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edro.renaux\Desktop\"/>
    </mc:Choice>
  </mc:AlternateContent>
  <bookViews>
    <workbookView xWindow="-105" yWindow="-105" windowWidth="23250" windowHeight="12450"/>
  </bookViews>
  <sheets>
    <sheet name="Dados parciais 2022 10 31" sheetId="1" r:id="rId1"/>
    <sheet name="Gráfico População Recenseada" sheetId="3" r:id="rId2"/>
    <sheet name="UFs mais e menos adiantas" sheetId="10" r:id="rId3"/>
    <sheet name="Gráfico Domicílios recenseados" sheetId="4" r:id="rId4"/>
    <sheet name="Cartograma setor trabalhado" sheetId="5" r:id="rId5"/>
    <sheet name="Pirâmide etária" sheetId="9" r:id="rId6"/>
  </sheets>
  <definedNames>
    <definedName name="_xlnm._FilterDatabase" localSheetId="3" hidden="1">'Gráfico Domicílios recenseados'!$B$4:$E$4</definedName>
    <definedName name="_xlnm._FilterDatabase" localSheetId="1" hidden="1">'Gráfico População Recenseada'!$B$4:$G$31</definedName>
    <definedName name="_xlnm._FilterDatabase" localSheetId="2" hidden="1">'UFs mais e menos adiantas'!$A$6:$G$40</definedName>
    <definedName name="_xlchart.v5.0" hidden="1">'Cartograma setor trabalhado'!$C$4</definedName>
    <definedName name="_xlchart.v5.1" hidden="1">'Cartograma setor trabalhado'!$C$5:$C$31</definedName>
    <definedName name="_xlchart.v5.2" hidden="1">'Cartograma setor trabalhado'!$F$4</definedName>
    <definedName name="_xlchart.v5.3" hidden="1">'Cartograma setor trabalhado'!$F$5:$F$31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0" l="1"/>
  <c r="D38" i="10"/>
  <c r="G37" i="10"/>
  <c r="D37" i="10"/>
  <c r="G36" i="10"/>
  <c r="D36" i="10"/>
  <c r="G35" i="10"/>
  <c r="D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G28" i="10"/>
  <c r="D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G16" i="10"/>
  <c r="D16" i="10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G8" i="10"/>
  <c r="D8" i="10"/>
  <c r="G7" i="10"/>
  <c r="D7" i="10"/>
  <c r="J5" i="10" s="1"/>
  <c r="I5" i="10" s="1"/>
  <c r="J6" i="10"/>
  <c r="I6" i="10" s="1"/>
  <c r="G6" i="10"/>
  <c r="M6" i="10" s="1"/>
  <c r="L6" i="10" s="1"/>
  <c r="D6" i="10"/>
  <c r="J7" i="10" l="1"/>
  <c r="I7" i="10" s="1"/>
  <c r="J10" i="10"/>
  <c r="I10" i="10" s="1"/>
  <c r="M10" i="10"/>
  <c r="L10" i="10" s="1"/>
  <c r="J12" i="10"/>
  <c r="I12" i="10" s="1"/>
  <c r="M5" i="10"/>
  <c r="L5" i="10" s="1"/>
  <c r="J11" i="10"/>
  <c r="I11" i="10" s="1"/>
  <c r="M12" i="10"/>
  <c r="L12" i="10" s="1"/>
  <c r="M11" i="10"/>
  <c r="L11" i="10" s="1"/>
  <c r="M7" i="10"/>
  <c r="L7" i="10" s="1"/>
  <c r="R31" i="9" l="1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30" i="9"/>
  <c r="L6" i="9" l="1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5" i="9"/>
  <c r="D106" i="9"/>
  <c r="E106" i="9"/>
  <c r="F106" i="9"/>
  <c r="C106" i="9"/>
  <c r="I6" i="1"/>
  <c r="I5" i="1"/>
  <c r="I4" i="1"/>
  <c r="F9" i="1"/>
  <c r="F8" i="1"/>
  <c r="F7" i="1"/>
  <c r="F6" i="1"/>
  <c r="F5" i="1"/>
  <c r="F4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D32" i="4"/>
  <c r="E31" i="4" s="1"/>
  <c r="E32" i="3"/>
  <c r="F32" i="3"/>
  <c r="D32" i="3"/>
  <c r="G8" i="3" s="1"/>
  <c r="E24" i="4" l="1"/>
  <c r="E7" i="4"/>
  <c r="E18" i="4"/>
  <c r="E21" i="4"/>
  <c r="E16" i="4"/>
  <c r="E22" i="4"/>
  <c r="E12" i="4"/>
  <c r="E29" i="4"/>
  <c r="E26" i="4"/>
  <c r="E6" i="4"/>
  <c r="E19" i="4"/>
  <c r="E25" i="4"/>
  <c r="E8" i="4"/>
  <c r="E14" i="4"/>
  <c r="E9" i="4"/>
  <c r="E23" i="4"/>
  <c r="E28" i="4"/>
  <c r="E13" i="4"/>
  <c r="E20" i="4"/>
  <c r="E30" i="4"/>
  <c r="E10" i="4"/>
  <c r="E11" i="4"/>
  <c r="E15" i="4"/>
  <c r="E27" i="4"/>
  <c r="E5" i="4"/>
  <c r="E17" i="4"/>
  <c r="G10" i="3"/>
  <c r="G13" i="3"/>
  <c r="G28" i="3"/>
  <c r="G14" i="3"/>
  <c r="G6" i="3"/>
  <c r="G29" i="3"/>
  <c r="G40" i="3"/>
  <c r="G27" i="3"/>
  <c r="G30" i="3"/>
  <c r="G36" i="3"/>
  <c r="G22" i="3"/>
  <c r="G21" i="3"/>
  <c r="G20" i="3"/>
  <c r="G12" i="3"/>
  <c r="G26" i="3"/>
  <c r="G17" i="3"/>
  <c r="G11" i="3"/>
  <c r="G38" i="3"/>
  <c r="G39" i="3"/>
  <c r="G37" i="3"/>
  <c r="G7" i="3"/>
  <c r="G19" i="3"/>
  <c r="G25" i="3"/>
  <c r="G18" i="3"/>
  <c r="G9" i="3"/>
  <c r="G5" i="3"/>
  <c r="G24" i="3"/>
  <c r="G16" i="3"/>
  <c r="G31" i="3"/>
  <c r="G23" i="3"/>
  <c r="G15" i="3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E32" i="5"/>
  <c r="D32" i="5"/>
  <c r="E40" i="4"/>
  <c r="E39" i="4"/>
  <c r="E38" i="4"/>
  <c r="E37" i="4"/>
  <c r="E36" i="4"/>
  <c r="F5" i="5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4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<sst xmlns="http://schemas.openxmlformats.org/spreadsheetml/2006/main" count="518" uniqueCount="217">
  <si>
    <t>Nível Geográfico</t>
  </si>
  <si>
    <t>População recenseada</t>
  </si>
  <si>
    <t>Domicílios recenseados</t>
  </si>
  <si>
    <t>População Indígena</t>
  </si>
  <si>
    <t>População Quilombola</t>
  </si>
  <si>
    <t>Recusa</t>
  </si>
  <si>
    <t>Modalidade de Coleta</t>
  </si>
  <si>
    <t>Tipo de Questionário¹</t>
  </si>
  <si>
    <t>Setores Trabalhados²</t>
  </si>
  <si>
    <t>Taxa Desocupação (PNAD-C 2º tri)</t>
  </si>
  <si>
    <t>Qtd. Recenseadores</t>
  </si>
  <si>
    <t>Total</t>
  </si>
  <si>
    <t>Masculina</t>
  </si>
  <si>
    <t>Feminina</t>
  </si>
  <si>
    <t>%</t>
  </si>
  <si>
    <t>CD2022</t>
  </si>
  <si>
    <t>PNAD 2º tri</t>
  </si>
  <si>
    <t>Presencial</t>
  </si>
  <si>
    <t>Internet</t>
  </si>
  <si>
    <t>Telefone</t>
  </si>
  <si>
    <t>Básico</t>
  </si>
  <si>
    <t>Amostra</t>
  </si>
  <si>
    <t>% Total</t>
  </si>
  <si>
    <t>% Urbano</t>
  </si>
  <si>
    <t>% Rural</t>
  </si>
  <si>
    <t>Contratados (27/10)</t>
  </si>
  <si>
    <t>Trabalhando de (17 a 23/10)</t>
  </si>
  <si>
    <t>Brasil</t>
  </si>
  <si>
    <t>-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</si>
  <si>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</si>
  <si>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</si>
  <si>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</si>
  <si>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</si>
  <si>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</si>
  <si>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</si>
  <si>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</si>
  <si>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</si>
  <si>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</si>
  <si>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</si>
  <si>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</si>
  <si>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</si>
  <si>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</si>
  <si>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</si>
  <si>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</si>
  <si>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</si>
  <si>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</si>
  <si>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</si>
  <si>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</si>
  <si>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</si>
  <si>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</si>
  <si>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</si>
  <si>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</si>
  <si>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</si>
  <si>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</si>
  <si>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</si>
  <si>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</si>
  <si>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</si>
  <si>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</si>
  <si>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>Mato Grosso</t>
  </si>
  <si>
    <t>Goiás</t>
  </si>
  <si>
    <t>Distrito Federal</t>
  </si>
  <si>
    <t>¹ Informações retiradas da base de microdados. Possíveis divergências com as demais informações (retiradas do SIGC) podem ser explicadas pelo tempo necessário para o abstecimento da base de microdados.</t>
  </si>
  <si>
    <t>² Considera os status de setor: "Em andamento", "Realizado", "Paralisado", "Reaberto", "Supervisionado", "Liberado para pagamento" e "Pago".</t>
  </si>
  <si>
    <r>
      <t xml:space="preserve">População Recenseada </t>
    </r>
    <r>
      <rPr>
        <b/>
        <sz val="8"/>
        <color rgb="FFFF0000"/>
        <rFont val="Arial"/>
        <family val="2"/>
      </rPr>
      <t>(Até 31 de outubro de 2022)</t>
    </r>
  </si>
  <si>
    <t>COD.</t>
  </si>
  <si>
    <t>UF</t>
  </si>
  <si>
    <t>Região</t>
  </si>
  <si>
    <t>População recenceada em cada UF em relação a estimativa populacional (porcentagem dentro de cada UF)</t>
  </si>
  <si>
    <t>3 UFs mais adiantadas e as 3 mais atrasadas</t>
  </si>
  <si>
    <t>Setores Trabalhados¹</t>
  </si>
  <si>
    <t>3 UFs mais adiantadas (critério: população recenseada):</t>
  </si>
  <si>
    <t>3 UFs mais adiantadas (critério: setor trabalhado):</t>
  </si>
  <si>
    <t>Estimada</t>
  </si>
  <si>
    <t>Total Trab.</t>
  </si>
  <si>
    <t>3 UFs mais atrasadas (critério: população recenseada):</t>
  </si>
  <si>
    <t>3 UFs mais atrasadas (critério: setor trabalhado):</t>
  </si>
  <si>
    <t>* Informações retiradas da base de microdados no dia 30/09. Possíveis divergências com as demais informações (retiradas do SIGC) podem ser explicadas pelo tempo necessário para o abstecimento da base de microdados.</t>
  </si>
  <si>
    <t>¹ Considera os status de setor: "Em andamento", "Realizado", "Paralisado", "Reaberto", "Supervisionado", "Liberado para pagamento" e "Pago".</t>
  </si>
  <si>
    <r>
      <t xml:space="preserve">Domicílios Recenseados </t>
    </r>
    <r>
      <rPr>
        <b/>
        <sz val="8"/>
        <color rgb="FFFF0000"/>
        <rFont val="Arial"/>
        <family val="2"/>
      </rPr>
      <t>(Até 31 de outubro de 2022)</t>
    </r>
  </si>
  <si>
    <t>Total
Domicílios Recenseados</t>
  </si>
  <si>
    <r>
      <t xml:space="preserve">Setores trabalhados </t>
    </r>
    <r>
      <rPr>
        <b/>
        <sz val="8"/>
        <color rgb="FFFF0000"/>
        <rFont val="Arial"/>
        <family val="2"/>
      </rPr>
      <t>(Até 31 de outubro de 2022)</t>
    </r>
  </si>
  <si>
    <t>Cod</t>
  </si>
  <si>
    <t>Total de setores</t>
  </si>
  <si>
    <t>Setores trabalhados</t>
  </si>
  <si>
    <t>% setores trabalhados</t>
  </si>
  <si>
    <r>
      <t xml:space="preserve">Pirâmide idade simples </t>
    </r>
    <r>
      <rPr>
        <b/>
        <sz val="8"/>
        <color rgb="FFFF0000"/>
        <rFont val="Arial"/>
        <family val="2"/>
      </rPr>
      <t>(Até 31 de outubro de 2022)</t>
    </r>
  </si>
  <si>
    <t>Pirâmide idade simples (%)</t>
  </si>
  <si>
    <r>
      <t xml:space="preserve">Pirâmide faixa quinquenal </t>
    </r>
    <r>
      <rPr>
        <b/>
        <sz val="8"/>
        <color rgb="FFFF0000"/>
        <rFont val="Arial"/>
        <family val="2"/>
      </rPr>
      <t>(Até 31 de outubro de 2022)</t>
    </r>
  </si>
  <si>
    <t>Idade</t>
  </si>
  <si>
    <t>Censo 2010</t>
  </si>
  <si>
    <t>Censo 2022</t>
  </si>
  <si>
    <t>Masculino</t>
  </si>
  <si>
    <t>Feminino</t>
  </si>
  <si>
    <t>Homem</t>
  </si>
  <si>
    <t>Mulher</t>
  </si>
  <si>
    <t>0 ano</t>
  </si>
  <si>
    <t>0 a 4 anos</t>
  </si>
  <si>
    <t>1 ano</t>
  </si>
  <si>
    <t>5 a 9 anos</t>
  </si>
  <si>
    <t>2 anos</t>
  </si>
  <si>
    <t>10 a 14 anos</t>
  </si>
  <si>
    <t>3 anos</t>
  </si>
  <si>
    <t>15 a 19 anos</t>
  </si>
  <si>
    <t>4 anos</t>
  </si>
  <si>
    <t>20 a 24 anos</t>
  </si>
  <si>
    <t>5 anos</t>
  </si>
  <si>
    <t>25 a 29 anos</t>
  </si>
  <si>
    <t>6 anos</t>
  </si>
  <si>
    <t>30 a 34 anos</t>
  </si>
  <si>
    <t>7 anos</t>
  </si>
  <si>
    <t>35 a 39 anos</t>
  </si>
  <si>
    <t>8 anos</t>
  </si>
  <si>
    <t>40 a 44 anos</t>
  </si>
  <si>
    <t>9 anos</t>
  </si>
  <si>
    <t>45 a 49 anos</t>
  </si>
  <si>
    <t>10 anos</t>
  </si>
  <si>
    <t>50 a 54 anos</t>
  </si>
  <si>
    <t>11 anos</t>
  </si>
  <si>
    <t>55 a 59 anos</t>
  </si>
  <si>
    <t>12 anos</t>
  </si>
  <si>
    <t>60 a 64 anos</t>
  </si>
  <si>
    <t>13 anos</t>
  </si>
  <si>
    <t>65 a 69 anos</t>
  </si>
  <si>
    <t>14 anos</t>
  </si>
  <si>
    <t>70 a 74 anos</t>
  </si>
  <si>
    <t>15 anos</t>
  </si>
  <si>
    <t>75 a 79 anos</t>
  </si>
  <si>
    <t>16 anos</t>
  </si>
  <si>
    <t>80 a 84 anos</t>
  </si>
  <si>
    <t>17 anos</t>
  </si>
  <si>
    <t>85 a 89 anos</t>
  </si>
  <si>
    <t>18 anos</t>
  </si>
  <si>
    <t>90 a 94 anos</t>
  </si>
  <si>
    <t>19 anos</t>
  </si>
  <si>
    <t>95 a 99 anos</t>
  </si>
  <si>
    <t>20 anos</t>
  </si>
  <si>
    <t>100 anos ou mais</t>
  </si>
  <si>
    <t>21 anos</t>
  </si>
  <si>
    <t>22 anos</t>
  </si>
  <si>
    <t>Pirâmide faixa quinquenal (%)</t>
  </si>
  <si>
    <t>23 anos</t>
  </si>
  <si>
    <t>24 anos</t>
  </si>
  <si>
    <t>25 anos</t>
  </si>
  <si>
    <t>26 anos</t>
  </si>
  <si>
    <t>27 anos</t>
  </si>
  <si>
    <t>28 anos</t>
  </si>
  <si>
    <t>29 anos</t>
  </si>
  <si>
    <t>30 anos</t>
  </si>
  <si>
    <t>31 anos</t>
  </si>
  <si>
    <t>32 anos</t>
  </si>
  <si>
    <t>33 anos</t>
  </si>
  <si>
    <t>34 anos</t>
  </si>
  <si>
    <t>35 anos</t>
  </si>
  <si>
    <t>36 anos</t>
  </si>
  <si>
    <t>37 anos</t>
  </si>
  <si>
    <t>38 anos</t>
  </si>
  <si>
    <t>39 anos</t>
  </si>
  <si>
    <t>40 anos</t>
  </si>
  <si>
    <t>41 anos</t>
  </si>
  <si>
    <t>42 anos</t>
  </si>
  <si>
    <t>43 anos</t>
  </si>
  <si>
    <t>44 anos</t>
  </si>
  <si>
    <t>45 anos</t>
  </si>
  <si>
    <t>46 anos</t>
  </si>
  <si>
    <t>47 anos</t>
  </si>
  <si>
    <t>48 anos</t>
  </si>
  <si>
    <t>49 anos</t>
  </si>
  <si>
    <t>50 anos</t>
  </si>
  <si>
    <t>51 anos</t>
  </si>
  <si>
    <t>52 anos</t>
  </si>
  <si>
    <t>53 anos</t>
  </si>
  <si>
    <t>54 anos</t>
  </si>
  <si>
    <t>55 anos</t>
  </si>
  <si>
    <t>56 anos</t>
  </si>
  <si>
    <t>57 anos</t>
  </si>
  <si>
    <t>58 anos</t>
  </si>
  <si>
    <t>59 anos</t>
  </si>
  <si>
    <t>60 anos</t>
  </si>
  <si>
    <t>61 anos</t>
  </si>
  <si>
    <t>62 anos</t>
  </si>
  <si>
    <t>63 anos</t>
  </si>
  <si>
    <t>64 anos</t>
  </si>
  <si>
    <t>65 anos</t>
  </si>
  <si>
    <t>66 anos</t>
  </si>
  <si>
    <t>67 anos</t>
  </si>
  <si>
    <t>68 anos</t>
  </si>
  <si>
    <t>69 anos</t>
  </si>
  <si>
    <t>70 anos</t>
  </si>
  <si>
    <t>71 anos</t>
  </si>
  <si>
    <t>72 anos</t>
  </si>
  <si>
    <t>73 anos</t>
  </si>
  <si>
    <t>74 anos</t>
  </si>
  <si>
    <t>75 anos</t>
  </si>
  <si>
    <t>76 anos</t>
  </si>
  <si>
    <t>77 anos</t>
  </si>
  <si>
    <t>78 anos</t>
  </si>
  <si>
    <t>79 anos</t>
  </si>
  <si>
    <t>80 anos</t>
  </si>
  <si>
    <t>81 anos</t>
  </si>
  <si>
    <t>82 anos</t>
  </si>
  <si>
    <t>83 anos</t>
  </si>
  <si>
    <t>84 anos</t>
  </si>
  <si>
    <t>85 anos</t>
  </si>
  <si>
    <t>86 anos</t>
  </si>
  <si>
    <t>87 anos</t>
  </si>
  <si>
    <t>88 anos</t>
  </si>
  <si>
    <t>89 anos</t>
  </si>
  <si>
    <t>90 anos</t>
  </si>
  <si>
    <t>91 anos</t>
  </si>
  <si>
    <t>92 anos</t>
  </si>
  <si>
    <t>93 anos</t>
  </si>
  <si>
    <t>94 anos</t>
  </si>
  <si>
    <t>95 anos</t>
  </si>
  <si>
    <t>96 anos</t>
  </si>
  <si>
    <t>97 anos</t>
  </si>
  <si>
    <t>98 anos</t>
  </si>
  <si>
    <t>99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</si>
</sst>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iberation Sans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10"/>
      <color rgb="FF000000"/>
      <name val="Liberation Sans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472C4"/>
        <bgColor rgb="FF4472C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 applyBorder="0" applyProtection="0"/>
    <xf numFmtId="0" fontId="4" fillId="0" borderId="0"/>
    <xf numFmtId="0" fontId="12" fillId="0" borderId="0"/>
    <xf numFmtId="9" fontId="12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/>
    </xf>
    <xf numFmtId="10" fontId="6" fillId="0" borderId="4" xfId="1" applyNumberFormat="1" applyFont="1" applyBorder="1" applyAlignment="1">
      <alignment vertical="center"/>
    </xf>
    <xf numFmtId="10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0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 indent="3"/>
    </xf>
    <xf numFmtId="0" fontId="6" fillId="0" borderId="0" xfId="0" applyFont="1" applyAlignment="1">
      <alignment horizontal="left" vertical="center" indent="3"/>
    </xf>
    <xf numFmtId="0" fontId="6" fillId="0" borderId="2" xfId="0" applyFont="1" applyBorder="1" applyAlignment="1">
      <alignment horizontal="left" vertical="center" indent="3"/>
    </xf>
    <xf numFmtId="3" fontId="6" fillId="0" borderId="2" xfId="0" applyNumberFormat="1" applyFont="1" applyBorder="1" applyAlignment="1">
      <alignment vertical="center"/>
    </xf>
    <xf numFmtId="10" fontId="6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10" fontId="6" fillId="0" borderId="2" xfId="1" applyNumberFormat="1" applyFont="1" applyBorder="1" applyAlignment="1">
      <alignment vertical="center"/>
    </xf>
    <xf numFmtId="10" fontId="6" fillId="0" borderId="2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10" fontId="6" fillId="0" borderId="3" xfId="1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/>
    </xf>
    <xf numFmtId="10" fontId="6" fillId="0" borderId="3" xfId="1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6" fillId="0" borderId="1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6" fillId="0" borderId="2" xfId="1" applyNumberFormat="1" applyFont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8" fillId="0" borderId="9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7" fillId="2" borderId="10" xfId="4" applyFont="1" applyFill="1" applyBorder="1" applyAlignment="1">
      <alignment horizontal="center" vertical="center" wrapText="1"/>
    </xf>
    <xf numFmtId="0" fontId="7" fillId="2" borderId="17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/>
    </xf>
    <xf numFmtId="0" fontId="6" fillId="0" borderId="3" xfId="4" applyFont="1" applyBorder="1" applyAlignment="1">
      <alignment vertical="center"/>
    </xf>
    <xf numFmtId="3" fontId="6" fillId="0" borderId="3" xfId="4" applyNumberFormat="1" applyFont="1" applyBorder="1" applyAlignment="1">
      <alignment vertical="center"/>
    </xf>
    <xf numFmtId="3" fontId="6" fillId="0" borderId="18" xfId="4" applyNumberFormat="1" applyFont="1" applyBorder="1" applyAlignment="1">
      <alignment vertical="center"/>
    </xf>
    <xf numFmtId="10" fontId="6" fillId="0" borderId="3" xfId="4" applyNumberFormat="1" applyFont="1" applyBorder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6" fillId="0" borderId="4" xfId="4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0" fontId="6" fillId="0" borderId="2" xfId="4" applyFont="1" applyBorder="1" applyAlignment="1">
      <alignment horizontal="center" vertical="center"/>
    </xf>
    <xf numFmtId="0" fontId="6" fillId="0" borderId="2" xfId="4" applyFont="1" applyBorder="1" applyAlignment="1">
      <alignment vertical="center"/>
    </xf>
    <xf numFmtId="3" fontId="6" fillId="0" borderId="2" xfId="4" applyNumberFormat="1" applyFont="1" applyBorder="1" applyAlignment="1">
      <alignment vertical="center"/>
    </xf>
    <xf numFmtId="10" fontId="6" fillId="0" borderId="2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10" fontId="6" fillId="0" borderId="4" xfId="1" applyNumberFormat="1" applyFont="1" applyBorder="1" applyAlignment="1">
      <alignment horizontal="right" vertical="center"/>
    </xf>
    <xf numFmtId="10" fontId="6" fillId="0" borderId="2" xfId="1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10" fontId="11" fillId="0" borderId="4" xfId="0" applyNumberFormat="1" applyFont="1" applyBorder="1" applyAlignment="1">
      <alignment vertical="center"/>
    </xf>
    <xf numFmtId="10" fontId="11" fillId="0" borderId="2" xfId="0" applyNumberFormat="1" applyFont="1" applyBorder="1" applyAlignment="1">
      <alignment vertical="center"/>
    </xf>
    <xf numFmtId="0" fontId="14" fillId="0" borderId="0" xfId="8" applyFont="1" applyAlignment="1">
      <alignment vertical="center"/>
    </xf>
    <xf numFmtId="0" fontId="13" fillId="0" borderId="20" xfId="8" applyFont="1" applyBorder="1" applyAlignment="1">
      <alignment vertical="center"/>
    </xf>
    <xf numFmtId="0" fontId="14" fillId="0" borderId="20" xfId="8" applyFont="1" applyBorder="1" applyAlignment="1">
      <alignment vertical="center"/>
    </xf>
    <xf numFmtId="0" fontId="13" fillId="0" borderId="0" xfId="8" applyFont="1" applyAlignment="1">
      <alignment vertical="center"/>
    </xf>
    <xf numFmtId="0" fontId="12" fillId="0" borderId="0" xfId="8"/>
    <xf numFmtId="0" fontId="15" fillId="3" borderId="22" xfId="8" applyFont="1" applyFill="1" applyBorder="1" applyAlignment="1">
      <alignment horizontal="center" vertical="center"/>
    </xf>
    <xf numFmtId="0" fontId="15" fillId="3" borderId="21" xfId="8" applyFont="1" applyFill="1" applyBorder="1" applyAlignment="1">
      <alignment horizontal="center" vertical="center"/>
    </xf>
    <xf numFmtId="10" fontId="14" fillId="0" borderId="0" xfId="9" applyNumberFormat="1" applyFont="1" applyAlignment="1">
      <alignment vertical="center"/>
    </xf>
    <xf numFmtId="0" fontId="13" fillId="0" borderId="22" xfId="8" applyFont="1" applyBorder="1" applyAlignment="1">
      <alignment vertical="center"/>
    </xf>
    <xf numFmtId="3" fontId="13" fillId="0" borderId="22" xfId="8" applyNumberFormat="1" applyFont="1" applyBorder="1" applyAlignment="1">
      <alignment vertical="center"/>
    </xf>
    <xf numFmtId="10" fontId="13" fillId="0" borderId="22" xfId="9" applyNumberFormat="1" applyFont="1" applyBorder="1" applyAlignment="1">
      <alignment vertical="center"/>
    </xf>
    <xf numFmtId="3" fontId="13" fillId="0" borderId="24" xfId="8" applyNumberFormat="1" applyFont="1" applyBorder="1" applyAlignment="1">
      <alignment horizontal="right" vertical="center"/>
    </xf>
    <xf numFmtId="0" fontId="13" fillId="0" borderId="25" xfId="8" applyFont="1" applyBorder="1" applyAlignment="1">
      <alignment vertical="center"/>
    </xf>
    <xf numFmtId="10" fontId="13" fillId="0" borderId="26" xfId="9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left" vertical="center" indent="1"/>
    </xf>
    <xf numFmtId="0" fontId="14" fillId="0" borderId="22" xfId="8" applyFont="1" applyBorder="1" applyAlignment="1">
      <alignment horizontal="left" vertical="center" indent="2"/>
    </xf>
    <xf numFmtId="3" fontId="14" fillId="0" borderId="22" xfId="8" applyNumberFormat="1" applyFont="1" applyBorder="1" applyAlignment="1">
      <alignment vertical="center"/>
    </xf>
    <xf numFmtId="10" fontId="14" fillId="0" borderId="22" xfId="9" applyNumberFormat="1" applyFont="1" applyBorder="1" applyAlignment="1">
      <alignment vertical="center"/>
    </xf>
    <xf numFmtId="3" fontId="14" fillId="0" borderId="24" xfId="8" applyNumberFormat="1" applyFont="1" applyBorder="1" applyAlignment="1">
      <alignment horizontal="right" vertical="center"/>
    </xf>
    <xf numFmtId="3" fontId="14" fillId="0" borderId="25" xfId="8" applyNumberFormat="1" applyFont="1" applyBorder="1" applyAlignment="1">
      <alignment vertical="center"/>
    </xf>
    <xf numFmtId="10" fontId="14" fillId="0" borderId="26" xfId="9" applyNumberFormat="1" applyFont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3" fillId="0" borderId="20" xfId="8" applyFont="1" applyBorder="1" applyAlignment="1">
      <alignment horizontal="left" vertical="center" wrapText="1"/>
    </xf>
    <xf numFmtId="0" fontId="15" fillId="3" borderId="21" xfId="8" applyFont="1" applyFill="1" applyBorder="1" applyAlignment="1">
      <alignment horizontal="center" vertical="center" wrapText="1"/>
    </xf>
    <xf numFmtId="0" fontId="15" fillId="3" borderId="23" xfId="8" applyFont="1" applyFill="1" applyBorder="1" applyAlignment="1">
      <alignment horizontal="center" vertical="center" wrapText="1"/>
    </xf>
    <xf numFmtId="0" fontId="15" fillId="3" borderId="22" xfId="8" applyFont="1" applyFill="1" applyBorder="1" applyAlignment="1">
      <alignment horizontal="center" vertical="center"/>
    </xf>
    <xf numFmtId="0" fontId="15" fillId="3" borderId="22" xfId="8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0">
    <cellStyle name="Normal" xfId="0" builtinId="0"/>
    <cellStyle name="Normal 2" xfId="2"/>
    <cellStyle name="Normal 2 2" xfId="4"/>
    <cellStyle name="Normal 3" xfId="5"/>
    <cellStyle name="Normal 3 2" xfId="7"/>
    <cellStyle name="Normal 4" xfId="8"/>
    <cellStyle name="Porcentagem" xfId="1" builtinId="5"/>
    <cellStyle name="Porcentagem 2" xfId="3"/>
    <cellStyle name="Porcentagem 3" xfId="9"/>
    <cellStyle name="Vírgula 2" xfId="6"/>
  </cellStyles>
  <dxfs count="10"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numFmt numFmtId="14" formatCode="0.00%"/>
      <alignment horizontal="general" vertical="center" textRotation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numFmt numFmtId="3" formatCode="#,##0"/>
      <alignment horizontal="general" vertical="center" textRotation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numFmt numFmtId="3" formatCode="#,##0"/>
      <alignment horizontal="general" vertical="center" textRotation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>
        <top style="hair">
          <color indexed="64"/>
        </top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alignment horizontal="general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8"/>
        <color theme="0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População recenseada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197632844220033"/>
          <c:y val="6.976064656143989E-2"/>
          <c:w val="0.79840156468650647"/>
          <c:h val="0.90955002714641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D715238-0D73-4F1A-924C-8EF2AD0F907E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012449FC-C59C-4006-8266-E4C908016266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C5CB-4242-8F3F-4B41D71ACF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DDF95BA-E70E-40CF-8ACB-F71E3BE1CFB8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93F37248-B63F-436F-A744-2CC217C22730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5CB-4242-8F3F-4B41D71ACF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EBC9379-BD9F-44DE-BA0B-9E14AA99F7B4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F9D9D8F3-2569-4341-ACEA-BABB3A94F376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5CB-4242-8F3F-4B41D71ACF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0F830A6-4DDF-46C6-9DFA-732B1B9F578B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D1AB55A4-EED3-4C14-B4CE-F9CCE8C62EDC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5CB-4242-8F3F-4B41D71ACF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598EFCC-D2AD-4F17-86AE-6FFBD469EDBF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BCCE003D-94E5-4DC6-8B74-F0816636F305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5CB-4242-8F3F-4B41D71ACF1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B9D9673-1CE4-4A3B-B714-A24447BAFE86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629E0D44-8793-4071-B5D9-6B2C0CF6D9B0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5CB-4242-8F3F-4B41D71ACF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E38F532-6CE2-4227-956A-E9A25C9B3B06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7AFBE703-AC73-4488-84C4-CA17668FE1C2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5CB-4242-8F3F-4B41D71ACF1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32F4A2B-CA41-471D-A0DF-F0E78EA1BC10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560CB1EA-0627-4402-A95B-C17A83081F79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5CB-4242-8F3F-4B41D71ACF1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2CDCB33-24A9-4A95-BBAA-3D5DBE302CC4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52B45D0D-29EB-4F5E-888A-839602EC719E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5CB-4242-8F3F-4B41D71ACF1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A3D4FAE-ABD7-460D-8C53-1D66A7D6F236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187512D7-75C0-420B-A42B-050650FF0019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5CB-4242-8F3F-4B41D71ACF1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5AF290C-5FC1-4822-800E-4123FDBE54F2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CE5890ED-F71E-48E5-AE4C-22B18D457C55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5CB-4242-8F3F-4B41D71ACF1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F611508-D828-4334-811E-8BCA594DD516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8FFB1E1B-E5A4-4F52-B917-39544A27FA51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5CB-4242-8F3F-4B41D71ACF1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7C24008-A63E-48D1-B308-AD545129B2D7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D4D2CAA8-C86D-4A68-8D20-398D226D8D07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5CB-4242-8F3F-4B41D71ACF1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CC6DFA0-EA18-433E-979C-406A93437DB7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8626584E-06C4-4587-B30B-55F187FEAB2D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5CB-4242-8F3F-4B41D71ACF1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B175ACE2-AE63-4660-8A91-62FDB28E12F1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47E2E093-258B-4245-BD68-6649E219FA32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C5CB-4242-8F3F-4B41D71ACF1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5A0B7DB-33A9-4BCB-B79D-63FBC20F935F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60EC4283-CE77-46AF-8452-B0D74AF531AD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C5CB-4242-8F3F-4B41D71ACF1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8F56F92-DC90-4518-87D7-CF120AD28142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7B6C39D8-9476-4988-91A0-18348009C74C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C5CB-4242-8F3F-4B41D71ACF1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34E6944-26D0-40E5-BC02-95204530C3D9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29C32D54-C42F-4E58-BD68-05B1DE943585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5CB-4242-8F3F-4B41D71ACF1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72A92BF-AF32-4200-B0BD-D31810A71CC6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59A828EC-2196-4AF1-9918-787150A16296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C5CB-4242-8F3F-4B41D71ACF1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627A7BB-AB0A-4F1D-847A-B95D5568F3CE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4F70B1B2-C87C-48BD-8BEA-B9600137308E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C5CB-4242-8F3F-4B41D71ACF1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5EB9C82C-D868-4839-9081-6AF2D6EF439F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15EDB35A-8FC9-4A58-814B-1D9A42598812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C5CB-4242-8F3F-4B41D71ACF1A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E8250EA-E320-4DDA-B6B8-7C116F70C4F0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C1D3E137-5B37-41E3-BADE-80F1309CF86B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5CB-4242-8F3F-4B41D71ACF1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51872CA-CA1D-46B0-AB30-B46EE806710B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34385261-9C8C-42A9-891D-62549CCC86FF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C5CB-4242-8F3F-4B41D71ACF1A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07FFC824-5494-426F-8877-DC214660CF18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23FF6202-A794-4C80-8477-8F8635960391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C5CB-4242-8F3F-4B41D71ACF1A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2F7F543-0ED6-447F-8F26-9DB16CFE578C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A5F7839E-79EA-4D33-91AE-AC6ED878B84D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C5CB-4242-8F3F-4B41D71ACF1A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7C5D2719-555A-4817-A8C7-4EF2505B4934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48E1F7E5-2B17-4297-A571-4ACDB3143619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C5CB-4242-8F3F-4B41D71ACF1A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92FD3680-0FA8-44B9-B72C-976CB9D9ACC5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C9F116A7-485A-4119-8DB3-1573ADECB228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C5CB-4242-8F3F-4B41D71AC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'Gráfico População Recenseada'!$C$5:$C$31</c:f>
              <c:strCache>
                <c:ptCount val="27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Bahia</c:v>
                </c:pt>
                <c:pt idx="4">
                  <c:v>Pernambuco</c:v>
                </c:pt>
                <c:pt idx="5">
                  <c:v>Rio Grande do Sul</c:v>
                </c:pt>
                <c:pt idx="6">
                  <c:v>Paraná</c:v>
                </c:pt>
                <c:pt idx="7">
                  <c:v>Ceará</c:v>
                </c:pt>
                <c:pt idx="8">
                  <c:v>Maranhão</c:v>
                </c:pt>
                <c:pt idx="9">
                  <c:v>Pará</c:v>
                </c:pt>
                <c:pt idx="10">
                  <c:v>Santa Catarina</c:v>
                </c:pt>
                <c:pt idx="11">
                  <c:v>Goiás</c:v>
                </c:pt>
                <c:pt idx="12">
                  <c:v>Amazonas</c:v>
                </c:pt>
                <c:pt idx="13">
                  <c:v>Paraíba</c:v>
                </c:pt>
                <c:pt idx="14">
                  <c:v>Rio Grande do Norte</c:v>
                </c:pt>
                <c:pt idx="15">
                  <c:v>Piauí</c:v>
                </c:pt>
                <c:pt idx="16">
                  <c:v>Alagoas</c:v>
                </c:pt>
                <c:pt idx="17">
                  <c:v>Espírito Santo</c:v>
                </c:pt>
                <c:pt idx="18">
                  <c:v>Distrito Federal</c:v>
                </c:pt>
                <c:pt idx="19">
                  <c:v>Sergipe</c:v>
                </c:pt>
                <c:pt idx="20">
                  <c:v>Mato Grosso do Sul</c:v>
                </c:pt>
                <c:pt idx="21">
                  <c:v>Mato Grosso</c:v>
                </c:pt>
                <c:pt idx="22">
                  <c:v>Rondônia</c:v>
                </c:pt>
                <c:pt idx="23">
                  <c:v>Tocantins</c:v>
                </c:pt>
                <c:pt idx="24">
                  <c:v>Acre</c:v>
                </c:pt>
                <c:pt idx="25">
                  <c:v>Amapá</c:v>
                </c:pt>
                <c:pt idx="26">
                  <c:v>Roraima</c:v>
                </c:pt>
              </c:strCache>
            </c:strRef>
          </c:cat>
          <c:val>
            <c:numRef>
              <c:f>'Gráfico População Recenseada'!$G$5:$G$31</c:f>
              <c:numCache>
                <c:formatCode>0.00%</c:formatCode>
                <c:ptCount val="27"/>
                <c:pt idx="0">
                  <c:v>0.18623608124180208</c:v>
                </c:pt>
                <c:pt idx="1">
                  <c:v>9.9858271656142694E-2</c:v>
                </c:pt>
                <c:pt idx="2">
                  <c:v>8.1419214299972467E-2</c:v>
                </c:pt>
                <c:pt idx="3">
                  <c:v>7.7170517881376299E-2</c:v>
                </c:pt>
                <c:pt idx="4">
                  <c:v>5.3951997774010288E-2</c:v>
                </c:pt>
                <c:pt idx="5">
                  <c:v>5.2736835765740342E-2</c:v>
                </c:pt>
                <c:pt idx="6">
                  <c:v>5.2239600726328536E-2</c:v>
                </c:pt>
                <c:pt idx="7">
                  <c:v>4.6555917875518431E-2</c:v>
                </c:pt>
                <c:pt idx="8">
                  <c:v>4.0489268104134064E-2</c:v>
                </c:pt>
                <c:pt idx="9">
                  <c:v>3.9291316522821508E-2</c:v>
                </c:pt>
                <c:pt idx="10">
                  <c:v>3.4930498693919003E-2</c:v>
                </c:pt>
                <c:pt idx="11">
                  <c:v>3.2541226802167693E-2</c:v>
                </c:pt>
                <c:pt idx="12">
                  <c:v>2.4055824655435636E-2</c:v>
                </c:pt>
                <c:pt idx="13">
                  <c:v>2.2768755263111774E-2</c:v>
                </c:pt>
                <c:pt idx="14">
                  <c:v>2.1069113487011001E-2</c:v>
                </c:pt>
                <c:pt idx="15">
                  <c:v>2.0815573976340568E-2</c:v>
                </c:pt>
                <c:pt idx="16">
                  <c:v>1.9820964214427597E-2</c:v>
                </c:pt>
                <c:pt idx="17">
                  <c:v>1.6952285256511674E-2</c:v>
                </c:pt>
                <c:pt idx="18">
                  <c:v>1.4465646899735302E-2</c:v>
                </c:pt>
                <c:pt idx="19">
                  <c:v>1.4301335476199354E-2</c:v>
                </c:pt>
                <c:pt idx="20">
                  <c:v>1.1697201586047076E-2</c:v>
                </c:pt>
                <c:pt idx="21">
                  <c:v>1.1202370566120563E-2</c:v>
                </c:pt>
                <c:pt idx="22">
                  <c:v>8.0916061108616752E-3</c:v>
                </c:pt>
                <c:pt idx="23">
                  <c:v>7.4589372887035963E-3</c:v>
                </c:pt>
                <c:pt idx="24">
                  <c:v>3.6051837776588692E-3</c:v>
                </c:pt>
                <c:pt idx="25">
                  <c:v>3.3208037112061831E-3</c:v>
                </c:pt>
                <c:pt idx="26">
                  <c:v>2.953650386695724E-3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'Gráfico População Recenseada'!$D$5:$D$31</c15:f>
                <c15:dlblRangeCache>
                  <c:ptCount val="27"/>
                  <c:pt idx="0">
                    <c:v>25.332.240</c:v>
                  </c:pt>
                  <c:pt idx="1">
                    <c:v>13.582.941</c:v>
                  </c:pt>
                  <c:pt idx="2">
                    <c:v>11.074.820</c:v>
                  </c:pt>
                  <c:pt idx="3">
                    <c:v>10.496.903</c:v>
                  </c:pt>
                  <c:pt idx="4">
                    <c:v>7.338.669</c:v>
                  </c:pt>
                  <c:pt idx="5">
                    <c:v>7.173.380</c:v>
                  </c:pt>
                  <c:pt idx="6">
                    <c:v>7.105.745</c:v>
                  </c:pt>
                  <c:pt idx="7">
                    <c:v>6.332.638</c:v>
                  </c:pt>
                  <c:pt idx="8">
                    <c:v>5.507.439</c:v>
                  </c:pt>
                  <c:pt idx="9">
                    <c:v>5.344.491</c:v>
                  </c:pt>
                  <c:pt idx="10">
                    <c:v>4.751.323</c:v>
                  </c:pt>
                  <c:pt idx="11">
                    <c:v>4.426.329</c:v>
                  </c:pt>
                  <c:pt idx="12">
                    <c:v>3.272.126</c:v>
                  </c:pt>
                  <c:pt idx="13">
                    <c:v>3.097.056</c:v>
                  </c:pt>
                  <c:pt idx="14">
                    <c:v>2.865.867</c:v>
                  </c:pt>
                  <c:pt idx="15">
                    <c:v>2.831.380</c:v>
                  </c:pt>
                  <c:pt idx="16">
                    <c:v>2.696.091</c:v>
                  </c:pt>
                  <c:pt idx="17">
                    <c:v>2.305.887</c:v>
                  </c:pt>
                  <c:pt idx="18">
                    <c:v>1.967.649</c:v>
                  </c:pt>
                  <c:pt idx="19">
                    <c:v>1.945.299</c:v>
                  </c:pt>
                  <c:pt idx="20">
                    <c:v>1.591.079</c:v>
                  </c:pt>
                  <c:pt idx="21">
                    <c:v>1.523.771</c:v>
                  </c:pt>
                  <c:pt idx="22">
                    <c:v>1.100.638</c:v>
                  </c:pt>
                  <c:pt idx="23">
                    <c:v>1.014.581</c:v>
                  </c:pt>
                  <c:pt idx="24">
                    <c:v>490.385</c:v>
                  </c:pt>
                  <c:pt idx="25">
                    <c:v>451.703</c:v>
                  </c:pt>
                  <c:pt idx="26">
                    <c:v>401.762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C5CB-4242-8F3F-4B41D71A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0653824"/>
        <c:axId val="480654152"/>
      </c:barChart>
      <c:catAx>
        <c:axId val="480653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654152"/>
        <c:crosses val="autoZero"/>
        <c:auto val="1"/>
        <c:lblAlgn val="ctr"/>
        <c:lblOffset val="100"/>
        <c:noMultiLvlLbl val="0"/>
      </c:catAx>
      <c:valAx>
        <c:axId val="480654152"/>
        <c:scaling>
          <c:orientation val="minMax"/>
        </c:scaling>
        <c:delete val="1"/>
        <c:axPos val="t"/>
        <c:numFmt formatCode="0.00%" sourceLinked="1"/>
        <c:majorTickMark val="none"/>
        <c:minorTickMark val="none"/>
        <c:tickLblPos val="nextTo"/>
        <c:crossAx val="480653824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</a:t>
            </a:r>
            <a:r>
              <a:rPr lang="pt-BR" baseline="0"/>
              <a:t> da população recenseada por região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44-4F62-957E-A5E2BF991BAC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44-4F62-957E-A5E2BF991BA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44-4F62-957E-A5E2BF991BAC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44-4F62-957E-A5E2BF991BAC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44-4F62-957E-A5E2BF991BAC}"/>
              </c:ext>
            </c:extLst>
          </c:dPt>
          <c:dLbls>
            <c:dLbl>
              <c:idx val="0"/>
              <c:layout>
                <c:manualLayout>
                  <c:x val="-8.978228682953171E-3"/>
                  <c:y val="1.7219741862164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4-4F62-957E-A5E2BF991BAC}"/>
                </c:ext>
              </c:extLst>
            </c:dLbl>
            <c:dLbl>
              <c:idx val="1"/>
              <c:layout>
                <c:manualLayout>
                  <c:x val="-4.0415741301568072E-3"/>
                  <c:y val="-5.282896338988617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4-4F62-957E-A5E2BF991BAC}"/>
                </c:ext>
              </c:extLst>
            </c:dLbl>
            <c:dLbl>
              <c:idx val="2"/>
              <c:layout>
                <c:manualLayout>
                  <c:x val="-5.9704273607020493E-3"/>
                  <c:y val="-6.97594501718225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44-4F62-957E-A5E2BF991BAC}"/>
                </c:ext>
              </c:extLst>
            </c:dLbl>
            <c:dLbl>
              <c:idx val="3"/>
              <c:layout>
                <c:manualLayout>
                  <c:x val="2.1215256746752809E-3"/>
                  <c:y val="-1.4027924344508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44-4F62-957E-A5E2BF991BAC}"/>
                </c:ext>
              </c:extLst>
            </c:dLbl>
            <c:dLbl>
              <c:idx val="4"/>
              <c:layout>
                <c:manualLayout>
                  <c:x val="-1.2368766404199514E-2"/>
                  <c:y val="2.7545525881429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44-4F62-957E-A5E2BF991BA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População Recenseada'!$C$36:$C$40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Centro-Oeste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'Gráfico População Recenseada'!$D$36:$D$40</c:f>
              <c:numCache>
                <c:formatCode>#,##0</c:formatCode>
                <c:ptCount val="5"/>
                <c:pt idx="0">
                  <c:v>12075686</c:v>
                </c:pt>
                <c:pt idx="1">
                  <c:v>43111342</c:v>
                </c:pt>
                <c:pt idx="2">
                  <c:v>9508828</c:v>
                </c:pt>
                <c:pt idx="3">
                  <c:v>52295888</c:v>
                </c:pt>
                <c:pt idx="4">
                  <c:v>19030448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44-4F62-957E-A5E2BF991B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Domicílios recenseados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DD36C04-67A8-47A0-A5D6-A66EF352194D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A249DB1D-EF06-432B-B7BF-80FAD8C5D9EE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156-4F3E-92EB-40F99B222C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011AE96-1C11-45B3-B2A3-CE0B1A73F16F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633F3C11-1E7A-464E-B149-58C859CBF8C3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156-4F3E-92EB-40F99B222C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A6F7FF9-8554-4B73-BA79-EB1D0E214AA8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F800ED2B-58C2-4DBD-AE74-F6EABB07165F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156-4F3E-92EB-40F99B222C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5F75675-3B36-4A6D-9626-26DD6F61655B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9AC5CA1D-B373-4820-8A34-B45B6D22186A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156-4F3E-92EB-40F99B222C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F55D968-3487-455E-9F9D-725FDC1B8344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4063AB7D-1226-4105-97E8-B0F80608EAA5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156-4F3E-92EB-40F99B222C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3FD48FE-A44B-4F9D-A6FA-3EDAE273E276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058B7DF6-A4C6-45C1-8861-9CE66B17AAA9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156-4F3E-92EB-40F99B222C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FBCDF44-869D-4014-AF74-3C9D40FF30FB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9B6D08AD-F7F6-43BC-803F-1D6937CF689D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156-4F3E-92EB-40F99B222C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2BE1CED-B4FE-4FAD-A84D-9029E972C7B9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29ECA5D6-4469-46A5-8536-EB9D7A79FE07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156-4F3E-92EB-40F99B222C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427757B-6AFD-4BBE-B6B5-3434D76E34D5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067F64CE-CE22-4059-BAF7-DDF203E303BF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156-4F3E-92EB-40F99B222C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BBE2F77-7F70-455D-9B3C-5220059A5E9B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231249B8-E684-4526-BC09-7E29412F16C3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156-4F3E-92EB-40F99B222C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022998B-71AE-450E-B8AF-A21E5C9B4645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A74C52C0-506F-4F1B-9680-2B7C9E59B38D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156-4F3E-92EB-40F99B222C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42A63E6-1C48-4D3A-8A84-6B353DDD997F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F15711A5-B77E-41A2-A1F7-A4F5C3EAD81B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156-4F3E-92EB-40F99B222C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55DA22B-0E4B-4313-96A7-37F2AE17744E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033204A0-D038-4607-9023-9F62CCF0D461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156-4F3E-92EB-40F99B222C6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2D41235-74A3-47E7-A6FD-B6254DCA0B60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6CF3EC60-EBE6-4D70-B695-D2368BE6B0E6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156-4F3E-92EB-40F99B222C6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D4E97D6-3D0A-4A81-8AAC-276D7AAF3A5F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097713A7-2E79-4EBD-B6C8-381A3B59919A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156-4F3E-92EB-40F99B222C6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761FA48-8E7E-4EB6-84F8-207823EAF78C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F269E0DF-D5BF-4527-B745-40511E72EE4D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156-4F3E-92EB-40F99B222C6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6A6F9E9-16E7-43C1-ADD2-1F7A1B391130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8D2802CD-5CA8-4069-8D44-B33047D11AEA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156-4F3E-92EB-40F99B222C6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0144E77-2AFD-4C1A-935C-BD9705B2B6F1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81E00580-3F2F-4547-BB69-4F9BCDFECF81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156-4F3E-92EB-40F99B222C6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6D9F2FD-27BD-4F28-92ED-0893EB2AEC11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85A709B2-DFBD-4D92-BB23-F2B841F26999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156-4F3E-92EB-40F99B222C6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E9FF05B-F731-4D93-A132-D093BB26DE3D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908A45C7-41B4-4A31-B61B-CFF041B615DD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156-4F3E-92EB-40F99B222C6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414C692-3CC8-4321-8005-BEE497D13307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E883FE2C-01BC-43B9-8AAF-B9C112CD34E7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156-4F3E-92EB-40F99B222C6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BD7E6EFC-E028-42BB-8482-F0DE0E15BB66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7945AC5C-BBA8-44D7-B004-35EEEF19F110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156-4F3E-92EB-40F99B222C6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8A482805-E3BF-46C9-A495-5456D0F7D8D2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F4D7D4FA-4C98-4B2A-A431-26E48543FA7F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156-4F3E-92EB-40F99B222C6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59B99532-CD9E-43CC-B958-F9D4C15FAD84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FBCCCABD-1242-4640-BD89-AF6D96DA183C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156-4F3E-92EB-40F99B222C6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E9482730-BCF2-491A-9386-F2BD4D6E091F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70966A5B-E40B-4BBA-9380-0AC24A6BD9C9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156-4F3E-92EB-40F99B222C6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3CE6EE3-4112-41A9-8487-27EC06325AB8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9FA4C85D-057F-4188-8DBE-383CD2A9264F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156-4F3E-92EB-40F99B222C6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9FBA4C34-4212-4E58-A30C-CBB4E88B681D}" type="CELLRANGE">
                      <a:rPr lang="pt-BR"/>
                      <a:pPr/>
                      <a:t>[CELLRANGE]</a:t>
                    </a:fld>
                    <a:r>
                      <a:rPr lang="pt-BR" baseline="0"/>
                      <a:t>; </a:t>
                    </a:r>
                    <a:fld id="{01314831-CEDF-4FCD-9F79-AB3B4F492ED1}" type="VALUE">
                      <a:rPr lang="pt-BR" baseline="0"/>
                      <a:pPr/>
                      <a:t>[VALOR]</a:t>
                    </a:fld>
                    <a:endParaRPr lang="pt-BR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156-4F3E-92EB-40F99B222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'Gráfico Domicílios recenseados'!$C$5:$C$31</c:f>
              <c:strCache>
                <c:ptCount val="27"/>
                <c:pt idx="0">
                  <c:v>São Paulo</c:v>
                </c:pt>
                <c:pt idx="1">
                  <c:v>Minas Gerais</c:v>
                </c:pt>
                <c:pt idx="2">
                  <c:v>Rio de Janeiro</c:v>
                </c:pt>
                <c:pt idx="3">
                  <c:v>Bahia</c:v>
                </c:pt>
                <c:pt idx="4">
                  <c:v>Rio Grande do Sul</c:v>
                </c:pt>
                <c:pt idx="5">
                  <c:v>Paraná</c:v>
                </c:pt>
                <c:pt idx="6">
                  <c:v>Pernambuco</c:v>
                </c:pt>
                <c:pt idx="7">
                  <c:v>Ceará</c:v>
                </c:pt>
                <c:pt idx="8">
                  <c:v>Santa Catarina</c:v>
                </c:pt>
                <c:pt idx="9">
                  <c:v>Maranhão</c:v>
                </c:pt>
                <c:pt idx="10">
                  <c:v>Pará</c:v>
                </c:pt>
                <c:pt idx="11">
                  <c:v>Goiás</c:v>
                </c:pt>
                <c:pt idx="12">
                  <c:v>Paraíba</c:v>
                </c:pt>
                <c:pt idx="13">
                  <c:v>Rio Grande do Norte</c:v>
                </c:pt>
                <c:pt idx="14">
                  <c:v>Piauí</c:v>
                </c:pt>
                <c:pt idx="15">
                  <c:v>Alagoas</c:v>
                </c:pt>
                <c:pt idx="16">
                  <c:v>Amazonas</c:v>
                </c:pt>
                <c:pt idx="17">
                  <c:v>Espírito Santo</c:v>
                </c:pt>
                <c:pt idx="18">
                  <c:v>Sergipe</c:v>
                </c:pt>
                <c:pt idx="19">
                  <c:v>Distrito Federal</c:v>
                </c:pt>
                <c:pt idx="20">
                  <c:v>Mato Grosso do Sul</c:v>
                </c:pt>
                <c:pt idx="21">
                  <c:v>Mato Grosso</c:v>
                </c:pt>
                <c:pt idx="22">
                  <c:v>Rondônia</c:v>
                </c:pt>
                <c:pt idx="23">
                  <c:v>Tocantins</c:v>
                </c:pt>
                <c:pt idx="24">
                  <c:v>Acre</c:v>
                </c:pt>
                <c:pt idx="25">
                  <c:v>Amapá</c:v>
                </c:pt>
                <c:pt idx="26">
                  <c:v>Roraima</c:v>
                </c:pt>
              </c:strCache>
            </c:strRef>
          </c:cat>
          <c:val>
            <c:numRef>
              <c:f>'Gráfico Domicílios recenseados'!$E$5:$E$31</c:f>
              <c:numCache>
                <c:formatCode>0.00%</c:formatCode>
                <c:ptCount val="27"/>
                <c:pt idx="0">
                  <c:v>0.19082623484158623</c:v>
                </c:pt>
                <c:pt idx="1">
                  <c:v>0.10306166071684308</c:v>
                </c:pt>
                <c:pt idx="2">
                  <c:v>8.7249367517698073E-2</c:v>
                </c:pt>
                <c:pt idx="3">
                  <c:v>7.8168421659867246E-2</c:v>
                </c:pt>
                <c:pt idx="4">
                  <c:v>5.828223422625408E-2</c:v>
                </c:pt>
                <c:pt idx="5">
                  <c:v>5.4456014529178226E-2</c:v>
                </c:pt>
                <c:pt idx="6">
                  <c:v>5.379233725898732E-2</c:v>
                </c:pt>
                <c:pt idx="7">
                  <c:v>4.5116397082861484E-2</c:v>
                </c:pt>
                <c:pt idx="8">
                  <c:v>3.6239556493328218E-2</c:v>
                </c:pt>
                <c:pt idx="9">
                  <c:v>3.525662959319855E-2</c:v>
                </c:pt>
                <c:pt idx="10">
                  <c:v>3.3385706527332144E-2</c:v>
                </c:pt>
                <c:pt idx="11">
                  <c:v>3.3156067153733391E-2</c:v>
                </c:pt>
                <c:pt idx="12">
                  <c:v>2.2310712524914345E-2</c:v>
                </c:pt>
                <c:pt idx="13">
                  <c:v>2.0580363192170367E-2</c:v>
                </c:pt>
                <c:pt idx="14">
                  <c:v>1.9325547295478467E-2</c:v>
                </c:pt>
                <c:pt idx="15">
                  <c:v>1.8661911918815537E-2</c:v>
                </c:pt>
                <c:pt idx="16">
                  <c:v>1.8335540389120913E-2</c:v>
                </c:pt>
                <c:pt idx="17">
                  <c:v>1.7746999161354412E-2</c:v>
                </c:pt>
                <c:pt idx="18">
                  <c:v>1.4334582786858445E-2</c:v>
                </c:pt>
                <c:pt idx="19">
                  <c:v>1.4159802988143859E-2</c:v>
                </c:pt>
                <c:pt idx="20">
                  <c:v>1.1681905542201644E-2</c:v>
                </c:pt>
                <c:pt idx="21">
                  <c:v>1.0853649547358235E-2</c:v>
                </c:pt>
                <c:pt idx="22">
                  <c:v>7.9962176847202422E-3</c:v>
                </c:pt>
                <c:pt idx="23">
                  <c:v>7.0648826642926441E-3</c:v>
                </c:pt>
                <c:pt idx="24">
                  <c:v>3.1375319906834661E-3</c:v>
                </c:pt>
                <c:pt idx="25">
                  <c:v>2.5587729016992872E-3</c:v>
                </c:pt>
                <c:pt idx="26">
                  <c:v>2.2609518113200964E-3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'Gráfico Domicílios recenseados'!$D$5:$D$31</c15:f>
                <c15:dlblRangeCache>
                  <c:ptCount val="27"/>
                  <c:pt idx="0">
                    <c:v>9.110.058</c:v>
                  </c:pt>
                  <c:pt idx="1">
                    <c:v>4.920.171</c:v>
                  </c:pt>
                  <c:pt idx="2">
                    <c:v>4.165.291</c:v>
                  </c:pt>
                  <c:pt idx="3">
                    <c:v>3.731.766</c:v>
                  </c:pt>
                  <c:pt idx="4">
                    <c:v>2.782.398</c:v>
                  </c:pt>
                  <c:pt idx="5">
                    <c:v>2.599.734</c:v>
                  </c:pt>
                  <c:pt idx="6">
                    <c:v>2.568.050</c:v>
                  </c:pt>
                  <c:pt idx="7">
                    <c:v>2.153.860</c:v>
                  </c:pt>
                  <c:pt idx="8">
                    <c:v>1.730.079</c:v>
                  </c:pt>
                  <c:pt idx="9">
                    <c:v>1.683.154</c:v>
                  </c:pt>
                  <c:pt idx="10">
                    <c:v>1.593.836</c:v>
                  </c:pt>
                  <c:pt idx="11">
                    <c:v>1.582.873</c:v>
                  </c:pt>
                  <c:pt idx="12">
                    <c:v>1.065.115</c:v>
                  </c:pt>
                  <c:pt idx="13">
                    <c:v>982.508</c:v>
                  </c:pt>
                  <c:pt idx="14">
                    <c:v>922.603</c:v>
                  </c:pt>
                  <c:pt idx="15">
                    <c:v>890.921</c:v>
                  </c:pt>
                  <c:pt idx="16">
                    <c:v>875.340</c:v>
                  </c:pt>
                  <c:pt idx="17">
                    <c:v>847.243</c:v>
                  </c:pt>
                  <c:pt idx="18">
                    <c:v>684.334</c:v>
                  </c:pt>
                  <c:pt idx="19">
                    <c:v>675.990</c:v>
                  </c:pt>
                  <c:pt idx="20">
                    <c:v>557.695</c:v>
                  </c:pt>
                  <c:pt idx="21">
                    <c:v>518.154</c:v>
                  </c:pt>
                  <c:pt idx="22">
                    <c:v>381.740</c:v>
                  </c:pt>
                  <c:pt idx="23">
                    <c:v>337.278</c:v>
                  </c:pt>
                  <c:pt idx="24">
                    <c:v>149.786</c:v>
                  </c:pt>
                  <c:pt idx="25">
                    <c:v>122.156</c:v>
                  </c:pt>
                  <c:pt idx="26">
                    <c:v>107.938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F156-4F3E-92EB-40F99B222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0653824"/>
        <c:axId val="480654152"/>
      </c:barChart>
      <c:catAx>
        <c:axId val="480653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654152"/>
        <c:crosses val="autoZero"/>
        <c:auto val="1"/>
        <c:lblAlgn val="ctr"/>
        <c:lblOffset val="100"/>
        <c:noMultiLvlLbl val="0"/>
      </c:catAx>
      <c:valAx>
        <c:axId val="480654152"/>
        <c:scaling>
          <c:orientation val="minMax"/>
        </c:scaling>
        <c:delete val="1"/>
        <c:axPos val="t"/>
        <c:numFmt formatCode="0.00%" sourceLinked="1"/>
        <c:majorTickMark val="none"/>
        <c:minorTickMark val="none"/>
        <c:tickLblPos val="nextTo"/>
        <c:crossAx val="480653824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</a:t>
            </a:r>
            <a:r>
              <a:rPr lang="pt-BR" baseline="0"/>
              <a:t> dos domicílios recenseados por região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7D-4AB9-8441-28354B0A593A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7D-4AB9-8441-28354B0A593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7D-4AB9-8441-28354B0A593A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7D-4AB9-8441-28354B0A593A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7D-4AB9-8441-28354B0A593A}"/>
              </c:ext>
            </c:extLst>
          </c:dPt>
          <c:dLbls>
            <c:dLbl>
              <c:idx val="0"/>
              <c:layout>
                <c:manualLayout>
                  <c:x val="-1.085924355609395E-2"/>
                  <c:y val="1.66209378466866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7D-4AB9-8441-28354B0A593A}"/>
                </c:ext>
              </c:extLst>
            </c:dLbl>
            <c:dLbl>
              <c:idx val="1"/>
              <c:layout>
                <c:manualLayout>
                  <c:x val="-1.0281226865872534E-2"/>
                  <c:y val="7.2216359552994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7D-4AB9-8441-28354B0A593A}"/>
                </c:ext>
              </c:extLst>
            </c:dLbl>
            <c:dLbl>
              <c:idx val="2"/>
              <c:layout>
                <c:manualLayout>
                  <c:x val="-2.3601689211925431E-2"/>
                  <c:y val="-1.00221879481559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7D-4AB9-8441-28354B0A593A}"/>
                </c:ext>
              </c:extLst>
            </c:dLbl>
            <c:dLbl>
              <c:idx val="3"/>
              <c:layout>
                <c:manualLayout>
                  <c:x val="8.742933575610741E-3"/>
                  <c:y val="-1.86541115350271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7D-4AB9-8441-28354B0A593A}"/>
                </c:ext>
              </c:extLst>
            </c:dLbl>
            <c:dLbl>
              <c:idx val="4"/>
              <c:layout>
                <c:manualLayout>
                  <c:x val="3.4443771451645468E-3"/>
                  <c:y val="3.33319804096652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7D-4AB9-8441-28354B0A593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'Gráfico Domicílios recenseados'!$C$36:$C$40</c:f>
              <c:strCache>
                <c:ptCount val="5"/>
                <c:pt idx="0">
                  <c:v>Norte</c:v>
                </c:pt>
                <c:pt idx="1">
                  <c:v>Nordeste</c:v>
                </c:pt>
                <c:pt idx="2">
                  <c:v>Centro-Oeste</c:v>
                </c:pt>
                <c:pt idx="3">
                  <c:v>Sudeste</c:v>
                </c:pt>
                <c:pt idx="4">
                  <c:v>Sul</c:v>
                </c:pt>
              </c:strCache>
            </c:strRef>
          </c:cat>
          <c:val>
            <c:numRef>
              <c:f>'Gráfico Domicílios recenseados'!$D$36:$D$40</c:f>
              <c:numCache>
                <c:formatCode>#,##0</c:formatCode>
                <c:ptCount val="5"/>
                <c:pt idx="0">
                  <c:v>3568074</c:v>
                </c:pt>
                <c:pt idx="1">
                  <c:v>14682311</c:v>
                </c:pt>
                <c:pt idx="2">
                  <c:v>3334712</c:v>
                </c:pt>
                <c:pt idx="3">
                  <c:v>19042763</c:v>
                </c:pt>
                <c:pt idx="4">
                  <c:v>7112211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7D-4AB9-8441-28354B0A59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txData>
          <cx:v>Setores censitários trabalhados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Setores censitários trabalhados</a:t>
          </a:r>
        </a:p>
      </cx:txPr>
    </cx:title>
    <cx:plotArea>
      <cx:plotAreaRegion>
        <cx:plotSurface>
          <cx:spPr>
            <a:ln>
              <a:noFill/>
            </a:ln>
          </cx:spPr>
        </cx:plotSurface>
        <cx:series layoutId="regionMap" uniqueId="{11E33EF7-F4A0-4BC8-8203-77FE0BC2249D}">
          <cx:tx>
            <cx:txData>
              <cx:f>_xlchart.v5.2</cx:f>
              <cx:v>% setores trabalhados</cx:v>
            </cx:txData>
          </cx:tx>
          <cx:dataId val="0"/>
          <cx:layoutPr>
            <cx:regionLabelLayout val="none"/>
            <cx:geography cultureLanguage="pt-BR" cultureRegion="BR" attribution="Da plataforma Bing">
              <cx:geoCache provider="{E9337A44-BEBE-4D9F-B70C-5C5E7DAFC167}">
                <cx:binary>1H3bcty4luWvOPw8VBEgAQIdXR1RYDJTkiVLlu9+YciyineC99vfdMzzeZs/qB+bRclyKakspX1a
EzHKilOOciZzA9j3tRfy/OfV8B9X6fVl9WLI0rz+j6vh95dh0xT/8dtv9VV4nV3WB1l0Vela/9kc
XOnsN/3nn9HV9W/fqss+yoPfqEns367Cy6q5Hl7+13/i24JrfaKvLptI52/a62q8uK7btKkfeW/n
Wy8uv2VRvorqpoquGvL7ywudf/vr/+TR5csX13kTNeO7sbj+/eXWx16++G35ZQ8Ev0ixtqb9hmcN
ceBwIqSUzLx9kZcvUp0Hd+9z60Ca+ISQ/Mf7t8JfX2b4gp9a082KLr99q67rGru6+XPr0a0t4J2z
ly+udJs389kFOMbfX6rqso7Sly+iWru377h63oC6uNnxb9vH/l//ufgLnMHib+5pZnlg+956oJg/
sstJ55f1E+rFOiCUUuiFfNcLXejFPIDdcUoc6/YDeP++Xn5mSbvV8veTC638cfrMtHJVXd8dyhN4
ijyQjmDCtJ3vGnEWGnEOBCHC4tS+/QC7E37rKX/sWc4/aOPmqaUm3OeliQtdXUbZE4YteiCoTW0p
HXjI/BILXZgHnDk2JeS7+yCq3feOn1jQbnX8eHChkQuEoecUsd4hPyGF5E8Zsoh5QIXpWNK508q2
UmxxYJnMYsgltw6yUMpPrWm3Wu49ulDMu+eXSoq//vvOWv/nYQtpwuK2eeslt/9e+AojB6YtqDTp
9xJgoRbkgz0r2q2Tu+cWCvnj/Hl5ytu//rd+cX7ZpvrplGJQ64BZluRSiB+ucL/qsvkBp0Jwcac4
6Ox+/Pq5Re3Wy/1nF7p5+8x0c35ZPaWvGOTAtqSFQpd+T/FwhS21iANbOlwIOlfM82tbLXvXs1sj
3x9bKOP8j+flKOfRZfvXv+4O5H8euQx2QExGHOT479pYlMA2qgCTSFswFAI3rzvhtwXX/gX9gzq+
b2Spj6PnpY/Ty+oyDxG97k7lCVRCDxix59P+rhFz6SA2UrzJHVRntxpBjXw/bv3UmnZr5d6jC8Wc
PjNHcYE1PGnYsg4cYVnkH3t4SxzcFF2ELZrE/SvZrYu75xaKcL3n5SEXkX6xgZN8u37xTb94rYHg
3JnrE/gKQ3RiEugQFHPzWvSLFjugCHC26XxvKOFL933lF1e3W1M7v2ShtovXz0ttSJeXf/3r6+Xd
cT2BrpwDYqEIluI7mLKMa5Z9IDiQFsm+68q6E/491fzEknYr6O/NLLRyrp6ZVq6r/DL72l49Zb4R
B6ZghP9dAizyDfQigYJZ+NAPH7vvQ+c/tah/0My9Z5e6eWaB7o/0MtBPCk/KA86piVb/OypsLppK
BDfHguZMNJY3r0UD8xMr2q2VHw8uVPLHyfNyl7fXVRAVT5lvAL8ALGbAxJZO4hzgr+fgtlDCT6xh
txJ+PLhQwttn5hfqMnzSYQqhwIiBpMAxthvHuQIzCd2Cxu7Hqb0L2a2H748ttKD+eF6ucBphdPJi
cw2M+EnhSAD2RAD7It/x+IVb2JhsWYzjM9+T/iKn/+yydqtm++mFhk43z0tDXl389a8qavSLt0CN
nzLBUxMNI0cFPLcv82uRR+yb9ymFHrcrrl9Y0m4FPfiChY68t89LR3Olj0bm+DK/jqonVRGCmjnj
lOR7Kl/ENvgRkSiO0ercvhZ+9PML262o5fMLPV0cPy89zQV//qTtP2WALTGWlObfONgWaikxl7EZ
IQh2t69tV/qJFe3WzI8HFyo5f2bDsDmoXb5wL5vLCqno7nCeoK2kzgHqMYEUhD9uXttlASZizCaC
Yiq203V+fmG7FbR8fqGnt+7zcp1tMONtCzrIbRH1BKqy5kGZZHSZgDAdo2hALbx5q6IFhPZLa9qt
pR1fsVDUxTPLRaeXKBU2oEzVyEkoGp5UUygZEMxsRLvv+WZR1zH7gBMO1M36e7Z2v9b+tcXtVtmu
71jo7PT56uwJ3YowKMOWKBD4duhj/MCUFrV+oKOL3vTeCT+2nL3qeblN1vr95em75xX0Njr667/r
x87gFxl/BLNlaVqOyb5jN4hoy3KBAStAzXebsxaa2b+g3Uq5e27hJ5uz56WPWz4m4tv6+hta1qfM
QXAWR4KzZNpodrZUAmoZWDUMYOhtzEPIux/SfmVNu5Xz8BsWalqt//9W0z+Qr+7XB1sf+VWeLNA1
6+ZlLtyFWQe3jc8dFLooEO6Iq/+8kt0auXtua9X/r3mw/8yR/UEiXqFM9m7Yx/doso+/e7NBkKIX
j24Vb1vbvLPuo2+/v7Rwnj8ozfM3bFn+3Sndnu7d568v6wbcZorGZ2bYSNAIGLG4g6/qr2/ecgD+
APehNgNcyh0wcV6+yDEADH9/ibEc0AhAdYJIjBVM23r5otbt/JZhYdSKRgrfJB2LW1SQH4zvc52O
gc5/nMT3/36Rt9m5jvKm/v0lUmBx+6l5oYyT2acpOHEOA0wFiBbvX11egFSOD5P/VTWiiZxyClUr
wvKjGEi1msqBHbeytD0x1THg1h9Hs0Me25KHKQk4Xg7+oQ4xOdp1HMd9eS2lOo/zMVT9EIdUSVpz
rUaHSTfokmT1uLB58X9vjtvcRM53LGxQ2MJBMbYtLDesnPSZ7NRU5NFp6wfOBzk04SlPmvG8so14
kya1fS7sSrqPS15s80ayA7TCNrkFdohYbLNKjYYG05SqqO74t74NgiNJ0ihRWSDbPbIIIu9ym85c
xsyWMkuDHd0/06IaK1EF4aDGUubYbdtHxFpFaReK00IPYfSad9P7QKahsnn9QSZNnCrH73p7laRG
Lo4e3zsSxfZyCEXhi3aTw7AIsTBz3l4OTxzZGp0iBidHcTuIExlpBzXRY4a0Q4oFiocggpgONj5r
4J7hsqQ1kkCHvbKNwl+NjVOfdrDqi8elkFlRWyY0I7fwMoAb6J8xJ98WU49WTdos7VU59u2J4IHT
KKH9elVOnF1QX+eqTEXnWbVZrsWgieeINn8d5YVwJxHpPWf7wK4I/IbBe4QtsTBrPpV7uw56vx+m
yO9UF2SlStusc7vO5l4pht57fOvbkQHOA1EYajJEJoQJx0IIui8q4ZlgJTdDFTmGv6orLZVFyuKw
wWuTt3Hx6nF5O7Y2c3YFgbODsSBnK7+/NVazJEuCXtFunL5I33eOYmnUK9Pv9p0imde+pVVG59pT
cgv0x5lLty1LGG1T5Q1MtJ9YvaayGr1+CvkmtM1gnckw83gX+OelHmoVi5avjBaXVVTet/5hq6vc
lbzOUa08ZtDEXCwKZw2IWXBMaZhDEbu2FxWJ1pxkiQM3LPpGD+PnSjdkVTjhiTYmL64bR2WT73Uk
OmxCiosSj0lfhkoIlw4TNubcJme2s9R2SZswQ6xQE7fI2veTd0OYXRlZeFT7ebVqEoTIKRUgbz4m
9UHouhErJBiPNgwbdxu291xWUqdVZ6eKyFgehW1jFu7QiNRjRcEUmcritM8p9wpuBkc2NQ23oWZ0
JMyhO3x8KYt4Apub6ReWzWzLEhgsL06/nIw+GahMVJdnxVlpWv2bNhmlpR4Xs9TyjRwJbAD/Q+9J
llqegiROx1HUrjl2xaqxRXdcMTPdiMJu163uw8uxq5mqp65BtMZBDJP55vE1zDHrnvVjCZKBYnqb
MnB/Z3HoSUDkWJRN5+ZlbDSqiy3hqI7r6nONK0bfGG9yftQbMhv3bH4+wweC0T5wx7Q54vbCxQtp
6jZOWwjmTLid7o1VlhihNzY0fTWSqlqFWWa+MQKrvmjryNiz70WEmffNOScorGDDqK/miHcvwhRx
JeSY+q1rN1HkxhatDjOnc15zbld7drpDlEPADLUZ+NOWmOu3+6LKwaxRq3eZanRcHZsFzzLF8kpP
qrf9wn1cn4tIPe8LwlBuOCBso5Jb5Cin0DmNhjpTvajJ5yBOySFH1HtLdRd+9c0u3bO5XfIQN1E5
zjUovG57c3FApgT5ondZL7uzyCSpl7VB6UaWE7qmXdV7kt4Oe3VQISMqzhQCyhauaaa2ZtonmRJJ
LU+rKjqO4z6/ijonOS2z0f6SSFYFeza5DE03p4owbHPGKALDUmoZ2YgTosCpVhlXVVumCsVXcNxY
warO43VmGJHSjusX+bAW9jAeEjPge6LSLjtCle84lm2DZswXRx0kQzaluslUVJTDYa/JtGr5VKlE
8GhPBngQAOEQDIAm4gHS/oMM0Oqk6aBzmGw/snVe+f6R1H736XFbvXGyrRgAMVxQ2AdxBITNieie
E5K0F4kezUxJWRmFIr5ZeWNYyBDVq2GeBmxykOskOw8Hs2eKl1ETe4n0qRcaY/xtZgQZx47T2B9w
V7N8VY3UOkMLE+2rqh+c/M06ceOUEcpw/EunirqyCzjL1KRb4up2SNZtOSSuP7TpHiU/sG+IktSi
6A9tPpck20fS9CSuiJHnKpmqt81gcBUmZuaWVe57ZV9dsbL13+5Rw6LYQPxHeefMxE97bkqX1R0J
dVaMbZaj75PV587s7BU1OrLqzKHy/ConashJfRQasHA5Du/jJOoxBX0s+T/IBlgChV+Bp42LcoLT
7W2HPhPpYDiDG6VMGJFH6GD4Lme51N9SXlgwhsLw89XIdDccjuNghKssLHS5x9N3GD783LIJnXtg
BO3tdSQ5blMG0TC4ZRMYiYqinr4ltlFtfnm7wgawhhA9XyigCzFxwhKZJGWu0CM3HotS2625X22s
NuvdvG5Nrx6y+NCsuHBTZqQXj4uf/Wrhd1viFxkplQ0vfVrnCpVnq8K+C5Qdd8eW45+EjklXWmcf
mwRB9t8Ra4MfiWvEwHMXDUspotRI+wJ25hPZKskGHq1Ku+m0Sst6+DKELeNIXH7xsXcsku8Rv8O1
sOu/xS9SfqnHjGhuD25V6XQdNsapnl5HGt7VV729QSM87nHmXefMGG5WCUwcCJxs25rgeLrNnESr
hleO65Q0X1umNjxLpNepMP2LQJeGp0ME8cdPetdWHdzVQv63CRIG3RaclYU0bJlrxUSfc5U17fB1
kjWJ3VgbxdfML8K3TZ+U/h65DwMlhpPmPPx3wC5jyxK+CXJUc4UNu457a1XkJPSYDotN3tN8TyHw
MGJAFCKFJWckDRXk9haTwpBtViNoFV2Tr4oQ+SMyEx6pJpqq1xVK1mP8kAD3wsm2NlFm7qtfH+oW
LCD0CJZNuWPjj235GbeSgPIQWy0ZX086zhqlBUvRMjZF6moziL2gjbI1wIB3v6pdiBZzzSyRO+my
5vJFPA5NhhxhmyX51ISF86EnWdF4zVg5hRpSYVRulflImY8L3rVncG+QLGaGlE1ns7uXr7sgplE9
xrmKhB1+SItgOJxiJz3sjGZya6OP3xV8iI+yftQXj0t+aNBAXSSO2rRQ+YGdsC25loTpYpojlpM5
rggHex3nPsAtZbW50O+bNhgKF1fptLOnFNqxZ4uA7wVQXTLUPIuE3BdlFfECQSv269brKhFt+s6R
ivV18iovA7YuzYhdDKwr3j++5yXehPCAQgD9pwMYD1zNmdN8/7jjIWvqtmhRCxid6WbUqk6ZHbbn
aVxOqzozPiGFBZ6sR6LyyTRWLan5ahQxXeel6D/vWc3sUNtJY3s1i4MI06axEvxiiepH03IT3fhf
8i4ML+JexTzpvNqP/Y91nAaqyqSkqjALe0WGYE+Ds/NUGK7Ro3eTKBuXHSsJ+yGZBB3dYSJiw8Iw
dvtwiI7yMkNtVrVkIw0evgoaw1iZU2KexYCq3nUdt0+7mHHv8WPZEfEsBlQZ1gEEEk3Qto6kk5ZU
00qroC8mYri91STdpzy0we1YtcKssj16eFihULSsDvIYpRYCz0JgGWLzVT4gtMuU5V4Rmu1w5Nt1
z/cIIrt8DmEcvHlUQgSNwPbWUDCilA6jyQ0dp7aUM/LIVzwwYqosG92ISzJS1S7gMDQ/fVjx1O3j
ZIzdkCbjpJhPxwgtYGYlr1JNRbAJjTb5ZIZtMZ4YTmnErl/yfSDtruNBaYFQgZCABLQIFOlUOGZe
a62qqDWbcx1bae12ZDTNzeOK3xEXALoShCMbnRIuIW6fTjBZTcecvFASAx9rNRbpkG2CzG/ss7KJ
ROFRQSd9zpxylIGy/IDti8Y7TA9TGo4pIPALXLhbRmPfSpsonVdQFeKKFEOruN3o90Uz/uKkZo5E
tokZPMX9CYoJyiLZ8sKfOKChye2BjG8MIDOfo9xAqRrosdiTZMiufeGHMixTAJ/Bj84s6jReRTop
UmTWuJ1ouWoDjkASdu3Yr+KUTUAGh/q4Ccx6dPsi8D8ORTqddmGrp1WSy/YCYM4Qq9Iex+O2zbI3
vg+Aa08U2rlGFCBok9EOWkuEMI37YejMsgA2Z8aK1m3+sZaJOAml3e7BwmdDWsRdzE4wHAR4dIMT
bhta03VOFWrMFjBdsbwsTpJ1gn70MBkTtAlln20MIyxUZ/HcM7N2wu26xzqzHQ61JX7RKyQWC3kn
olzVYxex9ZhEabAmFtDBPXrf4VAMtoUeG1UNsIeloKlvqr5IcgQaJ/+TNnbh5jIJP8TYu5sSlrsR
MatDlsds9fgWd0rGfRTbQTWJEewipHYFr30Eulz5jT9ylZipeTiNfbqOBko2ZmRSRRqarAyHxWCP
PHa6O+wIHD9keQu2bmLesa3cqks4iWuUcrkM26Ok6lvPl73/JmuzYE8h88COZggSpTJmRZTYD+B1
bTtGnlVpo/zYSlZjnrVHkT3JGJWM4G5u0+mwN8f6zLcm/7TIjW79S1vlmFVhpOBQTNBQQILPs73V
jORT1ZvB57DM426NkxUXYGqx7LgueIfbVI8d6wKVBDzIgKmDyspwpJjULWxpyng2OMhCqjB4Vp6X
ko1k0yNk26ejEcTBFYmyiO+JCYt8eStUoBsBzovmi8yedK86BiDLnMBPRyWiMPVm/uYnPYXtRrAQ
s1/m14cD7fieNLQsh26kwmnQ5rF54CsXx8oqO5QyyUflGMkqp+E1a5Njv67elxE5juL2NCrjjx0Q
Q2U6nZeQMAfkXZV7lrGw45tVoA7CmVsORjg3Q7Z7e/eTyafaL7GKdhSuQUvm2WNheOAXTXvsaBGQ
IAo4HDx1Jg3YAmOT7WMu5i6vneJRDRiLnMmiyV5NQ9v/8oY4dYCBzg2mEOANbEuRzG7iyh56hbLS
VrYeqndF5AiVC2vYU2jt2BBECUxyLbAhwObYFhVP0TSgYBhV7mSEerYspsKzg2CUeyLAAyVxTBNh
JQyNL64PL08OPyXSDAPzI5cWgV17Du9z33XisouUn49Rd/S4Ez40TT6H8XnsgZv+c6++vbEpzdNC
twzjFRTGYMag3gPikDf9e11yNeXTxTTGoXLi8U3I2ToJzVJxPvy5ZxmzB9xLoICVMbQBq50CDMG4
aVlPAHaRLRlrlOisSxPP6VIzUkXG4ssidEAa6LPYTF2WI8Qr5Ij0Eih7+K5Oa76vapg3vL0SMZMg
gCEi2nOUbNsH0oxlHEXdzSQo0ImyKjSsqimoWaxihKyLDO4V7olKD7SA+3+4ywQQCEg7IuF8cel+
WKJBPSRZaGUKLAHClF3bem0YHSyb1FTZpTN5tVMZKsuMOj8cjcnMPw0xkFVm62bddXW27xhm39k6
BvB+QCqckz1IOc4S42Y0MpKqlZim2BOJXNvwo89hNiYEjJiuEErWmofuhABa76kxdh0GRMPbHNCt
wNpeRMtmspwkGHmmqIyns7ayyw9jmjvrLsutVZN15qvIDse1WbH44+SM+nQyTweKaQ9GE3sizANj
mE8BpRVYFRgzo+7Y1ksTmVFZMoApmA8bHzOUvO8iIBA1gMiq+WJ3mIKtH/eEpf/Pv6kF0AYA/xwF
UHFsSyyzOsQEGFBGoGmwtqK+8MrGDlc8TeM9onapGKx4KhgqDgyrFuecF/PExwA6R1HLf4icwV9h
kFwpkrXxOyvibaaysRTv/40NIuVjRkNAnnDmI7+XhaJSlpx0ATA52VlunxHrqEd/7lVN5+/Z4DJo
35wlctFcuyHb24uzbKmVVMByc4WJXHiGFGJfVHFF92xoUZmCeTD/Cho6RcRmG43mIgsVNqJUnpSD
K6qBX086TVbN5FgnTpYnFqZRVntkDCZxO79M98SNXcYyE2IchiQLfHMuJ++dpW/1PbcMO1NpEVG3
RXi6jjGWPAwLv9pTre06yzkwIfeBXmQv5wIFMkjXZqj8TengF2y7mL8upOXs2dCyr7w5TFwLRDmI
Ngq/0rQo8+kIYIAEPsIOwt9700yLQw60ZuOQTGySou/diPtIVNXQHOWstxM18DEAMSLlrt/bHCSF
zgelC7Qgq2+k9+u2CyYX4AT8RAEQnkVucCrIJQRNiGGaCVuhgrIn5Y9R1awEkte05zR2qdcBF5XM
bSXi8MJ+U1NzbYxwFRAGQ1NFOgiP0maQSAvjmK4e39tDMyYgMkEMA26Fhnnhly2u8vaDCWGG46OG
kjHINW42UfqF+OPwhYYy/zMSpHxTUoaE/Ljwh9YF4TbGeQydHfxpIZyHGsfKDKjdafkrgHXBRdF0
xuHjUh4GPEiRKOGQ4MHIW1J5dJ+npBwBWjRFMpzQRo/egFnum8TSo2sZ0nQbMZh7bOampdjOpMgg
ALrgNxLVN1sYTa/juIyoyJQR9o2aLIMcUr/5KlgEEq9PhEfS4UsV0Ve+3W+K2kadkcTVYWoNkRsy
iTLIkP+GrhlUbTmo0TH3WiypijoQNG9mBJOmJ5VOzgOf+udAM3uVFbH/RaYFOxNFqfdoYJeeGZwc
QRmDGcBU2wGL5h0DJIRWOm3N+G04Jaln5H3/9XE975TigLTEbJTrYMhtS6lE3vOYgRkBN+1CFxUc
Z54Tg0+7p3reZVAoViWh+EmAhw4qzDgXXQGDGqwWY/g0DcEYboNiLFVs4z1FuM6k6uqx2FeZ3Mxx
ts0KWQcjPPzCEPB1dOLbm8xloaM4h8vQLjqceGm7QP9OEou+C62wU07axW4nY1OFZnhYd/qbL9pP
NCtO0xwM7lSQr0Vd4afL6YdCTjmwu9jAKH1sXNmazLO07yiaydFFLqhVNxGyGg1O3XHszrLQ2JNd
HgYfbAbskpl2zzGTXPh/Tic7by1sJklHais4UfDaL8PorSWmwRMNRytClPaDcfOrprIteGEquTVp
Q1go8KzCzy5DpD6+YmkS13s8bt7AUltoimEjICw8nITWxqRJX4TUJX48rItRR6uaNZkrhmRYdU6b
7jnQnfLmw0T9Og9fF6kjZmWa9wUlbtiESe+GRh+ddQYdTzICWVlAx6vHD/JhroIRAiIDqANkwb6h
Ud4rRVL4u1E2GP75FauOgoQ1JyiX7E1U8/HNL4nCHQvwIecfBWYAF5CGF5bvhMz0tWUNCrkzjr6S
0W6L67QnIn1L0aLw68fFgaB+AxXfU99SpLOIW7KqmiLELN4rGucsqh1atmjKYxsurocWY5k1CG8d
2lcxBI7Zu0atO/ROVWuMaOK6KgD93e1TqsXGaWOrU0nlOzir3Cl1p2TSi+zT2AZ1Ar4SN1FmAlvQ
YZStugkQcoMpfW1UjdvryhzOKRht7L2ZMpImbj4OHUe6bgowsVzhB7WWK3AXpjh028nSReiyusUU
yEUe0IXldlWel7Mz27kVbtq+8ul5zu26U6B79npd8L72SzVOIumUHfTmsA7tYPCMqIiPYnAkXo0F
DTG74UZ8nJeTdVyyhp/kZiBdm6ZMtUOUXYx517UgCtmkdpN2Mr0hk9MFzYvI9asyOsGoJV+lfS9f
V5Us11NOTbcggKVEmaOtxCT5uEpL60L0Zn2SRm3rYeKWb/DzSKBHFNo/KjszW4d86Fx/8jOXp7Q6
tgs6Hg6ZYxzV6LW9CLSoE6MJhnVDrErRWLJXDEUs7q8YPb82KEvWGqjYGaJrdhy0FseJ1dojQ0g+
15YZn6JrF5+HoU9OJ2cY1sBtjfcTAKDe1SDU9yuQRosLozOid0PpkC9x3qQrE7iXZ+ASBwCpug1U
WrXmahJmf5rhLoInapa97TsefTVSjeJ2iIZ3IWZD62iSmEw6ferGLI1V1DXm+8ifqhUnRjq53RTn
IMFkWl86VhkcjwFK4frVTE52VNF3TaPGMekurT5tQiWJP21k3lgKcH3oduVxNbYq0a34Yo0tbgY4
ZhmsUtxcWFWVoTeTJarToJbmUUfs5CzLivIDG8Sg/KKKTjCmIaqImuZ1C+5opcKGZH8ahRl/4GEQ
JJBRN6/i1CjGFTfAK+WGGFamwRuVAidTVpJmJ2nqaJfFwBwZGegXXL8oTrnfVmuZ+M7bMQX3pggJ
2QSD/TEb/EgBqg6PZVLlnedkIbAfbbDDcJrszxMJWk84OVXClxWqcCdctcOQnRrVRFwwXWFkVtWF
a4MFwqO9aEY3Bla30Q170zS59My44Sudh81hD+7ksZTxug+ZNxV1UKtaTH3gDU4+MLdNyPAxzxt+
lQ0xRqeT6XtRLpyVX5IejEcaEUC2ZbnOBtqgriRhV2zAkyIX/tjhfs+QnBM7xqi5/TMjyXuAzF43
RVdTKg9LXR/Gbfoqj4v3RVri/xLE+IbqmLkGuoxDOWWAosMcyMs4ZGqg5XzNoHxnsOa9dkCJjoap
9xBbq2NeWvTUbgpl1G2kKpIG8Hj5wQhzKEEkR9ruT2PDemuGRe9ZhVN6gySDO5amfR772VmaRoNb
1JkHPtfcj9dgEkKaObGVYVefdBu95xH91GG2rkrQ4V2jMYIV9eujJO1O0MZVSifTF8S693abhSog
wYgbYhzT5TCxjkoU2I2JWxKU5m8kj6+nLD+LRBSsI+1rlN1ZoIBkjcoOs/BQyylw+9KESYJ6lbN8
Qw1urcFmrN0xj76Ct1u4ISaPKgCpYIUBCa5PlXIVjxlIWr5hf/SJvcLcLzmeprhRScv6k6LrzmHR
p7VFIbCigetjLryyhmaCu5LjZqKgjbbZhcWyiyYkG4HzViWAOgQNkP4Nltlrv+eB1/GJqqiPAU5m
Y1WvZMsxW7VSih3L0FClIAO4vnmiUtMwMUsg35IwEaouRa5Gkq/bIAnXQWFH5z4X4SoWNaqu3Geo
8tO42GDOD3JQZvnVilh59ZqM1nCexSW4LMBjpvOhC+RZaSRdrIRI4pUjrkcjfCUzeTYQ/wwt6yeE
Edg2QCoFpvtFH4hD4YC7lpb9Keb/5zXGT26J20GbZii4i0J9g4sNqo3tw9G3PWomZ4G0jgvmr3y/
9mRbqzYEuh70HNNN0EUUjzQooHl/FZZT6051sgHP910cxJ9bPhxPdggSMEtOnFFsYrAYQbCaTqpp
eG9V9WlBize4TaFXkYmvS0GBKgdDuDxLX6Wj9aqs01UHemGEy43eYARnXRxtksC/Hko/VJYtYlBq
dKCAZnuyG8+zqnFWwH4iVxvJus/QUXU0q9yOm5MKO+rl2jgtJ/Yp67Mv6QRnqlNV6fKNLrTbFHnr
GokFUwItLG3GT7LSh3lsqzQ1V8QBSaYIh/e4YwNtBmWsMj5dBwXXKzuWXleY153pu51otIvht+vj
TkbQjiesy+hpGfK3JEo/aT71K81x/2uQ0UWdJZXqy2gdxsFhXiWHiPbKJ+EhK+pjY7Rw21DCloUJ
c8R08NLJo5PRsNCWojBQkxlemeHkUafDdsEVnExrowej9ZI2eS0L+7Rt67hVbKzJuDFZFMsVbw0/
VryxijOzlvoqbaPgW8Bl9op2FV0ZIf1YVRMGDFNVqRyfcGF7J83/peg6liPVoegXUUUSoC2hs9vt
dvZGNePnESCBkIRIX/+Od2O7xwHEDSe1zapp8k7bICAZa5bpS8arqcRcW/Bm664heLqM2BsckJZn
9xGSsIPbBlNyb7Y745K2pJ5x0NrZrqABP2vUM3zErwFeJAK1j0b22ImoO2F+KRJV71sqqqENcYwV
jlgImW28HpToQH2CfkX3kdd5DHd0mB7M3BRpb+5rPEFaE1yl393SPtEYxbgssWCago6MF85GFi+I
JoiuJl36bb33YEEAdE1LasNb0wUVDEPNtea0xaubk4U00OlzQPXBqubEelWJhuPhaVURqskW7dRO
+drI00b5JRZZnIs0bfJQNu9+B5mNnqBw9OIdNtt8kubDumQ3p3RHE4n5RpJv3tuiQZ9Mt+i9byzq
/IaT438G/rqTc/0aedYCe2mrlhiwINvOsb7I5vVrbIXOufae1iTZdTZ5oSpEJ+AqT5vwwEO+t4pV
ayzK2M272IuvvWA4ykz/F7D6LyfhG/GXFP3BNGU9BDlEp6B1luzGXPoeRNt1bMmUkybeRaN9FnNw
BxQN2UIDJIK/pmr97EL4UuMi9ewtk/SyYcEvSDAc22y46KQV+UrolxXT0xzXlRvjki9ZKbYoX9rw
kIVjJYf2jNFrBZ4Fq1Lj8+fFl59+05AcUuf3aYWoXUn2ydf+tgXb0eOkYOH81NHoVvOF5NG8FPUc
frVtdiVSfVGbSSAq/ZTzvrkRw37g78TgtYZfWdBCIF7TsjHerc9MHvnm14cGl6sO/uCL+x5ber98
Ej6XmsVxmZHuQqLtdavN0fv1N4xquSq+gIEXj577j88Tjm/wMKQY8iBtb0Nc5xVVwjGvEi1+BMxK
A6bd4DTVpuIhtJ8qvvVa7WhHDjRm/8Bl7msw7CWkcRq4jvjp/Oavpniq4cB9lX7/ztm65kkXPgJI
/iGh3Yq2MwehspIqV2YGl5N02suFbXHXg6QwG6iP3gu8XAbNfpmdzPVcl9bDfBXHbb6Q+BS2YbsT
sf9g2vUctnF2MB69rqKD3Ks/t537vczP3jbto4mcltCWoJ0qkmz7WWcUu8B0hqDtx7eEoazWu7hR
z0T5N8lNd6Cy+W/wMLVrHqvK6+jznOqTito7idp/0TY/iS0u5FDvtDecGSYERJLBnvsXvkGMWckz
bGVfPBhOCwZ81g8HPDhHUzflapuD4x7gMFeKtq8Ca9vcqfTe+byM0LzkuuxBwbA87hLQZeQ4zkkV
aVfFqf7qWCLyNBH3lUTVIoNzPcUVYfQ6S3MI4QkaoPSGjwDUUSyKeEMJ79vR5ADVd5NrSiCv79n6
+5Ngisn9HoeFJUWnTKW3+Uhcm4sl+W/UrAoAwIyDy938StG3Ruk/+Vt0XxYalmEv0v2qhncKzzya
hXkfEzwMdjt1bSdxc1QBHd4z2CBRzGZ8gjXswcEwnMNYuORkSqD6j+YSzl+UDVwC+OCkeqltfNdR
mvsMkh9uPkSUwSEgy3qlQBk5JiWzJz156SNVRngNmvXgstIJXnJqrqqJjnHfVDyz12hJy3VtyoU5
8K0/eACqKQJtkSx5HepL62W421HuN+0+a4YdJFxPahI3T+Hr9cNCtlPdiWfSyUr1W+55wJvo8KBS
kw/mJeFos9H2ssQf3vxHBc+DnPcQt7+NY7ZTmL5cgwWavpHhy7d/bStw8UgBzgvnMX5t3LHDHykT
lzfLJxOXZpFv0ZadxmYoU53lq9R5oK5qvnrqhdYZTsxazuOc86kv++EbtW4fRdvRn310xVdv4gfm
iUdEr8m884ILBp18m1k5Gb+c7E/c+kUqmrxXQxlFN6/HrODLa6ySok0utf/HgabCvFhAJ/ns5uVq
A1YJ7UpjoaEEMV1PU57pDylZFfHwpDuAgfSHg0ueE1vx4d6Y9DKHw6M3vjF2k5vOO8uujbRV1r+p
GnKJbqxSDrArbnYLWUsZm1J6IXaCFoSgBJH1GVnxAA15nrkR7PBTjJ4sfAyRXXe0/LiODsOBd0aI
wo677w39U2xYTOSGJ246+z4aHWW7hYn9is9lfVYslO9q0CcZNrdW9BUwhlMbPcXjzgMhHfGpjIK7
8o5B++qaTwmffEZV1eoaOrNboFH2k12Acdrj/3XrUJJt2nnxUQ3XQD7E4gTaDcxYXMqoh4dMq5JG
XrFkX1Nc59Zn+SpsPstgN/BXHj96YXbvx/ex27M4LIXZrcOnwQ5p6wyQQ5wdVx99wMWLzmv7nSRP
HfZaS7y9WyJM2epqpL8jvK6SRp/a6erDBaUj7D1dejZxevH6lufLspROjS/pSos1eWe8zY2FkOxz
cuOVSftms79RNAPiaKqmZVG+1u7Uo+xHa1eJ7pXq9ciS5on08fPK/R1r+/cgxLhDdQUtbjVjZPCY
wADuCjd6p/g3MmNVeU9cUffoGlIcfp3LInuY9XHzxkp1626b1yOBOChfw6lawpfJIpuAv2Tzzxr1
VRc/D+Rj8+MyEjeV3Lg7bdlWUuFB1J08eM0+iZuzhVHGDCihasb96H+TDxAcAeiJ1LsoG05Kz3uI
bbGdZKeUmHOIm8DqjpdN/Eyy6dVN+K27GfJNXnH5t+8eU7cCVWouEQ6z0NGTNx9qqN9yPfwkIbCY
qN0RzN+NNCU1W4M94ZzUwYsd3GnW3U5P9qJkWnRwARBagcf8DxN/ABHscoMB5s+UkLYAoHFrguEP
CK+70QsWfID2wzDkoedJuNnae5ORP6gFh1l6HSDU8SkG5WbWCKN+w7FeKQykovlXrwoFPATigTCN
FxXgxT7TU7lGyUPIkkOWyQv+jZlJeg917xXCfwDgdLAgZnqsBrpTNwORfowtzyVpTpurXqo5SCux
QF2NXlYYQg6BW65s5TtFgtfWNOgw6T5ufHSbqRr7tlCyPTXNcDFYl4GgTGWfTCUZPkV/Y7x5cf30
d2FzYbP6QP0lTwZbob1iXf4XLRtqzsfEVkxubTXoJCyhBjg7hgkXB3KOMTCbYzx0D5KGl3Eld5HN
u15yLCsJzX29uKKTMNgknzZIzvXWYKqGrUkmaATuX5hA+e39eMl296isJDp8sC4Vm7FWzFHFp2iP
9SyXcXsZFHqph61LvwTivxbFwox0F+B/rDBE947cR7OcPC/M6+xbhwGuTvNA51sypTnWuKFbAEsF
yBR5AhFui9jhroeZK1k7VEbVOweSse3RJ8BF7pdxeZ54eurD7GVJzQnT9zOJ3kTgF1rwUzrRcvHr
KqbPG7bmsA+qpD9EuKPbAHgIRc1T84Oa9BtQpp3so2MYvIL6qstg1Lc4cmfXhYBKadmx+A9PwpdE
Az0KMIQKc/BaUEURF+e0oQ+YLQ5ROHwQ34DVqUuYih9D/mKEX1BaH7spgpSb5jGpgBLmM52LIWWo
odCEphzbUV8lQu8gdM77/jscyN7LcMkbGC6SphjTZ+OrygYgH8Njr9R/QV9F7CB8VTr2t21kiss4
HugcHKEmr+QWltjjcoC/BwSJ5D0yRMaElannyo5c4KyS4HhmzIr9QeHoJ+177ByOzpg71Jt4+/JY
VLK5u/TDeBFJjZAmgBQJ0ANyNLhnulHoHiOgpTfa7JuWF5wfanwSgoJ84yTfkJ1hw/+gc8t91KoI
Gz927hML+w8kQAAiWD9gOd/z7BViTigo/W+vHk86rHepwwPD3nyNGrptZ+0hjmNZjq4XHwrPN1C0
fG4jdwiWDAU9xMrb9MkH3GnXVnsXoQGfLXT8j9n6uEAqWRm6BqV14V2v9l+tW2TI+OIKSlnmLTbj
OIn/a/34LYqHO0Rzz5zhL13T+XGA4wlxKfco6q7ZQP96Q3AXdkLXWF5dveumcUfTK/fds0vucTKW
vH8M0w+JHmLsJwmgxQ26kgXyyDnaWkSxiIuSxme6XS30cmPtPfjLWhIb76ea7ngnD6v55xgtdeLB
cN4UBCEgwCQTN6PwfKtpq7pZVSk+jAmkbWgGmZfX8d+ahTtOPt00H5IMKQdtuaGbNSidXvpvxLUU
2Bwg+krQdJNal5nQhd+zfcejkzAoWfoAMmCfBO5EE2+vtLnz9pFM9R8W4z57LfSnODVDexjlkofG
dYckWdcr5GeAjIBEoUbR5YZDfBy2rSTU24n5MI9euWyfjfi90G43be+0VXlNuj22+2Oi6SHhHyll
p1W6c1u3sAToHKqbYs3SfSv+IpgFXElYtHV66LB2e8sAGpwsz129vWyBOE2QekXtqQ77W4zABVK/
eCw4J8mtQYKKmX429kgX9DGMSxAGFHzdcT0e2hZFxZdlYmS5ze6QtYBio6cQs7MIoZnrH+zynHIP
g/YfZpI8RdBSN73Vmhdmem6wqCtc2KY5RS0wCvGE45w3W5bL1UdsC2qVfu/CsTDZhYxR6RzWlbSM
64P0Dr+yuF5h7V9/ZPQSA+JhzXIGaJGPIb6B+en9IU+2f71a9kBzL/3W/RkJ4he6tGxjeMBGXsku
KgYRwY9IzXHxyWGKbr28denLLNW+n4BjmlyDP7D02pNXooBnKCD5bJ969GtOh9LJoNqAhA+G5K3G
EgtwqSPnbHoLO31dJ+BamSy7jgHvhWAjVQc/nPeeXSuLibmB2KBpxpM3gUFpWwd4dt6NOruz2SKk
AW1EZWrPZL3rE3HEW9w+y5EcwrY/iMS7s0TtuxDahNrOD6br73OHwIx2hkolBGpgfItaF8TQLwAq
3ILK80FA9UN8hvbz0A69QPN2SQHFY/NQm1mUU8+/hdZIFuHv7ajvyDY4J2tShR6thpAf1oWfFj/4
Mw3pbQMUc+jq7IVILJPUlw1AqhodXKxNLgn5JycDuE5l4/fkz9NxyDAjt1M9FqLlJ+g09kuH5Zx6
boCayZh95tnHIMJMHQKVnpuB74QBIG2MvkO1OuYjbbaDb2qsfy6WGMrIIV7qw4b0i5zB+Q+hIjtA
a/YyjUOYTzN9HeIZ4Eq/6YJquVs6vbfGfHRB8hiPGDds8qgY9rStxh1RER5ILxF/+6wBW9DjBwQg
m5RsECjDrQ8MOwl2oOPQ9xpU3/mSRXIfbiEpABZgk2dH9nsiBXgxjJf9NVyXuehaUF5mXv9IEX4O
NAVyR23zGIhNl1MQXnS67rSLjpvi4+43caCc2g4C0zEcjgGtm52Lpq8hgZ1/VmQ8z0b9h6UtK+yA
e6tANxWUWVgJ9ZWly903KXmq/f4EX+8zJS3mXjIjO4V42A+hUsAUYRAM0MgWQsZszjc2UiBjEQFb
EnUJfII9q5XNFbIVnlN/7V8NHQSF42J2bzEDlvgqcKVxyMPQHHEYBEw2w0h/qYr2jFFipi+GLOmI
4KfRB9FjgFgT7h9nyoe/lDAo/rusHg5e3ZK3Lu1i77I5N3Q34Lxb87dZIpN9K0+ZdhePiQCkgGfi
shAbPegMx2o1ij74yQylqQ9yAu8F739YuODLcMywmGKtqMCv1CcwnOozdDE7NJOZKg5LwT1xDVO5
ZXKB9Uh1D6KJdIkdYctlN9snrw6SI/c2co5YOx+irrU7oBvq4m9QlIVt11S6dTEwz0i3O5jnujKb
3d1hqz02HMsi7WV0C4xSbe4Dbqu8INTFlgxpscrJwxIg5p+Z6rYYZoNROaVFi6SKcwKM57IZ1AHJ
QEo4uTaVNJLMuy7MxiNgpR6izG46g2iGPLzL5Eu6gMvEM7XmEEgDK15d/dQGi59WHt5MbiuzdKkv
cx1RFHwYIDHa4butqk2G3E29OEZ0AVEycf8pHiZbxSLUzx6b+0ec37D0p8hhZCDg+uqAAxeJQe6o
oJv38wKZd9r3Exbx1B4ES0ylNsoulCVpESc19riMdW2xMh6+r79HdJZYpWORsKIP2vZG5W+dW2C/
ECHE7n3kTadBpxreZNli0efBup6HwNbXTmzOz01NbYJxDuUm1kF39AEIVt1Q13sW+uwvgygRFJkh
9pX363iiTR2Uv7ofAMoEaS/+AgBi9UOwRn522OqxuxjXB/t4mkierRQ+JUJHcFgJPfUeEF2E1aGh
ZDZluQeC4qy8OHrgIcLOVk4DcJL9Urm2SauVu+48i9+VBGDzbth6UUUTJuAejq03QrovIuY0T0Dq
7C1x3i90GLwQMpkiZAZgppjEWzgiT62se8Q7gc0Cg7MZ1UGJNcl7jCyAf0069UUgLS8s3AE7f5i7
ItSALMd2nC6rcmj0Iw+eZdfD4xZN3WD2yFac0WZdqGXwvvYgASGNzKDdf91s8DiKnpxwuUX9QD0u
kuHXLSYEyLJ6iOq+DOtlopfB+AI+1ShQcD8AMpS1PEcy8sc/1PegsHutITrgoDjgWjAYMrxuku+6
7/z4D9Tz22J3cbyNoz5ysm4SrFHa6/fN25i6Da1n0peNmgT/EUrKUWLcwY2Y3tO0i8i/OBzJAqZF
eAEovGwbs/WE+JhMPIkRoaGnls4xxTTCSL9bU/THizOe/KWGGmSEBPm40cbLykFAtQA6jZBUfgYD
nIk/PIbt76/yeLr8t8GYizUhUnQF55RAcIkxmEWTbXg1DCLGuw0MmzMPk90M02VAFkxr+ZqN3nZr
VNzRU5DoWSGbiqplePfFkHCWQ24XEoA8McX7R+WZmVs15LqPKbA9QHCs+xTwHgP4QOGp3Y+XgjfD
pl771v8Phy0FSgxdCX6lfEibUX86qXv3lMTTQo9e3MbmnbHA0qNMecj+pTj66+Oq2LJ+RCS20alN
FBsLO6YcYaSx68mB95NJ8DQOTYP8I9H7b4qCsDsnMZaLCuGf2Qivoo3NDjwHnprIn1P1SawO7V2m
0zJgEFjgm+8c9MCQ1yUpCLMxDOKr1dpE5azhAaka61gEDUrG033IV+9zDVX2aeMsxfZCfM2aqg03
W4MHr2OYoooOSWqdf8wQQQn4cIwRzTrv2eBlGCEC6Qv3D3+yTir4iVKwcjC7/HO+c9OPWajXNsU2
8cl8dpAZYJiMl9TvgD2wbWxePd9NyCQEaoHb4Q9D8pFRFHzAdE2z6eM4Lj5G8DYhW/SiIlX/Z7Nw
0eelj5d7GlMX7dchGdtHmpiwqzoFHByoXxR5Zi2GDPqUNO+bNQDPHFo+gc/11o3bkid+OHzG04ay
qgFB46gCmsEynKth8GUOx6ri5QKPeIANnKfrmSkeps8cVbBDRuTk/yDwbB3viGUKm/2oaaRPswAx
929F6hMiBFupVaETaHNZbtPJQnXVMtlgSQsnrxi4C6JdnFoM32YK1/acrUOgcXGc8vTfocv6Zqd8
pJ2ePU0MKc2ymfCfnlS6lJFhPnmj3N/Yd2TE9JAacCPTb6BPlILF4Zyp/bo1DTAvmLt6TBmxUHWp
Gzl4P3DsZdlb4i8Lx6TrAdn/q8Zh85/B02zsWvuTqy8SD1V9CHjrEOiyNeFauk1O458NX/U+0r5F
+czlNjEDi7zfkSJA4pz+xyyh4hmCrq05ZAliK6B7hHaxMRAbyaEHXDZL3z1aSTD81Sptm3c3gAj+
4Eu6kD1jY5ReMsiopxei1mSoyNp4EULJOukPX0Ezp8XcIwC2aNyobbHglvwng9ryPb4tifN1Fm1b
xgyIzcb85TsWtP4NEws+emvovLNhHR4WWc/xkZosO28tt6cwkszkDdeQQ3njEsw3j3LE9jDWZ9ca
1OgVhRIhGEqHH7QBOY0sTcMKEHb127SYcZ9wzKoyc0RVs11hzAysBgAkaw8xAJlTMWRrU5NdIVbD
OEOZf0bEHRRtMfzG3WMruuFva7PoA3pi8BGeTdOfIcjcrsej+ETaWNwjRIl91QKifuMZALYimwTm
lQm7Mrw0FiyKH7NrsEyrPULsDmh+ddnyPPjUi7GPZMxCZgEWoHAQt0AiVAtg1n3D7XeIpJw5jzK1
UKgJWLSDHjcsGrbaq9augR9eyOwpGYdpexmlUUjEqPsfZKA0YzlOcUsQl6I2W85rEJ26xdaPSIXV
j3Xgmcpj7CPm7hPj19uQWl1YG0F4pwee9zEs1sE8X/hm90Hi3ki3Qe8HeyemEmqrboyyoiPeu7+A
ZEt48t7Q1F1Mv3Y7HkJgp6b0JqFVxz659CcmoKbye3jG1eb4GyOj+QbmzG+9Z1llVnVAgEFSkHA6
ys56OwxVXp6mqj4j0mHboxv2F8Ii84XlosbAr08MCrzCtoNXkpYBp5r0lm+tivecBcGbHo09mGH2
bi26gV/4rT/LaypY8AD9Ei6ihKOiXesG47wHpmyajsgykk8EWN3f1evmN63XTt8jX8TVTNgUHLMR
z1YRLbp7gJQA2p4OpxKa2kXT+4r3uD+NiYtcESRITskhcbFljfTId+hJxnxQ4w/eUCwpNzuAzJk2
t8ev/2/qB2/XUroBUFdAVxHo88ur2V0/9GFhcXmPS2LjUmfmUgPYSjoDW4jGkuQFgKZWeG3hpgX7
EFkdQVsM/4gasq4Y14lWAYvfiTEg2/uIPEBSDlE+multqIFgzJF+CzUgTj9V29mEjN9HvTW/0+CU
92H0MMrw7FOJRQX5A8XQRV2x1EmcD5o+bYG+YLSBRIClqGN02d6cyyAHaVdd1CzYKWd4mS7pjEgO
hGGwGEtcsOCKu7C+bRtYcTGRuKCdeYyNILlKfnMNf5Uai4TiFKq6BGq3VCODLyPl4NLwPDlywzjy
x5OYkjg4RxzObisgLUWCmRgwA6YY6CdIeHNCNix+foCr2mJ8i+YEkaZtBgtYz096ik6OK2iIrOgL
49OCTbIDSg2hBh7vPMhEWtLe90+L2pIdGQxkDJNb0HuAHCDVuseCL1Qx42G9IhY9Bakr6qJDG4Kw
8mmhSNoeNB5hT/zWeHBGR39sxC5ZYCdEiM4ZFGVdhFvA0AS7rUJgCC2RcPBBxxGoJcbXKst6Vcha
f89gDoY+XS6eiF9im1qQxfbNJVtUWL8mBQTlS4V3wRTHBT7aEv1mLAUfxn0jVnJGYJ23hyxgfk3j
3wAhb4wr6CTOwzRj7ugRvK3FfJO1HQqDplwMeg5zFYVHJASqvTPkoGtQH4uCfLDtYKSoG/CToysb
jg1hnFrcZ2+Kqi0JvoxF6iW8auCuelxgxKBvhYilPAJdDyAWEOA2OAaTTsg9lBzgDprpklEC+gv4
NfhYc4mZBc8oSHTEqfIK2WFIEnX7Hk5QNsS/DZtvL/UihjKW41l13nMagkkf0o82AgQOgvyADDuS
07S+QeP16mJgFNs83JmKP2pM8L9ahbDgsZ6euNLQvkXddGtpO++kC6PSN0HJlm4pZtq/o+RGlWpQ
phuBmBsKKWOxEtAqPh/5ka8hCGt8Dg4pPhRNI2LgJ9iOul92WK7ixwV+UorITwuktERlPabfLHSP
QbN+Qnn7MQz60zjzGJrs2tTuESjGrsdInI9IFE16z3trePDYpT0IxKxfEemdASNyb4Fh99r40S7d
gsdgWoGaNXb5p+Yu20ekAfq4dH6Lb4NZBaE4QvrYoGx7jE0I2CNMtgK0U3dcOqC0uSItf0hjMUKF
4+NYZIh2dmOEkI2x9asR9kmgDba5AyWzYBcieW7hCr8BcJjuPoTKbz2126uJ4+kOS0i0m+jUPwwZ
HfcKMVyXZQrrFNS5ggwK3BbJqn5u9frkDxYPZTIHzVLSpNeQiKWvAdQ5SDNf4YvFlpiMqmRbHwAg
GjqUaO3bB0uiPY98P98mAWFCEI9XsWjvbfSTdZc1vi1xIb+5T0ABpgbbJFK0jxNWL4j85u00+not
RIMlVAHiqRTWgTIhDtZCgkObrE1dIPoSlOGYDTn27/BAKT8vTH0gJFQUDXSl750BFzLLVR+xFA+V
8xNzFh3WeyHqsoGqZdfg3Q/iyFwFWeKSjJv55QrWG6yVccW8YN4B2TnwbQDOG4zHhnGoQIAbtFkP
6TE2iv3ap37eR914gI47xC7U/QEvtV2d46hrg4VEYpsKf8vocQVaevIRU/5gBS4LrmqAgOxagE6y
5JUbZGD1LUjTMKwfa+GuwCgh6/ZaPHeTgeyB10/xtvR7ymP5a43HN0wu0P1h38Z74RSLnqGoR7oS
ROlLVPa4XT/SWUDj2/K80cgB3UsNFCyxOQayhuhk9Kv0F/pUAYBqo4YWfU5cMYgDd5qxgBG65mwe
DmRBoicbj8KfNhgEsi87Tt+DXcHvYmzeQ5cBNVDNf8am/k2POA5yOBppdpHXiwtyER63DnwMbCAQ
bKHUA5CHkAcYONYef+HVOP9WTyiayDbD5E5pYSJxDyk/oUaXrg6/Wzu8ywnQtrTbzcG9XgzEYRXQ
6jPthngnFPkJlkZUaxp/9zWO0Oa0X9QLCjRx+hjKCBk4oJqmXxkJm184q2mFpQeeTWKCGfKR+p2M
ISv4r3s3H3r5NpDgOcg6CMgEhWBxXS/pJN7FbA9diK18df737IsqU3KCpE7zt4ShQEPK0ZaEU8AT
ozyMizzDLeqd/AmFAXmoCyzs0lyyFuwJYoie0GLPI5/XohfjBTF8pz7CrNuvA+QJBgRcaNlJNgCz
suwLJ7qYUvkQrmuxLtmj37K34H+Ozmy5USSIol9EBBRLwasA7bLlfXkhbLfNvhfr18/RvM1ET0xb
FlRl3jz35jJdh2LeC4tx95IYX2axIONPOSMlDGBbgleTQDYkhmfZXIA1Z+TDTh0/Z115oLFD5rPp
gSe/gm1KjdEBeDGR7pxEYn+C37Clki+zjI2WIXRkHamuCdknQGQzdO2lzd1+IxMMRHkFFZoIeS6l
sZsTLQ26xtRo5flJ8jx/RZ+ESXN7pi3lakGnNAChmMb8lXvbyEqap/WExNRAJi/3czL+peKGI9bw
lvgKRt+ZaKGiZrmPqFx9MRkPJMqboV0YQYs0DI8xf3VxMQRk3WM/M4bfyGvkPWHBBIdG49dSqc+8
ZGQjgPf9WNGQdq14KEbzIS66XRLhnNMn7ynVMxQN2/0ltA8+RarCT6EQ/GGYMr5TRdmS9u8zDWXa
kyicWGYQMy06tF00czWKdsswW9sMvYC+LNpwlI29nbzySAiJOroaSLUZGWuoY9s5qcZgGFtYf2Re
gqK54qWpLZNPxywtqf4qke2MzL40zNUxWCBqRnGyH5bkSDd638zxfR9TCPWo65mcPt0keuxoGsO1
Tf9V1OrIm9WhW8cPsRbRZm29kiPOGDZGFz9oAGOuVt31ozxbwvibSTnACal9QdkdOAeBBmxrW2SI
zEnuhcSASH9YiIkknTNuu+/YBYkfydmvV7N7lKu1W1zvx0xSz2cWTzBGbb2RVnA1i/wye2N86lP1
kaZzTHaz8Z4hlzEooZ136vUDN8XIb8XdR6DzD+MyzduBQCNfd8ntKtPzRC/xgN3HvLg0wWi+ti+c
+aTqasE5wSA9RgP04mJDeO6WbJRdN5hFwNHE76Uy/+kCdFYvtF2CiGn4jBmtUzHr/zLZf8RrBTDZ
lM9rnFxrc3nXK5wWut4xXtPUg8Z/5+tDustEcZBzdlJrdSLsuvexAujXuPQOlaYEU74UVmuk5mgm
D814tGMU2SkLxxZkJ2+yYzapg1UbIihK0j4JeH9MoprbX7i/UT490bjvOBrvI0ObsTrMf0SG3zL8
hbnHm/fV8XmcCYyBuyo08/GXa/iuYhYUegW14RR7d6bhgmhpj05sDAHLuR6kqhTVz7Tl48G+RJ/y
lq8w8EBSWdacoNPBGOFAtTbbswjHYQJU79e40zeRXbp+q0UiKFf1m7RpHBhz+6m0KcTb+YoXDHpM
3GvR8Eqdc5Gt881KD7riKa/DTgNWQSrTztWEd95qk52KSqavDUmYTIuwqzDwHt2kClNMepepXz3K
reyS6+bRjgUY0fRjzOZ7XNE6R33EdICfBf4m82Mk1xviKvyO3pyDExlrrFUgEYMg5wFW8gU1sRH5
c5ZYD2NkPIio6TeNFQmQVB5fudgQH5m5SSjMbiB0WdnpIclcxQSZ08cqafti9ZpYcs9MDtItLg74
/V88rT5pnbWXCiCgEwc7ioK8dCl9E3vXNTlsW+lyNdSBKBQ+h9X5YLjw7i09e4IyXsnksKTI7AT8
jjAU67aeaS7BWJ5cJ0sCZk5x0HXUG/q0T2vBiNrTTjGlgF+b4AoDSITq7PPs2DdHyYKKmP3UteFs
2ER0qLqy27DWQj9gJNjlA9EEXDHZxS20X8sZsOsM/TPCTruZiXCJNOfUA6SOrYlJEJrO7ME7pjOv
QEiUatg531HSPAjVBJ6afwqzPWmu4pUTd70oH0fkXU+Nu0as76kXhwhk4VytDMv75akatMAsONUy
MXzaIkp8OaXHyRoCr7T0HQ31AzEeOKvkrq0zQIrIZ6QaarnYrOCeExPxlESX1pGkGHC0mumxWH49
Vi1BsWE64+p9rt353Ygm5Y+z/aTsYdfrpF6n7Q0HGPrlUqv2jpUcknE2j11b4lKY/zCXYG5kEu3H
2fpSZcvb4oonuwEfsHv7ZJGpspvq6nHhKfJJqNzX7ORR6H4YOOx7J5XMxspLH8NOuAneIGV9upX8
tpX9vggHHcTiYcF9GBLEvxcmLFuNPIx0rJd7lZaHrkQOV123FY3ztxglr3R/LBmCZZa+r1a5abvx
xS2qfTZZJ2T1C6NfHtLyLvWqoFTOjpUWOYCtc2wTQpEMQ4N9i13f1qqrMVhVGMUwHF463XtLdFJG
dcgi+2zeLJ2AMcBFTvdpA3oBYx6rGKG/mO8Q6XoYn36b8cRqCkimSurHqupeG3O8RoaKyTq6mZci
gl8mjMmDme3KYQb4qylb3BcbeKARd3Id94ULhVQXwOdQ6KnWHhwzPXf6eIhSXJqty2hdPpgqC1JP
C4c5vlI4YzlO3IekGXaaaPzYhX1kyU+xoQmoN1plv2rzzUCWYiywqfnqcr6bvXm7zNEWGbfgLINE
WIlcDjj47/MYr6XulUgf2Y/seahuYAlcoNcD2FPpRX3BQhjjFOfjvybXPwnrOJtW+arp46O9zks4
ulILjLg+rHJ6Mu1h299idK3yXcvbAE0/xAFFja4SRoMGHbVhmvuSVShdc3NjjeHiWMA5OB10N7qa
LTbItUn3eencjdH0tXrTM4ouHXF5akR5ZMRz7BQ+y8X90+niNmK1rE3fRfBS451ir4NflfJOl3ro
mA7HZvypCetvHtWTg2doY47OG5ql7Zt6+remHJGdazD1FsRxxNCFJJGNYd2bp66H7u5seTSV3Yal
aR3aWWwbmW+X1WZCmfuY1faJjsPAGj9iOzqkKj0mHDJli2xoSwRsVAt3gZLq5i+9MY9ijnyej22q
rX9G2Qd0+meDiqLLRTCl5n0s6B8mZ9yO6XjM9OWPuaKNRzq7ENvB6AdCMP6ebjRZWUO7KnWIyulx
EU9EC71Zuk5Z7QYOnsgbdC6g++1+tf1+ij6bVmdkNZ3iNN0KUlI5R/tn16AcBPPckF93tNYiTEr0
nOmmT0YxkDCzEOmDUQDIRbBc0TT0wRiVB+Sv7yzKw64jP8qrsydLRFgh+mkro/XqjcbrlLC+q1qb
fTxr/4ysIhUvrh49PTq7eiEC1cYvdk4HWC7FViVN4KwOhdzoXNxl/Voc++rliCQIFMBdvH0NHNJm
nlYoN8NAjKisozTGA2whfUq1E5XamOBFoyhKdD6kicpp0MsrSvo2oDR8JAAtSAAIxnTiMLcvySq+
mtj4jmvIUk9t41ndnuBd6kDWqm5FntatXc5oqneN0J29XcEcNyvr+8IhXomX8yxl4YYFAxyVjT9J
Uz5iTb3LcMdhImgPs4iCrJZBP/evtSgPBBR2vKCJDkLWsu9Dzft5aL+72rpZgsw9hisdNgvTqujv
9KE6uzisTfU49uzAildxSJzl5GX2g1amnxNUTesxKc3cezt+n0uWRUXNqcSMYd4+qGNt46k59aW1
r1sXH5z2xO6Do9bMe2KbLrihk42DCbgZrUch9SCxOopeVztQDrf+NHkKlx1cjlHq+bYHD1brq2Ik
apTRyY0bM5zK4i/N3WeHKMygwroRyDFbtsLFDUpbUPl1jSJmN7/EfeYbiBomPhX1m8PoBfW28+cM
9VBEyxN+Z4zfuAbSKsfqZDFRaKP8123cu9VjarJKKHbOmCI3HqbIO8m1+R1k9mFW+VE3Kt5Bpq+m
i2mwfdMH8oHb8doOJFDzgcDRp1R8ZEPPAGMkAa8Yy1C6mI7xxzMzZL0JvaJHOwAvlmnrk2b0196o
A4hYcIIh+tMnYLG5ZZkQPCiGaM+1X3jxwzJ5a2J9Vwh3n1o8TS7dVDrtUCR9fJ4wn4VB/KdCMKOR
LbNvYUKcNSLoTRd/nTMxnohs/Ip6FcSTpQKzmpK7fpWEnM/os2AGDqNLGjbDGnlojWi+HxMsPZ6j
qMMqWV/aOFVo+2I5tYsyd67T99uWNY8PfYO5Eg/zzxg7DbBlFftGi0BY6Hr1JbFXEp7MirOiE1mg
Q/lcdNGR4KKjPpHI8N4lMdhAGYcESv8VWn2k0NtzOIdy+p6biZAbZzdW62+XGb5EzYjLHTPjQ8f0
hwUIA7YJuAncipzfhmwoNUijycRxqQnNbBl9o+ShmV8SRcB5HQ9+P4s9QNihwWGR5xRAVQEuFXX9
zi6arWeoOwITN3iBNwmWQ3usQ1suPLD6tSLiJOJ9j8rmcrPDk2QZDJTapjtc9f/bz/GiEnRXi2SU
vApynEtVPvvSmPpAy4oDZNAmM6GXYvXV6NFuGomgsDFp4rYphbPRivS5mmgHVZKd7ax/9yrnwsuB
n8/cRASxyBqDDP4PMz7GKj3FMNUuDZf2M046h67la7Fx4Zd1Tkuxbyw8srQG0PZ7l2WfqWu+lbH1
4xntpcraEO2DMt+pswAVJ/+ppnrwGT5n227uw1x422wUIGsd35cREMm2pbH1i64E1E3PMzMYLFAP
VXzlp9pWM/OLZbL+tMw4AEr5Sg0XC6AxivnBtOi1jRmsIffIPg8m7Lz2vMsL9CPEH8+JXjPNAWR8
qafnevrxMnB4iU7YF9ccYYixEMly83vujP5Q/fapfI5bhxV98t6Y1YuTqW20Tr+xGrcmHLk9puE4
4DlmYv5JKAAjWcwlyAzjzZCQPjp1tRuMcm+qgqwf+NTKyCnqeIib4SONL5We7gZuln4efpxaXfCG
BkVMrcA4G5K/tv210ncSquu2a3N1aSg8eWROchjyYTe6L3zuoM6XxxFv7i3SYRm+BrmEige5HdKT
2zV3si5PdUyHVqZP1RpfvGE+qsk8sSrgXK/LBa+sZyaUikjdqJgqX06W1Ilgqfk6J/NIxXevx2k4
u26gN4w6kvkJyyvmtuzYeNyX2nifWAtJD/YFaseAL5WX2ULq1tZTtLrfRexsYsLtPayaGkbWftaf
+8Q4RcafvhYHsTqngbq6QQTMF2I+WqIsNn3DESjHT16CX8/WKEKzLQXSfbEcBufKRPMpEeUlavtL
RqhzUy1XzBbMmY8ewom7YlK5DRgjsUuZESweKtzUmMxstV0n+6vZmS9C0ifdhFJ3kt/sBv5piggH
nO1UqAHVobSNcz6U34XbPHMwBXMxbGtC2Jf/9zsabNRxwz7Vv27j0iEqTkaWPC3pggUKydaZinen
Lt5E7ho+WNSliOBIlfbkpSyASvlilnXbDNxghBBub3MVkKV+Q0UC4BifyE7ApuTcpU5N71HvDEYl
eV6falZo2U0euP2AWMccibUFPR5svp4rj8+5mJe/wiksplz4Elr9tWK1gjS6vxgWYqOtPfEKyaeg
0EmL4WlCnyfudK9iWNJJrs+Rzb2VCEJkneitvcl5dv9M2B1jPjzcbb9PIbTANMSusVmFUmK7S9Hj
oWUeh157MNv5yvg3zCzjQXqfo7Vib699XdmvTureHOYQMTldg2lzumIIZGMQfxh4dP1qUkGfYQmY
+uSVZuZQ4hopu8doyL/I+/Jl8zDpJu9GcTRQUHpWdundEmhRFzZg9yWO/ZKpqxNNW6dJTia49uAe
h8ygfWmju7mF0xr7vTSrlzwzjwuWiCXlUvGGrQaVGq143giEMJkHd/ZLG033ndQaH93Q3YyRvmVA
2hraP3wyPrIIfrH0d7as65xNZ719G9mIF+cxX2J61fviiFFyT0d5p+nrfh3LuxGTmLeYGJFZ7mo5
t6YDaIYBD02DV7AHI6b4zRCCxx7ZOS9+RhaVIIu3h4EZwmD2P5R5x9Kivmibmw3EejONcdcJBVav
PehiPbRJ9eqomSwTjHRQvFoVzhBOopUPspv3uLoAwQ7YdGxOypjzhPCBbv1bi5LklnXbqTlsKvaV
rhSzxameX7kojlwSfxFZI6LRNq7+kroe1Cik4EIPgSHNa70Xl4uLxjnIvEWFTiZe83ncJZWxz0x1
cIZ8q/W5b8zcEsyzXaoPA98TocRJagf56D5YyB+zxRS++8qaNUgjjyfavVC/HOw+2sTRGFpl+kUt
trF6zTdhbi2w2gbRrKUSzCstqOY8tBtjmwBO6wC8xkKb18ws0tO9F6Xpv/Ahu6KkQHbYrrFhq/NJ
FN42iZHO2+kK23ZWNqKODWrTE4pRmVbIwRd0qcR/PpIesmrn2vLeFIjtkNTYQ5x/c42/flgD5OlD
prEkCXMoOjKbmFb7mOfMGTs9TLyrNlnvZgoC7A5YPTGgSG0rRecvpEDUsbdl1hHgA0Ml/qUr4P6u
dkZv/o1DdOqQPDXtxSVkJBDNdLXK5WiBR9RIbRWQ6AZu9G6S41k5zUOXWWGi8nNWg+TX5r/bKITk
+etkGW+zUe3ZorQTtblb+4FhPclrZEU5c38oJg/HYBVmANarHR/JND/20Vc053dccIz5yKRoKopG
+8EzDEDsKuRjv5lW+oho+cG6nm4TS4Q0PDAI/lZY0P63c7mVcU/g5cuCLW+2iTiwVwiMKcOlYIXs
eziJloQxhsZ9NFoUHF0MY0cAD5BpDlAXrxZD4YFE+U+XSWjJOCbNzNeZ1RgbhsAMj3nsoo+mwrg9
3N8opw5bzyJ4hZ1n0p8grnThgxiHHkKBKHeV3e08KtIBrS2I3ItgKtCri7lc0vyr7TmJ2so33T+T
CCSLg8mM6i8x0wRNvRGsRnbEW/eZTN6BjF8GYNl0X/bme6051HQgDWxRwVu0nOvM9aVzKjWxtfvr
gD/D0v+RgHTXF1Y4LvKvxvrAOmuyZZilkV5Rdeo8Wd9Wht0+n8OMXIYlijZm8jc0C6S0Yhj6RxOH
b7f7STM8rZE8O6wN1HoVlH2LApZcCqpxF/ybvj+pTEpfUq6waZ1xmO0ReQnQ5cxTeX+M6K9c2e3y
7BDpSQDRwAnOm2WL09K/q64MtA5zXiGGZ+Z6bPNO57uxML+djnt5Heo76uCPGO564SzgSMD46lqU
sE47fBV2d7W0m/Gy9W1XkqIRfTsVyJqdtNRFTu0PJG55NtBfwa9aT0o/HjLMi8PDrPKXko0MQ3eT
q3PSIeBdjJQQqT55a/mr2ah5v5TNOeYXOglIbNztEC1oGpxmnXRxOD/G0XeTfnAz+dZtgme7DP0t
UCcOl2Hl51qHZWeXye2XurzNqfGZIL3fcpN/7VaHnJW3aAy870lMOaWar0rHXy/EtbXbj9RwP+3h
Fd1aD8US7aJM35Z28obq9pm493OV/6lleanKXc/FjtGC1I4PQsm2gk6oSZ/IB/vQp+rsGX0Q1caX
Sr1/fdRwjJ1Yp+B3RfSr6ea+InXLlp3Y6YqIIocoHt9jy3qAoZ2rrSQ8Ij/HEeVYpS13GM/SR3de
os/u9kjmpXpJU9MFJmRQCDi2oA+LNHQLt35QjVYGjDWWgB0GCYyO0LFd9u7JblzrIBpFKgcJVKHK
zRNYUyR4FRLeX3Iq9xU+wqC1FDkakuYeaJx4CZOwj1wqDPVFG58W3W6h/FXrz4aJpUSzFuhd9wss
/mtdcmY4XvMpBV9eadwkbVE/lm2dbyO5fE22gdvPYxKozViaq1lam3SJX4bW4d+0gc3kor2sszPs
WgsJtM9IJZzM+ZQM2nCwNfAfJAbSyG+BTqoluhPZ7joZzL1JLSz8uGJA4VBRjna6hRzgf1MyyQKD
vB8X99EdU4mMWpqUYm0YCTyHyWCkm2ypxM5N1rODcshJi0l3qMfd2Dtf8Pc9FSd7gWRMsrEFQdfL
GG2w+iY3nhADg09gscMNn3PJwGkjYuMqcu9htBGvbWefk1vqE1+b4JVkrO4OT2417BudvwJRlaTk
reN2wayqA5FOXy5CiUQPyfroqmmMTpeb7Wcwz1433AZX2nNBQbm2MmD+3aMQqW9QRoZIo58UAlkH
a5VV3fG/hmXndxpHZroZGhubilq/85kXpluTOVxLetvJIEAlcUumfXOHL1C/WsI98PX8I5rKwYCp
HSqneJiIghrl8oBOVoWdJOjKtHH/Q3mgrubN1hbFWdYIY4w1nycYRzuf39IewSEDQPRnqwCTc4dD
ma4ek9iGgtBzvrtxda5lWaN7RV1NaryMfWJlgpXjKCUojE2IJ1enau2T/l+UcbAn9ND+ahXPhsp/
2YBwyYoeh6J6HIT+pLv1P2tdbtcQuhirNvCQjc2PY2rw81VywF0QNJ31GbmYMCwbG7yXMaVKWwtU
uPw1UseAE8Sr0NdUBnWFpGzBEladg10RL4fjrQeRLAAEZB4f5rS9b5zkAtr+b7UMcaQt/eb3+sNS
PZ1N5ziwDXGFk/u8iVv1rSxh5y/6U+cnLfkMhoX/dpEG8abMOqbOjTYEwo7+lEyJn2TTp6HWtx47
2ryuX/nNAN5Gw7Yl9Dtgtf1dXecXkXLM0cWkm7FMCQoa1hyqMt4Sl6iAEIgxbIw524qMFAqDU9m3
eLU2maq/VCSeVl7uihebb5EgKiV4GROCig+DiRg8Ae4zCwR+qyyCOGZH/y3h1sOlx/PCXfnqNb3c
wJGBCWbkydDwhkogXefsUTQWfGjg9b9pBWbTTrKF/8XqJVvStEoACzYy7fty/kUBmPZdL7BjZeMD
K4n3TLppj/KDBp1IrNoU9DeN0yo0xHm4EIJmjgy+vgrLDRv+AYcf6Mo0U35aGoOKYrkkssT4bpBR
Eo06pfdtpj8J42wTvBSs1ThxKAhcvnTOMuPANXNty3Rnm4w6t3NhnzI7VrtoaZ7rufhyPeytZWPs
CvYzbrKZAnOM78yWDo4VjpuJaBQ/Nkp6vnzcOlH0si7Ovaqcn2rwuKTqoCiq69g1n62Cfaw1xpDs
YAzSjB5HiKcGpIwcncoKpt4m8jmJNDD++tSW0R0Q/rmbxSnrjL1pDRJp+YP0fH1bLM4TsXMvowt4
AfrzWC3DTz4k98tABnkmL1mGxFMCvd/sW1ZiXLsULUSIYpc2w70yrM++jN/WaXw1WvGGrk8dqpsn
JqVbXWlozN4/AW17SKZ+DhaBzJtmxrBfXYj4Yt2Zif7LSGuT2bdIR3zbOJ5xcNqbpY5bXP3kDs59
TD5ARl3DYRlZw6FvCEWHF/ygCzPxGmH/c8z2q8kZPukZ5yRTsbt5Kh+z7FYeruCnuiCjL+t4ODK7
u69yt9x6TCBTUelBLrlxNAgD3c3uYJTjjSxZ8ShUCpBtW97tFngnXyfb4KL8EDEe/ZUgD1v1JXiy
wkYkR7mNu7b0l9pswy6ZDjynls+E/qkVLuADYqqNayjMRx7AOlp4pRUOHyzY8RJfOYiOfSa+3T4/
zzmGAJKIyEAqvDGM2iraJg3gsy6Ad8R8SoV5b7jN36ojzi+SQpWETth1YlsOJAhfev587Jl79OYh
apxlr40s7JY2+V5mS/LpbZq2ZuRZtRm6ulap00KOZZDa/f3kqKNJJNTKGw+MsyMJI2UCOZ5K0ylD
ssvw7GQdm00Zi9ua+5jV4h97uFjfMHjc3plGGRrdtCdmBXvlcEfXI+fskisOp4oMIITXNBxs+Zgk
nDPkR+wzj2eyZ+QTQfzATFEbzmOY9N5Hr9lvkiibKI0ueJj2MtUfvDI92hpThlorGOeyBhsrmPHI
7qzTRFjpZlzoVBunCApVE8wgkHRa1CBsRlBS6WcLf7HScWtx/K2PhA3NghMLeRsQUxyowpnEzkP6
pFzCRQpZvVclqigWtXDgo5c3SHcZRsSaAh2W9jBzFpzty5htWRxq+kncq33vkeaJU6c7x/pIC95A
5owSUMyeInkFDpf7Lmpu6cEPQljG1qicFy9zdVzSBKetyiGRUOBqqVOiKseq1QNVWhn0N8291NeG
gJPozxuI6qE298Ft821moAHj84RrbG+5CKigjc1JM3UaJ5l67JqJ7jl+zZBxmsz5bGYEfwsMn111
WwtawTeL8lIV+SsgFV/NbcNZQu6FdhwM2iMTTiDhzIcDXxe1V1J7Xl1xHaX1yn6Ujc3c313194X4
qrxOCREW8qIvhM+rajt1ebiOQ7CUbOR1shu+fltGbBLu2NbNS09EXtPhhrQT/VM104H13wezle/t
tHywuEknSWVgKq9ZL2VOGKmVCWOfsqENHCW+5cUuzEQMcwzdSRBe4jXnkYRwJ5btpuvqD4YNdyPi
8CZmzkfmn/6UJxSIjWO/rHX/1FMVWFV/0CTRHv26vzWfWZ0+a4l2h2P7JUmcS+Rp9PfqZCXmWXT3
ckGBosu5xQv4RlOfDI0ciNHeYS1dNw2qrd8TbkRI39bq5otT4Z1Ly/krrp+8rHshhXvPJPc4FOtj
Vfd0OoRs5Kw5dzQUX+S4UqFbUmYNiXzhmer8CRRVYEBD74quq728u3014R20/+yWKNqYHkxHdGUu
QYxy5tDiWz6PdnwCcmxvlPbLWMT3Sx6dEuaEA3ksRJxvuJQCOYgXlgX/y5dkG+nlnUJHUMNXrpaL
RVRUlrtvSEL3qvDAVpm5qH4/DF9MgDdpo1PH0S1a6zkq6vGWEvldo+QGmtDuEergZbM3uA+/qD4X
SezVYrzYzN1TfTrXrTp2En8PEWCbaoDmgK3GI3aue/070uFkXC5hy1TPQ+0QpExWI8kE8URB6vV/
qNDdaB8gLDeRZ2+F7IN6hT+bC3nSOEwbzMxAXHfxWJyWKT2XXrVL2BXb1b3DcWuR4xKVr1EzvJma
cyzga5JReyNRj5xN+36iYEHPdXlXXcqDcoBZqnrSHrsuCSJL5+4fFnunbNrZSu0SE0Wgy94iMAcW
6B0TTwUoJgixja9FzW6dXHIIP1l59IjNbI/F9DO6MUdw8ocMDUAS+etp87MF4mdVXzpqmtFAEUPo
9MZKjIZj4nIAYy7jfTHypCwx//0UsA0y0NYYUaR6l/XV48aN4ziwLJIS1E+NQ5USuIFkX9O3UVlf
KDQow7P6pmp4wk0akIS8w6z32Es3rKW8toX8h/uCYI/l2IzaL2VrOETIaob7OJElOA5qWzoeX3gV
2NHslxzDeHnX0Fmtg4N+SGtJ3QTrFOd/IsepvaTApcgYaz4dpdMyQKuml5Y+irt8azjjznCzY2Th
3JLa1YIcLjSGwvkItKk/jZV5k4Q5IcibMFj4vM3QI4g9s9kgEU1nZVFs1ot7UYz0x1p/IK0Tb6uV
Mzdez5KTnuF5HrQZTzw/xG4sSBSpTaIDVwqxtZ8+VevsLG2lUtTWdywhSLVir3XaGR/0wwQJEeMj
Yxq7JAGxnntI4tMilb9k3Vs8Q4/pJc3H+GdSD/jODD/QtuU+aaKLAU2GU+xUe/Wp84hpjUpFL27Y
ksHFkAUqJ8Q4ZxHhRgq5tyNj75oYj9kYo0jkVb7RFb42Y0VjFkImV8fTXOExbYRGelF1mkmnDMSi
3uO6e0uKgSNnpsJhCexOK7gWnXI4JyI7tFTm7D1D5CRYj+T6jTRB3Q2ERrKa8xBx/bVkid3GkbY/
eYQ9lPkiwiIR4kTX+mwbFtZ8ADRuHhxNuZ9g8ve9FXq+Hj+tqr5OcgHm7jaDK+7gVPuNqEjcS9ru
oUm9z6X0Zn/MoufUIUynoRXwkktziybH877n+H5BlQ4iaW8MuRz70XqkbKB51zhWtY1XTnc1iYCY
6aRB6iz05aRNJwtojF49qBmYTez1q51vm4CRpiQKBABmpbqr4fpykjLcJ718IQqCt8zFu9+dqo5m
n/mlDuKV5G+4b8hHQtEmj41Eo5puqdTr/bj2J9dRTx44HJlBAjF76a5IOxlhQQkdG2ldM/UUYqzj
cdt6Zf2I4llvFAzokmSnKlkAMfmKUAywCDb2W6SRgVuTEqYMSWBW8kKx6hvKDEdj+TCodUEvOdlM
D+vO2GrLAfZwl0K6b0onwSpjk6STKO8hxmLi5Npbk5WPpCZPFJrigWWkJD44P4uRHsaOgZskFpZJ
90QpBv6RTE6xc90uHJrhFtXI4GVmBWWupX4pf8k25/TilLG4TZs8Pw4V1YL4ZDgZ9l2GOviPWP2A
C8aPCv08t0TnDTXPTnfL1JaXyM7QrzvtfiWxaOMBqARRMteBLoY3W5r36wCeE0nr6jXefxydx3Lj
SBQEvwgR8OYqwpAUPSVKmgtCFt6bBvD1m9jzTuxwSKD7maosGnFTojpLw73BhnlAr+v2iu07ouH8
XegKzbusxnfC59htth1wERN+4SzXVGiT/mVO3MyIkl2IIDzYi0wlrLcJtWJ1k20NSbby3TKm12zh
4U1lPYpvacKB3jbYtDP9VJNWEkihfcvnMvIoRS9xbgfygPaKvcFP1OA/g6f/0kqZDYShzciuj4HT
EN0txuQaGsYJFX6QxgnVA0IwpmtdoGfUNENP35bU4F96MgyHYn6tVOeXBAx6AYZOHWKjKmaFGxl8
sgrEF0p1I8JTDJ2uMq4mY9tNlTE7sfQB3UX8glHsO85zvwUk1tf6XS2sV1IT0SxpMfindguk9myt
G1taTE7n/MORlJfZ0r4G2T7N0kRpGT4v2MqYimB2F7g0zJpYhZCxdm9AD05VsojFKC7JYLyw52N7
EGMXKMxfczrhvAAh3GLcqK2YIXOYvpuTcW0q7Rgm6Q7jpVuayAxZFOmjQLfPZ5CVtzFRtjkHddSv
W42upXHjy1EplsOOA8+QvNzWfVmY0A1AA83zwrmEFKV0l0J5qRf8BlbYBVjzqe9DNzZoJ4ALy6L9
QAoy8Wh9KHq4sTt7y+JTD1SVgdEYRYd4UbgQI0babGPeSq7CRIlh8837PCwY36s3S694gGSanpba
ZbKXY1ytNFbz3On9YWiQWjnECVSsxPNh+m15l8slRVilyNye8luncRUwe3g3FlIu1F460Uu6oSyh
nc/7zYQDe5ZvhVA3DDiqVci0kcToCi61FKFwGI9HO9EOunC2SCFcRQd8pFqXUJd4s02O5oz1OWP3
cWRmg74wYfqdMBegsVC2IaKzuBp8W7vFKP6jEVCIqlLLhpb2wJV7ZkyWHrCTVc9O5/wYk7bFVL/H
BIj5MMzwTCDBM7+1Zg6mECY5Cdo70aSUBNkFLMovyg+ueSl8H3WkknhSlk2ftG9D2N2W8L1J5mOW
Tm9RLm5Km5a+pcLLIFTvknaTp0YI7TKNupk1uJDlZ7OdCuZpGSSZyt7o4ETVAqk6ZgI3nMvFnRes
U7JzbZfSwynjTbrFbycSr5jHO5GViVuXLQslnYAfrSv+NHO4dZESBk04UUmghsWLVaCZRpfPmKtB
dryY1KzmLZqbbznhNmBOR5fuxOYT0mvf0MpDZHdfkYqkzLGrTRdZBW0I/352387YfzSDkoONVD0a
962sKIQqIXGsi+IfHjCKxYZ6kif0yvT7xjexAZmyH9bqQ2NxZvdbS3GeVxmuKFVfN5GrOIanOuU/
CX2s3A870TUHp08+mZrtkqplIsK2iyTd2NUkEcxdfYJtvXMAvrexcUN/qWxkHMCs4CXZZ/bw26DF
IMKnooKtg0FTtjoCypJdp9Sy9a2cSQEr0n0O065UMa4oCy9tRJ5JJMD7jDvTqN7yOV4pIYjpZwJS
Mjb+DI0RqEAWTq3Wbxp7K9e+HuGvVb+VEMEg/yJjy1CIGN3WAGoF/HUWEgIGwJWDfp8EYvG+OEUh
+LS0fWHVh7gOXi/WWiXMr+M0XxfNuCO1DSQr21kRk37E1APPipPPh1lQmBmJ9oufF8WwOA8hDSkn
vZ/yqMot0sC1wkuNwdmoM7cuvzgWCkOqqFZjTy4XLgMyWux2lOCep3wgshAYiZtYG23M5kvzSaAV
nIC4XLHAHRdcXfLNsaVWqW4hujw5bE7ZCkBgKzjOk7L7NTiXWUOoH6oCKKMLb04fvdK/bfvFOC+x
dpSwKwHPl7jhKbUkzDobpRzf27UxRXLzZpZIgPBZfSQjYxYlv9cOv6RZscOxxidUZNQqvxpdS5dG
RpBEWJ8maRMW+JE0yXqrZnJRYN59dVXviUS4eRhy944J0RVShfEd/Q40QU9MMMNG7L5xgz4r/ipU
dIapBHmfLWDPXaxY8iayFGq+2rO01DMS1iDz0rOfRvZn9A6c4JYtWMZlK9fpQUQ4hep0PuRz7i06
8bgDN3Cb8SML9dgP+k6HE6PGxPEkGeTHsMmeewmp4KxTGmrEpzAXsz8bbEKDPj6jMaqRjwwg6eNV
6l2Ww1MMW9kWxr0YnZtScwxHMZpgAgmkC+kkDnVCe4BBdTAwAFai3Q8angK5QXrzwyx7I8lMuDPl
H406wiwJHw8U5tuk9t9lW7W4iiFOGJH0bk/mvagFpU9nePOY+1h+0c6VKNhTM3AoOp8wntNIjdYP
FuDXagkfhdJ9zyEzMSYse3X4bjUGwXoWBwsr+hCTpDqis0gSk1gNVfyV5Ye04Eyw7XtJB0I8fFAs
xrMm7oXFPaUgHx8TWmLLUQ78gVvYU8OjW7mYsvg35PYD4yeSIhgkgZFMPIeJ/J5mynmcrKPdjX8x
GTic0na1N0Ljpbbr70nGkV6v6y+NbzcKIS7E8XMhcFqaztam2Rjg9zctu5mq1/y4VB9gOH6x2e4z
7WTg8y+dZ7hB7yVzBbW3fsJEOpV8ye007c1Uf5tqTu022xGffTAsRkSQTrtIvlgRcwipOCaChStl
7GJ3LrxkHkAGXEnrysuryWad1MVA7xnfS89zfG741ylIHlNqKFLkUUdvISCtRx5GSGujocVMq4aP
fsohUc6sHitUqQWy2CXf4tfBUzb5HX57EY87UjLdqKNLQ9g8KhxZS+Opcv7irCoZDjmFzm3BGpcz
VC47dpasgjda22+GSL/KjPDLPPUQbInoc1ydW9WrSnkCpoT33Lg1pKj0sBR5YB7ylO6XVUkoFUFm
IsTXpugwJJ9GymaY16ohqoDZ61BLW2squPHsoDLKo77oR1v/wY3BL58+5bhbZ40OxiLU0nqk7A5M
A91c9GMvzgZy1cucm5+s4u0oX8X00CTJXdmOneX3LTZzu2ckp36xhXbTqQ8yphxy9FWubHNHuHHB
mrt/GZk+zdyAlWRts8RgUJPRmoRBpvG8l9RVsvppcssQvsNHi7EcsshgqvQAYHEsy9qf40/SPH3D
svwJOO2q80bpDnag8DrmfoXOJtNyVizp08Qs3B7VjTrg7W2KvcSCIm/bXcOav1phvpHBfEnajURu
tYzYBvuQIltXEPj1DtMSwF2CZTs7PCQr9AbURnX5VWroGyLsmAyMotBHjocbNQpaadir8odRIhBY
tKcKfFKiIY7sPiTtAOOUnx8IwPgy44QZOQxxkFN+7qoZWiwWUTB5ELU5nbniO6ULGribUFVPQ/Uo
JEzTdli7cXzoWh1prfbTzFx7XCt1wUBeouFmkTvf1eGQi3sptjLGNkdsl2GXTo1rSFAsypBpDteO
lQfpmHlV9G0zn8jgjhjLjWALX5boG1ZourkHQnKy9dI3ESs4cfTPlqPDXGp/OiTy2YHgLCnlZlAH
NxoicKXKi1FUTJFbh+AFC8nTMP4QGfgUIUiSx9wjko5zvZ/9omFwP6lYc1sSEmhCI+yB9R5gyUGz
7YtRzDRQGY7S6qdt53M3HSWAO8YYPqum5E0J2bKgxxJ2uNPcBh13ry7u9Aup9mVPMaut7cRsrhY6
VZjiCch29NggZ6hnRYMfkyF3wYvNMndZ50AdCRb1sGMcyfqDqE+EkupSHyBZ9rp4yiIYjZLi2viN
qoW45cjaLv1n7zD4NJydENekh+mGrCnDnU7BxHx9aXyFt8juikOHR1Q/RTFUv4YeX+mtK45rohHO
fbMf5ReVd1FJXF3yOXCY0n+mEbRj5a2tdlJMBo+4CsqL6DJ1r2V26nVy7a11b/GNgumpZh1kK160
Lg1s3VN6FG7GI2U7gyXSmPKtKljTk24JNMZNBv1pstamk0iJqve7SPcI92QwWyMelJ9kaGcRCwwY
Rbwu3/oITCzDqrxSpeM50Ab5ppdEHVgH2fLpklZmvRJ/Le1bTUMULYzqqCGnmG83BYiFc01Ca9Xs
bC4IDRG/0Px1/qkU/1DX5c2hnj9LdNQ1Hq8l+rP/hTVWz+RU0p0yCraRLSpcgiADQAhtDOAUpmdN
/xIZ0PaZ7Yo5+WynmZzhpAtEG4BzjJqjtYLDwYKlUMuAG5o0iUbtFzYx9C9m644IkE2gPPi/6RMO
RvSrY/zTiCTrFneUkMA4J1tdvD6a9sTUPkk6Jvms3FfcFH3hEF7QMnOcvJZ0nlZzOCew8WBKjDQ8
PixjGWh6TcxdT/1JVB9F3K5SPSf8MQ0S87ITicXBZEubghmGzf56NlaZL7F+S3HQnR3vHINn3P8N
g0DMAar55sQAWdVsi8x33yVQn83st0qlTV+1v4NkwB+U0QBMTY+IDwN5USi3dWZNtEdMMxbHgBoW
8aVH4Owr+KREhk0+8Ka97USvjooAybDSC/t8mAJgbOBoJPhAqsnakirnFowLKPtcLaF3s30S0eL5
2ocCxPKLXiPLw4kwlk+Les+BVbZy6sGtxvUPa3Iw93GnbeS2v1hUkmwh3iqDooCdaBknu0I+2zJE
x5feuETjkanUk0pbLC3E1Sz/JjZSgy4ds+pjVLBCoA3ElVUYyVs3c7bXINvM+tkY71IqeTY6SLiD
bp9YexNNI9Qy2iZXGO8yTgKEKHCMngqaNGYterUtzHeA4FaIG7l1SyadZfXRS28dehEl6TxLWhDT
4B+E3hsRQiWvbxn3RXSv44chv8vmcxueRhExrzzNUJx7bHs1WzA3Bd6nzHvqVdNif8d0WP8mKnW3
rjggZLLAeynqmaVAtutGx1cz3l2CcAp8rwZBPLn+MiyB7twqoo+gjCKNrHYqDu5R/1aaCfPrSU9h
AwXE2Ryd5UPgaEWC5IXV5CZArAcacAaepXGakTomr5a9y5W7Xb0DMjVM0xOwHk17m4Z3kwfQSHeL
4iPXYQyBqMNW3knEZHaBvoS96n7VH64iXxFtxwkeLilYr4lzMlmo42ZxhtydBp+xm5H6GoJejZVn
gpm3v4VkLxkoSZ38EDdES3gdgTE8oQL/bCgsH//RoeZChRmx3tVPObgFkvWY2Rm+ks43pxokSM/A
xkyNy8uO7HfGCIJABd4fxpFhgnUZXS7OWud10carDBRTGRnSSf1+aLN9IzCs1OeqqOjb72zq9wD0
LwUQm7iSN1OybID5MFCon2L2n0rm/CtQZFpUwMAfGeBbrj4fWQSC3VWISeB36CBmJq1vkN7HqEBr
Hw3Aqm7XEZu1SBehH6LmRXTnCTtkHpR56dtq/p3EPKhSXz1PEp4sgH9sdjca4ssw1wIouf9mYnCI
UDP9TM6CEoG9hW7eGRErpsqhL7I/G5tEZ4grhd1eIuKmxb7ONc82StmW7MkE0/EoP7S12I8dWSoS
g7k1wVqfe2jEDX6pacP/Z9fLP7otu3JigsSiCKrnn0WTb2M5PhY7OSrdEpgSA7Wx4dSttK/IwgoM
6GspjCddAnDNmh2PCrTgkPPFIhVHhAvytFTFR/cbSfVlmD2FMUX/MbHrNZ2nRIUDQMwii5R5lzeY
SV7Dmnppdvu5OWvTBA7uujbLAGy24Zx6xPgQDrldCvFJCCKyE0TPXelJ1rjPiCWI+uLNlueNUAii
3KbdyPEqntpyuHQpyGre1iPcPyZphczkT3Y71J4sTN8LCcG/ZgSDDEdV/x3r54Uq2yqOy6IGJkMd
ez5ISu2NzTkCGiMkgrAwN7C7HlMZKWt3ynE3EV4QqsBj91LoVzSF2awdULJuRX3GJ8+JQtpUjzhq
QR6QGOKOlNwdCYtqekZxmXxRTBGMffMK5+xgoAJTOpT+1isGyXxNq6TFVVFgGJp0rR3poQ8stSjI
QjXeZvDASnHBmfKjS86lqidKxAIwCVF6U7TRLCheMw8r7BYqJugiiNhCl+L4xh4VLsCKBIoDLYEz
1eo7ZvgeOUTkQP4NDCXj7l2mgpjwOKEVc+K9Lr2X7G5a6VtM5U6Vf0wQwbkgtoGJRFsfx/oBJ5+X
mzJfD/ciMQ8qi2K8tcEswKMzcR9tzkzml4nYOJbqlyv5HVR2yR+LlxRExuw3OmK3od8WE5brNt6R
TvWS6uEt6Y9Dvfhq9MMJhAQcz4VABrjQVZlU3jn3jHQwdH1XwM8ZxmvPJSHfy9ba8e7L9rdMMVj0
7137qAx+u3yXta8x5viE+jMNsfI00UuI+jdHg4tEwssMgXh8+CtXNoKIKaHg+VLdInjKgYy3uQ4T
1XPoy826Zt46krZguo2G1Up84OCM1X0bKVxF0g7P0lQzJkXsrddvc/xYIsKBInqRmL6wuBAhxl+h
eQ0/M9jN89CjRliQ1dv7jg4mwdaWaBgbsxvGOX6e3AsxUI4j35SYyIskN0lxbpPhzulrr+7GcqZR
v0oV7akiBcBOPbRUltQfixgtb0HrbmhvIV81OtCy/LKtqw3Mr0HDUFbnibWgkz+65qNTF7czebKn
d5HuOxRVNVFwLBv4NPMvMnKMBQYniLVd71w7bbekJ689F1WLwt3dTa07C6TNQjwZMNNYyW5kB+QU
dqxk7vwa7HA/s+3DQUqAIxa9haQfdbsmn4RS5aeozGn1aaUAEdjVc2bXQd2aQYhdX9bkI0LIF24J
8HESe+IZ3VeyE4PmZVm4GRqmLXG7KfFjrasrTCUufSh63qM1GNcE/LaC+sc2pm3BC15xAi2Q7hZJ
JSRG32NX24JeOSAw3MkhZVedPTAg3RPiAeH0bqZldJvZgQfD4BdSVkxyVtz2T8SrekmOG4O3rVaZ
YJrYWnntq/FHptzlckFf1IU7EPVuj/gnXTAXZMoWgvFuLJyr7Pwz0uQcE5YQCWlbGzDFW0pcDW4B
N/ysF/SeMmRZ2S1wF2ppAloqxI44u01k31OLszEByxKmAZbxA+7UnYnbemMhvzovIdtgpUTVQtll
Jun7aFqMOCy6hWYmEYN1VfTU2zl4wjz7bcDPlgOgwzE5Zur0uiCsyqySrM3mrGK2LIY80AftU0ox
/JSP1lhe8vy3LSPEWuJtEmQSK9opwh7eaOmzHEdnIbpdbzh/0eS8xexo21rmN1mvjws8NS/Kbl3B
cWnIP+xPfntldG1T8YZZEPJX72HqwytqkB42yAAeZYW80FmnozZFW7cA+7aWoM0GDwWGa+vF8zgO
p6pvHu3cMnY6ZDpwYyQDDsgsw/QBzkvSCLWl3NvMleJqvsdM0shEDyxLvg6Egy4Urp08MvfVbthq
AhhsjLDf6+Iymqz9nT0HNnqnWfEAlvumEJ5O2cx58pUlfEYOXtBxv8AMzlmMGRNzva7xpDN7SPkc
NiVKPpbbwdaPmbLaCo+KcEZsTio1MqA76SvGFsV7ZX0sSNp79ZMKKCd5wSp+ZgS3eSq58ZS/9hwm
sZJ+QOjkEMRUIkfWUwJczuR/mapvyIUYcPz2BitjK6eRTOjFDHM/LA+Aev83PPOE+VDJTnHooff9
jfjqxSBvDC4x7O0ARKitLSMNWoxWFRyVqlRAyX+P+ctEtNloNr6KpU2EJpJFggd0Nlq2eZzm6txW
uZs2Jl5CHLdVu1+6DlimDqiS8Iypf4z4x0o5PIml9hRmqdxJB9DDrtUyX6vji8pIwy6kX0aZDyN7
TZ2fpHlNJfCmoUG+GfxrRVDrdq6+nOfawMjWgyyCSKfLn7XGfZahVTcU3AO87QucT4PxQYk4w5pb
t7JKv7HIUXHSLTeIKxZCA7PxkCTqPuux1okrYoadHr+uwR0kTfLVJtRnmYcg6ZzkCMoHYmba90QG
KTBMhL/1cBvW4U90kJLBazIHHY96jbJmqzKaXzlE4UhnNIOrwCSsSnthUz0M2t5IWMTmMaArh46a
Ck1POtJuKAVo+gH8GgplU2n7JjedRGIiAXJ/wPF5yWovz01iTJYE6/g+G5C4Ey7UVJFnRJhkAKUd
h9zAKp95Tq3B34x8BDPdYEC9YGZLVvVUXJl83bKwxy9gvZj5egix8+RvbBCwdcbeYK6nOmagLPKH
HK6UGYMNIJAWqafLT9HyZXyEXkLLXAzKVTbyvTwMv9nSwTcavzJ8fVTTsIziCVnDVEAWzrTMfBqH
+Rua4NWZhpPgU26KJUe8gfFzVchT0EvLyo0AhlMUht9a7cyXkOUvKOK6cznP4TluqldbJ7pb0T3S
vrnqi+aeQ8Ii8Kj/N2gAGMim44goQ6R6mfYyx9EPxreHFGe/0EAejCF+pyWm9lY4PRsBIiYhds6z
GurXtFa+xDDRFmgsh6pZDJ7WCNzLYulAmWdGAFzteQaJHfJT1+2AJNpoazr3Kg8cA/tBMp3NOO3w
hkg/mpZdCLpJgiWZWG6Ft4Luxe34YjdCr2oMHhG8lUx/VQWH7ywwrwL2VAJnJu3BWFXTWhmSk8O/
mUho8h0VZ8BgxAHRdOpfnWFqi3IN9cooTha2euaWFpYO2ZQ2Y6U46NPru8zEep0KXVQIbRtIkzwq
hvERJXNgZ+FlKHM/Wqp938rbWOX0LdUXm5JSKbVAnawTtn7LVRRANmaGVly/tRrjezK5nnTR/FUy
UPJIfUQwXvHTx/Cl8Y0asrSP2/Klo+h9KjS4ERj2NCHe5DSD3pPNr5qcvBatbrrlYHKVwyZMoDdk
yvCMWRS6aY+O0QrKNWQ8s6KzYaMucizgtixMK5mdoFFIDMUtHB/ZYSTZNpnFwWzHPQubLUjrKkiL
5S2psIeDvcf6ZrljJG3QG/q2Pd5EzugxrNEfG5+2aC4YyjwtdS7yxNBoQhACTj3Mpg8UKYe66pjA
IOZlJKnFFiFu7YN8hGPet1dDoSHFdIkJXbYO6rSwdFT9ifTsduVKccQxD3kVjNxxvtwqvQeXICvb
pjW3QmfbwIyC+6yp+YaH4m5H0XVMkJq0qv1cdflXnDA47khkGhgBxMsfu5B/ekO+shjcXqvfRoPY
q1hjlpYZ90pb7vPEqgzgBmkUZnaQQk4cknEdU1Oov8I38smumjIzlM7OZlE8xjw+ij76XNlKmpgO
LeNPwjZ2UbXUvjYMfqgyCmjY9pay15EhpiXKqVajP+au8LimnSHruw7pKF7QwhWTVj91PSVFQaET
DxKjQPmUKTankLoFLoN1Ae1Zzf1K4m3b2ruUTW0hTXuQVts27lwAKggDe2pUtghImA6SBA8gN18b
m+WDmmFqWtuYmiaumK3zrGa0XknQQRcgQpDwDZM1bbkLZ2VPQodv1zm0dchJDjxHlj9sfeTstqih
X9YgMcbvJiGrTmzRJHhTjeeP248QwqfczjdgH8aW2hc1IvOLI1LzgKikXWWrZ9PoX4A/7aaxuJLu
7BpUmdFQ+IMiXfLmN0FeNhqowPHmBCtfOA7Lqz3nZ06mrZoMz5MMcoN1jFRZjyGTtm11t5Z3A7OI
PLzIsuQTRvDPltacQusm1AvE4lOkQSQY02fBpk+kuCtpCRDhb5bZujZa5sVmAV2PoEgT2cOCQii1
6701z0h/q43jHFaMFWHRLr4ft7cwG1AHlk4SqJJFYUgURDNwv+vI+MxDlHyp65hOavYa5jFEOJ3z
Vc5kF/Xw1lg+xLHmWTMFFi9jCeswddiZOXwehiX6bYnok9jsVc6bzHq4ZWbAEJrnmQByWd/3YXgs
bY2gL9Ao3KKDWQeyir0h/C0Gx59y3W80KSCxaUuchVdauLV1laERPnWHOXjG5G7tjSpuSep9frQ/
ra4+cwkd1jDbSHCPskWsCB5BgFHhkm2jkNl0NvNi13/UjrtWeVWLcktmxVNnIn6IvSbPDi2gdzn7
zMpH3SkbadY/tOkw48SMMD4ZZLJnqP7JRNqUghK6YRCJtoirxQddh6PmJYEYXqKXTWSi7Vm99B22
hBRoSKXRBzI2BsdYq8C68na4qYirZAX+eT7tnTnGPTFtFKmga2sREiB4huBkawe7+LCZqJP9wwS0
9EAvRPlVWfJApq3TVlzZGhySC+YkFTUaFMQKNsZElVt2qr9KbVrBAY6HYoa80n+b46vCrHcw7+uo
abAJcSQZLjKcA/EaW02WNosTP7fU/RU2koi4r3D4bpTnTBhuh3TPWL5JpNxEsvKjkln/lC6MDNmu
NSGb5R7MiFm4sxJ9KVl8UwzhlUl6SJbmWCzQ8ibu+jbclU7h2RFO7+QPyVUq6qs5tt9SRIiUcKgG
Ula5+FQYTZEW8WzbxBvj18InuLNrLRhR7k3WXQc3BMCAlA4LSfrkhyi2HOJ+kNH7Fm+xlcEdqj+H
+K2wyc5hvqIg6lVhRMRr1TKvSAHG4CMlqo4/DywOKoCDpMv7KMbwPXKszvM/jjCXG/yAD/ogs6Ie
lnOkvTuyJ4k3iKes+uDXypE/ddajSafP0rRIrqwxXGsPZTb/OB33YJQhOMhHUUBUYmOlFldF/Jno
VSJaGSiZ+KtXbYPTHR2MC9Z8l6m0qvVnraptOYceElAvN16IW9qIWyNFZG4dC4bhJi9XXwO4hSCH
iE5VXiepfISt/KX0DUZqPDBoKfmXDvhEZeWthGIhBgfAB18W0JztpLZ/QlK/oWjM6cRqKmaYSngD
hwVTtTQjuWnZd3immcfk0tla42IRKQu0YQ3Dx07CjcJ5XchIqrp8uyzrxmd6LsHVzxokEDbjPQ7t
VCuOMrIzG5HU2LRYkFqXSEt0wwrBtXBmIOn/pbqDKrzZ2+xCeNJ7HsGCgOkBgxPBNjzqj2zBF8xP
m7DkFk2yuoAeRNnwWjLdxrVHzDdxlg04hzwYoRM4+muX3zDCC3GkNrRRLEvPdbRN+kOK3heAxeJs
M7ocNLDEvzfzsUZ0F6VeL28ZXXb9jotawOk4m7BXnHe1eTWX92JEVId2d9HfC+3XYDVi703jYlWK
x7SE8yvJNz2zUHxfQrtAhFwkqF0Avj4VPHemj42UJSEoEsDZCje7BQcg5/VDAoCihnKuW0O6Jr/l
VNTwEBpfxfyeMz3pfuHSLGnAHEC5ZMNBG4kr8XiXVgx9963DaAeIyepupic051c4AgQP3BcDwBUU
2/w51LGzUWsGBdu6xIwDET2mkRIkPloAvAyI33db+5pSFA6u4pyQ+m076x9KBwy4KoS0whl2kboY
npW/2+Vrz4VJ8pSXgCNjg2ZgA5iCKHrWimCQ9gzPCQD3qrSmGQx02ICjPZMm9ULltdFjJHMS2hhW
3P+k9momf9V0bQwwl8DYgMSdmuFJL56aHAbpU939SFjauzezCCz5SFlYLN92vuooYS9BCxnJojuI
ksFl/ULQfVpcUQikEjYW8RA1omSvNH6ShJ7oYIB0IfQN6V4WJG8QUGwbntMqF2qeoeq3xo7Amdx2
9dFXmw+6VxmSY9hAWATrQUJ0Wz0gLFjVzZJSANr0LTsopqAQEGcVqNSAiEF490oMjtOfpXjTpaan
sppTDilHuZf25ypmt6zj3LL/fc9Rg8rCUyt/sM+5+ujX3MlX2C4LZh5EOIs4wmCsi095jcmYvYQN
vwp9G8tERJMAJ1vGsh/kiX0sxmhnSpex8CsFI0ukXxijctdsQgDeT0Qv5c5lmKA0k3iIwZOwroTK
KijNf5NOlmEEsa3ax0wpcv5Qz2xIYqGT9sbG0SJiqNlPXJXpHXFQ3+2G+E6oB68Wprz2qxTuiJFy
DIYGTxssDIDr49msXjHsc11WKJcxUUSs+InhRYnN29Mzsn+v30qyegxO1m+aHOxTpxl1SYj6TiPu
HTcrU5eXLrvwpFg4ahztzNA5rQGgrZkofk6jY1C3CTh+WGUrUogYoMee2j7LxZvKp8via1b9DkAP
qDaki1FDiUfGEhd+rO5Sseu7q5gu+PP2eLoaPWCRMnKJxyMC/h9In4m11UAVQ+1nBn3AAfYCnV5d
DY+TeNb40R2K/6xb3bX4ORMyCZBSFUBXoOjJfFcpHipX+wYrJEV7CDvKcprsV2kk/cFFYRSfJRRg
OXRzXhxcsw2BcAN0mq2QbDIoj9181Zh+KfQMbbY8JskL12MN23NdHPFBIsMMDDwjzuCOn9HyQ1BK
Ev+xOrGl0ZPxVpCyiO88Ii/oMnfbgikvBPX1yUIt4Ir13KsfDtq2VqEuVP86NXLjGXEbmpGIWl+e
2Dq84DEY53+a9CZQ0lT6r7bskHK0iV9aXklA+Wy7NlVYFx2VYQchJkMNSMStxgOS2Rclelaqe4EZ
qgfbNH+n5aFVD4DwaBaOwBZr63tm2m7xQsf3XPi4WPnbY/NsO48o9yUMmIxJxV/G+09i2HB34J/K
W5OF9nAokENRaDnaCRF1Z4kV5QGVH+YDpRKK2fk4W4+E3HOFk9AvR3ATMEX2pfGZdx9W7Y/ROUs/
DM1PQhpuGHN3DGT4D9vic+bJ1AP+U7W4pEpeQ1z29i4uWbQUbqbv0/gw4r6T9O2EXGFR3iEw9A6L
XJBMJODYOzDv1oDBmpmarM6+tCpfSU5UMRChj1oeJfTCXv6WMQN2z7NxJGOdcNF5/hHxV0+uAXcn
5ILKCWZ1g/AsFlTn+DSJMFjd6P+Yh5v5BtNwRa9EKcn5Z5xtrBbkpdD038fkuRm2pATqKV0RYwym
VSQJWhx/S35hpDUuh0F343Wl/J32PaPUzfIxNejLtryc0bgpNI+RFTxVRNZmxKIcaeAgnYvoUdTv
dcxcmW3NWCwnbO1Nh6uWmSEHtBP9i9Uv2Xkpc+AG6230nLEndV4d7WWBUGl5K+xJimFjJn5e3Nrl
PWIpZUnjQU1iN0qva/ZQUnHdjF8drVnkZvluTo9mtLXzABS/Pw7vWGlRTH/kkOf/4+i8dhtHtij6
RQQYiulVEqmcLdnyC2G3beac+fWzOMAF7mDQ0+2WyKoT9l5b/gm1r7REz0GnVvvvTfHCn4yxBHp6
kjHZRffjDP5WrdeD/yHX75Ia7ixVXuL847GzWfgP2iNGxlkJ/hYdH0j+FvywIK9v0dDvrA6v57io
u0Oaf1MCrXT9a4o/BItVxEXpvyjwVoxKgHueK9CGKljwEs4IpHVPPw+G6rJJNKCHIxVt3gIIN8ow
+91efvfSu84ZpmHVJDjEAkYnyLx17AdglZrpLePgwpMJXJFTmRilEvUVu8Ge4DWTAkJ1fJD+OVpO
kyaqytAn6sDZT1C+JnQrSb7pb4mhnllb5NI5011JQX2lPYxwXJjiyMZC+zDlfxHPYYIbL9MACqG+
BcL8CCwHW+zCkr5NJEDgX9TozUg3dbxtk4sdPYR3xkuEMiMB/6M8jHplNXuU5jYroY7jkkOR/b6M
cMnxOXlD6EuV7mb2rW0B3Wh/Cl8NAx2goXu1vstIHTP9DrwRve16GuxF2Q9i0eh/fHhBdBZkHgnD
IU6AiurFnxseWrImEf/Y3slLr579kLVro28V5dQbl6p4T3uYvq6ffojpWEHGVwkyJzfE5ziEu4CW
gQa9yA8S6IaKAAFSg2Uu5406rgrzkRUvhaLTt+WVBdxSYt7I9lglthkZSsMdDEZrEZi7riGVvNpG
zZ/UfQ3+FZgF4qoVOG9Y/S2sHafTHdQ+MVZJ/FmE/C75Y8bkKkJHtg+h/i5aEpFIMg8plYjaRJf2
V7MMBv7F44T+quRbrLYSlXRem6d4ZJgLQS9fSnNsVfeQpSv7Hzs7zyJXj7H2vHC4ZrDOQlk/apYA
t4wRaB0plGC/MuK95LM1AUCxl5u+lf7LZvMd6NraaPZW8W4wQpEdIvJKjGU0YBSE+PMYwQhwm9EA
MlJaZ9hxclw5WFEqhNfR2YtI2GYFDb0GsJRYB9waE7PmexN8qO8wR4TBpoK0C12FtIkN8q2o2ck3
v1N6B0/RJLsKaRzznoCUlgguf4ET+GeM1n1ztIxvnUupvvTjNwv1ZTB+iHFreU5iU4ZyT7BClcZn
GLDKoeFc9hLgDsZKFrQxcgU3prpth72MQj/S9qgQ7OEvg2iAsL4maoI1mifJx5BUDSbViMhW9Dpg
aUcb4simZO4fslVX0N2jx/Srk4SgeZSxhY3LVnuiJguDzZxPMTCfzgnwzucdT1XQG2Bx7Tej4nrG
w1deKf0rGooW/U0f/6XV94T9UzFB0YASYcnLHLmVABl3TJqOorgoIJQDg2qBx2JibrJq1J8BSKSe
gqyJPnvmKqW6Ljmd4CjrQHmjTVS+WS2WsGKvFNyaPRWM2JqcT/07DoKRWKzpnbEAbNUdzx4rz0y7
Bkzryo1RfhrQ+GzmvCCFXoqCeWX+J+An8aaJdqHMi5ExLCrWVfkVRyQ8nUbhTj129u6FP2GWluFj
dWAH+6RB1c2ByAsm28OyBPzlUcU3GezSnxydfhsdWqaflYtIYzHyGNRAA+P4lHt/EXWfEieuKVyz
uGjookBnc2wY/Me60/uc7VC0sQGyQ39vIrCjD3JXxxY5rfa0spdKU4tcLyjfTOVPLS61DQm+WMxR
1XmJs2VZIyNX3z3mHdgQ2PCR7pJeDfJcbP6JhW7Gb1OcehDEM6ALffKET5Mz9EXctAjzFavLUIYt
iaGh4LBMwnGZgBwnDaEyN5n1JEGeeaHBRx9WD234l4KXNL/RE2DAuloveGaG75bJqZp+/ZJKgMB5
axlmnwmC1qJ5+gHXNz8FTb899dSP/kriCl8pwb3umG9geHG7W8ETUK1KBCCtjhly5+vIGELodCuj
/hM1OV9bRf2o8RPrNgrC+pSZq+GELXE5qzcVOPzQM32uesBhrb4fOBo9WgRGFn66D8ErTP2PMpEf
vZLGQ0S2ER0O3Eu4+X34GwU8sn959q9AwkI+1zYWv9b0GfzTUUeo0jbRPrFxuXoaEWK07vnaqvmx
fkfuaUk3qcDba3KjsERu7lH32SEmEjbqLuzSx3E8k5ZFmLKOJ8n0yHdzZaTOsJU5VhT5j9VJIh09
aVdKBCHeaUM6ttTVdGojHGcJkegwffVg05bF2o7IjoVCYuDroDtQlF+DGDB+DQY1dteods8G1jRM
zda4Nnz8YE+NIXRmCsfguOeP4hwFtWZPnwm2rKr4EcG+Uw59661kqpIwWYX4ktOgO5JKLvMXiuN9
DE5vOkLYa/u9XVxkf++xzPCe+g3lXNN/GBLztkcClU4f3Syg6WJL+yVQRFlI4wwCqJr4Xv4QPgfD
Iuh+cnyEzHtgAB59BK6gUtUn/UgLNMHYWB5z0SW8w7Sb2SiLQf5UjN+ooBFmRbPUu6dZ/FT6mxZt
oQcujXZX8FqqYAHv+nQCE29HTHiPCisBT1CGzF+xxt17N7uvKPwiaCPAFqx1rp67SM7AEPHKs0Q2
h2efwCfYygHHuqNYy8J0+/SoD0t2yTWDPn3LJT4Z+E2gjSAEjDlMeTrGfEu/iv9vtFdtfdOtcVEO
nxP3E5+ezEEdHwFF16hjY5axxp0Wj6iVmMG62jFW25HK6sJ4RDm3sAMCWq4IU5noGul+Ck+e9B7k
L6lzmaSJ+B6kmKSyzy5h/XCXZXSOa6IJAEaaKFcr4XriYolTpzhQmcLkWo83VmJdiJ+8+Y0R13WY
L8fZ18QBGXUhkSobKnFdPcX1YWx+lSLeVNzuoL1WE8Gi+dd8AMYpZvqQgV75zGdrOiNMrZyHnjS2
6acZfBdKvDOKb4sRK9Y21k+UErl5yWheMIERqMhGnQsKKUblStahbJn3bdL+GLXkhBPlQG4bsYyo
jNsv6AuoyrZR+vt/0fZQrLcAz6BgfL1KMWXWnLk2R5OBehoEV8vF3eX06tFTaBiZTjNxvufrCQIc
tYtgDsf4Rxo4qqIjib9aurHzSy2dO45pIlU6DprxoBIeTIKApXPc71SD3LhdqO9IxOx/IPe0xe+k
ApWBlQd0A00jjHCUCCiA4+fIViL4mcYfE1FASzGZlgdVQ5A6kMzEvrNlkcory1O5rvOLSYcZ6T8+
s2o5wi74HONLXN/7bFMryCE3nnbNbFQQmMZzbSFFkJS4BWN0rmAc0P/kq25AaUqgYoOwAatZhdHy
t/Xxt951v+OnB0Uwt3hMNSQoV3ItE8zgH+GthIzfcYHZU3dUnmyXYl6+djfjZ1Gw0PngTjVQ7LJU
yFJX/M77Cs0K3Rmo2U1ogUChvMUGBsmliPcsEnow5ZzO7YdeH6HZB9OWJLvCeibtDsg16iUgVSWd
cjpAUdcW8gXnF8+FdWFP2TYHEFQjEVlae+qkP1M7hU/Jw1GDzalCFsMqNAKkkLAyL2rumhN8LoIS
HNxnNFZWzXW3mPGJlgb0cJG/1QzLmyhcxgq7nLnDI+MUhQGBR3BRkp1VbVik4s5EoDL/glp9Fuk9
l2dXH+4Gp5FexkB20Dqw6DMAxo88NNOKQLAMcQH3JHQ3yUe4/Vvqjj/s/TpAiTtwzziKQc4H5u+7
F1s4kGBqfwntXgzrkT0BpkDB4Bq7EsopVIIyQRU57wWqpMV4jKw3IkuoIVakrorygXqHYI86+cyx
RMETqgH1x+6U0IEAKV9rNqpujQ7h1NKynvzYbboriBCqmSM5sgUvUHZjTycNOrBt2hB20oobBtuC
1ycYD4H5GWlfgXivp3+DdLP7b7XYMMdtUWOz1bRb4OPCZM/KGVF9Kuo9aDwGTEvWAAz8EN66dbk3
dB0XBqS6s2BLpoe7DCcvRh+dwGAL37Kp3m3232GxZYBB6iqEGP7FP8oreQ4GQLOMlX8dhzt50u4t
6khFmTHu1QKDzUJV9ik8m+Qnx5Aru5TaCtrxnXk3Ef70YtwE/+TuWDannA2gV/5qWH87BqQ04TLb
Yw2R8NoXz95bULam4oePa93yOhnWP5gT0YQFuC9Qjl+5RLDuT8q+bx9RiyueLwBdH6SR5lV/xdUl
TE9DfM6mb4G4QWPTVWBX2QUMV8y9Xl5HG7Mot3HETgilS7ev0agw+tCwGF4KcbMsSrNqo+q7onY8
GCIN29xu4xeXLvjuoAWXE3DLtnOgZ60t8OtZ/6PHG1wbnUU4t3yI0GPBAyPJiwkGPOwsfGsI8E3S
PzHsS/kQJHxa9qsct01ooafH03+Wi486LxwAHCjoZYsbYxvyzuX9hkB3yCqXOFoPiEYSBbwF4Z/8
CHZyksAK0vmIrUWAMu1YchsVzDP6WfxESo568yp3u24iPTHdp0R5eQVv3CFmQyFv04kcHK6jQb32
yoV+rogvIS4uxuhLgw5KPWloEWLHjDWio/qlZL9h5samBRUvpwrnTp4ciSOxwNhBRCEVUwAkJG2e
OacMssy0/FN7B2GaSgc+csi3de3I/H+D+yci2kcESxTUDZFbKX83OgTyzws0wfE7RZPM3tb7/5Z3
eP9ajU2fwnXBLVbP0/+CNVmtX1N91cjWPhi+UngPHeThnFqyReVXo+x+dMMbyA7XJt1FyMtYd4Cl
gj38kbtvXX9LzauBahXZG/USs7HqHXClVl5YkXQzG23JProllZSsjckIV2S+r9OYQQVai9qDQRkc
8TNtYqKCjTD98qqDntwT0FOMmSvOP6rFF9oVrOQhJBosZBZRddRD9YZpdwdlmuvC/zNwXtoBbmif
8dmRpBpiVczpu2ZYkXh7pfsTP+Z4VgzXUJ06xb/Ap/IL+3YEZJnE6wjF8Xil+NMYtog3ozrUMU/7
2uhY45+NaqNoPY5pp8nULSASWk7XjzD0IeHOq3hjw4isp+oNTRLIgjHUVtyIA0mAUc31V4W4aTnL
x2WUfTXRfi5EgpR6vVcWmbrro88oW0e0gZw+pN+M4kmYpj4r3Xb8eDVlmy62Miq4LRmcNRQAzToM
HwQE6drS1g/sh7zu20ouAGx0E+xTdI+ts1I8Wd4hlBXGuZeBd6EXo8fgK9jb6aXqbmpO1p3L+qhI
NMfqLgy4NWvPR+yFN0u/VYheA4yvU7Mz5YsknzpufYQ/7G4spnVq/K9XMFOgFEM57hfH3oeoHQFd
bc9GfYoZsiv1OWyPI4CvjkEDAVTyfCYR3MoQbb5jF024ZcxsWFQzCD5g1ymkkOkvVS8YugHxYO9R
xe8KCNTY+MeiEr0Y4YRbAg9d7BQsDomtIhN3n1twNp5Ne8RvD8eKJcxHAUgb8tRC6Hy1V0m72Ca+
NEZQubgY3VVPrj5VgqrexUepP6b+i5AjlWRKepj8FiRv82LWw5YpfoS/9honyL9DxdtkOgDk4r0c
nkF260nLI+bQoIHcNuV99HjCncImmK7HjryYAowNBP3SDLOkllAPo4DqLx4D7cyZWhaZaAuSrcf0
1brGyl4aj73NgfaohXBnMGUFFDKh6P+JLMYuiptkv4msHRuduRfjf9Twh0ibc2t6R5mA9eOw9ASt
s5WjgczdmvKwFFAg/+axijpu2AtjeUr4HDg7kovZ3yJlNcqXUJwL5QAqjGIuIsOX5UqqIWckGqJZ
RtoLVbSnrcoOwM9varkpQ19KmhZluGCkU/DoK8U7+ZwQWbd1cMiorQOwBVUdLoT3ZuiONS1rNJB1
+GFz6ozjVc9+8KfrvTshdWM7iqJeLc6s/cs8QFj+THPihtYeNRLnc821MTt3TpnyDZ8B36XfQiI6
dj+TMi5sY9qJgmTy2ff75N9saigINeQHA91EhloCvzf+d4tJdvhCn8LzD6jT8h6BvZf5grgtAhgc
0V8xH1G85VX0m+affKjshTP/s2EMB1nFmrUEBYDC9KD+jjkbWW4itKMauk6ZZfPDoBv1VLZdrBhw
LTF52Jm8YYJp2hWCqDlyXOGFkr54MuNhTUqJic+43NjGTWJgWan7slzLvHQ1ntVc3eDhizE/RgRm
xPMo9DB5vxQioKQZEi21fFPGaBpXKLFHiduPwbMPIKHtyo3W0z49zOKfVhskCvzIzDcGRhH9F28b
RAtN/LFzKNO9lSF1QKTBm7pncGVHYF1f6Ebo1+DkZsz9cqIidjbrEHxpsYpSm+Eq2TFEd8s3k78I
wGDFPrctw+mODC5uws5h96A+g7rZ2/ankjxmslmigPq1ouV4CoJzQb8tpTazshLUcutU8jms2tVQ
/LYIBpSVZm4jGMgTSgZUhUQcL6XpGRnPaLhAdLErNwMjUz+biPIxvwYNQ9h4FwoArMWnzHoiI5PD
aJpDg90w0g+VuSuKkLXSvYpJ0tVoWOS7ye44emrBGz5qS2bJfqqleGXK52JCP3VDGmBXOF4vnu62
c5+hXqCKUvEe5PBt4GiyDPqPwRHFuGYnaMEXy+mKkN3S8r6H5lNlGjcCTiRpYOwdM3qX/ZON5aYs
fytSYfgEmBN4e9gC/FeGxcEDw7Kl/mQIly8h4G/C6BbgkUu7D5P9jIfcxXha6BSREGOl5IKNKXbi
T8m/quVJlE9ruMajW1jb/hSlRxoY8CB96E7cT/lfhpYqj7d4GZly9ulKna5pQ1neOjLuHVDK8Y71
VlJv1Ae6M83YTMa6yW9icFKFZt8ZNFYFNYNnZJZ595WiSPGzOyGpONqvmXFmTcWosmPFscsGYLgr
f7hCU1CHrWjf+vZTBVIefKnxyUs2GpNrv3z0us20eFpyUTi6qLeGuAzGmwwEQra/8hhTwi1OKSYG
Rx8ZX+N3WQqSQynXqr+R4rawHklxikl9GLba8JN6m9mYoo/GSgk34/Br47tLEYPyJ+C10U/ZAO6M
s5lcHRWfdOx/o7wgf2EwEBitKX8lG9F3f9MS5O4kTuL80eptFnyjgg3NWzy3N2tgBZ44DRTWfMBR
9Fd13+ir4mw7zzn99DgAF2FqFJhuMdB/4y/FK9ol58x6k/urx2ebIuIXSPEddKxsd9jwdFviaPG/
eOTW6seG1VzETLmCfI8J/rOhNQ2wPXTk1kqgQILkEqLyh6wq8g8LinHqgPiz+jVq+za6mf4e219Y
fEvmP50lNoJBVv2C47oO1wEZ9OFSRBtV3MeJwrFBP/AmQuy+bvsqiG5QLwMa4gZliTzfbC2pSG7v
X0sY2pjktB8txl+FkpUBOPoRGsQ2udfBsWs5QuyV7N2ZYQizJED1lqLOKbB+uWm4wek41Jeu8VZ2
dhoNDdv+H1qodd0XqLjqZSvsDQz2Vceof4pv1ixRrz/F7JX61Mp5bEt6XMz42hPc4T9V+ywswNAW
Pz+tLMuaxUgBrlHAxFRRKT9NI8t3QmuHQ1YRMsiw7OXHr56SowwvkskWlbDHHGAgg8eA3rlQXtVN
9VkKP+t7EqFHJjuCl5Sek8tPtK4kH9rhU5LyDVcAxbzModKsaZohjFTer8oUyVw22smYeL43lQGP
wh2/w2mjBpT40yc8FYm9fT98C+MRgFYitoD8roVlniXpYA3POS1lXIedI+nuCJMbp4i4T/meGeko
NjV/Ee1f2P/rwJXMGeBJv+/FK422yvjhwR6pxdFXiPm+0AhJeKR6LEEox6xnjpCyPM8m7PSvfpXZ
sKxQgLHAUtu7hjqk4BGk6UpCZzKOwjiN2i42P1KCnfMNem7kCtqDGa2XQfFe4dygiAXctDDRlE+8
l9YctvrM2JKa3PaT5Uw8r0YG/YqdFfwTycRYwFTgPa7ehMkQ7mtKwD94f1p6kPW9QJiAHbpDRRg8
8IRpw1PV9llCLcojQHgDzXRVwew+6rwYseFa89f5o+WHep7H1XtclElw07CBqRQuAxVOzGJx9G9D
eS9inQL2y0rPSk6M7TxmXcftDokJ5t8UPnLr7wbtU+nhGaYr41tG1AxjpRnPEebFPPkIsu/Ivur5
Tnz4zdKGV8kEGT6bwEnLOEBJkZIjMlT5PCksqyFYgEzwjZvczNQsdFoJFzSdsafu+y7YdaDkIs5a
kmkUBImzsn72KzZ+u2rlzai5EkSz/JmjtxzFVccTEKH4VzMnzfYS7iyoDWKpfqvqRqGNS7xzjPw3
k870jSkqbWkGlf0r2xU77zGjLkDEx6rhbIMg68k7JT2VQPAP+EvmZxNck0kmCgzgJjouEEvkT7V9
6lpjt/Sn/SQflO6nlG7EEYfqgY8VBXY7rnF8LKovad5/dGhnGfwx2mx5ECwsa3q4ssp/qecYPRWO
/ysNTi9+GB4nnqsDcNAUei46nED5V5T2wkBy0zKAEB+xuiwD5gqPhCsC6bmLgUA5igwg2GPU0NAU
T1N670AsJP7Nqi/YxBhE6t0bfOLaf8amyYCTBqLdDCgblB5KAy443175/M7IBOcz0JFwcnfal1nf
s5YfPTl28RE0WI9zPPF2WvmHo9OQv61xJYjSxeGltq4ikcI9eXyTP0N7BtXYdc8OLO1gvw2UZZL6
GarF2kiuI0a7BlVuwI9CUMQyZrSlzAS+Wa7IHtOOcPOsZH+dR5kjq4/G28xsKNMR08fILLNGt9hS
veaHbHBtHXtHelZhypgbUe1IPeME35vxPhAn9kZ4+L5LcsQmjTUxMS+TcqEDNMQxb489qdnpLi5W
kuH4eH/lPV5DkX/WDDJj6xHod6v9A+pQmJchvyNP5DAo0wNXchXxGjtjRfl8aUv+Gzat0H0IvIX9
uqrLTRYcSt7zOk1XgXoTaMthDM4XURFsxuaeNXf06kA6D2W5bb64VjmHJO0zb65+QFezSBQIzCu0
Ial564YrQ3xrAlx/S9UjV1T/MlRUe+8gqJblnRUzKw1WmCF3WE5eBqcNoQnYzZsNoidBIIt66/K7
8pnGt6btls17xqZT5lMlCeSlWNytLbGHcuwoZHZxHKOyD8M7CqKcvy+jHPbj6Hutu05vNuc91Ai1
Y9ysKuryBOpRZmt7rHc82C/jINvrrDy3yOZD/+61W09ZZeY+aZoLyLJVyMQo9OEhwhQmBKxFx62y
GF5j1S4FA6nJnXX547MyfaTWN7zMckLZ48aVw4VUtE746KzuDjd1xWgmm9iuRScQuHDnvO4X7kNd
kYwSohskYEs7StNVb4GLpTe5vQ5wN729nnzHAE+S4TfXL3HBHc0oqXItBDQAeUk0rViIdpc4eHnj
R4OEnQPpIwx+K4HI1NoDtiuIK7aHVVnYa4nST3pRIljzVYnFF2JqSuEis9ihFMRPnyOxwQzLxjvt
3vx+mzyDEE2sEADKrqiPaI4lJLPowwaYr6htKv19hNvRoey17d8h201sMSzvp5c/VHV0fOjwRvui
UR4LEJsW8hLoUAFaDMEQKgk5V6OdpDvdw4BJio872OEQYmhbJCsu9wKCHYpfhWm+Reau00/fjOv1
7kdBUTEQvs2k9RAru8w4lJSHg/7o4/0obQa+IHWEDKawAcn1LcfMpMfXOGMMrix590DFa/ztgua9
J+6vaShoTShQd6EdC9ZV1VWajuCMljTVGEs4BbPANUC3wFMi69uTnY7PYBZLCycCVVwXRx65jL0h
Y5/c/E0ps5giQDaqDa6Q/rs2z0NyEiR1tVHB0U16DoBj9Ws0YaAwfm9QzKVHtViYVF4jalikCeWa
B1xEJ13e+vT+BFPSlENPKBfMfGrjU3mE0T903ZLsRPpS9j+06lVGvwIYskwo7TQvANXmWZQ7G55r
8aZyI2Pub/ZiuPAlQ1QQ9mkmnfTs64kbp+EvGcGlTIern0KD1blXEYwAMrc3Ro2eE7HgpgOFBfNQ
3ns6QXuo0fCioIbitGe+MEsu0P1zvhS8B8mA9KB7YlFZVfE9NibX6EgKGZqHanxjZHMnHTcSWFh/
KYmbQAct8mYxSgD5B6Rs/NpMFWz/+eOYl4eph6g6/zARM5CddCmtYpnDsO4IRyf1ptXltVDvafUR
SdVWb554s6vw5WU6dxZqU/Pama82xMHJTErr7iPz2IQyuvWU9YRcQIlObf1HsqFTI6pTKQxQCQ7+
uNEigRY7uJSkl1d8/DaDQ9CkQb2UgFQUCBMF5Vmsf8bpts0vVXX0sR6EkIm1KHskWP9tzHel4kre
JUH/qKVOSAFuw9gZiepOVIO50ixvZtQingN4dWIulz1AOfLuV0GjLgRclbYjBtEt2bvJpMWiI+0g
IWEJcyfvbyRbLfiyocGxKmRjWx8aQrWS+p4SL+FzKlq6O/huxMwWGPCiZ92I4wFeEhE66Fcs9tBT
ZLDHYjGE8a8nDheoJ/3DhkipbTeRUOU5FkEKJROMqOEMo8fB27QUPToKxiwaWVh2Ga9H8RMaBmWH
iv4F3eLoViOrEmPC+cLEZYWzMmPLJ8YQ1SIOf6xTjFAHGAoGHlib6keFRAp4nUfoiI3MiZB3ZcM7
oTGbKboNIXtVLo4Y/Q8GA8TVWMdUfakq2PLJQxNm+wYb9IzMbCc0GwFmgr61/lY8eAdVHS9YV0TR
NiUAZbTdejblP/zxt7WuGKxwV169inOQzS1sMpFdbekleV+pdYCzuBzGR+ddE+UlylcFNI/uYDpl
2SmIPlX1WpBe6fPCVdx648AKkuUK5QiEghE+VsD5w8ywVFOu3Hc808tIeZOTu2g+p+hDsY81a7TR
esqodVh5Rqy69dJb+iA+FypzapXzMeDeIjCS/SEjl2myTulQrgOmXmF9nP33hYyKq/qNI+s+zirZ
gFjGNPxnF9SM8AkzumpoCYtKOcuEz1jXPmkXfT/fYGA9wHPGzTmwij2Zo3bwESGWVzV0hxLxTAG/
A7VBl0abhJlhh0+MPLhlyqBRRd1nYL8odA2wyPyF9k8ZT7/dcc+ouTNIksNeAUQ3q2ijYYJJ31KK
DYEOXBgKcvF/XcWKrG58TmztkPcli9vyrwEyZ/JUgCnjogaoroXgq0qnbKsNBG8nRKg4dBQ1oYc0
c6NXxz4ShLbFd6X6FxHrmJBGVFXvZeMTA3QjKkRvNv2w87LiHIoYr461kFlOlRrNazc6JFEzzvnM
5x99/jDq1hltg7sgYxdu2ChW57YKaEvIAEPdFarOF9EAhG26v1SLTrWu/EqomYL+f4HKsmV2KVlv
mnEmuwAUDRcMvBBdaxCeDvio21WCGoGpqWFjo3O59oIG9x2LjwholBr+4IwAqknNFKBP3wp9r7I5
QJLqiatnfljdQUQct/1a1Mm+/FCpbSYWyTmm18bUl378aXb/m7XI8pbA9hzJ7C6REHa1BsSYpJY4
ckMqt14KFh5NzwQYwK4xJfb3NOaC2KRM0wyLfeFEBJKg+GOteaiVuTe8CuMS9jY7Y8B4UPT6tY2G
pkuXqfiX5z+THOP8n+APuhWb5br4Rs14kqKPAPW59LIo6ajPKstt0fii/wx9hEUsRbdKxWO2Lxpw
QNpObshNUo+y/yWzry5QqchLhnSXQtPPo54+M1Z1NCIi27Wg7xPkeJNCkGh80AMxZyIsZTSBFrYd
M/9nFqPbDn8gZmLMERUCNcYx7PVnyLx2ksS6k3eWoe3jzMRw1VO5a3zZMxkMaAA1mVVBqxxuivGP
iLYJeQ88e/wvdfOtobsh2ZZV/Q5oi8bocOjvkTojWBeNxvBNJ9R347O4C/D+rHgJCPgJ/pnjhQJZ
ld4jCyMRIxALVUzSPYoS0oP8yOMI0Bi1FpzcOd2JCYCXHtL+zVZjjHmU5ghR1FXO01TzJSjhR2lx
nRB33mcIZS1IoW6UfCN+9ttbV1xFCbiPv3OytJADYJFbNCZWeLTago0588iVpoDZX/X2B3KCKNNW
GhvRte89LAlgoLqSOb8lq3PhbC8ihlswVAKWFRxZsbXKoFAF21jZBroB8vg5eIjPIHSytWId8yN4
1kv8CLlZuzoWSRI6+ZNGAP5M/ob4bht0nz2f1h31a8U/ld5GyBd53KfVbvhLwfVZo7QskYvMvSxb
NqW+kF+J+oPoq0OeoUG/TBOSDvZqHpKaE01T1G0UDEMdg78hZGrQnOL+R+glIGKMA3tTJURa4af9
lxfspWdmWULF2rsVQy2RDiDiVuAjMUOZurnwMU8l8uSYVreOFeopcoRTGIOoKWtnBK3vYQ+YKSKd
vkH+liIN9OV8a6qPEOn+kOSr+XdJGabkDT6m6N5ACPTXZXMc251kMU/apo9Mem/979ljwP9KBF2a
U3m7FF5WDRZmepNCFymnz+5H4xG44tOxipsZop2EaV4R6ajMK0CQWhqQKxUrx4gciRy+K+bOo4da
JWf/MTKOjul4M788TfG80IVlWo+yixrKDbDcJ3gPiLP7GmkCmq7dNnaCS51Zk8IwNki2vFNkc+pM
KsuLn7drRJcJj4ZPvN6eKe4o1nM+AfA4Uql6ADpnTEuB5mZkd8gu4V52vE0Gx0guCQmK/oEGgpCH
WYiMUdwn3LNj3o67kRBWC00mM8xhpTO4b4BqvrXFGt6LHq+hNWEbGVnAFJtRdVUN3cZTwuV+V8tz
ri4LvD0ZiTJeFMPsuXOFthOqiG/+nK6OXjLbV192BxYt7IDxvaDMsImArrXvHBdp0ZyNdltl9wZN
wPBbU2tXJZdR/U6Y24JukeiBRJ/TM/51TNiHauK2ILWjyY8Ji/yaA1s2/0eLjtprks91zZ5CXau+
faCbZkInOCumYC1EuCqraY1eHXeDNkgoZJ4qLVAcvY9R5+bV1U/YIvnbgoytmO0spN5U9taDTuVw
9lUs+z1XycBUB69rc5NZOwsyi/kAVT4wQW4nm/GUcfGj6P4m8LY1fHAc70TknLrBafR7ici/sZ6W
XFF+X2L/0IRHkzpQlWwK7EOgne3mopusV+S9nT0HM1mNdNJG8dIUCKsyiduYW3FCljloxcR3Z+jK
kBxT7VppfwFrCUl5FjPKvt/ZWB719Eu0KTO4DAH3kcxm8q8jjU6MX1GTglV8pQWhbTAZKJdOlnxN
SGjDvh2+5/GGJCOmMAh5N2NU7JjSKd4lRw+RYKeSzB+bQ2Kkmazqe9W6GlhhHCCAzFHcQBUD3/gW
mW5b+6ssiO85OW7KZQiPwfRCNBDa80S90SuyycTKN0kttT/a8errp5IqHIa8O2UbWCyYmTQdhx5S
1Vmh5+FbTwmWf5+YcbS8eMzU8VL7ZKvGjmQ0/3F0Hsu1GlEU/SKqyA1T3Zx1g8LThFJscoYGvt4L
z1xl+wUE3SfsvfYa9WYPiSBiCh7kFMd4t1CZGSaSDzjW5p8BmiZWHu7NjVHuopDtvJR7PXoO1XeC
6t8sTUqKeOM5bBC0t5aD3MDS6srZy4kUYOZPs/no4oueUviucZrt+ug8BTevvgviINwc1Q9Y0OLC
wAxqMgpP2tmWFfeXtOc5Esx0JB6/kblMiUkK3lx16nOkQwiCHB+gGEr12L5p777vLn35LybGs+Jb
sbUFOi3i2Vwb2+aiYuGXs6UIt5nYC6i7hWEepMYC26Gx4NuOr57xSEA2QNFZt9pE0HO7ThugXbXB
DBnAJAI8wWDWsOpNFdes2H48GiFc+k8C0QI/66TFg8oDr3GVYGbgTkJzuwK046JRdf/Z4HuiYRe4
+yp4G4aDXWm/7M/veZOzinbx2XOJEPugk4sqOQoIV9u6XsD5Av2rQAav8Zc28WvruzD5MaJ/HSu0
QYy7Tu3zWtGE9mvCNje9yV6CWj7Cd6EYDJYkThQZRO4uaz5iLcL85C/T6Ln0PWiDjkCazoTKcPut
Z/q7+e0tPxpmA8SWo1UumY5NL7pH4633RFZnbxO7YTP57BDWlFh4MlQwdk69gRQjDVC8lf6v15/i
oWNLiInNCFnh+CvEnZ8RY7jACI+tha5MMuALIP/W/WlqR5QlAPmZiHcYK6RDfhlgmsDnprKG5qDc
/7tVsgDpxWTgLgX9YEemlpbXiOvx0TRDs6nQn7gmPnVu3p49L2VXYjfvOcwk/AHDziMWzTRssAQ4
Ogb+GJP7lNr1ppxeXea8lMvyMSGL8UkHMkw415SIyBtj5viWiQuONy21mj0CmKVo3G00wUOCbFe1
Ar30PBt5iSYw3aFYSYc4UfzfZr+s9bszhCsCCmnlXwdef5PpYE9MHGForfsLgQFYR3TKEwLRY7Y1
Wa7+MMExTmuCexhky3Jw12ORYj8R41q61oeDozVlE+XdtYKZbLpRWE0zDo8ExX0gYWPi9GkH5o/g
jS0E/5HHpy12tGNU56xdMa4EPGbMcAvRchQ19buGJq3GGt4Fe9F9cW9JxC8FBoY0J71N6K8R+y+g
aLgqxGoiBR6teUCOrWaX13yyCJau3nDWZmP7XbmQ/YcCmkGBPYmMQUSRSRQstfZz1AFt2NZR8nXm
3qwelruUg6ZwMjpDTA+8slWl1mHLfJ5dRcx13vPSFDUecblrmaGr9jPrngkOupAqviAS+0lg+vaR
WTn1eM7d1xmyoPvHFB2BmgJMu93CSxG6tQmsJ59wCRuph/TDs8t2Q1Tf/IfXrrB2+vTRFxg6mU/V
2bolmc4vxheMBqx18plkvIoQGgUGI0ucyEntH7zsoIMvcyt/06XRpeqZtWXah1eP5lMPsFZ8hqxH
JV7MjAFWbC0skLVajKg+L9YJpnS/37r5sUdRMWQ7K+6WHp+yPm0luu2xOGlIR3yGdyYY51x9l3Tu
Ixobo8fpDRycy5y/u73qzAvsvfVUY/AlhUFAe65T0NfFvYXzHsyPd+C3SFCmOyMCjrFDPn4uEaQT
Y/4U+/o+1jNSZOJFbmb7dGK6glYU/VTRvfAYdmTdwbjiMkFdYBlyo2VHQm8Yr8ExL6sJS8xM5OyW
UWocqzq81CPuH2wyHZRO1223hmL66+SUvPUzAZFbc7bzmuktE8O2xCBiI2osWNya7c3levQNmt2e
7r4KS+LGNFLq/7IxHZ/qrr9EIWmYMOR83aeF28AsWvpNtqSz2GgWVRKdaMC+iNqq71iPhVSSzkuA
tTBoOEUjr18alXWk/38kIdN6D7LDqYNMTRG19BE/5F25sGhTNSwFGdk3Ywe5Fqaba4GEbb2lZsFs
x3AFdKmDb21Z2k6j8+04QF4ttelM/0vRpAa8y7Ft/E3sxrg72LbaC890luzMMd8sdCzchUV7YCXv
sVO+hjSZBovdNjOZWfTrFisOysunvv8V8PumisI5rKBFMNeX7sVQ8XJA9p0i1IHgvJ6d2czx1pZU
7D6pH4xNm+27wl058UMw1tdIYEzHHyeCzGt9jxW6j0/HA0fTQby24pOPqlkT6cvgDv9G7YSwbzDR
PnopyW4QJPtNrpevJIoga1cKJ6Mtv4sxOfTSn/Wxy7wsH654tIUDGacBjF1ISBgwftqrX78I7ySs
AvnWh18ThzXgOZRwulvvWrbq6iD2DriyG+5hC61d99qgsSIMJYF1nb0oIQ6R9LeZ1SAL4FTLxkuo
+T9jFUHOQ5o8IImpQ5yL987HrFlQ9wJ3IhjYdJBLmrOV6l70GrNtZx+1YqvigE06yoYKdBwpD5h3
Uea3OPUi2h77B1broohpXWdRA9cjHGrbielw303rPWE6ZSZfnWDUHju/ZMvSPRmAbVh2Skx9UbNN
RrL02pA41pj+4WLw3ncd8AXcHYX8nBDzBrIb2dDU+MtBI4Xlzcyx3GjOEsUIfv48/2ZWPlRkRWY/
te99+9Es4SKwxVBLm2UiqwL2tf6qYLg2YmFTDYpqHGhupxEyculEzc96q6H2tfh4LMYUhcpv6Zz1
GVCukbPXq9eSo7LqOYMvrDF11m+hdQcpX/nH0qFyqV983EEx3Ut4sDqEMYQBFDbz538x9nBLBsSP
0Aez/Y46yTrs5It5qz3rixSq59+x+qptkKryOUsQAyuswJzXcyxGMYKp7sCDEARkMKkbxBrOPe1+
TOcLRKOKvJUyrbsGH2NCQAWje9mzrc3wq7ncy0EG0jOIthPb7HBe/vJiNPzMapB+eqS/BJgCOlOH
qq4Q9trbmNgxrRLHKYr38AoJFZs/brK9wb5esobgj4CjMkZTb+PYkz6IM64SX/ZrY5bYIsphz279
Nlb3hGO08uvVVHj/+mTIGGeJDZUfQXAJS1bInUSguXCm0aj6znUIGRYw+J0EqiBeRhOj7BDeGrbr
/I+8l18kT+2iFg447zUTWQzzew8CUd0CONffbfrCxlwq1N5ORXZ2DjvnXpND0mA1LDEiVW0P91I8
lfnX5OBqZbzbWD5uN1LRymbt4l0QGXR9bx/jQDRYDw1Zta7xROtZvRudmJY1WmkstkvzkI7XQLaH
hjjlrNZPFvYMu0gXmXMK0mwbEZEOme/D6tt95llAMDqiUffJnEPn3ErdZBWILpUBjdlnfxpbxUTX
uHmgoWdzsvCh4TurHEReyJFMHDGKsWOU2Fsl813do5+3xk2GZJLMmFVCveciaTS9aFM2kLXq6mPs
xVvqjoi0vgsmkAbgWhGYi7j9lxXWKXZYP3NYpX57I658abH17mqTted0Buj2FDGgqHRYCKo4z6r4
BMBewcABXN0N4gchOA/PoUlu2Sa2xpLLlNBg62B63RqsQF08D2Y3Z478zNnJA/Vsrd+GuHs2qHny
SVDUtZvad3ekcT/ZafXShoq+4g3vHujVdCWoWoqqWhl2vxspTvw2gJz2OkvNNKpCj7hFk+qux7aW
lHKn3PFg696m7PNNNXc9MOso50mIIT/A4+tgR046cQxiPU/0d7otVCn6OkZYqKvoEclXmRkXx0cG
zEyvHUlYuqZoASrqw2y8BToxOXio8LnufA3cGWfXyIEW4/rLA/PVxGbLfiLqyP5kX2YSBUu43zpP
inXwPy/UWVH08qH3G7tEYREQnzsVl5jBll2vPD6xUvvssmfbjYFGs6Ui31RFgEFwBo76uWoYB9bZ
35BM65JmqTWCgx9GGy/NL6rO9xVwBo/HLTkgSjBHef2O4pRuoL3x8GM0Ujaiub6bbnZx7G1KEC9i
d01RpUEh8xpqxdw/tzI4BSK5iM5bpgN9G4mIFWZXtj1xUm+GylrHJBamZry2Ea36ib42DbGXERg1
2mCdgYDBTYIJXujmCdhs0TxsCgn/JY6wjwYuEiJyHEqanpo/5g/LHM+MFgoffoNsixXiYqiKi8Kp
KQHy5AFpDWwNA5vVAEWxYLuxc1kelOWAVhD/Pu26LnTiSopN3uw99KwpJqsSZpaD2x3IB5TjTQCX
xhXwWPK3kAY1qhOuekZF3E95mRw8UqlELU8UkijqgnOE2cXu81UYsa/S5NYYxbZpy1VJXQ5oH7lu
c2sD7aXGfduyFRgwQE+MSsaMszjoViz6Vc8sRA/hzBmrAH6Kniu+YbayK4t/QyTYQljpNrSZq6hg
X5J15LqQmvhDuTZWsle3Jb8B6SfPIDH4RvDdlejIPcyo9ndQfZAfGMRvBhOHXOpLHxRDDlzKL7ZU
RpsomN58l2yrUHF3ZkuJ1duxvmpAYSHbfKU/snyZ6Oj84BP2drVQE8Vh4D5PjsaIgFgaB/gPCo5Z
KyJGhlw5OC4LELGv1h2D16CX/1qSNpMMXWNW8ykgdYYNEQD/qBFWIDfY2hNC9pRSDL+OHacHx/V/
LPsrKaiqpXb3LfekjGGjrAFzurEaKf2HUHtoPqEUbXtqg79u/MmiZcvlGMu5PjIOwtdgoH00zks8
+Sup/yr3V3OCm05/Mc/rm+rPctVCIpMYUp15rLWvPPqctF6B4FtaOE105gQZf1XTuppwyYeMzTHt
ZMIRgY1XY4cL1Q3IXocuroE+zL4P649dAdVEmlRPW5qhhxv6GMKw7jIlbvyUTj5YJg3QCk9N7wK5
U49ptDOi04gTpgyHTagx2KzsvWG1uzINDw571aF+sZtzN7D50RkDBoGNI5s1KnYHF9IQHqszDryt
oWtIN/wrrEAY25grKcVRNGwzuz9KdsdegmchwjhrepiJcvJRgp1A62HoSEa7nP8pbVZ1Wn9O47AT
TFa8vtq4E5o00XFd8LRHchUAIQBDP4599Sq8dB9701WazNBEtLOxgRcQmHudeeUUHXp00/pI1KoL
ksFNNnCYN8PwJr3xQdHHhFRfJT60WgsphF3AgYicHP1CigPd2/uwZnTM7xILZheQnVHUYBYHBkES
VSrLWQTJZmIAvW9uo3vu6JlTUnr1IP9roKY/FbF1lSz5OoJLGiad6VRt8lJ/TpA4dL5JJOp3JF/Y
km+Ehl0CsmNT1ah/590DrJnehSZnHWr+a63BOgpOjDXnoWXlYnNGKES+aoCyEhpIypNzU0YPPvrz
OIVvnpNwT5huvhiMV4OpvFm9MmzaigLwKoKokh1VhlhLq34KAn8Ic94C7v0dyw387XWIyC9s/9EJ
Ur3KJwp9jEXITC8qpNS2XBQxOSgjPLW4jFJo97E4FMZ3JXc1dyPv3MEZvYdBGnsNHDobeAJzlCFd
QjBNh94fftqEgT32toRslpBMSkNySoLvHalbPOejLaNNwWZ4LHC2DiyWjKc5DqcR3Ebo+cK4+skH
sjtdmq60SdcjvgOdIXUfUo9w/HjA5Az3TzE+0kZ5CuAi1JAOysi468ZM8aSlBhrn2HdkuXhKk4UJ
Zr7t6E7REjjog2P9x0HwJXUdq2WFtQP+qm09D3q9maewuel2G/JuZzcW2DoJ++IxtG863toIHlAw
7o2Kelfnsi9ht7DZPIZ8qVXlvJIM8oKI8xq0eHPcbD60I2h60ZFG51nEsPBY/LXWUlCoaoT2sCJ7
MnTmViYjg5zhZhBaG10zTgPncTSCiVTiL8rnFS6/mIMFwmbtDCzjn2QmMCDsqx307ZB3Rm09ZMWt
8pkvheMuZv3qY+LN4nwvbTZzbc2uOVu0RIM1OA40t9plBsl8eExHRW8dim8zV681x02mmRRcNvo3
S7ymFQJH6usikTPrhQVYdbDkLYdzksv+OZ3sldeE7xKoo1ekhyFrbj0bA31Md1rN2zbnP1ToZazk
hV/m3ojPahpOYS0YCJULAPurQvGptkROweMzh3Gl2P6bs0FIeG92SOM6lPscUESVIk+x/N82dSI0
qx2wHXEjgjDC02YE2WvNcUMUAYLyaDraCVg/nmEhdYK/8lWp/FOHV0yf+kdI4T2N+KYS8D8lkLxi
zSezE4PEt9BOG6LrKdiZfhuuvtat19amgjMk/oOUF8Jt0MuZtf4W11eMZn7i7kpVoFenJEyN9EKK
w7Otvsr0VfXTobI5Hyvn6Fs6d8/XHObiAOUr7aUxYPkD66y3/mEaxp0oK2ByvrFSLWOlEMu+7H2y
AtAp6i1UouzcQlnwUx/bA2VzVd3NHEFLHm10IvaaBGmEx/y07Q6WcLlCJEkmHYUaTYODYjXo80c5
ultXR/DrAiCqnH2YveoBUpQ5RYQohE749wJcUqVGPATzoq/GgshECgWXtJx1Yp7U5L7Kut02lnXu
I29jsXN08nBh6OW+EsParttD1hbIgJCYMbL8q4LsoCrew/kSVA3e4XRtE2pljSxEhLtWZf2qkk+Z
fU0tcJOqWAP45hhiy5T3a2uS+0xXuyiZnoOyXPnontkCMflOFvaE7QtnszUdLWZgQSdWXMzomzLY
RsRcGh+tT7a6v/Sgk1a6OJsNe5JE33bIVbL0FAVcJrInv/eHlwJDD+l5UIyHiRYKOiPp7tzBzlnG
YCohuffS2SkfliJLmAJiSGUItDmMDcfE5IxVN4+dvyKbJYyijUnWEmYJW8xdw+xyhTWdX7KwZCXC
AjAkzVYvFO4y/wSSpu2La4B4kLv2PjbdUuXYCRzJboTStwYYNGlfGV2piQzTltUxDb1NHLvfUqHZ
0JutYU8ciCsvvs89SKw37/RbrBFSlm0dSpKPEmXcgNh70tW+jGokxr+yRZEv8GrOUoQW7YtR9pdM
x55i6BdLeBunLnFyDfvBAbmfhCRBsP3WhHGq/WAXWGLl9M1NM1yMc5A7mKiKUWJIO7skg0/epjPA
2v3LjX6VlhymKBVTJoa9gaW22MoGJSwlt1PVX5n6qJFI5/6nw2i7K6aHP7HeFsWG8DhSnNP0I+FG
DqMRU84QHkLFgDZuv1w3vJes35ep22HxCVjA24aabUgJBmjdeRX9xSvzk/STxZDdxWypx5ToRUe9
SvcZDuGeDRAQBCZsfGtKcT6695l0ksP5S+JtUb2nU3wQ7dWGIBMl4wmzx6bC0+C7wyWNJyydOAEQ
jVu2wvTdLOKB8m8GCyjvX4lkwOrUYxyzg1Dm3SRmS5flqx0yIxvcVYse6GnU4QkCdXUVakgKy8DJ
Zsf/dAvDCZhGdjNEhZax/NWqgGWfYk4UfxtNQfmneOm6zgGbEw/vqOxIQ5LMhZrIY9hh1wExVMEm
jghSIs1SAK8oymSjo0WZqnM15lfLIOMK9UkeZ8++CYdAnBIZga9qMuLvEo1ixD6W0Y/MBd0sor6Q
LU3lpGsmePsBh2RfAHKpjLcwY4o5NrPaGAgGxFs7yQjBQMo//HQ203RodSs96Pb66DL9KTfJKDHE
AwJvzVPV4Bfyi2WgpImOhipt8k9h3t9sJMAxR5umt2fpudcyic5CH9dm4mxV3nF/djgsBPE1F6d4
mYJnbaScGcSl9Qys/7gIsvIaF9ZhDJudh3trQmPcmNqz5gmskgyGibq0+u6SQJyuQ5j8/uTvRoms
0QJsPc+cyV5INCyYdFNa3Z0kZOVopgUCyYMYzUWdHZJBX9T9u5+2G+lwRUKPU6JetKQiRhxD/H4s
mRBxh+lhNqJXpQ7Z19xQn8+Ib4OjS26SLts5mnPWuKyVlLz1RJ2DkYoygJJkBDkDneGsV+eSjy30
vDqDSbQSw0SBFzqLJpu15GjnrJjxYouZnQPckLtK/xkJjTDZq6WxvvOhoCQAi+HPkN5t7Tpz3FYa
v2RmYrJAf+bAvwgEwN4xBP2lrqHw5LVouj9EeNsmcl7CKmqYLtCLYcpFn6pQOELt7czi1ZtjvWPE
mh0yqnjug3Evtb66UPmhtcBc5vicXTzWz5Q+rZndLhp7jdSwP0ytPfZB8NCK5pej5DLWznmMiz9b
oArK0Wbq9IruBEEqYW9akBHfe77JoMdkWNnRN2bcEKBUQduKiXvbiyw+6O6rmAXYTYb90QzcQ5eU
AHY9nIthFb4wSF7KQuLNAhb8xJ321JUYh6KP3nivx3tVTps+SNjTEZSqit0c3URP+WRZ4VqI8beV
NacepWpVV0R6QkU3cqpj7pMeEjokcjQwDT3gFBE2E2c7o0wftXgzLd6YmuLBsgVAZfhIAVQmgURk
aEioVXSumsc2PKq9W6IByjPjfc9ZNcJ2EEoe7NQ6ZwTugGmyUbPzJ48A8fWy+jeW5qvtE4dNu69l
Ype2NggS2JWB4WwyT9sywFxQY28dqFSxp280CmHGe2tlqkecm/N6DwcDhi5OXC1t9lE8ssBwGTbl
y1ayz0zbe8OCbx3y5edKrUeOUon0YGzscwMQvxXFZ9eqveHSamfOckrLUwY3z2L5m2t/QfFIiMJj
PItPG5OOmRPzOyHwIfaI5ouBIW5+G7Wn1oJtxM2Zxzg6y/jRkePjFAVhrfk+CdXWq74UdX7XTIu+
v7vUNnQrOMsRvrXJrcS/hScVEM2rVwzvxYQWSBF57tzpev8VePoiw9xYWJO1tGTa08A9xt0j4Upy
X2szUIEOq4+OskVKFs/Cj6UC1BnY5IG57bGR5S2J1d3NjZuWQx2eLKAk4B519zGk6tOR3bYctx72
yKrWlmVHDeiQvqEF/8rGXUzsZj0GDrrC7MmYKh4NZAkjP+nWYNqQ/kSaRyzS7BPQox+CyG/9iP+8
M7wXVfYfDdyyp7CZAenGARYnrZKEazTl1g3h7E3ESOK1AUefQ4lioFcrLRd8lYd7S/+ocEinPMAM
P2xhDDDfJjw4VfncuMneIN3IFME3BPgji3i4v/LmYw7pbH6aubpWlniuLOJWyDQyEVWjELlyMQxM
sphoaShfo+ySOcXNYK4Xj43GpDzY2HVxcHLSPkvawwJpNDITR/M/agttta4/tNY4eRYONiVbAo6i
jYUmZrLss517GxnGm8ZHSoRcx1FUWrH5AOIPyQg2GROb86Az2cxdDocuZPehR9QQMG/Mpr7Hlb02
dO+lqGhs2mRY152kRrRRlZG1kjkfPooAvF2/EeUJ8SNXtwtdTLQj7meY61lsONQKSFikRth7AKBa
zrlDXaTPydvQRqiNaP+K9sVo5LPt93dFE8pAE/SiCRhuKJCxQ07j2W8aIE0tgzt64UuGEERPQqaY
zdHnR11q2fQ0+ATiebKgO0w3RtuuXGraJtauTC2ICOxhC2MFHNVb0dAzYwzvafAjsweyRNmXOByK
bRzSs6g3es1fOlR8QijMqpLhWAUxH4U8k0dm9MJ+rVhXpPgu06H5MXt2nyY5KtW0GFKU5HI4muw6
NfjFPBya5Ww3hsPazf2Vbjt4DMUq9D2CqYFVQJk1aFcQSS8nCABaZy5dvD8CyquNVMVl3NVF4q76
tF9m3hwLhlal9N8LC1wgZYfbNOyf6k9uWHeRhd6uMyr6C5zi0eDH+NdnJDVt8QzSbqR+71M0u6V7
xolH+G2An6wAjPHXdDCy8ve8LSnZrGNtj4emdA9lM53LLL1mfbIJMrhjZm3vIusRwgKyWoSwLoML
JOg229jFWJsIFITpbpmMPDehtSjmOaNfnlh4/6YlGFwBdquISIbLpu6EkhONfRafqxCEek4AQKp5
7KkQvhacnaupse+CczYMCmSVJZ5RLMkY7rIYQlWBGjoW9UGr22tfNGeC7tYlpQTQKOu9TJFLlHHH
hl5LFkXt4cd14WuYq6Kv6FOt/O4qpq2qvDAVO+N3wShgvNZmp6PJ4lgXHb1TEbv0ktlna7klGRce
+1q92jta/1aM+Zcfq+WUu4fWim6MuJkpgWchYRK4r1zjfv/ufdb2bUUYY8NniFmbfxAQERxRvJvl
tJdd8pvLjDAz7ZCgTXdKl1chuto90n/+JcsLJlJtE6wNwagokweHkij2kCVWGguIkOF7gy+RA5KY
EROq20RWcJOwcNKxpMmQktajFCtwZRtV8NVl+RF9/7Ymx0BayGHN8FdP1HNpAv4ttGljJCiY/dF+
hJ752TvgM2PkXCNlWtgLVIpU0qDGx5p5DDlSYnL9p6Fj0pnDismdLl56+rRTliKCGlOZ07Bo8OET
4+cJsKpVbX42g/LkDtlfInqyvsHHFrJcJWZLsJ9TrXNFvJgW7zNiibluij11Kq4GpB+Gt8vpadz6
X4o2sJnkpdbhWwtIWMy3jJTU+tRf2CJ+VIm+IeiXAh/as01ad9XUD1aHKxOGN+FKuJJC/TljlzjZ
3VIzkAcZ7tnUqS+LEUuJWe14eIjItJWanVFJ16wZLx3UZJ6DCLkMBWud9ydTt+5FxIGf5acw8ddZ
rv8lGrqeCjWQ5xKybjYSV3i59qEZIrnBK2qwW6NGUR46IoFGlWmWiYgtvToIy55G9qGZYNHGNA8B
It77aXoMAnJgIzWM+Lq3nqiuB4RSRhwdhGAdlbD5040KQfFwj+r2HPt3w0x3Uu8PUWR/kxe2Ktz4
UOpcyJV+MltW3xZBVgJ9HHBKWQaLwSv/hX74qOSIKs05Jj57+pGFOrG3aE4AFCAOt/P3TEyP+VEV
CvibXqz5DLDHYu1hbZUwupRywGgr/+oA0EKpFZdO6y8hJkvN54qIrZMDxTnup00c+nQwJqaX8K8v
wG2btmVh8Buo2dDihMV50JxHwx5L61iWmDgLBw/yCBqKpyJNmXV79Em9iR6BQgv0mnkYDX1jdSiG
RgLgbG6SsHWu3ZhwTQFLGfQbIb1Pee8s2Ztv3ZSUNurkp5yoztzoAKZTxaAg7zvjLfAR6LNPJqLa
x2uHWwnScObWZ91hsFFgdgsc+tuBOh3TNVGKrbMMS8woY5QdGx0jdOugzmt7jJD5LIBtwv3kiZcs
JtAOi+bscUKksmtw+NS68V4Zw6NzZ+VKEWx0f1r1qv8QrsbvHW6ECM8pvF10i8ayxtUFr+emdSzf
G9e+50G1bSf4W4bcu11znXjuhYMqJQMGHdohEo1vzwF9FY13x/Kou8ycxV760pWMXF2fkk1dUr/h
BMyvHb2aCxjOCvJ7J+OH7ob7sZteskljEYX/pkzuGdiEwgZ+weqaLQwjZbB1OsB74uawcwJgwDqi
5I5gQhpcWDLos/qbg92frmvtyZnqXmy92FlZKj05hEabPtA8vfM/PHoQjUM+7BwfAhwqzUF9N94b
Z8a7EXR3w2NATECIY9ztyV1EBV240m4dUKSR0tRx66uHg8nNzXd39J9DRm4ZoeAVXQoKgJ1ZX8HM
Yp+oV5b9koBP4eqBU8W6CG2gOWrnaUBM0fPGlJl4iVgeuVhTXLv6RaL1FooY3+aLo8wrLp1fi5O4
iO5sq89V7OycAa5/9M9J+T6RgxQON28FOdhWRyND/xLlzcGwhhMhhrhLX2wjZcMZoS9L3O4Yiznm
BZW4jMgTIL3M1xm224hAi/GrCtgA4W21oLVomALZAD8PIy+VcBdD8ao5Da67lF4aXFxl7noz2Ent
p4AP2LbFdnSBoptdQ7EKBWJq+Om2sNp676Uq3oeERyTH16hHHc2U1ADEUqQkKGMuHWwGW0VIzgjB
TSO3eDfhqPMz6ETwQpIcEAao6HnXMP2LYuQegfvrGJyVOQCrBFQggYKA0T0bN5j+WdMNKzzuiRqJ
ne6ORQJqvPVPGB7PgXI/LK6FUpnvXpU/1XAclBe/jIZNWvu3qosXIQFcqxZWJnJgdkVG3m80fE4i
OhpTjwMJK5nlo4BI0oKZabovDI0RlT/TxVYlwVheSiCISzjMEJ9iHWSEVutbze1ALbLKiAgKHQJI
UBOVKlzqS1yjRnO86Kpkc3YkElKjc0hH7ojmZAfPDgZVy8aMmkOEu1bY39O8bHHdC74N6rOvanB/
Eq+9TMU8pkZhkIaOT0eE16linqLU94i4eRJEnEeafS29mm36uAwgQ1isSWBMN+xeLbxBbRX9NGWO
VJIfud+NZ1I31gNyNab9uxHpdRuRnMArorfeG6j4d60mFwtfWIG8M3P8hd+DVM0b7otsdI9Tj9a2
zdnTt/kG9ZS+rEdWJzGb6BwR91NtFTn+DTDTSRZxHuYgb2C3a9pXKkekh36wFWO31aP24OsczKZG
enQ2DRdtSMEdNVRq2bfmufoxL9mYuQozcJGjF00k+YG935A5WGLd0JvpvdWtW502u7LDQWtS4NbN
H6aNW1iyZmXmTtCTj5YnrXtiGAofOUu/wRKKZyo1f+0Rw9ootI8aRTwloJs9zS+HR5+D4gHZwgBM
JO8ZbhoW8wOOyduUN8QGiiOiEvwHYXSpZ6SYUbEB09XZ7sub1TFqZywA2qE9qAFyiMrMPbcNfcqI
iFq57BmUmZyBjgkAEqDbp2z60oryYuberYwZzFcVf2bUf9c4K4+mzLd2Sbi1aK62E+41stSdNnlt
QDIorEQZUWtIA/x/DtOwmpK9URrAr4g+2bMhA6eui9UM5z3ZfnNUgwHzzWp57nEFHWDUy92UIkLX
RIEs3zpFenb3ZfXpo5JXQscUYeGpA8PlAvAiTsu1yA5OI5oMI/0BQ7yckj+v4UeqeXsAZbdB5Z9M
D54JgtjGKZdzH3/DRLLWnbCRmwH2Y4fEaJv7xGdREaXOLubyflL+pw2k2YFUUGPSEk7549rGe5dM
eyaRV2coN7INH6U3rX1zIFFVY94lew97mtwnqU5FpOFUB1FFmMgiiNuHUzV3y8kuVQGEkmoVVQqh
xSjH4okodkwBA3oPn+szMe2PuJfLKnXucY3yeaRSGMFCxYlCWYcydTDIzvPIPjSwiHr/kXYmy3Uj
2Zb9lbQcP1jBHQ64o6xeDXh79j0lTmAUJaHve3x9LWRNUpSMsqyKQZpFRIZwATi8OWfvtWX9KGP/
KZPQqU3lPyrbeSLi4cdIqWNqDeRUaBE6OgHxuPTmAY6Z6c8b1z5NfPxhll+GVXNFa2pnbHyu2roe
A7MxAve53R2DGO5dwvzNxhpLKsdoT33JFLCTbiYcjUm+CnIK0C5GbjR3wosh4iXYph0IiEFFHrsV
HNMyupB2ejNL8ZIWxMO1Yk/8AUSqFYcIxtXRVIE9ZAbV0Fz7PUZV8IGxSLajvhHwECfqP65cgxjs
5q73ywNL/j6avFPjnI+uKwCNZOrKExDbiuiW6Oh5M5BV1RX9Xk4ZmVpUNVGmihkNmosCd5waMiXm
ZD87LgE07W7K6ksnpe3NbZLQGt32GSzLwLF3mD9TIrxgXMqJk0M4gtBe+hXbRQhaTo15GcHA1DaF
T/YrM4LzubQeHRQ+s0gumxZscREitrDYC1ZkI7ucALdyht6XWsv50Ih7N1lOhSB5Zxaobdq0ISbT
fR96c901/eMkQLC2hf1Vts4Xk3MOrFdI+Iiy1CvxfPltypRaofie4vLYFsu+KWnYyjg/BpgJpzxU
+7Hxlm0eRU+dkTjemOYlnIZgekrm7MlpyROhV88kZKyVNsMs1Zb9yY2c1zHhTAby9yZmV74Xo79f
mIg8S7ELgOhEXaLclfgLzlqRfitD7/1fVX65fIkdMmPDxfoZ+t5jZfvtrrSwlhKDeTLZdEFM31Ua
L2/GDhC5LObJ5HjVuyY6J1/1MEEmZeXDBDVBOSsj/dKb+bVawjtqfIeM1Mh67I8RZzWElf0DpKMA
jGmw7YtigkUP88jGtFw61b3y8icrH1jR5+lVdDo7rknzQzPaqK7GU9gwmY5mPVsnSDu6iZoW5GI6
L5Ry8zTHpGhXaOZWel2xbCoZ7Do1PpZ5gnk8gRUxdPSdVIGhMMqde/bEa85c9ZB7Ln1b5EytcxGP
5mWYsTgGaTqu0WrMbZ14aNqOFxjBEqvC4spLzbXKRnfDhoKojmmkWTHjkwGtadt0aPXAKSJZTbC1
I+4jv2guRwNknCu/jw693dp4z95Af1KM7F87Tvpnll8+5zAo/BGiQDvxEGzLavaCdFY/zQhDHrvv
Vo4de8QBA6AHkI3p62+oRB5je1Zbq56gOMp7axhfi6RCAyY4b6swOoZjSjGpuGgiZBcxKveFjML8
pg/qd6XYwqQS57dfjletcL8yUL+xy21p/NSgkfhpHCl4rZOZcSC4QAarmOofJITHWPX62kUKj38q
s1j+M3BoOglQlcVAnWSmITj39mCPN7mI2LtPQUTvkDJ6nINLKYpDQbU3jtOfA6g5izyvvO/JYiA3
CFCmXdFg0hCfDVncV2H5TPLjzjX+eTt8a6heBBRusdPGAaMleQViT7cpoUn5CmLmLiSX2y84vy5M
vRan975vaeIUDJMw3BcVFuasvLL7+U2TgJbqCsB8T5/uxhf29dSOe7svb6wE9wr6o5AXxp/z4Lfd
rV27Z5Dyq3betIO4m+fhwtMjlOk3yFlbe5Vu0MRepH5TYX5JfPChwhQ/kC0wIrzduqRNnLeRyA81
WjpSR7tvTVv/YFOMw88hk2XAT7brY1iVbdQW51Pt0R4FyGT8vr6YcHPeDgKBiWrBk1FTQgABXLyp
vPlcd1lyX3t1hYG4RJOVkV8a3qYLeFxw/l1FtZZQAo/w2H6Fd0xMMB2uFY8DZ2T793YR4AEu5c98
oeeVwvZoIKMAucJzNN87SM5QatFa5ZFeTpxmzHW1Su5fmX3s/JADnGm+eOO2r6+75Vp0q/yEQ4R7
TAg+T1EpbcDqDclBZ9YOkukmGR5A+kd00iXdlPpp0Se3/eKYU10Su5CXO9MU26B8K0P4o9ZeAtCe
SILS4RHY5Fak+S5o4QP4W4TDI1ZgEn56fWvGux6VQvuKK5NeCV2fs2p8xpRKATLu9vDRqv4KpJVT
gng/LrTj1uiMlf3PGELwepR4BGidRsWDM9NARaW6piRc58OBQzue3xRVSBG+hNCwAw899v3U7kwP
Bw12zwJoAZ5PmeGZRcYZX7NhzDjvO+7VXL3FeKuiwOe4+dMCPkmgAOWgHyFeomHINwn6Os+Jbyht
8sly6mc21fT5fIavEyabpKFNbrFMdHy7VnedIfvzcBzGXDPGJgASBTUbRV+wm28DvS3SCbtLp4FW
XJ5qn+cBffo1cs4764VOPZFgVnDh3GEc3dK9pv5O9iqt+43UhxziqYqgAmMKDE8lSHMYOPHL7HnH
qUGIdiZfeT2iJgDZ7EoElxzh0MJfTFTGFYsoLT5OWmV8szb/6/q5IjkgojNNl7Eksrdkf0hYBqB3
em2nrNjFCnUS+xUO3rhbWHSGtfC8KVD52vkzTGfBt0BkmWm+RtE5w7jvDlROSD5zh/Np2KP5OWvo
oEVnFnulovqxPtv2oiouXbHCtMrqa5GcnO62hRLSY9+IqXBt6on2SLXRxdWQ3UZi2qDBEj8aCrqg
D6RzQ8iF3X+bFjQf1+14lzp7JQ9uaJNQduCQcSa+aw7xHkVhoY9lsx/Q8SRrlweJcnqti3t8bj5A
QY60EdzXgsCLlj/6JUXP0MXna58e8yry2cJ9rrv7uf5RpZhJph8VqQeGg4VPvYdosYZXmFanLrnm
ZNZgSwh8hAeg9EFfFsWZov7CeQfZSX6RzOO9gMNYxta5x6EAhwzLIOaEC8MvWh7q7KLwkZJyZAAe
VHMf8Ak0fmHvBTP9ou4bA+PgucUGae0q/2T1p6Z777Obpb1fnAvsH8hD+SpCdm/3wJ6IU8ipuVn1
VszMwQHs0QVmYvYoCaAA9UEDkeoRxh8N3OINc0MbPbMjXuvgy3FUuzjcTiWC7+PSHaaQncyAOvts
rOwzTCqcUtG7H1ZhFl2PzGNtYPQVMXVl5ItyK1tq+fcwIBzo5cNbkDx4+iIXEr+iOhYrMkMVuGD6
naFz2V4PyVcryw7LCuUX/RlBHWhlZPsvW+say8vpO7euKjhQtX/VrMOPeoq3FeVPx76Ly3t7+opH
MsexihIBGNuBSZ2QjzR6S+tj7TxRF3SZSCbFWAIRkN7yd1tP438pETpygMPakV7ZMYTY5jIPyF/f
2rSVKk7K3mD2fosaZSdQmFpv7hA85PLQu/wBWPxmBeCaXQeuOxpPZ/F8PdOU4hi2ayNEdAO49OoB
v+22tnFgKJpIMVlTmgzHgzt9hUSyBxiwMbjfQpcNjMdZ8rZx78p4F/qHBAjDIu+c6TRQ9VjWpLb2
KUAl2y0N6+fRs9amx1cW3ih9i8y+nuALVs+tei4ReFmPebrSJPA4bHJTndWhxzH4GzS0eNgngD+9
7sJjjVmJZsTKondwjhA+yK+R1k7CB5NAIjg7zjGYFfj85tiV17F8iaknSNgyaXZNWwyFybm1wDK1
b3oW5Kkn6Upth+4dXKjqLqboigZ2WqJS2vUjAviY5symY4TmdxG6a5ZH6X9vpsto/t46byBTa7S5
JZWWdLrMyvtxlChrj8nqhJ3O6xnYXnQ99c1dWF1W47Ih0e2QJsD0YTEGV138EkbffTwNU/I15LNi
2hqATdjVZS8PwAaG6Ak9j7pJ3FtSbnzuHAiQX+4F/sKQ59M4L474abOTWba+84UjrIKaLS/s6Qay
JJqDfNrPGR6Z2xFF4Mh0xCdGtOWcvsiQciHJb9OtLtjT8kTSU82xilSRrIVg89KsCwaVX2qjZynj
uwz27PFOLlFD0bFCojNf1+OToBzvfrMwaEU9uaUPEPDPnGaFF2QAGyr/Lmxvi3nvsmMPANfBD3a+
tMQ30SBvJEpPROTuOS6XvLlsUABaAACBkfbdMcOanC8+0/p5JC46972xXrV1GojDSMi3cxWdl514
bXHG2Kgb25OIvwswMn1+Z7XP2nI48QKucVk8cLvQey34KhTBmVF3asmHtSz/JZ0J2wCWmSxH7YGN
pkjL1jkKt0I9JyUcgvPGtLvRec4sibjsVHhfuva2IqvE/lIgsQk4njeEr6FJG4jSmVcexOWECBK3
fCFJcLl343TrQLf0gnOLjxdWEAe1rcMCk/XXgUQTRbGLqSXfS785tAUge0ZcfL9KKxieMnQwJhxX
llQPx5EyIPb0akTSjNcB0HF+XnMml9FX4tXK7FwD5EyS+8R/qgQqLvtJDmvJiupt5BO5cmeDeKCN
Dr/gSB+JiffVtTNgWg4q/qsmfpzyL9p/7hvaQkeHppxhInNH1t3x1aWSnoPex9rBaadiU3nlZRUC
pH5LKNy+M80GMSIzA1TL+bKfB7ox1aFL6YbubT88tc68n6nccirlqP+lZBw20xFk+2Fp88NYXCuF
edi5NoV7bC0g4M6xUwh3gM0nR6W/rLz9BHod+rFGfxFpvEO+uGlRw+LGXQhTNCU9y/5dmGsXCwzy
dApOqOax+LL+4ZBqgB6AQevNgxW+dRLHFkZMP4bAMeEAbgAU4rxexVDe+KzhOI2RPsqyvi9F9BqQ
mGNqyeBZjWZom9ARCCTjxhCCRC84KEv88fKs7f0rupzEW0znVm09dAOFch83R7b6NWIvPsG9OEQk
z4kYZTGQFIi8X1HscvTL4YPaBXjbMnCZu92tS2/DJgY+YunJxmzXeKspjeirybOrq7IpJXTKAD2L
nz6iDwHECwwqt+Um1v6xW+VFRRQ9oFmmb4rWw4lxwPr6MMNpwHfeXtguULpp5R5YNIw3deAc3EAf
MhMQaBYkP9B33VclA8h0WXjq3fpxrpG6+VSFb3u3DU4yggs8hz6B9tWUb624r16SrsawNUNnR9w6
s9fy+/jb5P+rAgJ9pJ79y9HXp8mpVv7hgsHa5QtwFF90RX5E6y4RNPjePYWFdat1mB6DvK/Pe41o
bW4LhKSufVXW3osRYgJZxJAb84oSW+gJZnH45RAH2mvDzz1LR++FqGSajHpUe29yg2dkDjQWnA6E
6kRPFgIi9Rt9vuRQ/dFJsp9bpmvfwrCTV45en+btWKr+wrbCeqMV8VN6xEbvSXFNkZfz1HKV4XXw
nYbdxjhfxGz0slxiljE3jk8hMWJrtZENfmoai8cKK3GX2G+Og4uyZ/1AOMAJtdrYjfS2eU2jpqT7
kSs+WRn3I4V86CI90D+P8BQwA2k5nxcGTOfsvhsLnTqwTJbZDq94WzuHSbrOsQmb4xSv0UTJuetq
QET+hLVCcT91PlxPTvoSUzzB62tOC4edGYH+LGp6eDjD5pV6yFLb0iEvDeDJpl+zDFKaVBWURtvz
yLEglwCDlMG0MgOND6LkJ2pcUoFJce3de0kSp5VAYo47EGYFKWszgnK3p3hSfo2VuR/Q/kVYELbt
MBy6Sv8olvQ9rOmP8Nvo6EzQT1rrbYqw9ymaBEVnv3Xdag+3vssk/BE51lPpgkPx2do71lVG7leP
VqCVDcC78ipR8amLeONWfp2bCLRGRBolc9zinDo29pkyz4h3kD76xRX9LUmHHUdPl59wHO4HzbHc
hMcEPHCc4KcmmU15LabO9tzR7cGx7ed8RCuJ/AfxWbxNGsCOHQaKxcNb4hXXHI4hwnnJXd6QYJ52
j3HLean1YaxAHLRaDjDyNQusDjSKwI3eBdohMVhoaAXyMJh5tH/ApJkwaLht4Y7fbCdW3luYIkv9
Loa+7umtgf53bJKxMpvgxxFDAyRPx8pSWhFFORRsukqvLFK5DxtVspJ0Vr2AWWJ5pjUbOVVGg6v1
QSlRzCBohbxEzfYRr18YVZa8iUrjAgXu8gB04cYpCl+RL9lC1mA91U2FFpa8+YZyFktamVH8WvJV
hN1IXtsZwLuGyGPsso2ipbnQm/42xxx0ftooLwlx0EsrCZBS1hAMXwL+27U04Iuw1/f1oHNYXXmS
0bNC+xv0bBqsfK7M1yjwEDJQBNNRfcNZd4AjWpo2ZW7QQKjWJk/Pq1LbVFkdB37gohwaOnoS1ESW
RVAOoqokWVfKgQblxZjmQ5Fta527I1uPkI3+VesQ/Q2qTQ9OtWm9kJSKMfLVuZuOSc4qNNKj2LbG
yWHR4aCLyCxGXFtwJE2RM2avrU+Jed4UdlRSHkuRLwXfApd+RL7DTKeo5cdkDbMy5X2c9XobZlPQ
EkbkBshzgX2EhAWUUbC4NULBYXSOYCdLzgM6qMjX2GhDVzBn4CHvhKnQ+YBgq3kqfy61FPK1dKB8
oJezkyidUVM2A5RulS2+FpcIzKb4qwEfRnSiNZURRsDCj8LQAmAcKlqCdhBN2Y+mrz2Y/a2dhNOV
nQ6pvFFzH6yH7qQ2bDwz/iTEy+niriEl4eQ11WuaIORDneKFSKuLWSPpLxdrpO1NxgMV0zMlhXHp
uY15skraY508pA5OOrwTBkxEv8Pf5s+c4uM5n+GpCKOACIayToDlssmJrrVfBSCjB99OaYFOTB5U
/0zc/Jy8JCMH1WrKGbhcFIoZkarbzQ5xGSZl9ht3EOeN96gdiQuJ3oCJFcGwzmx8Z9MNXc5mofAz
ZS0oDfJqutGa/SWyAyFczPXoX7Nsn0XzwtvDB6+D6VEVVbbWfd3JBF+6IYkx3EFwm+PvsTYJVtSW
lbV/91BUYjRj7uhO82DNq5e19RtBQ60N2RvudISdIxoJu6c5qfFLUiOUw5C2yDXolsby2BXYycdz
La2SFK05SjTd5N7yYgCMOTSWVEKPd3yHXBi7lcLa935VTs8udg6stIlKUg8dklNpzdZmQnlqoQD3
iWFDCxQzy8ulCaYoPNZFFgzgh8JuQD3d0qRBn+hVItrxExtzlPVS027pPGvV8uSYUMMBpMmK4w8R
WAHm6YuGQynGn5JtY9c1A2S9Bi0+fSEt/fk5N23YWhdF2yfFtGutMTTtle24We5t+yhsWuw6mbNi
QYM5U9XbYPpwiQE+tbX6KtOhReoqbDu3qRCDGEzVli8upBCCuKAbzE7GTSwfWhkEWb+rg7a0nbsM
sjgaTgt7QP9TUN3v84fCo+NY/FCtFaK3TRghC1B9Oy6oKXRRbLI3FahUXIVppGrqvKVboA8ba1zQ
MHBEqbD6z5bO/TXRt/X65yAdUzkf0maU/oRcpI5QH7NtGKiZVZj+FDOzVXk3gd8oeW7ndUGSouRV
Pk7OUHKkxXvGTWukt/QSwzZkMORxEtZfUAkx0jY1AsHhKkD9gv6sS/egXvRjaLtEJE2KPuhdZEcE
WcyLLujIDRJKMnMoyiV/9tctZtRT/0M9ll8UvUH1jszODD+kylyyPjVps9PL3E4VSb1+N0sOSf1S
N+In7fRwueLeGArJEqbxHZTHUl06rlirBtBHWMATO1nSQ5TFwrl0p4ZlvWYax2eYeJyH6o4z1o76
okmuLGXWSmDT+NblQFd2OYE47qAZ8h/PD0sXZ/e84ji5iP3GHb5pIaflZJdxBqErEhiWIJ17wd1M
YUGjh+hEcXSWPvcBi3SF3x9UmNlQ0zKLA65e8hjiYtVFHvXWKTH1PWYyC8qhKQs7phi2NPVwRBjp
d7BpE4xDWOVpdDy3XdHiK7XQPfo7CqYq2qquWYzNQoI97tVfKqqnDGGHGoN0UHtTkZiX5Kd283zE
ARWHcfOALjinkjgHFulRoUxN/WVsVcxumndkUQtpwmXEL5kFASqWsAjHmL4ROoVjPpFvjoW8XBg7
1DFXfZ3uSjY0xLm5WcIVgqXMhvMUOk0gyHQdqJABdw7bgB59ZnvTlfapZZ/zUVQevYuhwcXLFhtd
H7ur2Z3frXogBT70recG5R4ivSTpF31hqSJVdB/SIktAJ/lTiKZ5mmZA9zAZ4Lftwjio6ZBWMIAY
0vNO0cGDZhmC+DPZwqmx9OcqjlCNmNAHNlITS1FOWgUtyerKAtqaN3EfIxIphwwcUeZF6WEShv53
7jKZ7R2SuPTBYOewvk19GlKFG2mdH7qClMBLKyqx4jv5TPQIKxEKTlNUgCw1EIvg0vIVfXPbNn30
7uMS72m/RENwqK1QzheIsob2iSiRFHNXkxaQ9bAyTuikHBkweVgsz7dzmivQS4IgUIpXZVowy1Uy
Jew66r47DOgr2dal+B4VbcNOq3FlTvHGcXu7B9pkynxfKxszmJWgMqEtxzHsavHBDty2Q2vERTVa
I/MFY7Y+FU5dq4s6XIKKKkcouvlHEDQ0KWNnmSnJFCyOW2ksvqgm6FpUhmmnGmJCOvayllqK5Clq
8qJ74lMtk83YWiS2mVj04zUz9pycI6QImKsnd1ouu45vXEy6Crdtp7G9YlPpH4tGQfZJTTpJAnkM
QLLJeDEBhHSAyMXto5KxZwF3davzcRoJf83pR0WXNEf7DsNgCb0c1SLiHC914/Hccdkpnk2u0tGV
XdS0aUZKlsOuGejq71Vg29+F8pZ1bRuMuhVBkKKtrwa0PPDUvJDDXiUIKBoLKpqdnTf6bYlliuuj
0ONwRxE28w+50holq9Ydc1OTGlRtpeWP2QmCW692Lh+L2qRuxbQ4Tk7pMgxLwIm1bCTc+zlN2bj5
nXyPvGb4Pvhlx8+JHDIBxDz4MF2KUVxzM8mNkiqqiYNikt9a3UjfZNZo7Yhga6wEfcaYUkxPYQ9R
L1wsynOqg0E8I9wnLijySe+VqLbO9Lhgkc1sjRhwpkQ6n/le6SLf6Jwai1lZjWYtkHrJtdL55G4q
oNBEeXZe9y1tlaLVByBqzeYweUYxSCT+wdQ9mjSL3ri4l7Gc0Cl4qa/ul3ihyyoE0qmbFAjLjayC
5Ct+EeAqTpeEkOnrfEbRIYmRcdGOv9ZeM9/pwGC6Em0anutAU+0OmVCQrKHNp87r1CWpSqEmdb0u
wXEHeGu/la1Ms80ky4L/nYf5O9J4Nhgt0vt0n2DM+2rLwH3zxYRxn8YyebtpPcZYS0ImKrAEsv8G
lMwA0sgjBKUzhaQvM23Ve+iI9XucVYTsuFUR4alr4hKZGVtLAPsq6eHqoPgksFd5EUmbiGXjoyMU
XE7L1xLWJCSFhwYuJ9F1Ha46qEgQ59Y9O6PAch2VUZ00ABmtZrTm7cwswx/cjjmoHCft8mPR+iWF
RubxeTf1gniSDjN7gdFHkyccNrZkQbIMDkYuXoS7Qgg4BrH0XUDzmCnsHf5OGKtzFNOXaceEQHoP
IgROR20XA3W8pnucLCRTuzzXcKlx+bjWntncM5cJ+9txk7hh4Z+i0O2+A+wfCmK/8ZphO5xdjkaM
K4uVWqFHtSJUC4CqivMqNxpINHBduHFj6kX3bF4ULJtscOADl5LI5VC5gFpQPGmiKtMIDiHORPY2
rk2NdD8PmV0/wVcqun3HMSz9woAs2hs8RkW89ZVlo/6Nprw5Gmu0mjevHMlQNXM7Rq9N32OcFYDE
4+9ZCPBvX/YC3Q68s1kW5GWA60pvfcBpjPkF3a4ybFcGnCwi9WpzhLk6Z88+IqyUdavyhsuO1tV4
mgK7TN5ZPjMGyTKDqUH6NkQ0TNkRWMHlEHsoCTjw6HJgW9iATqOqg+5voEq2ornFvNxOigBecgqX
eQKF2yblfvBcWd2ZRmuHmAF/Qt/u1z3i9BT13LQpgR/Rm2nyyGaPrUFKM9Cj9hgA7Im/V6It2CDU
sUV4QFSR9uWrGP18mhuk/12xcCxNBiu7H4fKQlg2lwLhmjSTe0PChJ4O4M/y+3TwpL5XTodCFuZ1
+MaGcGl2A60NdcwG5YVPIbhQgm06265o7kR1wbwwTUESQBZT5RgfBtR1oCH7xgPZ4GfjlVsOfbxT
VVTm10hbqYzGuCRPTTaJis9cUzV3exeo7lDnaXpRj43uDjGqlPFoT0UaofoNc3xp4TpxLX1ZwDRb
9JqWkE1p6W+yxhmDXcUiF71ohIE+Pj6V06BNLb/qnxCjtOzbQwwe9GGmZu6QlCoN+RigDLxc5dDh
/K8gjnFcVkz62Le2zKC0d99r/aDaFSHZbwYMLiEYRlVhyErxVzXrHt9FnRFliBW6jnJ+U+szXg8e
qwkkNJWbJX2u+Y57RFxZhGgOyYOvps0///E//vf/ep/+Z/ijvC2zOSyLfxR9fotXp2v/+5/qn/+o
/u8/PX3/73962rjSGKkdTyrHFq5e//37231chPyfxX+BwuizKsIYncHFBNPiiije5mnQOWefX0jY
f7qS0r5eLye09n+9EidOy5sV/ePElD6AvyAcyR2MkHpwawUmeWQwPyP2DoJ6dZoo1BsgrQ+U13jy
n/8W7/OfYtaf+m837aoJ7bAbEcQhECMT/+al7SYTruhYMZX4UeQNHs7/9JqOaxslta2N53u++fWa
wxRq22L3RcN7aH5wsoea0LKvLIbApmBZh4+fX8/97R5/vd6Hx+1T8+b4SfFf1NDCYPU/WhMhB2Oi
3f3/z5W0LX69syKYpgwTFEZAe3RuuiUXLz1n5bNIe9Nfbur3F+do4XrCY6xSV/t4qaUbM6fU+IXH
dLEJzvR7dl4aeCvWpixmHjaVu5jtf3x/eHeYulzXONjBPjzJSqF5jCp0Xb32CM0d6winoMAbmyAg
8Lzr//xqWjq2zyhxPEd+eJoxC7gPipWUxTRPL4oQm/qsh+oUUoH6y4394ZN0WA4cRY2bwa3kOob+
7TuwemnyruNa+HrED6NNiZaGSakaXHvnonk+tOGUbieEuOuhWhanFOHW7vMb/tM7/fcfsf77f/sR
5G1KweqNbA/RIF0ej2KgKKdlAJJaUmeIsaN8fsU/fBrGNo7RLp0dBS3x1ysOSMyQEPIpypzaeTkk
1YWPOv3F5h+/fn6pPz1iI6Gk8jE6fPlK/nqtFEhSHLYreALIyiGjwHwnTQ09LcEFMWRtddDxYB2r
rnVJfJUFcOZk+cscr7nGr3P8uvnwHWkb15eO+fCaExHNITJfZt46pU7QiYzYtdaeaIOUadmQnE1V
iJ183pbJ5ef3/6dLu9KWSnkSO4D/4dtRNSuxktTUS6eQ54szfZFNeU9wM25DKqRaiuDw+RXF+oF8
vFsX0KRn07bTvv1hPJmyVUPqEOsn+xTVdtD9LJ0MR0mFJZ/dznuD5eZnYMPuLUJhH5MWGFhmVP//
8NBdpaTvKb4vlrxfX7ynYIYX+czPEIF6tdMwODZDj2RFmvmrTCZ5l/rYD/7zVcawqEvfVzx1T354
3sNcu5yQWdOU1ZqvWTvhJu+UdiixQK4kisVy/GD/+RP/0ztGROB5rhA873+9kH/7gKO08KrEYTC1
jejfk7ERj5z0nAPAYORqqvzu08J4+fya6veX7POSNZsX11nv9tena7W5hQKQ+Nox75Hupanfl4dI
O/izP7/Quiz/OppcT62LjVSYMTiG/3qhxued9Qi1aB22tDiobwTbOaealUQ6h34y9/ucZfam6dHW
fn7p36epXy/9YQTFVtxEprY4ddUy3me8TFwZlIkSbVXHzy8lfn+Hrta2p6VkP6i8j+9wcZt8LMKl
AlA2h+dxXy+nSReAa6YGPKjr+js3a9sDQXQN/BkFJskO0nvh2iSRLH5IeIaHxSdw6VstQ4XtecaK
6AE8+ctYE+vz/vA+fvmhH96HU3qS5rgN4wDMrG/kXTRyShKtd6FXGOJEHmO6fFvqOti5JSJiyqM1
rfjPH9cfn5arjGQnIoX2PvwIwD0eXxY62oLdCIaXabK/jrR3nmwz4XigyAgoKG+iyD77/MJ/GBLr
jGbTzRA2R8cPw146Y99w9l1rqRka5KlL7kRgEoQeQfKXJ/37PXpCs2P1HO3QSHc/3CNbVR+fzXqu
agW5CNWibvMJADnRB9NFrVtB1zlC1/H5Df5h9l4vy7RJNoORQny4Q2+0SjvqkTlWXqWxMSHXcs6s
PLBvFWj/e7cR3beyEkkCzAC3L2LiIsWTj38Q0KWf+H954H96CvDzERkYxrL8uHw3yJmbuLYxBvnp
uLWDOtt1tT1tLY56zOGPYe/Vfxlc6xT96wj3xL9f8sNnT8G6SDoXL1IrHrEY1Bf8AHyJ/IWxoUCV
blA7ygihJmtA9bfnv/7pn139w/Ovq75fgtWYRPr2s1tPyWVbyfa+ueireSTsZOuwBdzoVDY7muoC
KZANmDqac1ANfz3D/OHpSw6l7D61YIUxHx5Fj0Y35vTKo4g75JH1ZDMDIZqfw+5gY5Fot8nU0bf9
fAz+PuV7MAGYxXyXxVj6H3bgpvcjK15hl90S2Bdm1VkFzbWxkD16wu5vppY8ltzR2V+e/e8ft3Fs
1+HTxvlF0e7DCVHqmX5OMVDWaQaYY32KnyzpCxeVEF/aX0aZ+NPVGM/G0D1wONl8uBo1/Wpk1abZ
ycbMgRWwXSbUHhXG1w2AFaRp9BIvOmnpW9/S46WiFUjzyUW1Yxk4JhSU7vrVxdIZoso/fwPeb4PQ
uIgxMG3xJRCT+mHugYUPIaqJCX9oGpCEjpPNVzNWz0vZd1Bw4wGw3edXXIf1r8PeaB8Dq0c9hFb4
x31qJaMGqC418DDp7Esq3vo4+Eb85aH/PrJ43Ixn9hE8ee18eObwFdyK4Owa5CUmJMrHvgb/ESFP
6t+7WsNQHIogCjeEa6nqFZ8Jdt7P7/O3t87aoYTvCDZNDqv9hyfbDwGKN3Is0FnWwrvw5xSOdBIa
qLxYN0Pv4vPL/XbDXM4VnDuUy+0K98N21OpHTewWeWwp8qcbibSAu0XTBB/NvsgH6f8EUBVeWrpP
vn1+5d+G0K9X9j6UeDxVIjGBLrCNpo4wvEQMWGk7Gtk1fOpsjo95hyXgL0/3t/lqXZkB47BDYdrg
2Mco+z/UnUly3Mq2Zafy7fVxEw5HaZb/N6KOIIM1RUkdGKkCjroup5NTyBn8ieUCdd9NMUgjU818
jWumJ1KIABxenLP32r/vhO1+0sqeVG4z7o0tDa36tnVBrjh+Q7ypVdD9sjqn/2BUvfFMEU9yejcp
GOiYdl9etTULmTQdY7eq56QUZ+zbA1awAswWqpH3b+ur98TWDZ2XxNUdOl+ufXKtLBiglDVNCo20
hg1amukFvihkQe9f5o2vRA2VYcNWlKnpdPPhqZqhCxOCTAMnBfI5G4uspDk4ZTZ+METfuBSzNuZi
z+P2Gdb8TH97Zj7GfXgkLZj2MCVsUlQ+2kdlYMT0p+/vf6s3xuSLS528Da0e1nrjeBUHJTkhLDZ1
KlnRSF7NAq0RO9VhUupPy0mMiN++3ukDo4uPjVmOIHxDR160mmauOJkSrB4MzQez9utaB950i+3w
fOylOHtaThK6MGqX2imgQltCfJw00MO0u/CVy3XeobrDaAnSBT72zmLX+Skd9Hj7/j1+PUD5DLYn
PEzhuu2Z8+P+7XE6bUB7v8IoXlHiD9ZtYpPcnWRd8sF1Xj9LaTuWQBo5n+9N62R+KRq7AwzGzJZg
hyA9WY9c6Dl5ms4sK8QMlHO0Lse+8/7Xe+uyjAtbWpStXP20OtiLIIjpxCmArdIoj6Ye5eoL4UFT
cJG0YRptqy53jA/G0Fv3lOmMBdIUHAXMk3E7BRbaRwgNq7SzMD/RPuz3Aldd/MFb/3pPwmFDxw+r
M3ysuWz08uH5qTuNYY7OuU+rCLWzbRVHiEFYMMw4P+8tqT3a6HI/I5oYjphO9RtzrIvL1sZ6FEdo
ptGxmShgUu+ITCO7ef/evzW+5zOyOX8+h+F1MrYiCnW1U9iY+fBxEYwl+5s46+7NaFI0xmz3KijG
gMggVFXXLsEuExVMBCu79z/GG0/DoTo8l23ZS3BaenmTOAA5cIth7w1V5WOwleRKYa0r2vL4/oXm
f+jFnmgeYRR9PWZh3ikxj8XfXqV8VH2OzI12UN+Rojbb7FUaoQbrRvs4KOubMZG58v41X8/GL695
MtScIkwQvEY5rc1aXac56dioDOxdpUzt4f1LvXEff/96p7OVlgr2SXUXrkpaFp9Q+rcbWpn5BwXQ
N7+QJ6TUmSak55yMmaQotBJnPTcR9ieJNJrPs/KBQiJeWr7/hV5vtijz0lijx0Ztgj3ey+elWVYw
Gga6eYVEYkGTDbTY2KDinPw+vk4BaO3bMuY01TfKcj64+PxgfhssHNUl1b/nOpnOHve08OhVdVS3
LZassFX1mUwV3nUVFFjac2BQLVGwngI200HKvYasaly9/91PbvPz5elgGpTYOTm4p6t4kBNRgbCM
8L6uKDc5jfaDjL1wbbgfVtOfSxCnX9XglTClKzlBGSfvRY+N3BBqQOBDVJ+tfJprNoBbYQ2M1frM
GXBXC7GCM2fgdPBWwB1h/7oDkXuqOxNu/cG89OZ3Z2LiuGp6Bjf/5XOvgqGIkC3Lpa+PoXYXDg5Y
3ArJWPHUk3I+/nj/Vp9MC8+3mvK6kCZ7QepCJ5czZWI5doc5wW8tdhMjHlJm5XqyQIcWHqU/z54R
vbrj2x+MMfutb2pbrAxsDj1mv5Opz0XpFlQe6ihh9zU+Dk3bFJoPdD9zB3QLPY4GATnaLONVWeDd
wHlFrWLw5D6hJ7BRThFtfFr8COPNTy6ShyuUAEgqe6DRnrCiQwsVJchyZz2iBwbbNCQruyUxTnOc
S+SPZ7jt7svGvNUK5MFEFsIWInlXc4KfY1YiGXVANGSxhlgz7ubAtU9paBNVjQpbxJlA+AykdAqD
7lDMjXC8UYhWhvgpaovbKO+fKK9Dwq9NMGiESkuwt8kg77tBgdGwYQs3V6FMf9SJt4mzGD9/aSwN
CyZ2GOnXraqu4tp6QGTCSUB+NMjeeuqseRREJCdkYZ9MzCnpL7nm0MgZSreIzio98dNtFRBHtCTj
LSN3b4DDOGXkpL8/3E52PPNwm3sodHznauSrty3l9Ib6hOFW6KG/bRsljpXUo22ZONkZAXLd/v3r
nSwL8/X4n8Fux2N797rF3OuITi262XpVd3szT1vsfHZ0+/5VXn8rU7cscxYCWDan8ZORPBkY5DIM
nGRKVuNWmoOxCn1yFzW/bS+JrvDW71/v9ZvDlnx+YwRL+fz2vpwjRiotPsYI1AB+Bn++HMJyTTzU
QFpyHKgPvpw4WYm4hwgJafcJzh7uXPJ4eTU8OohtJO8p/rPmTEWkyEgCizfJHBfohfGwhbQC120a
PzsKn59Xec2W6u240C3cjRMem9UgSeclwMk+9Ob4M1QBsQ1eYf/Z8vzrk5pAXAw69ZZ1+hxGcxJW
3AGz0cWYrZ1Ct6gu5shTUUNv//wRcKV/LjXftN+2U4V0USK7GJaMriF4ayyaFZzp4Vq1mFXfv9Qb
o4vCJY/As136oKfzpDdxLChR/y1q2x2WSG39tTe1iphETg5da6oPdoqv3xnKWdJg58EjF+J0SWg9
P4xsRGhYXGHKLLssDdOlibK5Xb3/xU7bP8/Py7Vo61Lbnl+ek/emCewaggOtbBxbIxHtOXPGkQoU
MRBTizhwUWll0RGM5dTVNi4mbNmdjbEGskgYtlABS4AaJlkwT+9/sLfer98/18nD1Vgn2fzBDUa1
a30OSG0HqlO1yzDr1QfL/Rs3mz2eZ9N8mg9Lr3ZabYRktEG9wA0Y65VKIuAcxti09R/PhOwkMT7Y
CCWoiZ6+xXHQ+Vaa44pwMg9k/Wh5mbZxJ5NF8Y9vHu8fB0zWFt0xTzdvLgma7WSD9aBW4e9VT2do
oVyMC2UYQcJ6/2Li9U51fgXZQbBdpCx5uu+PvKRkTdEZQt0UxktkzhS7iQRq1hjt8IJKI70Y+txZ
OSpSu7gdipkXX95NXdZsi9zSFjqODpzyE37IKJDJTeylLfwD1AULVCfyKsmLdPzgYz/fhJe7Tj42
Q2w+H3lCyJMFWDAiiE+BfKVGNP70o8bPdWN+rgdoaYURecuA3tlDnSKt04r0Zp7Wgf8NNG5D2GFo
sQHTIf5c+dIdDlXYoWBsvW7NHm5Yt27ubnIL2F9gJRRIW7/ZlJTaVk7pfMVliHkK7wiEclvHu95/
Fl2ogNcGB3MQ1qygtOmEQvVO9IKwsUQQWqfE0tLVWay1JN/IH4Xnk4fsHtvK+1m6sb5qkWWeFUbq
npGa9pnz7EziKAlKAKwU6KO1HHQjPWZNA+LEjA/eCL3a0KtgqU+WWJY1aun3x8XrDc6L+2ueFHSM
BH7ZVPawZSJCmKiiZ7cRfptVmRreJa5tnEeabnygRDptdzKfWbpJGYeqsWO8HoxBzR6hQT/ATK2Y
ODFugNWELrab9yh7uKHhjpxkXMhCNqhxFfd9Mgylli3N2T9+DfkshsHO3qWuoEv5coEaRtHH+eyp
oygQneP0QC8PW2FjxYPcvH+z35jHaad6NFooIMwv4zzJ/bYYzk3VWksofw5lN44LMleeYG+SiVbR
3E4pomAnYHOE22Vh++NwBz8eJSzBmMtATOXd+5/m9aNnF8Z84FG+R96nnzx60x7dqQvIIY5QMEYr
pLztalCd2vtU++UFOQeT+FT2nnX//nXnL/nylea6LopC6bHF1U/LXXLsSKML4dakXQ9+JQv7lfA6
94Pq3evNGAslk6vB3UaHJk4eq1VMUZgJZCQp89K+8oZo5zQDhMkkqx5xW+MsqaIOhGSPu/3PvyA1
YbS+FnIF1z2Zs3SOEaB/uXTWgC9D45rsMOn4l+9fBfHwGzcSlQ4vE347ZvSTXQGZkVgEKq5TW/AK
gKBvR60GirykbsWfXYfC7ENWfE4lwYfNdx9w8NCplRYQDO+AYCK7kvV6GvEBX6KNW2iVAXRl1bmw
gHocICHWsLsKNtE0NYQULcvgK54JZgp92QZkOCQ37XTl5vqmGsiHyOI17isOkQnS9GIvIdMC8SFr
AwBtSX1EbKCL6OEOg9cytS8aMcBzC0kYss7deqYOnWtkG3iPHWSmTNEsswnshEYx589AxQTY6s4O
QwDJFakxhQ0odyBBwHeT876NykOqhi8am+9A+0qoQBJWS+FHzPFfAzx1OGNJZcYD1loPpEj1zcZR
Oza87EEFLBNRnsf4esWl28LP8s3VRFvCjoxlDnKIsqY53vkuYSz3CooHy/RofcKdBabr3uxAKBCS
l2JRukvIdaaPWRg3bYtPxzn0pMz3pVyU0yXxVfirFo64iEk8ynH+DvcEx2Dehr2G9YTgQYd2t4Ld
4PrfJnLHpf2T4M5JXhBkN5GPrZgjYrAzrA1T8c2iDh03j3GLrHDtEciQglvrLJDRernMs4fGKw+m
B78rji+RIy4EHMMpPnYkarbpJsMnhz7fdNYINPF5HWJSvr0vteUueLTgweDREuattXCjjJ0h/UOr
bc1kE7di6TJLOksbwpB/ofz6Yki2PQSWuDrOGa0RMzk2mTy4h9BMEJ0gbVS/7csz4Ce695RDV4y3
gFxhQbUHRTxM053h4AgILoVJL/KbwQR511353TbwmjXGXkJVrkxyEXIFlRPf+ETs8SejAqkZ34b9
IwlrhO5AvxEw6vofwXSfN+cGfga8Axw4moMd35CGZSXXRrzpMhLY2UfUIXE35deB1aeKnipkk2VD
ak8Yri0MQ+hwyELDHjOh6XI8jM4TiQezF+SiMPdOEi+VBQaZrVuW2DD4wHA1X632guyPFKRSiO16
GL9M3o+8YzW9TTBGxHG2R8sh/Es3+WpBWC8y8kUBIliWdp9lOfgzfBC47Fl2DrBudwUM38Ze+BGp
VW20KexD510rsCPE0mAbxgI+mtiICEZN2h10ZaAc1rpq9VWCGLCxr2LCH7vUPVIl46/YYmTmJup4
Svba8y+NfIXzSIfKZGhPhj9cgaJYi2pHtSbGQGuDVnx/tnpr0gcZKT1LchBHxPVy5dMq34iSAOFn
boTjeaDFwLfpU3/Q1Xye1U/XFkqUsG2Rytt0C15eZrCioKY/wIF/sM5NleAbkkvTrI+5KUmYdpp4
bWMJ/+76VnCu6prUEJKVJ2yliy4uuw8OpK+PRyz2c+eYDyOpCBgvP02NVbfTc6psoU/edkuW265I
cWClfv3RYeL12ZcyFR144QpcLax8Ly+l4252fNJMF2ZL6opqzf52iqR9NQwFeBbK4X/8PHEkzM1G
dDs819PruaFfD1PewK2jHzPvzgfvHPiy91Hx8/Uah9PPdHmSgiICm6aX32s28FjVhEKzSsX5pPC5
w4UoptUQQtMi+C07zxNWgT8drI73XMkxpEXH6rSQYFEb6TuMp5SvVbYTfoV5tgqC/ftXmYf8y7E6
ayY4jtGApz6in4zVaCpsrFYB0gUrvQdncCRS6KFFybyqAHhbmvOFfbmzKkzzg53D662RQw2BeEqX
/Z9pn8pTsI97LcnyJRLWpLlXiTKOnSVq2ogw6Ujz7jc0z9WGsNePdDhvXxkLApoNmsinTxPevYzs
gCtLCyt4lQIDKX0izjBOy12kCBTFcOrs/NprP3ikb7wfHDbY6HLoQJNzWj4ojCm27ZAgt7n4+bWR
QbtDaUV+oZhklIGzmlG87z/fN3b7ruC5steVRGi+MiAAAtOi3GlQUcY0p2UIaNoTpTrAEieLC2vf
ureS8KtMu3HJv+AigDKJlB+cepX3TbZ+/+O8Hm4uauS5rUlPzqRj9vJNGikHkf2gcyiu7GBbim2q
fcJpQ2OsAjRyETTeuChdU/vACvLqBabEiJmacx5RsrRNTi7b4WkZiPUMVg2xbEi9+gF+xWqqJ/m8
78oa4KxhjXoedWmHhfWDKfjVc58vz9HR5D1DYGqdvGSh1FsqVIFauXQHu73EkDF8RWBveND5Rk0a
xP8YaFzfv9enPXOqkFzWRlCJaAE31Ok6FGC7dO0eFnmk+/WmHvOKULYu/pbbMjqLbbiHrRVCxxxH
MgNtMLB9Buvvgw8xz/kvJpjnD0EXQddpkfKfl0/ci+YOrIkopBR1DxxK9vhqM+iyE3KBlCMoTNDO
XPq1IAhhmhNm7I46T4/A9YOn8HIQuLxSlEnRN7NWcE84rrz8JBRqCMgW6YyVpmYEIskGm4W5X+Pa
pFbyGsbhhwf7l4/+1UVPHz15PoNiSpmpHlb0GMhQsqnN9KldlZQSjpGf9PkH79jLXc6rS56uiiSh
1JpuE2/S6nFlrcuxKL7VmISHD6aWN65DJcRl7UUiTH/3ZFX0bFVZoLPYxwq6Y3GjizsPKsbu/QE0
/yv/d/w8f5vfr2KcFAhys9DLPCiZFgo0KdvRjUr9YBtE5x4sBB7Nr8v9jxem3PrZpPstL8YqJODt
5I//dQy/VXmd/2z+5/xr//zYy1/6r8viR3bbVD9+NMfH4vQnX/wi//7f1189No8v/rDOqCON1+2P
arz5UbdJ82/78PyT/69/+R8/nv+Vu7H48Z//evyehtmKBJQq/Nb86++/mv3GHlWrZw3EPxbl+Rp/
/8DFY8rv3uTZ9//+31n4+Obv/Xism//8l2Z5f6GiobDAYd/jhZKMi/7H81/Z9l/zSuMgPEU7aEiT
v8owsSl+zfmL5d5wPQoSNltR3HD/+g+SH57/Tsi/+Dv53PZDn4ts9V//vg9Xv8bCr0f0tq1aiNMm
GJMpSjjGJHt87F/itKDoNl2VTdTzVjQyuqWZYJJpZl6uHRbtvg8liYp9GOIFs0RyEcQeWbeGXJPt
4C5sdnoPYyf7IzDl5AyqRPONyL/xDmTCsIY/QnBvViXno1uKBYWPEaye0fhL+D72QkEfWRYc3gLN
3cD1GDmnRvaWWbe+aVOnMvGo08deFjhYr+kz6/tG05xHpw/kujZCqJt6am2FHQsQ4xl8DgtWZkp+
8oZgHlYvECbLkE0VYmyKdHh+jPFoujDFy8kCGpHShTy6KWhnbIbWLUQqOhVea1HRTIirTmlOLm04
XncBhf5H0jprGyZsH5EslgCz8OL6Ichtv18QnSlw4Y+u+VSFHsUZAjs5/lFmX/qqabXlqOZGEDKe
cadSQKSmFwRPk6EXazk09rdU9jMk0KIS5OV+cuHUbncRSWu8L2bczrKElzgukqaqn/KoTgFh95nz
OfJ1h98qqvK2CzJQnC3IPmdo2wbURdkdCHeR1lNM7tRAgJhJXKUJlAtAoWWTDoAnmKpCXwZYWPGi
bZygmjDxj+V1SVthCUhj2vZ+my4rzwguJqfN91B9qmMdymwPJox4uYQsMyiIAN0unTAbj9AYSE9n
4YIzQgdLmiNJokHgwYE2i6VXFxz20XaudGIrF55ymmM4FVAHhtrZigQde13CGGUHVi6zsWn2Q2zm
pLg7HZ1Ygzq7zRO6sbn257bEVmUFrbnDIVYepkhQ8hmQoMc2IISmLiwIYLa5rUSiCEGGVcu9Fmvd
rgj5UjGwcuU2y6avtGWgV2ROVYXStkghFR8nCcTWSSeijRxSuZFdCPJxjKb8mY0xRGpFDswylL08
S3rCwXWRjOeZVli7KgqjhzGVIRnqBv8xPGDIltD2Sh+IsQHXhaO+H1zWdtzgx5Dwz6M0uhzWhTeZ
D7UFztKHXrb0KxdySRIMl2ZQkWg0WuZdQE7q0s26AXit3x9Dv2MTAgUP/QWMskULSmfjhNO0VHUT
QOAXXrn1Elfh3Kc4s8jpJj5WSWHv9FJWP6e+Lh/o8vrHUKuA8gE8HM5MzaDskHf9He57ujdukdVr
NzWyO1h43toBYnoWUyw4tK3wYIu59b0j++laDB26cZrTZ5UwVVtSWozIuN2Qz5qtqJGRUuEWc+MK
A9SqFxophx7zJUcXRuailuRV50g11rrV9JuaxK0zk0yxQ99X7oy8ksuo4S8I8PDmhGp+juhVgntr
/kn2bC4mD7YKuo8bgWBNq7zVq64nrHZQ13XZeedu51Wfod7x43E/fw7iN7zzuADbtAiiQn6JQW6t
6qSBT8wi/VDPvKK+cZNtUEk+uznwgyAK+J2IH8yjClJaorJVEJdQRnpd/vple4xAa6HiBdagYsKV
IQt846Ctb/Lc77eZ4c3BtFUA2KBBfbQJpDWdh55XE5NSmFaygQk17GrVFHcQTocdikb3IYfmd9cA
t9IXEUqiM6vVemDukXemaLcu4VVPTLxotJcU/TEJKFlpW/pk6W1QpOoypFI/Qdfz5a0+9iHaXx9g
Gwoo/X7sLItMQds4DEwCDyLRYZ3LodxFmmZ/1Qi7/JqEZmWtfNBw61gAiE5NGKcrnrBzpVm5dQAJ
3BL6lySXAGC8a9fV4DqS7HTVDxb3EYHTY5ym7tb1k2b/647mDT3I1OKORsGMN9ErbjvDeHio3Mi8
rr14Jlbnbl5exh7ZIuveTQhTri3PvQgMs6V3OFflAZj0pC+WCpd/zz/2/Dyw/aiH3FTg0EwvhBLp
w2dc8vjUQw8N57LvpfEFeE712Zy0aae5DKi4leFZ3I8EOJYeOIE4M0lBHUzz3omMgpp6ONpLksPK
Q5MrpLPJKFfuVJS3HNrgvcfKmvHBIz4Rs+/8S7Ob1INZ9wRABmWpHgjfrD73egoc5Hlgo4im8GLW
Y3YIYsm30ZEhrbA26Ts98gu+XDtORC/w8Wq2DsWaLUH1mZTlZh95VfB9lhkv3bEaWGyGUK71QHIT
a0PWTBi5bt67wCK3Y8GeAoZh6z7muLLmjBr8nmFFskMQGyQG9WnKGhlX0Mv7oh6eZrriMqC5lK7p
JvIxME7eIWilNRBP/J9mVbj8Rw13LjHc4u/3KDbU/FaX4K101o1bvQMRuwkswuSWudNpZ0HMaxxY
/Ft97bs0Zv0Z2JDWYJlXgkRCOg2G1aXTKsbU5a68DDZ/2YwRgG6pD/UO4kNGKT6VxpLqCoEiqDWY
5ipEoiCBUrLsG/ys31JDqwjIaKVxLrzc3DoZ0JYFQjlnO2idfHDLtiVShH3RPHdr66EaSrWUYeWT
tkqxbClbbTry4aZbiy4m+jpbthe2hRMdN8BMr1dJs0kJy/1KX6g92PpUkKMuHfyzhR871xosZNKh
lODr0cOClS40dwKbVjr3wJ36z7bea5/CAHYk1C+P4AdyRst9MjkOIWpaSBaCntuAfWTzpcahbs4B
HNYtN9UnN6WPOGl2LMA3YegM4zrTsvY6naCwlXpOVsDQ1zdZ6aU3Wi69H44c+6eMb/B9UNV0Jdlt
foGMqt8GHYMy4WE8hEPV7EBtR7teGWScIPqFksvbhaAo1CXx8olzz2wbFKuxd1PWXZ8Gb2cFETFB
hNZQOBTWPZWS4BaCTkQERuNdmEytX/vS0PZB4+IroCnJKbFtk0+1DeeXBC6ylAMV+JQw9Ggzmw9g
khQ4zECnp/2RxDDnMsPqcS+iAnISd9dZ5LrjnBN0PunLJkYCgA6iVMYm9UV9EH3VX44DUXqpz4/6
rVF86kh6IjHUQL9K77ChNsMss0Jkr5Y5idF3bV3lgOH0ng0Nh+dDPpnTQXWy3sQ1UYyRzyaGaJJi
Y6dpwxBq/aQD2GWl3TKq9fwQhKH+qc1Li/MpCuIDu42JFhChmmCTKv/ahOO4D7ou2EZM3AFrm4Rh
kQzGT2x65XfbHIojFQV347SygMM2hOBrbW0gagOWYLJqNaoqKyOwKHTw5+Cb5ybys825rF6x0jrf
XfjKalE3BujfItbzo1dE9tFOC/8y0ZLiil2Mc53GdNZ6VGI4urzR4FwLk4U8xuLBABZ6bjkJoQKI
c22X4Wu72gYeaftlUCNYuiyqbNiiIisx37BfuMMe7t6oWDfKDfU/MqrcMLUXoajrJx9m1fmYCGfZ
Yf1fa22dP7Vq0r4kg9W7G9iKpXwaS7c6GDLk4RcOcwB8bUJU8ng/lBqT4qQP510Vx0+arrEalCR8
eIGd3yA6db/LmBtfdn5+5VumtWP34134UhuW3VgRl1EyU+Vw6xeNmztIL6r0wihIXaM97OhXpR3M
kKiyqLZdyz7O7G021vTIDDtdJsNkrkLUobdRllVnxWgQUhM23lZK9NmobMdkVxqxzsYIemDURc2u
jOt6SSU/PMs1vOWWLrSr2krVWlOWdSDBWy6nAqhQmrAuM/WGm1Hv3f3MPN7FE9aw2s2hVQ+pOJvI
Iv/Ci2RsacQ2hz4AbhY2tHHcPHliuAfXBcjRxUAk4b5PWf76Ycxu6LGipEokbANI1g2ovk67xhc7
fWLpKNf6yLaQ1Ad1h+wMNDsg+qvKUgYN3X668X3w1UY4GEs3n4hHxCi+ytPRv/Ybl/w0g8jHrAJe
5UQyvpBFbmyNyQzu1KT0tcPJ7Mj4CSAE207/XfR2RnQ2IH8yOpLgMvIMbQWhm1jNCVxlF2vkh/hp
c2H1YbqCuDp9L6vK4Ntp9qbqxwfUpsbGrwbOYUHnHMNagCbPjOmHFo3xvgA3+VD2BHPagN/hdUSL
0hwILHC7+htY5uCRaImE9zRyCGaCempBL4HGHZNKBPF1OC80Ve7tySWvpeW9vu4mLyQx1JDqp2AC
iDe5Z3pfk9pJ0iVShJC2G/RO3G0eTpWm1tRTFLshm9Aoaelqd6zIsuhZ3MnzBtyfJN2PqZnUZWxO
0W0zpvZN7EcEPumTaQ6HMdPkbhgG88Yzovyr7wN6WJiVTfZWEnh3Wpf137S8IV7dG/LzQA9gQvhd
WF7FLYNo0RhloRa+bMy7KJySyyyZTLmOO/Dq7jSw4mtk5iYwZyU5aJ05bCpX0Ahrc6bZRWoWQFTi
IoXHnHil8OYycXzFmtTUa5WCjlyIcIzZYVRlcSfI9D12pWUc6siA4m+yqX0SkujSFdlZnDRGTqCE
3xT+NQfg6Pg3WXgctGCrBUFxPvbJsAzyMb0FAaxo3aY6wGglyvs2zJwtWM3us2sA7l5gwZIXuT/R
ycXQbAiaa8BCW1qWuHNawtygTQNxNDUNQCLW102q5cm+16yCzDmrt1Yj/pdoE+ixtu+JSf9p26P9
E7CvjJcSTAzkTM+4YjOkE7qQ1bs8Ka19yi7iK/l5AYlRRbiDOl1vRJL4OBwCT4Fralrza0t55VAV
Za9W3hR658SOetR4a+GuSMShIBBXWXE5SNSvkYZYeUGlxH80XGYwf2y67wM8ihQCwRAxbYweRy+R
z7G8EfLob2z3HOZfoCMEctY+IWFaMblf+qRBgDrZsToCsRc6CbQB8ZSVYWxoPyJTA3ridMu4Dhq1
Ajbc/Gjs1jn7xVnuRg6SC2BXzXXaFxyN0ZmwyDqVOja+H64cJxRnwivIo/YwqS3SpiJl1ijyL8Zg
Bj/1pHEvyEc09kXVBFcQoju2VYIwNaPOwP5ZIjAOJXhAckX8TrlLcEuAEp2cKCNR5V8ybarvi2RC
sUs7r53zs/r6MwBJZwLZGIqLMGpplLadCS6pgpHqLLMmtfdCq7U96k26GC10Tm51cRew4JJzNcr8
ojOb7AahStlsOAtlgEnakQyTNssfoA8E27FV4Y6qDTGmgUCwW5GqxsgMd5ER6cfY6KLZWqCp8zGa
PHIEC++rPtjqsqeKvks5p9/1Rm7deawOmqGusatvPCLm7jVJh2nBnJ98Q+Bm7CV7ve8QcJsepbfW
wt4X1TkatPCy6Q25JdYPcgtEvlug1fa9L/TqooIMuTPJFli1aRK4ZAJHiHoMzilzfDgM1xS6/TmB
Fs0aVbL/qVXmeN2xfz02rtV5aDZCDV2VmTrnnOl0AqrH+jxUItgRNhYBw00JSUjsFsBN6wQg5Ppu
HZWgLQW1paPZhOG+r0NQqlEybKKWZOWir7pD00PCkX0dfQJXUR4GjS7l2o0N+7aM9OyRTd50Zs7c
NkQxwTZHNb2Jx3EWE7nyLLXK8tLSon7jOmIYFpoK03tJetC5OWQVjlxDrHNRT0cFh4x8+BxbqbJA
8U55SI5H6hxbZdcPxEjYuyI3/Wu9IW0B1mhJvWT8zo5JEQ5ZRzfk9kwbqaL62BstchARup+1YiCK
vpqKI/Fp41UpErRghtL342g396yb/Vq1RfmpKpqY1LMExm0G0DteUJAbf9LP8kj0spvwPOVN2bTN
mJxDFXaPfZ/X31uRTTufDvVtJVy18wdmfhqf9DVUlA9rqdf1ZuT4eIV629oWZAp9wsZp7pgite2E
w3MO6G2y29yvMQr3hgcR3Q2uKFE0G+iP2g7jWbuJQre3FnlGwFKmEfWeDr36IQG0r+yhIWSW8IOb
0aRgIUodekdBiR9R+Gh9rcgJYY33skMydsbOp7hECp3IV9VckOoQP4AQZZbVRdWe2ePoU72o42/s
wL2lmc6577pXXSbwtFMWLcAhsP11BQ0mR/KajD6iFq77qVBxeCOtyrsPQ+JpiFXH4UwfkPVhNOwn
eq7lJc0350LEPhqifIw3GXq/NduraG3YGZsCu+3Pxino921BWGWmy3ylD2S4OcRBXXN2IJ6Vc+7w
DWFRtW9Ig/hkaam2s7yiWdsUUT9rdSG/qzLkVE3u6w15fMTUaV10XdaGS4xMP+cjWu0m6KR8MBqv
+Z4Hqdj4IlBHk0XZX6KQ1G40AgooKJWxxx5XxPcodhXpzMSuwpBL1dEfY++29Y3w5rnR8kedj//f
ehoz3c74rZ/0qqNxfKweM/Xf/yv/vaPx92/93c8wxV+4q7m1KGFda9bc/9PPMN2/HPAss8JEzIak
GYby736G+AtIDfEoqFBNGss63cZ/2hn6X3Obl2YnHw/bNhi8P2hnnLTMabCBhmWBpDg/k3hOgakk
asVeHJOAyE82s6LcXEJlrrayTfsl6Rf6uh7SaKdX9O4TC07wb/fr7+7K75Dal/03JO9cfkYiYWEC
6feKByMnMsMLSWVAoFvfzdOHljvJ1pF/6NadL0SHFquDS2tpBia+bM+i8k6nhNgkgo7L52Ih6489
EXoDQ/7PPDPzpVB/0LfkYsAn5Ny0/U0BDfg4ppYA69KtqLyENipR8rw+0P6e6st/XQVQB1fCesDl
Xl6FEHaIulZIeWyrfWu3wTpd+rty31xrK/+D1vYbDwmzuGvQjjUMkC8n+gYgVaUt6JkspNdJqmFC
7vsEzmPVoNN7fzycqtt+fS2eFXUdhNPmKR9EEMUUDC5fSz9E37O9+xht9GFrrmYF7qrcEGCtfdAC
ftlofh6CEIKAEgmESg6ahZc3kqiAILAaNmgIpYhYdpOcBhqMgve/2Fv3EOIUUqTZ68gr/fIqAyEK
eRQyKMYxuG6SGEPrcBuP/vr9y7xUIfz6MnS1kcmZoPuM09ZkWhaehiQWYi89L4qaTTs8TR4t9GWU
a8VT6hfqtuljwojfv+7rm2gwHXEHYX6izPPmr//bmG/JFqmkngObJvzjknmGSN2oMu7/D3tnths3
smztJyLAebhlDZIsy5YtzzeER87zzKf/v5QPTldlEUXI5/bffbPRbjgqk5GRkREr1rpuZcXpMQO6
knYue2g7ktO38xw5UOHQd9xztX3K9jwj78q78cN8azxet3X5wTAlDNm4PMg8KWDA3VoPoc1jZYEc
flf2U3rs6yndBROJ13VTlx/NEM7OemAhZgZaArGomVlaZQBbtove0gOyx6+SZCx+xrDaPyCBYH5L
PasJX/zFMEqkEgHYJoSIi+HkiwEWXRpXuP0SQGWqFOUHBOKm/fWVXboFAcrGJwRQlUlUaWWjSngP
C15v9P3RJvrpjFtsLZef6dyC+AUny+hdNzWCmdgEf3SoUioOo7usmzzkvRZjC4G6ZUwKFY3eJp4C
u74fDjQ5qaO9pTSuodEVbiDKxF/0HyxFHGNWxUgYiQHu4MocNE4FmX08tbk/op/4FUZh7RYhQ/dJ
L4foR6Ail/ny7wR0zoKcTkxuyJxaYBPdLOgdCvRu/S7Op59lOL/wPFEkYioItgzueyA9Mt9iYFsR
oov03EYTVe6lVL+V7ujd58HcbFxXMijREKZcgRPROMCkUdLR7aiGp+FMgYce4vK2b8z605wVDlLX
hQHKYVCZ9o/mowpm6vPizOXDoj5MtCSMQG1urm+sTHxDzsd0jkYDARS2B4mFfu6fOlzBYM8Clq0o
w0dVzapbFL3SG0ej0wc5Kw9nZCL3OuW9O+QTUVCZbECUBU/YXTCaNsWOAU4+Vw2Pxti9cHj8768j
9wLEQroCbPL81yHZUOSUgnLAFAwLZYhqG4x8RPrWLoi/58Sfn+3QYAVpjEtDniQFGw2Jh2ruc6jP
4VL6OqiDudeVARFUdWoOQVNo/lRo7Z0SlPS55+ljkiLQc/1LSEdK/gnykepiNa5rK2H0TPOUz3la
ZR9ifjBqTUnTfTMH5uuP1y1K0eKvRQtsPGm6BWhJ2ty2DZCt6CfKXcZAL8e71WLetwi4XzfzzNZz
sbkWbwThYdwh4no5CYFaNrpIraq571GDqeABUBumiSovgl5YUR9Ca3EOSetZj9Gk8sy267hLDqkH
VU2kzMkv0IyG8spxOvNTy0DpPe1Z420XO/EWb/blfpjcAmD4edOLNEH8+cnvDJWkSxjmYg5lDjhs
VXfftEgCM3myMfovBwB2HksMrDOXJliPbWlHkLE06wUlHr/bjwdzl6Hd6ae7aafcdDdobiQbAUe6
5f6aI/UxGM1nEMKUbjkqcDZFHOh4GCos3vVDYr8B7L3Fw7OyfY4Oto0mIUyAgN3Ot2/sKX4XgnB9
qOJPAD00vzDTTx5Kty+7DMRyYN9WAd85BomkTKLfl2k3gLQjKIyzdSyaILgDZjV8ue62K5vGBUf+
YXnkqjCany/HQWN2LmPa+4OHeHqbBTYydujNXrciNuX8bJjiMSFY2nlRwIh6bsXMik6JAzhGhoop
BJ02op8nI2oSJlxCQfWA+M8bNZ421nYZa86tSkE/r0KGYRzBNBLmH1AFEp3x/kOjT5+AUf6DXzBr
a3DnGeTfliEtEd5wxVWaCYk8WxWEnzsdrD3YocP1nVxbEzk3wzDQpMEdLa0JztQYb4HkInBopqmt
xein8l1zGVLvdUixr1tbcXZiGdQT0MNQxZWfS85YGEglcRtWWf67iJZyTxOTKKqYW1zsIhbIHkKq
BfMbd5Mg8jr3kNzKC4zFlNADFBuou6Wx/RlpPb8NtHundn9cX9iaOQ8uYCgeIF+DzfDcXBXoYxxW
mItL1LJQEyqQmW9uQwvE09ab8/KTwdfoWuh/oDiCVp0Ul5IgDpl3JV1F0gRSbeXGGZWjlqe/U/Pj
9VVdfi4irih5cMqYepZfMLzLenRZkZhC+vi3Do3vrijzejeCotmItStr4jBbzGORFwPNlUJ7N9dJ
HA8UjLoyLJnDhKFABdQJXnGf5Hb+PmdKJdqwubI6kZKTH5G3EhOlExYAubOZ7Mj9rIpFxd/OfydE
6FvY2JqNq2vNFOzUvN2ZqICQUPz5yR3J59TUWeM5k7gJXXMIFe6HNgPoaHlbbOSXARhiHOh72UY4
zwiO56YUM4N7GxETOmKqeQs1onXgvWZ+fbFn0KJkbk/UcwhT0os9tNIKSCNv28n5IbK7Ia7uI5SF
r1uRy0bCy0ksxAgMiQVjiNK+gZHyzAb1R9/O9nBJ3UTHeLj9yZVykx/d3KdPunXpyyjwZ5MM7QEt
J/ISEyWTIBUg6IgM0c1UMs5zEYc7szXLI4n+6JPO6r5ZO8uBXqPi57nSFre5AgIUmVTT+tU2wFl8
FhM6vjai4HWgFkozaoLfBxbKsjsOQwvn2PV9Wjk94lVpUe8CeUooP//mRWx6gz6iqdRb5jt3dlA4
nQe+SU0htIbx++XWECoR+4OuE6npuTWlm4KcbmTpI8e3G2mbKeVvgwFxJd0Iqpe3PC8LLkDK6JZn
mDIVo9nCwmGKXMKJk11b/25yD8RbuOuSP0OU7/v65vrCVo7OmT2xzSentAKFmDKYmftmBIOHCZMG
mBRr4woUu3N+MQlm7eeRMspPvNHOjcDUrqTgEcSDedHinakE8dcon1MNFo2hcn2vLe1otzCl0G5Y
XlseY8w6pCGidyHns2NVe31ucZjoy70e6F1SG/jz8h2kBkCWTokX8gopLIB5UVK7ZHHVApN3Hlnt
zjaHz9eNrHk78x7ctEy68gI3zncwR6C0qjtSlsGBFgISxwhCCEcD2+AOx+umVjzQ40Qx/EeEJomT
1oMOpV0HQAKAS6m9j3IJ+JBkeGU4AV1qVd+Db/vcpYTB62ZXvhTFO02wZsHNxRv+fIXACRPQmzBC
pGHN/F9c/mFGZONTrS3t1IYU5wAMU+SauCdiqMgPOuS1u2Gaf8Jk9SMctWA3J91x6l5YahPRlXEi
ogdnAC+UK73qrAAEqhDonZX8qEfTxzYr3gBNf3d9A8WPlw4ZZkSXDeopqlPSJTgEDQAPjUdVCrjB
fA1Oz++SX/9gAypAiDyp/D/38k6jRQ2C17T1iqphqVPFicfqUHfQtdlZtiXtIg9l/t02dGRoK3LX
2nLNwal1r9dmqBNCa8jSg4NKagyGGMR/FTkRRdE8UWEMKDrYiPgrsu80xYDAZa29ddU8jxvLWwuZ
vODFgqGQl8O5b3oOLaISTTDoEJR6+ujETZ3sUiZtFB8xKwB1GM3G2yRLks9l3wtWkimCQaRcgm9m
gIwlLCBLkO9LW8zJ1EKJ5JB09qj5TtUYEcwPQO584H+KupvbJTOgBkm8D5PR2PWuM9tG470Hqejg
q7nXh/6YDIVxDM221fazmFxB+L5oH52Bbuv++hdfqfqBsIeiAMJaUVqTc4M8U+ecVxniaPMBCO8h
vyk+A87fQ9b+Vj+CKtgXu62EZOW+IAqI7qYllBlsEQ1PLqWiwgNdJScEIXz8CexzsO8KdHS0vE8+
GLHdi+y8dj9eX+qqVfLV57ln4p4UHbpRSxpN4ZymS/PUTQpTaqkKj05TBId6bH5adR88XTd5eWZh
VCIdtVXSGB6H+vlCW2YgKCSRIy+h9z6FMGeAzqebyw2ijRUznHzKohwmUXeR7l83GJN41KmNolTz
lhzvDhTNHeCSjQ2Ue1ocWegXXBgYgAcABZBv29zWg7+qdsCIXfSzlzc1ECOfg7mrcmcfuPMb1QHM
F9SVrw7257DfalhfRnjeoha5LKeVp4A8usyciloGgiAmd0tUaq361h7S70Ns3WYqSLc6V79mKZPV
L/2MZ1aZyjzzV9XKl6lOyEVRCR59GPvAwiiNH7fJ1l1yeUtiSdAc8ikFP4D0JetFGdNJB8/PQET1
tlaN8V2fApF88WUM0wTuQj5DKVaVOxydp9SGks48CKBNHh9mCoLXd+xiHTaXvM5LiuDCc96S1xGl
oHQLKj2Wl1nFoYrUfroLzHa0Nx5tq4boBqnM9wtuXil0ExHtHF4xHrxuGf6ADnB47iS/v74cmW6b
qgTr4QCLl6FF2UCqhXioEqHRwbRDs593TGrse2iC/GDv7JZd4FevmLt07q7bvDjUzyYpiRCxGC13
xcpPgiRy0iMNH8RTPC1hjO7WqeO9AkDjX6wQiGHbg9lRBjGkfL2mFWjYvvlUJz+n8J1JQnjdxuo3
EvVtj547yhjSN5ojpU0chmyR+ETWieEqRCk2TuhFbGezKGjTViB3pukuJUdTHRpGWUcFmJn+fYuv
lakJGHjZt151SPtl//IVgTFh6hseHHomknvbrTd1gHDBEIzhQzwpEJ9BD7WxpsurWSzqxIq0KL1C
Cr2yQUiYN+GtdTvcFkbyejwuh7/ImRACxoO6C9Joo/+05nk85niHULXiSEl2rbJRR7IO6t2V+r7s
gqNTpp8WI3y8vomrZpDPpOZCcVFzpCxg0cZYTSDYBLNuHab+TxLWzPXEG8+dNeejLS2UCj0inlwM
hroFIh2L2kdTZE+qObxhgmuLzubiVuJD8aQClkPt8pINt2Y+XslG0uaeYVJUKqzJRtHB7BgLzup2
gtist2wa5EH1eSQX3gq2lxtpQIQvoDpEW1GuPY8UujGUIC5HHsFzR67IZIiRqU9J++ul3wtcBKmM
UF8Cy6VLZupJbbm5nuuZSfNKRe2QobiiKRee/Uw4vtwY9OcGaCew94ZcXayTReldFFb92OtmBjGb
zl+U4SkMkuT2HyzBagt6kfcwvdPz3XMaGtqgk6n1qGpq7fUaYRU/mOMGTjmeJ1uVpsskirYbFFr0
mMm5hcFze3UMN5HtguIdG+atmr6mweiZ4StYkODiZoBOUWKYpXdBVUxH15zmW00N7Y1FX8ZLtpRe
Pwp/ggxIRpKBJWpC06XXXxotD2Um5PvUt5LqrnKnOy98cUA5tyZ5TpNBPpFBNuO787c5ulWyP3mw
kQdcHsFzE+LPT25Lam0l4HT6WJ0NNQSPy+JIqqgcDDf7nblq8D4sa+VQRuAor7uPtJNcmgzA8ywH
E0VfhvbEueFUr7JEVWjWdwtcFSbY6ARWEsxkOYNeUAheNyed9WdzQu9Cp4JChV9mOTfcfoRhyUIt
HcBm7SXvrDq6KY3/YX85I385BbtKUfOvGbTfaTOBdqX5eb4q5ommsjZJC53Rek1v/s6EuODFKwFv
AgmhaBHTj5ZMtIyhMaIH4e1gj8au1KrHUFPMnT01H64bku9RsRhKu7BIAZnE5eUc0aa9DoaC5CDp
F73e9yGDuPto6GcGADNr4bU0ta+6UG3n3Ug/9PPEFMzDEPUl88sI0L5H5WoSo2rzDEFCnr8LAmp1
G7txseFcgqKECfoM3CVIvvMNV5DoaQav42EzKmT/lcl4SL1xDC9cVVRIuSbwHmieL4j0Rrezu7HI
yFqaYYEBrPzUe1ShrXZ40iJoVSMr2fBWkRafFFZ4XwhcE1vPvSjKtNI3TiuF8mxLnlQNXbFnhhXy
RTVlLqfjhLxpRsV7RYUIvnNG4W6Qvtvi0744LZJ9aVf7NC66Wedwgie6K8yC6eTxl27RA7nuYpdf
73ydxvnXm/TSMFMDsughyKmyD8HXEW6a6za21iJ+w0mEM60yHmYPG3HcPfYQ8DLPcdCD5Mt1MytO
wrGknE7DkhtKBmsPQeVmJqMsfj8lN0rkPjAoumun5Igi795o6w32w5Wd45qnasFL8RmDfr4qr2B8
fHDwEKtQbxtXfR3l9caKRASWnJC7VnAtgUih4SY5YWnBPJYvmID2AFZZ07nViuSONvAMwX+xlbWv
LejUmuRy2VI54OioQTdxr3aPZWJk7W7QZlW9uf6hVg1RskTsAirFi5ugDWxTqRw+1DLUx34xHvUk
f9l4gDi+VLX/MyGtRYEkMGOGn6782Mc7Y1E+2Ha/MR2w4m/cMkQ/g9oS2ZB0dPSoijouGhD7qn7r
DQyQFu/R9n0zUzGdHWXjoK4cojNr8iFaBFlbBM5gaiwYnzq/C4VK468Xf5ozK+JXnBxV9MXmACUS
CgQt6dVEQ/aOlssLtVzE1xEQVbAMjIuQu4qdPbHi1iUyEYOA+JbN3oAU3MyNncvswfXFrG2ZxvPJ
pAKiCVZbyUw5WcyXwWveTdN3mgEfZ6b9YGRuNoqYckPgeT2nhqQULlyMbrAcKI+AyXrGfq6yKb8J
4aAw39YdI/0HMG1L+UhL2rBvPWQRuleWohrhzghCa6uluRI0eP2CoiAOUoaTZRYH1QZpvLC5/Ii9
Gj9mPQPO3E8jdNP/sL/UMsUbFeyGXFrqwqKA+4W4biSjsa8KLTpYZVTdFKNevKyk9HeHBW6f9SD9
JJct0KHrmzkkeTQMAERQTziT+9lsN070SmBi4EFgQhgfAUAkOYwBLU9sQHYAUc74xbCz77FFrf3F
m4YNHIETAPZEhuRlyThNg0qZGZ6JxNfbvvgMw5D7OvLMfsMvV/xfALOFZwqmP5mrdggQNo4z4ZZw
5fzUqgnOMLMrP1bw2Ryur2rF6WCXoJwEyllQc4p06uREM7SRZBXsGbAxZAIqlL7OkL+BFNu5tadw
3NjDle90au35PJ5YQ1+YDpVNc6KzGEDthg9N4pT/YoPyCwmnQeNSBrukhhXZ0AeSeidVZB2zJkjC
o2a0y5ahla8EBoBpHuoFlFDkBnozpLaWtFwjhRf1d2kz9ocAHv53EDSFG7fi6lcSJNjMfOEZcrcQ
UQLIouFB8BvIwHYTrUnxcj5WavBlHp2tQCSinpS9sLD/rEnZy1DZbRBHWENAa7b9VM3QH4Cf4Qjl
h3ajxipz9rRI96g/JS/PzSwiLWskEgJNlq7mmCwxS3PeC5UbWpAyN1Awlrq14fRrbqgxKsUQhI0K
i+z0Q9gObmqSZCiL811rByQm1I2FrOQYBFdiq5irJKRLESlwk3nqcpzDVGvtSxdVzqdRyxlX7ubG
gVc8A5W6a/IAyPn1A7328aDOpKwu1JIoEJwfaCjMumasxDN6doo/egevTeGl0SdIhJBj0NBkiCEa
uLWKxNq4tdec9NSy9O2aCYJfXnfU3AFdu2n4Oh3vtXDaN4G6YWnljcfgiBibglJ45f4aBhgqWI9P
wQLq0CRNjykDabfpnDKRiwLcjaJAXT4YdnGAL23ZuG1Wt5gEmEIydUmwnedb3DcxzIvAzZHHDKAh
8hLaZzBN6vo3Dc2eb3rkFX9iV4P8UrdAFVz/vmtRh64JaTKYLspo0ved8tizF4Vd7nXrGLkkLWnz
S3fCjSOyukae0UAgQYeR75+vcQgTPW5nnrExqtufsiqcbpfEyW4HpVt2rTImHyp7Su7ycS7fX1/g
2skhcpN7U6qBTFaybDlK5NUNsMTI2kX2t9mBg8nI96b7oxiGjQfu2ipRj9V1qpKMoMhCPWC5mtiu
qKInQdsfBqgyb8bBQYNjbGFGr0PrWKux9X6yhurj9VWuHRa490UxlE4i1ajz/QWznbXN8zFNPtrx
byX6vChPsAtseMvqAqH9dWi4ck/JRbXcNtJQt6lDGbVlHxd6e51fuvBD5h6En7tSRRiFlnl+bNUt
dam1IEv6RxQkg2cMW7pFGHMKvFwhENE9KHeUbMZD4o3ZRn655i3kfTwYuTIwInlLSXFJq2cWSOoy
vdY7ICUTqIt3qVHCqa94kL25k7pxONbOIBVKRvYobYGNF39+ksZkehWFSiQOR+F8nALttrSyrzP8
Rtd9ZNUM2FkIlUW18lkW+MSM6NOOWYiZJC+PKF3RXeyQBr25bmVtB0W1zBJCltREJE901aRwh4od
nIyeebMsi2B26sNqhvOCcqnra3aJrOPQzrCfXTd96SKgKAkxhHDXZMxWimWQm9IFgcnDH53evgcP
Fb6vgNHd/oMVQCSEMYBfTNOcf63GhV84sZjYodsyRDsw8bZ1cNBDjDZ8UW7Z4+2s58SS5PKQhyZ1
rBO6lGikeWQo2q0edD9cC/k6+nTuQcumb02s3wfmeFO1Jqj8NGluM2OKERSCp4/i5cZVqa/tMWJ7
dCMEvwZn5Hz1LR++rBaBvXRySH+jyTyaNuJrB0RYzREPVpVvirdYEeo/Jv8Z5ywLfJusK/UDuwhq
P4wabQEmhmYbVFHB/LqdFOWXDdEqQG7BkOLXlRWre7tL658jk7sAu/IaYaKuR6J7h0Z1b79WPPvT
9c96GUFFsoHLWhSYmcqSDuEwzATpks3W62DvZf19NOYfshTlqcn+9Q+msES4JlgzfHy+h0uWgSAd
OCJRFBl+nALKCLl2EUEr7+BP3Ugvnrua5/k3KzsxJ4L6ybkvvKqMk4JjoQ/x7WLXdCiG5HVq6B8i
I4JDMhuS3eDBEQYbz207lL8Ct/+i59VDVsC3mLnaj6ptfpa5/ol6QkHbIVGo4M7dzusZYzBK9Dr1
3JvBFLvAwxY022fF1nfzPLyF0vTFVyyLoc7KM1Y0AeRYCROfWfQGi0mzWTd9wlD4BmLq+MmAgu5A
f8D2F80vg3DeCC7ynOPzacQgo4d0dIlr0jYmU961fQWiPlUGdZfrRvNgQSn9mCU1II1c+UJmEB68
Fg7aAq3yfa+19h6NA/1Y1O749boLrR1DNEXEC5vbkB8lfVNjKRUXoRkmO4P8e8SAi7230AVr99ft
PJc6TpyH6MNsDIhdxFbAphBVzw39f71Ujs1L9FKlD+nqSEkCyxLThGQ2ADzO91cvBouuHQ+7rFeT
p2hJs4NSjOOP659RCm7PVnShKW0IPA5VhnMrS4AEi+ngu6OdurddazeQAJXTgkDeVMI2GIdbE+BS
svHXokkhiERDhWxIshiPyuyNLRdAL3jcirDIqIXD9RrOTrXho6uLo/PIBDId9Ius+/8sAi/jH/5n
bf9rUC6fNEM5RpkBhNOqkYI0gu5PaWTJQ1IpfxAvzn42XVf+CVQ73hWhpt4mLdMxZa9ujXhLmdbf
n0EJVOC+dSKi2JeTuG6b0B0U+cxVrAXmNzUNg9tm6Ks93WTkMHhFvku9JN+S3FpzWHJ/XstMDPDS
kKwqKfg0hpap5hTpXs2zL1BTbnjrqu+cmJDux4wpc6Xu8J2gsZq7MLW61zwqzZu4ted31w+GXLL/
u4m2YOMgab180Sg9+VUnbJngrX+TbUBNFAoqcM4lDF2aBzn6lO4n3YDJzSkpaKeL7hyu/4rVBcMI
xkkR3GRyZj5MlTb1sK/6TQ2/qNcXMEAa+iez2mqHrbsuxFLU6jmZPATOfSas4dn0RF6m9pkPqfy+
sXWw+SpE+8rnoOr9El1Wleekb7Xqmx7pxusrlXPa5/2mQgbZGrU3GnNiK06cduyyRNeiqfDdPj/Y
UXCcYptbTGNgSHVa6O3bbwoZRF5QFbR7bz95CZyoLqzZSjTca277/voPWtt6+kJIplvccBfPlcHQ
YIksQSjquR35JWys917i2J9V/vW366bWzquYahVTc+DQ5K9sGhnkcIOCW/eWYu7nuAe6jN6BhcRs
5bV+TUtiOA4qaL/ddcurXs4Lk3EFIjFxUorGKdWtOGyB7aHO2sHm6jbvdLf2DpDdlMcha+mlxDyU
qq61jnmsF/dunmzBxtbCNHUD2HaAt9L2kG46xlCsgk4EWFCldb9m7QQdcAfmItopU7pke1eBLPd4
feFrW04PB7Uk8eCl7nTubVEKY31iGNQQG63/mYyN9gEEiXEThLi/Ypa/vN60P7/YJj0jk5Vy1fIO
lQJkXcfoEBS0qOqmfdNW0U2Rw41UTPXbpgxD3wqqjeghZ6biTLFAaOmAO5AVy0+X3Ia0XBHvpEG3
kvgYJ/r0YyKUBIc2U7WfTdj30S4aiuKjN0zKwemd7rfVTZDA5pWG+EEZpkjlXt+FZ28+TRyffxRQ
JaQmqB3DZHC+9W5ep2EjpuWQBmn3Ta8ox0oJQM/wgEO1YISTDaK0wqzTPe+9ASU1S0chyDPuMnNI
j5FTJcegLr2dEpqfXGCFj6jdhPDHIn/KIzR51avhPizQh571Od938ZTt7d4eqaI6b902h3ao/1h3
5pNSNapvF+HkL3pwTDXGVIskvYkcBn6LVAn3TjocltL9lMf2VxL3xddS+M67wsyYRgmHV/C9Qy5R
WD1qQOmPpK+eknL8AaSh34+tichNXgIryR+yyfg4TNFudOyHPOkeYyP/3WbeMS3S1u9rHUGJRTAB
q+/6qHlMW+tzVw3JvjG2YtracSfJE3xqQP2p3UtHrdAzBTVffnXiIjchussjhL9RxEjkXBfa4zKo
4x8YDaE1scc0MXfMxCIDEgOR20L2rpx6iq+ceKC9FCfloBfV5jS6U8BpUN+lA+JX1h3ka3voaTYc
buVqoyADjlEQ4nEWLs561nWQ8tPrGWfV2KWgvr8VA7ooyegnNp+4DZLgM/MuIdKv8Hz7lQqGTpvC
jd8hlUg5jPwMUixQ7zRrHPmZ2ECt6anPle6l1F9D6f4YBnrwSNEYYYYqCb55WWVBYFuXL6tLPRsW
rJ60D21m8mUYCoIIIwqr3Ky9Ds+Qq70mZdpoJF/mfozXgdVAB5IpfNKl8zOdGIVD345wirhK6Y9t
8TVhRRspwmXMxggCd3xM3tw89CUjWjSH4YgkWVKnMRIV6J+Fh1adMFumKNQxg2HWOoTubZlsFBdW
1sfrCMwEWCskZeVAOpfILYaTzhYudvC6UvVpb3B9vPxDYYXmKyM5jEjJl7GdOn1WRVzGmaIKGQhL
i5BwToNua0ZqZSchpXSomZPYmhcj2SYy7VBDcS8gUqq/WozpCxOi720XNlHP7Q+kCsHN9ah/mU2J
6W9BG0mvVZARnH87pYaDJ3M8HASSRW5375ir3ZOqNx+v21ldGQrYYmgZ2LIcVRDHDm0l5nIp2/TA
kO/Xukq+K/z/yuHrweD4cscXvGLAlZkfvMwjYJWdHZs+HITo4aHuk6fcoF93fU2re3diQz/fu6J1
mC/3sGGiYAvjAQqE8z4et6Q+LwOyGPf5bynS3WCZaMjEVkTCq0EB76etnbaikat1R202td9F3vDS
+YelWWDLcUVGcmQAFpwkiRMH2LQyzaQZkMQw+i+T3znoM/2DKdHIdBjHgbhLyvhmmmOBFxGdtKBo
3V09xTVZkDtl/pSG0dP/zZj0yfS6HaPW5P0yKNqPiLzKT4oO1UHV2QgZa77hUJ7mSieJvcCGJHCo
mzTDqTi0zasQVZSiLJ7wyI31rPnGqRkRH08eZ3k3VQuDQMAl1Bhily7SHhpDTW7qzCnuFysbNjoc
68sCncE4ANNHFx8Lrg2k0UkOIN4vDk6lovJEECZbTLaghmuhne7+/5qSPtVEhsP0I0tLc++Goc93
7pR/eLk3OKQegAwF77Xc/XWR7JhRTMJEZz80c1LurMi7XxBK+T/ZkTPrCm1Ec3RxBn3opptxrro9
zZfpXdS7xsZpWt01Xmwie4MFWM6pmF5SIpX8FiqDXkEkIfX6kszZqIf99TWtBXTxeuE6ZMqNx8y5
5xkIAzeBzt5Z4WOAtmqgOL5TRH5ofG877Xjd2KqbU4CgjkR+xkjdubHJm/7HF4roTRHE31AQebso
+kGUga5bWt2/E0ti2ScHyhxKtVmEdGsY5m9hTEIrJvxz3YRMjSTyPmAbgI/glRKZnxTxilQvNcXg
LkymvruPEtV4Y2Rmc8yQ4UM0LZ1ummjqd8syf3GiTkM7xOtuLFFWUa3Z2y12Y+4nYzFoBWf2q9Gc
/8RR6N4jgmJvpFdrx53tpspBg50pP+kjl7XW5fGM4zYN7UFL9x19uoubl82I/N0PEAIgWsD7Xiap
3jyaloiVaWG9czJkgLp+RqrHeKotLu2inDcMri4L2I4OuIUYJpfw0fVEEGzGd+2xPlgB+mYMnmpW
9Hj9Q6+bAQHGvC6YVBl7EU6eht4uvlS7A9N9X3R98i1Uma5bWfNYiDT+14oUJ6M2b2d4j6CR6vrA
d63wvdV0zcZpXzuAUNzzlADqLAiKz4+FB+K1BFZVghJ1p10DLvDgLX1035owtQy9GW3gHVcXxauQ
ejW1Psi/z+31XhAnNnB2f4ZTsdzBTECV04xKo99Y2Johah2UNsmAQSBIZxElMwe9Lr7RhLbUXTcG
MVW9bAuvtrZ9zBsDyGNNXDZS/FJVzizoTSpp8/CUVtW7zFGQPZjLzA/d7l8yKioJghjIwKBcTKAw
MA2WyKj6DB4YbdwF8SMUpYeX+92pFbGzJ5FyGdU2qCzB4tm0w51Z5v3N0trJRoKzdoYYUhNSHwBS
GT44txJmIwKZJVy1xuR8n6OBXeuVu7gPXp7YOILLgU8EjSwF33M7etXlKNiIL9R4N2DfHsapebRi
4+b6pq0sBzPgeWjrUVCVn1tFME1Z2LNpyEZCI7zk2meEfRmgduzpw3VTK55NTgNnOZPuQJRkJK1R
Oyi36QwFEdmpsWX6nyaI/2HXuMm4yGySDUNOB8uQKu4y83Va1w2OS9dxSfR3kD1v0auuVExpmz2X
pShMAb4XG3vibV2IgpIpZM9Lp5mVfVjyLR/g+ak0pI7q1vQbpa6GfWE7bXOTVktGydKe2mEXBTHq
4RWK1cXBLGz1x/VdXvugHiBQsEWiISufbDA90eQ4BCoEh+9QIv9suvVdX6g/r5tZCSB0L/8zI8Xf
YQodFSgdL3RnaH4rTdkhxR1Hb4sBbO2MkOyG86wuS1zHliCouhgN9VCobloD59FqPaHjk31QkPHe
j4ljHf9hZczjMuQDk8BFudGMdSNzUP/wJyAikLzuLF5nXVQgeP/7uqXVNZ1YkoJwthh5WSy4EPfA
tIcDez+07rFT4Si8bmj1Y8EiAGsoW8f2nftqbvZlkPcsKTWrV0sGjW1lRJDY68M+7+aNI7hlTArD
PAPKxLagNIt69b6ZiocJFVqBW+a6XOKNla1v4X8rE39+cgqpjMWL5+EWZdwjUBa9ccfpxouiDQDU
WuiCpkvgHsE4Urg8N2NAfJ6kiGv6SzR/mYwcaXWA3fvrX2nFiLiKQf+DlqGTK6UYlhWLyhfK9OHU
Gr7VtPeNq7+/bkP80POWCj0l/nIoeRkDpUh6vhD0c6GLX9gv5spuQ/dLCOBOjV9bwQTpweG6rbX1
QMeBZhzIH4/avWSr6d0hfL7BdHuPmvSBnsg/bNmpCfETTj6/1ye6mXREIULw3O6jLNGmnT53fbvh
1Kv7xtVFVODJd3GvkPq3Oj1O/IyukWP+guvjfd15x0HT0bfLtvgUVrdOECpwXVFIlusALSJ4zVyL
aAdNaRUcS0PbXf84KwcHuAcPDkcXU5NyeqFVpLgwXpYQ33YTeCEI95oo8A5tX288OlbXcmJJ+kbp
YHkFkEEKAOXQ7dDa+mo18a9/WQ01OwN4HaOgUtIct1k0KPnI52mbL9TPgl2W63+6PtM3tm19Mf8Z
0s8dLg0ZRcvLHubawluy3czalKO7mHQOr69oy5B0eIZMD22m+0hm3fxtX5bvWmv5c93ESqDGBf5b
i/gJJ4encBAE9nTWUufVG2cpXkO5f3S7+LtT5k/XTa0eH64fMXxOnimPAAW9m3kZ1KeMN1l7VMxv
kuU+NJQH1Zx8p/543djq1p0Yk7bOTuqiCEyROQdaiZJG+8ZicGLDEVbPz4kRafM8JCYnS7BlNob3
J3aUjwiB/ywMtDmvL2btI0FzyoOdQU/a4JLDLV4nEhI+kmF5NwpXArLPk4O+tP1CXQJR9BDgN6qY
Nv/o8sTqmCkhj1+2rUXyIMmV4+LNNxDi3lxf0JorIFIhcA0Mk9IFPPc6omjXLDVH1U2K4YikV/GU
MMa8r3Pde+ug+7fzFFXfqK880/TL996JVZlxGmh9TWVaJUBAXJjuFmWKQ18Npu5g2i3UG4aev5nG
0tk7URLdpv1UPdLVqD8sQ9HdVKWlQOWIAK8fLHbyLgmN7H3q5f3rgP85zOZMxmNYIGa68fHXnIxs
V0ycU3mg7HW+V7kVGGDycDI0H7Odk0xPUZ0eat5xG4bWvEykHTq9MIBsclogIqZXW3iZB39POLlv
Q+pdqY2ab6lsebQgk+V3y1/jecRCDO5fjhpNatXRFJgtX8uQid7ZIUOku05P+vJtmtc0ChK1S8e9
XTl9fpwZtzeO0dj0xn6KDKd7q7hNikrMHM7ajcnfNN20i6FFD5ArhcabvKFIz8CDnY/FbVgWavFU
50a0fNLVoKufOsYL3sdKMaD0GqPv/tTCYxd+H9Qyi+hXQA6T+mXJm1iMBLd5+mEZ4bh77Q6w0e57
I8mcV0bh5d88L7LN21lrw/LJQm/WOUbZpCuv40xT5n0QNtrkB5FTsEiTsSq/iAX7xtwtVn0oJtto
B99j7nj57sZTHB8QvJqTxz7zhIRcF9ffirrPykNe2J3uF6M6Zjuzc3GFkqVUd51djPmubJwq/WoU
STeiILREIZgoxQy/Ad/xpgcj0fu3dRaEX6auj/RDnjtudrssVV7cDJpS/T+Ormw5UlyJfhERIPZX
ltrLLu9uvyhsjy0JEEhCYvv6e3yfJnoi2u2iRCrz5FmGGmm6yfgEYcWgEKssu7Dbg2C2/Ytdssz1
AseK+LWDsR8YNIuGDbKQud/UDXohUSVzM6u7Vcxal57rNgRa+il+VzdhnVUgZn7qTkit6e+2gBKC
9PHcvhHTt9/epslbO4sUDwBg5NeYKHvBmJzcD3EIr4t0jb1j2K3+AQd9+9dPm+3LPIpcWCZ9NPXV
IvH/oFRNuwy7x8khvIJbz8H9XINGM9AOXBluJqhAGM4ONhsGtsolE4MeK4q9M4yLx9Z+i1V0D14X
ZKyETfsIVyP4Lpdwylvai8ti9dN6EWSj2A96VwLgopYRXT+XeJx/LFkgjdGxtwwlNGXpQxDYscSW
QZli2fQfC1Dr9sN6Y8pKf7TjPWLnhqB2axL8MDfntUGaji1YCu1ksWI6b8s05qQpAtatfemWdTyk
xGFcQl/TSvA5lxlmzGLM2oMbg+kUYLD6r2kcPuQWDSQrXCDgzg4n2jVDfHTUXog28W7eVhOVEVZy
HL54HJ5/bPTdSWm1vrtGx79CcDhorfP0KJF3/eJnjEUlPoc7BBES6ZUKkJy+Kvo7+Ftz03rWOXQ3
U1c7FXdfMwKSzS6JgJJ3vcm+W3z4gxRteh6Bn90YMezHrb66eT2ITalc52sUK7CEcG53mS+1KKQH
AchAiX5AGp360rzD7JMqZd/xaWEoCggn3wlrJuwafG7OTbjEl2mh7S9xaX5ryGgaeA323FXOI3Ac
dKpL75zIUr/kYxPTu3hjUVghSoz+unRKuhrtwbKTBEcartsmwltnvR4cH97/QDsqbGWnqIkhMx22
sZrXIDzJZeS4m3Jzn+TW1B6l7xFz/0LdvKp01OU4hi0i4BSSuqMNTfs8X9g27oPEvcI1F2a5sWtL
7F7GWtowK+HV/+Yv0qHwJW/QCuIeCSK5YwRh9cOU3jowdLBkWPoTbVkL3hg0xP2aslceUf0drpLd
skDSes3VAc4cSRmT6djJ0du5qccLlA783CIpfo8vqsdsF5oPyhkvslyfaBcF5QieeYUHQstl0lux
NQPMNWkQvGprxoNRs3drGPehVOSJ6+50P5CrSoZwhxy/pMRBEiX4p+K6TNMRooTuIZ5Y+gXn9/lV
61XqR1xbUT3HdAqOmd38qQwXLa8ypJIVsqMGSpNF54+rR8KTBQbuyoBKOPGGPfw4ok2Nb3zbbKEG
+yPskFTbqLJqnTa3x68P8p3ydk2eb0WSDU2JWIW+ImDI7XrVk3LE4z0uyRhVaMkuPIuPiTSI6dOo
bl6Q7tnq2hOujR7/3KhDrFmoVw4qk6Vdp7wGEf4tNsbUaR/GV3iIQChH4v6mYJhTzqF+JdojhZ8O
29kQyh6t3sTRV7At70l4tR05+3mXwxomJPCDDmW54J4olM4ftkBfQt5HRUvTYb/my/bqXDZXQ7Nq
oILBbnAGVMIlncsZ2viCRnijgwWZgo7w27aJuMAwFZW5NPeRgcf6kPx5J24GRacLkW/f4Si0aaoR
IZfFlXIpOU8uviEt+tPDhVawfP0LL5FbuTqG8OhWmRIavOk8AbYv4nizsAuEsC5poKsM52SfqSaD
KXnPTnoKT9CWZUUytn1p/LykUyfrLeP7BgS1ArlSaZX3Pljgw5bsYmVgCTy5pdAeFoc67/vKYCVU
zuBY3gGlSg+wu+elFDiMof+wYJjCM0LCitdSPJt4m46+Fe0uWZCWAaHUeRBg+RLcJaUXyg0kHT+v
4KnxnlsbFNo6W2cZ9jIdh+AvUJ8IbV8uXhs9R2M6VhA1vSI9OixHHxJuiL6WGrBFe1zSRlc5823V
MmX3ol3js0d7b5/50/ySYsVbNJ6Nan9Jz2qaIUjtmw7W9vOt46PC1qlXpdIzwaVMjgieGfbOxAfN
TZUvQ1xvjQR1j4uTFdZVglle2KnB9+xNYb0lwYcZERML2rEueI8HjPZ/K9uo645NBwVaNLSyDJjO
Ctl2+zVqWUHFdAFdditGJ0G6J+YSUdxRvI3DI06Vh7EXArKWN29k8uHB9recZdszX1pVRZ09D9J7
SnF5ryp9b0JJSjsnB8SHgzSR8puK6YuLNl1us3qkQ/TOI5T3XIJVyyI9PcA9UlV4/NOtyZt51zkS
Vr4JKrrIpZzz/m1u57AexEwr0QJxz/tGYUTuvdJnlkG3Q/oarmMKq0emSiHQxEkXm0ICQi+6tf1x
MAeqWtiel/BACitu02+KHiYQ6z+YQ78rpf8ZZ+6Jye4Ed/cqT3c9aP+FRQRv0nveq2DBvUyRTzdn
/VqHY3ZafPcaGPrIjR/u0i24D6aVI0FnXH6HGZGeYSwULCql3+DHZKsSxdx2CPeZxuYYGSJ2jiRb
6SEx6LjANw/9V9ywaxq1tsxmH8ci87ba2TBGn9r4tYWh/36wo3jsQYqqJNjq54YhnJV26/Toq4G+
9jkuWhNF0yPEzOFuyqf+qhDmvkdCTXNZJsLTGmqCdSk7T8ZZ3c+NXh98NeKlhFeNWKo86fUhVulL
EIvIwk8UuamFZxI7VHTrA79olUSJ1v54HeNwz0Lfhz9aS2s4nNi7dtHeq/WTFXipP1Z4kN/Mj8ei
Sw2I0PPGj9My5YXj84barFe0HSlFSzzZelApGr/YIVQrxqFNVsFL5Alw2LJkqtgQUXnIc3Ze6PCO
jMu2FHmwvEmTu3ruVn3M/0S+zk/MuZWSgArC4RE6wMTFyVsUmrs2XqIqtpvZpS5cb/AqiGrqBfOu
UfbANrXuWGCPgrIDZLwrmMk99lRKiP3ap37Rh9IevBlilDiXn0GybXfOMdQ1BXLaAJ2av2X5EW5q
+cmXLbuOLR4LnmpwHCmHPAcReS+gm6PbbhCIQAi/562761U0V7A2xXs3mRABgfwh2pZ+n7OoK6nW
+IHJZfIpeOgQTZRok8Ny8mAU16glrHp8XT+dG+Ue0tKnLQ8dbEpTA5F1ZI5BBwxeWb9OV5fA+1PQ
wgyqwT3X3qF93UV2hogozteCzuoQLwhdpfbY+tNWwOXpY7TTt8KmvTSwM9k3MHSuMs5+rOBXoZuj
6tTRdGYXen17iWxzv6Fhhtysi9BqooL4Q5YXaT5lBRYOrIYnJqrnPKFdwgCE7g2q9PYRcVcn1OgK
48N3M6q3bpor2o3bzWG3XCpMjCU2Jf9SqaJdO8Q/wSLaek2j757jCGEPhiZsQYGOnT6C4LbzHE7q
RPSlofMzozyvyQKHVYDdwfwnZX6LLaElI6BtFqrvXlUcPAWZfEDObn7vI7bukk4thofxIAnmq9X5
37Pf1tnQTbs80ew1oSjQ0guaKma5LqztDnbpzkjv9U7+hMLAvWGBVXNnLlmDERMupw+4Ys+WzSuo
/PYCFxyE6rZr0a9wJ85NB2XySE+d2Cq4Kn7gRJdT2l3JCgd8zMl+Q1+DdcbgthxIhH595cEnhhd4
WsytQ0wmFztk4/IqVdlYNg1IhBFvQMycgeNg+5MXeJ2asps4Tn7PvEoEU1KKOWwKP+EpJMrWlXFq
05clZYEuXEKjUyvA+UWKF0wRjL7qFprplA8CPq0t7gKSXmQa7BHvJyqjQq8wPn6Ttm1fxzkz8JUb
YQSALBaMFiqvEgi7yw33dtDIV2y2zyQeVbEG6/3Cp19BNtzjQxIUbdNNZTI7fqFqvafoXEsyBw9b
l4U1KJkQYECLY6Ll07DOVc1oIREP3A/NVXqPrFv4gdPpc+3tRysJg4xh8Epm/Q5yNfLQTeED68ye
Uw4e35w/wRIdrtpx9gPrk6aE1qQrBcb50rm5wXdq0baI8X3x9BfSJ/5LOPp7hCD3R23ogquR6J2X
d17hRgKxSKfrKVWYhXJ5ahNnT5mXKkgug632iXZnqwJg3130C785jnA98qIQto5Pp6Fi63970uyD
Jr6qNptLDGAbZnt+cCs/MTrcq4XdjwyN0Biaoknnj4zTRwMH3nrT4r8evXqxTv3RbNM/ssHFYNO5
RIlDGnlg2IMHXwCkztyNU3oBJ/B3QQo2VLze56yzI+rgSYg42sFa+brwNq+XmKalQ/62gTMe0+aL
ZfSxnxQ6wS00j+kW7dcs/w65QHi7WWB5NERvGHxuYddel3xiZyQI/hNiYYgeDt7h2CzLUeihTIbt
3+BBQRPS7ECbVT7AymDZOfiGlX4GW2ApLjNmiYcmMeF1oQ3cq/u4jOV8DtdsqXCOK8ncuclZV2CL
ttsWsQde0/05LeG59OF/Phlq2HZ5e86gzi8TiEvO3eL/16TjP7b1Xo0763lj/DaE6zuUMqXzfVNF
3LOY0Re/9J3YN6Q7pktztlt/hn50LImX+Dcm82PvAXloiRAFcB30ZHOO0KQpBsRn5qaeNA1xJzan
ZrbghQSk6iSsZsY0eeR0wO1Psh/azk98SPcojfc08JbKi5Zf2JLbAqyt8DDG9tPg8ySzXKDzNHXY
Tj+4hu96m4s679Abziy/C4Os6iLvMWGBq7qhf4A1qS07He3CEfk6E/1I/xJ/HA4kOksExsTzMZjo
b+Lp5gA+PJxZ+XDYGORG2DOAe+zBb1Zu9odrwaA00cAU5hr+C69cyEdhyL1H3Sv6nGuqky/XqKhE
3Rlq4yVp4fzeu/Qz/M0j2GNbKtN9o+AnlOFzUD25Ysp4XwvIZK/zuOVot5pr64enmAGuaefv3Gbv
cJoPd3Sk9JzgdymI15SgzTfwDvFgz5Bld1pi4MUeyVZpOo0Fk8tWtKuFcQhpnxsePUw0eCBUjYWK
KCm6AMcXCE9t4AkLlIY+wuSvlH0sjrzJ7D4bUX0iibGPWYy76cFzCstW1h2Rv/6Se8PZM9Ehtd6l
NeQYU1q1MkPry+M9QDYENckMV8NQEcSEHbIt+bdO7D1fxz2MDfBK8uMKK/0CLukTIKoNiSIYLo3N
n7Kk4dXSU1YZg37Dnw9iIKRscu/M0AqUQwiACVZie2viy5LEFXYza+Xz5nsYggR6xObYG2kK7O79
o1X9vnXzXOKKaa5Z5/1EieOF58ZnRlJdLIiapF5yBsJcTDoEFD4A8RrDupsveAVqOEPVJvmiXD0Q
q6rcLt9dqM9eZksAuHcjkY8TxIG5nfaKbO8iZ/UcpvXSbxvY3etT77wq7FDVAAB+xITyMp0FaJmu
ymXk7zFQPyBYas+WdK+HpjY5LRVhtdcSOMRs9YxliUBgoU5SmP+jtIbi1K0/+R+uhukIvVGwPA/Z
8v6ne0W2XPxkY7cf/azsBDwUtzc3rleQsO8gTYMyMMex07Im6fILMcsf6AfLG9ZsL32zvq0ZeYoV
2CrxGJ/hbOjt56F/XHGKSie8w+DrnY0YK6ckvk9E+uBxeR2RxwvbGH4YbPSR9elXbON3+EADB4lw
WHRs6zxKDoClgcONWter9eXBCnk0ksF125gdUcnvGki80uNJzqhQkX/otxR6y+kl6/pDM0dn7Ciu
ApAON/JO5D2YEsl+RMYjHGeSk+aaFkHgHThFgjOyF2+Bi/oaotAZhNn5Pl/p2Qb9saHxJdQD2JZ0
XQuRmI+YzqXMp1PPMuSlLCDa0rHYlN71vXfwrAuLng+PfW9eVTjd/poaHA99Qp6CqjEmIz5Ayr2y
GwAJDZgtfoktqxW5I958kGiYl6GrcVmzQnj6mITY7S/rEVFWZ3zlV27Sh9A2lci9etnovXK4AjKe
PXDl9h5RJcsY4LQ87woMAVjX9fGrB4JYCW4CviP0fJOZ7sB+3sFtcd9g6kfBbVnZkSaqUPjvW+Yd
ZR/IspmH7xRKFxTvgpCmzMdlj/zzIm0x7WzY/rXTf6r1P5KVXcJIvnr+9BhvC1KFlhV/S4ljs45P
Yex2459VSiTfvVZXbPXqNVzQoyOguwgDTNTQgR2knUqjWD0lU70mUUUB4mBxSm+htmh2lDi0Mrmb
6Py55fNzlq+YiOVZEXmKF/9kLNJO1+zXxxRXwBwmKkZDC7dOdzZJ07KXKQK9/BqeXyib7MMj0e8y
2afJgeOim+gtm9q43ET+Qz3tFTPECCdB1q4aOLqYGeKRdWsvqvPbgpj8FMJotJZhdNQL2am03a1b
/Laqthwovn8V3MlE/2MxPQorThxFRmrAhnF6B2pqnfX/jxxbPn0VnshCSwrNjfC230COFSb9S4CO
wrSkmkV4zwjmhxl68GibT9b2v+sAvEh24poDshAhlLDsa0DLaH0+7kJqjlTOjyt5QtDhG/Y2aKuz
KuH2gOujmNR6GwMXlx7nn0r7RTjMZ4Yk1XiMEJIYumfEQjwkXgeJKzMnHfR128Keaf7DJylTWTkb
lZYGWHOp6ITdyOzGCk7xR8BfXw1ta2MQjyrz7HFJWKm8cd6ldLvBDPsVVhnwddrUgS3ef0HTLxjD
+sfcp5fM70hlNXuJW0yAcu128LWskg0IfDQl12zdPtckvuUtQBIAFDuJM1CqFdPFMgNfhE0AwIg+
OqXBdGwxOMeu35PegttJMabAId9PAU1AAX73p4ocZl2hNXzc1gZUk7WYsPxAusWVb+RTseCLDfDt
zO2OLbYK2LAXSYd4SgOegPOjfUvD05gFdbbk2LKMO1io3XdJYgDqpJcUy4y6Y2Nlm+mbK4nEofiu
Uehf3ayPC6FVg+XkuIyvA5HHjTuDFxSe9InTiNa2y2Fx+ssMESBtHR6MQ8h247N6IeOd77C90uIS
2sdptEABN3KELgweBfGDJ8XHvCa1zscdGOj3MXZF0lSWqrO0WR3+fdAk2kFLeR5ldBh0VgWp9xSL
7uSp5RBM7LosM0eKs4HdRfRIUr/iEZxh1sw7oh1GpPic2zIaJV5U6be7MWx2dnu14YQ/03PGVFjP
svsVbfacgHpd9ZH8Iws1645kdCgxFvQl1nHHBgsZOMDisCrCK92jf0s25GYEMdxnG6CHhK5wK8SM
0jVtLXokX8HBPyw0bX8yld1t+fIdbelDZFFjujZ4mGmOADv149IGG7T2hNU33kG8XmGG067ffKwb
Vz3dtLtOeI9XxV5mQf41bnQ7NJm86MBogmIeHhPzuKeK1ByzYo5xYMWz97YnLxjxxgyV5xGQqh39
9WcOuF4jNEjDJhMwTha/4MWvJX9TzN93JDuICKcpwzQl5j0QyVKned1tXVBQiJ2FwCArmy8k1Ryc
ItUYZhXzkhnrCfgjd9bvKzZj3xX2M78bNxAj9QJ81vVBcohbDGxBhC3KFNDlfuJkBIxk0Yf16XDV
TNgdyDLrWa+wNsiScdzpoW8ewHhiRcCn74klqoLBNCsDDYCw8/3+E8srDmtyG1SdIU3lx427+sTA
fcgH+kSH8N1w1peBZLUfyd/OG05o9A4oznU6fy1qhvFcsp/67cc0QZkCzWByb1N2NHkFYizI4hTI
KzQRFvU7SBVaDeifG3JaB+Rx6vwUAMkDZn7lFpLtgblyXMhhUulRIZ+pbdEA9d2ITtqM+7iDKUpg
sa+cimXClBwM+3ga6jhdcWD9W48tFMX7TqW6ugFTeZhinzQjOcfd/P+Pn9PVwkBujOBe1vZV66lz
D65CGswjlOjdEXvBooGhOHP6c6befvpT7iPVaIM0TRIEm3fi2YcdbYF02Ytc3HvYbNf0b+WM2YTC
LC0FJ8/oAqrQk0oYdgu6zDBwed/TjOiJOYKJQXDFw7oISQ4qykoMUqjO3cFr0lM6BW+cJN9JPlz7
RtfAPvZenwIjhqk3vQOU036LIbVlkiPEwixj3ZJ810zkAC0nvrSgwv51h+m27Iw8aSIuCxYxJGof
OgZsw+zAT8HeoqO/sK45phI7QuuukY/qyfDbefRVM1IKYD7pCFIu5ATxsm87gEhAgHLwCBovufXd
yzA/Dxgsmr4pU4CFY3drgQ5hN4TA0+W9TabS9T+jSJ+ZTg5uSO+Dxb4E1OzsuP0wO+3CCXSLSdQb
5VHRKPmxUPFEpwnI0g+dUOSkeEznYb/o7hBaGHQAYmj6oEVnh5M8sn+5uva+2DtcL+PivpPBXuGe
VYHLjcY0lWVvEL/TJ2Sfzv4VhozFlmGqyNMTliVH17r9lL3gc1dDuz5OIdZKHJiP+3TpWtu/00zy
k0ndHShU54FFrx7RTwFE/Bu2iHYOz00cXFrMKfOk93F7ykOOnhGYN+BM265nmKJfJBuqJpzDU2DZ
vc9EvWRZ5SugzJI9R8YH8aE5qRwXpzfd82g9t0AnnEV8bmdSkG2BeXvbmW7ZV8eS4o89knvi4OVI
Wl/855EHZxr8+lt3JFtydmiwFdDAdgUfQacL4BOFWphOH3gbfnLwXnqONTCR9916dMkNq80nTuSV
6vHawLlZ9ettDc15a045EJRs48X6t2mkZC+wLFhzwHGzCo8D8/YmHW+hCV/gsgsPaiCm2Zx+9VZ8
q47GQPyTHrBAf5R/j8jJry5Tz6hQ1dK53QBe1Yo7E6ahZQdMfBT+Z566i6PdOWj4E3LrQYvCziSZ
u/dk6N4IMh1L14hrRwXqg/eUixjv3nwasPtVDlcZKLi7vwULj5exgBwGiZnsLJatirfkTiQDhpBh
H2Bn0rbDeaD0GKu2ykYH1A4LJY6n2YsLvp4bjtClW9bfLunQOSLceNT+aw/XiDQwvwsxwKFWU8/J
8JETBRxwfprwZFqktVqmkaWQbs80xgXGiVqLhL7pP1wvHp8DRrHvc3Wrx4Mg1JSRI/sZ7XGhAHbg
r5Yz1Mhu9B5CvdywB66bKHhI8w+kmdchVuedW1+DBbKeKeV1Dxhsy4D9AvDlCLf08WRzjP/TjH23
CiDNGfmr2oZjQKYdDx+paz9hzFCm6mH2wwp2j6d2QUB1S3Hzb5VHTa1WmCytA9Lg+yqh8y5R/ByG
4MdmJ9cEmGM0vcN7eMYu5ZCG/UvbhKc1RQC5wO2Sux0YKCXd1L2XbEWIxbCJXzSd703qqRIAYoYc
IR+pi3sdeP/1KA3AR5DsIX6WKLotzXzx9ds04WrF/DE4cfPHDrI5LAqa7c7zt8M2ybtpVf/yNTxi
VVBo0FLo2JUIdwOdH4BkB4sPhi64ASI8jcCf2+57gjUp8HEoJrBMcOH4jX7vhMOl4CjanlMRvYXB
tDfEnlrjPfhkOyJv8zWxSxG2Gybm+8jr68UAHNXpQ2qWA+/nohNHR28xqiVDTQGTxGy/WyfLadt2
Buxb1Sd7Di27352H5RU3xgm3xS+dWU2UV2T+i8jyg5jkxaxTPZhxB2T4ZXPjXnYLOn1uaxNvr148
7zlcZ5rQHhPX7uBlAGs+XBdYbGdoQ4LpefbiK4QbVTtlDxFwEDh5FdJ8JnqtgC2WMCS6rkN8jEda
MDrVS9R+dtigRCMMYGAEHdm86LaoIpbAkcaDIVFbxyrYcVic+V1TBf+f3Bak9vn5i/X8H+55+06i
U04U3k1Ids8EZjacAUPX820axcUibQtZHBiqPUzgYVSj8FVGQLm7TAawpncZovzNDvnV8eEdUMt/
y8AuEbJMgVMfG++PrtjgAGApX2/xqW2xcDR+zfObN0fvoWjOXTfv/4YcX4l9Sky5SlNCJrTD0qMa
Ag9w8Q9Iw2WW420fw9/J0bMB9ul5L7ATAq9AzbdIrqcIPAkYmz32JBZF0DR3czpdbKIeTBPV3LaX
ZgCFegj/+9uJIJXgNkfB2xL0B0SZ7MkQQormsLWHTWqra+iAjh1YQK3s6yYl1RazUyDkaaSfdGnv
cMlh3yfA2+nRPcYPkFPt/ozj8bHfwkg8Ar38B79zA/4QELWFoh71Ud0BB9CL3KVsLOn8skpcTnE4
oZ6BijE3XwsW2cOqzgQRuiM6g5FOEEmDclAjI7BEsBbIVHCRxfe7KgdXpY8MK1GJvYxowteonRDS
7mOSwAK9c/exjyxRbhG/hXc3eSYcQdTYGIO4ENc5oAIfCeoabA1lKsIT4KbDlQMjjM1dSi+Sf+mR
gegFBSX+G6ZgYaIkhXT4JIghqGckvm9Bcwq3GcUsB6AQYgfWzPdyDN8HL0FbB1YDIpWRo7ZehiYr
0+QsPYJZ9OYIxg3/v25N78YuqmG68Qvr3zs4puwEApJVu+GKt5c5+ooaMPfbpW62tlgpLUL+69Ra
e4HFPvQXc1yRafMtGr5baXpJlrb0RlvJUQME49cODXmWXxGWWXIk0lZ+FxeIH7o4dLg9KIwFQbWz
7XiiGLGyFBKw5kh9DpOpthAa71RMzuv4bg2MjEwnio64Z6z2IlwMy93UhV+JwY28ueEOrfC/vpX1
xHAhZGgEiixCF5to99nF5hZ58H9RUClleK8D+pX0YLHFXKMrSobSwQgkj7sCoFYZ+lyWzDX1HLiH
xbYvEoELzvwh1u0u8kB5CQQ7rSN/0/inoVO+X6W6MDzQGQQ+3zV/pJauYqhjJs0qMz4y+qXEPxX7
ZfS3xIsz7P0jsJ1QVhxCvPHrr/tY8r+Hur4tIvjgQN8LeG78xNrP8VMm7GcScuAMzZRVn72/vmWE
3HSs/4kg+4jdK7AHvyYr3dPG38mYvwF4++DZ/dK3v3ZdX3q5H9dt15rnPBT/IrbsCIYhJZ5gjffP
n/tLHoD1NwSfVuT/QR9aqOAMf5LSdPQHuUmHPhFfcWrI3rcMdYqBlJKzHODN1OJSkz90aC+MohHr
vfWOjlw8ZstKP8zfkWylfREizA4B+0syhe0EIGIi6gwx3A9WebISWONXfY8e0WzEr1UzZudYZXD8
UratogZkDduiK/QFD0u95KaksAY/9AvHDBhZhRka8/3qk67yw1YXbWo3jBKanVc/1kXeW10uQajB
mUboJuPZ57wkn9sKh1Zs3j7+x9l5bcdtpW36Vrx8POhB2Eiz/u6DAlCRxUyR1AkWRdLIOePq54Hs
7qZKHNV0H3jZconctYEdvvAGU+XlZcpS1VaL26wqkrVvTi+DrsSAwWgGSiNMzHw0xSqagoeuQvss
lzoiBrU6zqPRbSpBFbSJ2wzo03gIO6nb6dD+HKoMxVoyublBDi/+tPH1oND6RpcIqGVOjwL2AisB
KTnT59dkNLPMUb/qJ+vW6iOTSmqmEYRVHuBQBaqYEgFQzNWNFc4XRgnBSolRiOiKftM3xkvCbUes
iZOcGeByDraY7k1AeTD/BqbZ7RLC90jgIVCW24yeE65myrWa2De9Tv1aN7YJYlkOeqYh1qh01q3u
zsq7bSkzBGJ6ZaSuDat2cfzbDUbwYlErMSmJxI1/LUl0T6e6ujU67cKuu6V3Jd2nUXSYK9OlBU70
aLbfYjbAqMLuTFUqO8PKFPklvxrJNJ5p4GvRCsRkvQP/+w3igOzUczh6c0Z6Oyi9cEIro+E31o7u
ywh9WTtez5umFsYG1PkuN9KbIS43vTndUCrLvRqYuqvpsLUBelBgTcq1rqYXJtHt0tm8HyZID8n4
GKEus43BIOLQk4KUs7pdBmGOZmypO4hpfMMD07jOsoLSl1+j49gDWG3jxJ05jiIr2eEoe7BkgCVN
2LxhWwSrjzQa/8D0XmmT92gej3HarAO9ve1U+U62ijcxT8sFRGkMP8wOhZHy1dCkEXW+cJfLhVvW
4qtvGYQburQXKGWuuqiCLttn70pkKEAFB3PVFMQERU5jN09Yub714ossJn2dd2o4gSFI23GHMM9V
aYTHuCjfZlj7FDm7bzzXV2xtZGdOzQ3/8xqo3NelvlUsAQnWwpSgaiesmoh6CPq6k4meRUe7Y6gt
fwVRoHeGcEDsMB6+Ku382GTgHOf5JRGzSjWpW1cQ0lzb9y+LIjmqEccc+Uu06rMoXXfdnACsDNaN
X7XgEGyyK4WMW42byUXPoXIEW2sVt8VL66t3M5s7Z2PzFucIADybMURDdtdp1IOHOohoB4J/y4Xf
rUZDfqd2MHpTk4On9IsvdtksLvL0j/y4QO21Tb0W3aZVgquoMtnYwNj9e5SDtKkGE5B2G10pZpW6
fQbGAs/XbZON7+T/w7ZuVAnntf4msYwtzW4So2QnAVB0wnJwm6XMKVKJ+jzQkKyS9vS+XlJheSX/
sYoH0CvDSOAp4AoA9DmiiyivMDkEK9LLBN1LW39QlQu9DDV3zvuBQ0EFYUzebMYcuFoirWnwrMNe
5nZOdbLkoN34U3lfjOkLkRllkVLZpPiDoFBCaNkHl1pF7oaFyGoAJe2U9HtLJGXWhu8/zJNx1ebG
a472a90Ubprm131dfq1a4I+FRCcSFyQ3isluVPWuBFXm2iw1d2h0DDpCX1qJsThUmX8p7O6iHtVD
XCtbTXQm1eVnHKXldToZd7hSP/TWolePsXI+da9JF15NXbvLY/MYx/GFnlX0feJhK0Lluo6ohKhq
ukH7+KpVxNcmCx7nof8Cn/kxlMfGMWXtQLN0LbcSZWb7TZ16bRcOzehOKpXeKFa67Wz1FI3mjRbK
73S1VrE+b+xc39VGypbBuWkqgspFThqoYhNcmznSerCLHF90u6acQLqr9TP5l+ZKutlQ5apeyoT+
kxxzTtIYgwOT3cbxEhguJFH43+DGaxZHrNdXeWKBRKcJibqr7CYmNw6yq/RZ4ktgysRzEAwctY0a
UnVhL7fAUwiSeqVN9bMaWKGLdddtMFKbM8024ADvzXVQV5kzFVrl1eh5sk4FnaP2rlKtfTtiF7+4
uXhJzwIs/Iku5QzqrM2fgym4HtJu7xf1a0+Pa0wi4TYAealR2b3nV7m/DkuwzzIeJaicHOBQXSlW
+ccsU5+fTMjIvUQQpahJuCuL4djwed/Q+mi0nV8a09Zo2JuVD2gngjXU+nkATDqmjhRTWpfy9jCl
dulGenM1GO1eC8bdzI4Hj7PBcW3hBvSHTDMyb1SKygUjh88vnXFdsm7jQn1TtCZ00Sbm9o4lwlCf
NhzFUMBKBnd00XPOTknL4ZTriUPtNfI63bwNkQ5YVXOwjW3WZEPXxwf0A2zKm6Kx98LGfm4k/dFU
UnoK/tHkhjUj+cbOoj3mg6RTUkpHtwCVS6n9Fke1w9AAREBqljOMID1tixtqhhRzKupAI534QURf
KyAYM7m2FATfIEFFzqhyYlHhBoup7ojCacaOXXTXWkjjoPL1pOTqCF7H8Dqmni043alDdznGzW9J
DGNjklbh1MdrGKgaZcym3TZ2CJlSLeqLQO5JvkvAOb1pxFCrfPO60zpzW/vlIuF9o6pCWSu58WDH
lryDSjS5c2ugjqoWJHSRwn7MK9ltMxEDACetr0FEXMtgLxyQtsk6Vij/pjNgu6KaIPmDBqnGtOL4
l7ZDYwQcn/6DSsuzjI2v5Uih39LCL1Ac8H5Ns2OeJl8AT93KdboLwYp1CsmQBi4gnIDfWTetKd3P
lnrdm+KLDcBQp8ffDDFt6UEl0FDNYzvP931rHqYMu0sjXvDpi2W7lsSuKnF8l7VCvzWUv7blsOuA
LGqV+VQN07NpqzL1xmZaZ0lEBoEK9jbCsAmgSUB8lk10OxSt96xBHZzaLi96Tb03ArNa1XXxTBvh
sqfiCwNk8L2+l++SkLivNPSHuWjuYJbsRN7sJJP2YDNvl2wyLqJ7KZQu+zx4CEPj6NsSCXt7gI91
odZXNggzR63B7pfFAf0okG2pxDGcRU4jorXcUDaux6OR5/jZZuMLRCk7rh9wm9jSm93DGbrNC/aX
XR56Q7qI1fpBNomWOqobckLQqhqFT7HKv5716akFn+TUIqeBVpsjXYXW5Q2RlwuHVRkcgChWLuz/
hzYlWk/8Q0iXr9GLCwtkJSltQOivhTc6/kuypj/mofIKBmPbauGhL6pLGsCUPIve6a32W0Fp1ZVU
6Wq0U5Cs8SOIDCfNcf5KvDQcH0Ilfiqqlkqvuh1R8qe4EO9RA70oGvmbHjfG2peD+64wLkAHeLxs
GjPEhjEYk7qnvkKt1rf1tWo2bjGDBRtT8yA1z20P9i/o0wNGVSFWKpojR4OxalVZIarLviCu/qhJ
xj4F5AIv6FFMqosPzdVAyEAt1WK30JDPss7iSI1iygqCxlmjGZusJRmDyRhqORlf/OgvMANR7PvE
vkdReVPbodco+m0upyB49a/xDO4OcPouJus2JX1rS+O9AFc36JmrlOB2wcQ0yjx7+HnBKzDB6YrD
MAVb6CxX0hxQdcif/EzfCqET7rwWFU0sdKsBi8/RY9+KF2of5iob22/cyneZzPFtg2I19NvGtLzC
NK9RDHxrQGDTWJTeiQm9Du3mTLFua5XSUBbSUmzoEHttiy7zMAIbCiAFJUW8mqKvcpqm9+RSDxVp
CFchPXARO6EpXaepdRknPVhH+Q5K3y0FVLdaGFQK/nLrmBx+VcFGe2ppfqPZSWdB8YEtcBLSX0Zo
OmZZ2ZK66dOKCFVDBHwmUJmb4WtbGRshzURS0vxkKtw8pR3eLDK0wUgIo+hTCC+ATGCiETPF9WMw
AquSM0Ly/g+NW9IxRhrrVZVtw9I/jk16V9jFobblmb5US3aK+RBF/C5226SjXJMhAGuq5lbH78vS
cMeybZmmtpztpVH0K3oC+yGJaKSVquQFfX4YTYmuztQ+BUX9aNaatsFqeCOl3A0GbFYIaLuK8LQs
OrcyNCfCQ2EF+jCEYNclXi/mL4Mvm3TSx3CbJZPKZlDVAynbvS4XNHbhckIYihx7BjVe9F8hYV8P
aIRLPT+eR1q3jWFEbvrYv48Mc++XxLt2eCw7dLxE1285zB6alJK+Oe0b2smVpnpLAV0NA4pdYAoH
aTgIoFCkn25RCloLTMwOXSuaaMjaVJv0ijZ+kU+XcWx5kl4f8pqUVU9WopY8OCQqpZBoJyFpC0gI
8k1iW/1G0hBCk6f6eion+rkEk/Y4bUFUbwybi8LOittOGiXAvfEhDyeggzzHMpRtlv2QrpRq6ACy
hg8EVY7Sal6vTM8KMRkoQba9ZsMy6Stp2gGTg/tGrxyjAFgd+gBSL6MTW8bZrTJpA9tWvcEMcyuF
xuukRLu+pheEZrlDN3YgVmBu4WCkG8uqYeB1bH9S5nJUNtg6Agag3ep2bEqsxN0ySfblaF7SNfPg
yLnwYdGsV57GKvcQMEg8EXP9ySWB9VxNzcoGMOH64VjQ4R9KJ0z81LNLm3TQkIgRYn+v0+rsAI66
rWKtI5+GnjAQ5g3vMlyLuLYaYkXNomysjuKbMXKBiJbaptKzomaWjSpqeK5RcYuwMZhgVOUpD2vW
4LUaW6WDODO2K6OuDGdKxGWJ0dtG8q1bCJFcRSmIB7kD+ROX81tQwX6K/Pq+lhLLAZRKbS4IyUL6
6MbX9Uvw35s4jLjdgCBR1Gk2IuGy7VrShQiBprztycez6aFQ7fcSWIzTZcqxCLOtFuh8ncJD2XkV
6hwbZo0LnH5jUCl0ioR03RQd3f7wHnrSq+jNu7YUd2pmPtjEtCuVUEET9dboxZW5tAfJaG6HOH22
JeV+MrVvdqJPcG38wwyLiQy8eu4GSAFGOV6bIxZssVpRbuuH6wZyMLXpcII/NmaEW5zseC/HbmmG
lDH9+MkY+VoLqghqnzsWxatqM5asPGp69hS0lMhnvwi9wAe9bom1PBjdSqj+N+LyeaWafrMpME9f
YYXGZ/Uz+AE0iMJnRfiO1VhbmmRiY/sGtYlZGVwqa0Si1fAYSdrDUE371M+o9Kq3pih42TLhcU26
MzUcQ6NhXDWCWmgFKMf2Z+rvlIK78b0G+ZvPMRAcReYSkB9RdKpge3Jhqq2E270SrP2Uwqpa3pL4
EgTb5mGAJRGDH/XD/mhF2oUY7K0ykiyo5rUvJIrvBr8jCT3CoEMM3AzupxuRIxJkKlspD3b2UF0F
aI9QDvMhUs7dK3WS+AJKUXGwG/stkpMSUmcCXn68BHq1CROKAgmVVcdPQnjAoAAzyX/qBeA4WAiz
00b1Y9k1X6toOqKzjAdSHedrUy0pisnRmxoUzTrRiKLocg6yfMAIvPVko7AcgXK2mgFHBjBOQpTP
3CgVcW4b32KizHMeIi9Dkw8FrMgt85omgQj7VdTXktMEqG1X/rieATNDBqHHLAG353yHjONL9DDb
jgxrql7lSGuX8gvJFzR17G+pD2n5RWA13wIVsJBtFfw2E3fyKOTa6EGFV4Z8QSK2lRVAClLVe2WW
fQ06oyViJhhI4pHmmyRvhG9EiEYmISXDiO1QkXRJSh4cw8y+11CSpZ+mk8XCyoT8J8lrqgyRg9MY
YJ7EbByppuUmVyFttgC4FU2VyYRbI0+OroM/aCLBfkpq83WY0sSlbMepb1JZndQRKqY+6KCzrMxa
50UWe0oSfdPQ5nEkH513o4irTV7gRjVO47eKvG9NAfHeksWFYQjSeT/R0IPjfVQIe74oFmpsozwD
1hXaH5TMBB0gCHm5NFxkRjK6EfB7Dv5ocNrUqsDXAumi3rMtJS7IyPftVzUOLVqFTfDA2gLAYUuT
05m5N2vcIVIFJMWsS+CRCT3euKdxJ0lXuMK/i8nQDklHcqdXI9dXBWxOiKjbFlkE/KCmDkKHs1zj
A5A4XHDZDVfZ4CpJeVPFyuTEtY5dYhyhYUCd8kuTiFsdDtalqYr8CYcey5FsAmh5KIPLPJ0wziqV
bm1WOMSzNGt4KeKeVjJVkJF7ZUh1yW1FfQPSplz7WjG6stFnfEFioLJhhYxBPHAc6UG8B50Hchv5
zX6FRw8AkBT/g2aOjuhWmveGrwfvCv26W5RaWddjM9rretbUrZ93oasNNbXZHCZCVcCr0iO1w55H
1td5C3iqK9BJsMKu3Jap1t/gDUvqwjryqHq/c902nm7NkFOa8BtLZdgVVOGvg1af1r7fFlt/KkDS
Kpm2nmvxIlqwk3VIhQ82zmu65Im5ACXQDbTSVSNjzRjgusoubG+yOZkc0A/gqjGfwSZyHII/UjOV
3rqmH8HUi9o6GHpcu4S69XNBIW+bFaJ3rQBbSdqUnfaFwm9LlBEBOlFavzrABleuwy5tLlszsV7E
pJk86bkCKyFJ8T1iIdnjGIrsIoI3TZyRSWBupKDxwgy09qrRwuXU4fbeIKg2bgvW/5ElQW7FUUPQ
Y2KGqdH5yApeytQoEiaYtUmPqpyOcyjYCIAbic1q8FyTEe71XPWP3Qy0PNUW1EkVLMjuNtkquEZ5
qZ4MG4AZwGvC3lI9TTP092IEUBAVYIB7WR9QU+xL7FK6yM2D2jiYDbWAOUmm50Gp6XAbhCnChr0/
jRNyEnU8AC/PA1KDSlGea1CXlKJs+KSa3OyyugavEBlwYy0iTllWresmphTvh5a61VIgBmOuLM8u
nG75k3SQm7kEzIkhTgZsDzVpAGBCY1cPZP/bISuNTVLzONPUyF87pdW/WX02rBMMKjftHPT3OTWc
K8PiduaR+Xfc3/mR/gcHeF1DcG0aUiC6IF6HrPdltfSy4xHH3kqVFoqcHV5YuWwfqjBAjrNpIlQC
gnTdR7a1CyJb9lCdJM8CeOjaVd9eJHEHh3/u270/ZMmxrarxD7+lpJNJsNhBvaRXZgsPwm/y5mBk
mDmVRmThFqOMV7w0aa9JQgLlUZqXWgB2x4ac4GlRohC3ZDCeqfYepiluofbNyh36Cfo+rqL5oY0V
QlzqI25YxfMV0GT66QSwO7WQsa/pLY6BXBsOCH9Tau85XvxZVjZKoBbg7shpO81/BGgHdBLhlvJQ
xIO0lnMkOOqC1q/eC9lJagjuclrK3Je69UXjTd11Y6jT+1Z4asKnfQbR3YFg3h0xnfc3CWyqNQyn
EG/w0t8rnOAQT+NmLfuT4sWqT5ICD/wYlHZ3LeBhe405KFtFSzEAjapoh1ZVCmtsjNbE99OmS4L8
S+5bdAMAha7zOtR2omriqyH2WdsLlDOFKIJoj8aO13yyhWYsvG5WzQ3qDz4GIPTpmmF8q5a+3pC0
5UUTBOYKHqLh4pRuH+yU/Zr5qAkrDRVr/ETj40B7E+3EMSYZ1VpxUVe62AA/rraSTiExbafOTQYD
cEKky5fkIzM4YR3/19jM4DGk0VqAVIEOHxdXQMtvrEjUd50Sjzv64XQfQNr7LrpfwGYhGLtESXXq
9EoFmj+lf+PBmONy68BDd+txNuEHmklGu3/obLAxcgop3qNXW13rWZDDfuzi9JhbgDFZpamrhH78
Uvl5dRtHgbWBjznIsUszccgQV+CoKV9Tag2rwZ/qXVFq9m4Sle6hdtRPCQWuIoMM5WcpRe1I9q9r
KSqPUT9qHeuozzY98uu+0/kSpkot3GOf1m44fRmNVL+VuERiTxpqveNryuTvHQUKGPpyr1Lpw3Md
ipUw6qfG8hPbzX0TonEc9DKuV0mjXga5D4O+IqqjpK+Yvac0nTVRn+0J6S084AxSrSRqgTjVBAgB
5+7tXNi5tTWLWLJXVtlVd2i6JM8wi5Vh52t5Fq5ZpDbQUtVMzQtACIn0pQcVJi41CQWMGzwKM4iE
M8rpV5GealkKRID3tEdVpib8FHPcASmrB70GpUFE4+Ul3ajXDleyAJCLXXOjhfHYo3ww6ONCSRrM
h0LvMt0LpywO9pGWUgMxrUVPsim1wVgHcAk4bWBePSRKGLz4ZVZ3nj4k9i3KWIDOplIHJda2CxkR
GOxsO5mGjSR5E3mksYpZ4dVKq8s7VFmJJrPcmmIn6hLweaQ1IyR8uZqnVd0GeU2vd2oH6b3PgsEA
FNCI8NLsEkrRCY5OxV0wL25XKCgn1tEKlITyamCpz7Clc7doc8ub5YRnKwM4KL0+q6uSklAfdbtA
NNHswA5BTGpQoRN6oK+R57DGghdKOJNq6zqO+FnUIzv1wMFSls7sl8FbkJn8p2ZxNbhWx5m6Sapq
+SHMMqmRqmNeX2Cj1RXukC6xkRQ3lXWHesdwr5Gt3o9jzmKOjRYL3aKcZm3Vh6Kku5+FtM9j/sVR
oI9AppoA8aP1ADgF76qsURAFAwkYewKxJRLZsVsAWYGgnCRZsNZ2RTbIwU7y7SLdm8QLoIlGAzJD
b0HAvQpZJYsqiCbSTdAOOspmmjq8yuY4R97/QvGXI66U4WwZvmulkBGSb5V5JwjFQpjpDd7cQWu5
Av6ehGyAXy8JuT5nqzBFJgmJi5j6ggksnZIT5Ec7z3b9nAC61Z2IHpiO5WTm062DI/tdre1/v47/
J3gvrgtEsoq8+cf/8OdXnkcdBWF78sd/XJXv+V1bv7+3x5fyf5Yf/ddf/cePf+Qn//rN7kv78sMf
PK60drrp3uvp9r3p0vb7mHyH5W/+/3742/v333I/le9///3ljdvUjZq2jl7b3//6aPf2999VE8vh
D6J0ywh/fXz5kvGTt1Hx29v7b/uX/D2qi09+9P2laf/+uyTkvy0CdcLUII/REtGRTRve//xI/A26
NwLgpmHrGqrEv/+WYxwV8lOq/DfUtAVFWRmvkMVS4fffmgKnk+Uz7W/o7yIbyFekhKAI5fd/Pocf
3sW/381vOeIHRZS3zd9/P5FR02XORaT68GczVGAO4kSDMGlonGeBBfrD+FbZNoyQ9owu3KkNnK7z
e6Gdqgaap9YiSv+jAh1ZEGo8C8BED6FZpsOeIil6H9Naj8ERmdXbIA/7QE82ZRTcfHgnf8324+yU
E1G6v8a2TVlotOls80T6UCRjXdcJ15u6Ga8DYwXwbrhN18l74mhfjZX2B90w7QFOyRmnnNPHypy5
KBkWwBKeuGL5Xh90MeHGt6YIweIoGuqUxVvd/2fuK8vEPg6gn0ggmpgXWU1pVI5i5Tu5yb0y6W7a
QmvOvD110aL/c0sv+wCp4h8HOnXejmfYynYRL09wXrc71WuccZsfsgfbGZ3yRV2hbbgx3dodPHVr
npHM/ez9mRhSIy+Lp55BcfrH55gWUxrrvQG2sou8ISxXeSMg5k+rdOGcUQsp7KVo/zjSmgkw9AsB
sBZjxdUAJJk2jT2f08FWTsQnvz8QRE7wfF/a9LK1fP7h1bZJP9dNsiSAN3rqFFAsNrObbeFDu/46
n+ihU8JzzH3qpQ/iP9OQ/mtskwcBV8JCu+THsYOuV0DZ65VjZLXh9X7nr7k6hHtm13y2ehXlX8MY
J1ME5VmoepY3jrgZXlQv2NtOcWHyvkevdRK3e4zPKKGq50Y88WQJWl8mNuEYGhzlCZE1SMVOjvjQ
l8q594t1tDFWilO9Ta65X77BoFD0cIp1cGe/nZn7p69XRVYUewbL4Mb98RHbZqT3JQ1lZ3zN78vO
Qw2M1Mlw5af2ZUSWxwm/WutyU+5p9Jx7Cp/tNcxi/jn2qcZ6scQpsgBnM6Da4Nh31p78el9ffcuO
kKHu+r2DHS5Tf4lv0mP0eGbmJ0qhfy6uD6Of7LV4wnZLtyUkK/b2k/EyHUEhuqQ+7nDR3fdHYyu5
/pkZL6fU6eGiaKxkRUXFE2GwHx92rSoVvGqOSYwQvXA2KFvZl0lLi7OyPKCI6DHY6wHVoF9P9dOZ
fhj25B2T7JdKL3Om1Xi6xpdN8iC6M4rVn1w8oJMs1VwuP8s4lajtFUtMSRY2TqcBWsRvNfoigaaO
OKf+m7n8ayDz5BEWg1Spw8BeBWZw8G0UaPziJpXiM4/s020hFOYENgIY0cmFFod1T/+WNyVNhlN3
d2P3x0D5SBjvhfrw6xl9uig+DHVyFsA5p12aLqfPJtg2m3Y7rMOtvD0nLf/53aKrMNMUAzX2U0H+
pBT1UCwHuXFsvPqCCgPAjYO2DfbIL6B3UJNWccag06SdOWCXGfy07HXuDx6nKROD/bjsIYiYkUEr
nEIOuObh0m7+WAL7Ph4Auj3k9jkp+P/HVPGCW3SAiR1PDvQ5arp+GIvaabzJM9fNhoLTxt+JFbJk
m3pju50zPJpnZvnpFkDYBJsoS1A1PnmPIBFIGm1CFGjaTk8zIUspmJrXRXz/6wVz6qPy58n1YaST
50lJoJhbBRwIlRTAt44AxfIEgcnpgWSvYAvJZ86t0wMEwVbVNgS+0vyDi8/JAZIW1IJlwQFSQGMs
GntVpQ/x9PTraYmTVXI6iPbjKsl7Ono0dxpnET+VnjLzjBH8ud+/fP4hkCHxZKXIkLxqDl7QhBGE
pl/P4HQFfJ8BgAEiYAJwQ5y8lzYVVZzG8+IjelnVl2VG9G1vh+KMMvenb+Pfw+jLtfphIlNRKsLs
1M6hlv/eaMoXyPb7UhQvv57N6RHIbFC5U4m6FJMJfY+UPwyDiXM2APPpYXz1u8KG1s4BBVdhyOXN
oJ/xCvse2X48I76PhgsB6Z+pLY6bP04qQQ+6FPQZHfmmd1UHe/pvsUsTz0G2+HK4wDjaORdtf3c2
+mlMkktcMBWDrPXkmPA7BEpx6e7ZRxBV/8jvlQsiMafYQFbeluvI812I67Oj0f4HqeEE7n+xYjQu
l399g5MzY4TzK9eKgSU60Z+p7w20d6evWff461f5ycLE34lxkEQnkj69zTIrQaYM8KaT2OPVCHbF
s01kKeWYulHRn/Od/en4/f4uPwx38lzDSg6FtTzXnHPWoxv+NLqIj7v+bokrIeDJ68KN3OLMLJVP
dvgP0zx5mihb1PFkMa6qr5BYOi7Xqe+2oBLW0GfXIHFdZfdfPFkdbT/8WnScTk/2YizQPsqtGAxc
O+zMIVwLLdmktoaG75kI66dT//tTNclT6COJZbwfd0htNQa9A3aIeTev9bWyFbtg17mym60j99xl
9tmj1GRswDnybYjsJ0eZ1gIingcZJhStawvH4qw8c4r9lFgu89EU7L1MChWafqrUjwIxur3LfJa4
p72iNUJn62Cy4UfPOiQuuG843G7unMs7lu9+uu1RFdMRJOBxWubJRaM2adIOAQLKfwZcyab2wGad
rYkoy+/51TgnF047NbVWNjzD/AJttFX3HrqvkDa+GGu0GBzz/tcr8ZNbgXOT7rYqE2P95E5TSCAN
zLBehDuLdVgzt2IALxWdCQU+WxgfhzmZlFIPWVCr5Iv0JL9guQJITxjPv57K52PooOxlIcRP1jR9
ME+9qSNWp1TajUZjzzYl79dDqMsZdPpyiEj/NcbJfYOKiqFHtQxFfBNfm7v+SexVJwOdt7K+EOc4
1rOyiTb6jWDpv6UeHTIPaoE3eql3frd9ulQ+fpuTJUkZXihIMzdO6xobPKA30uUr9fZd6yD6657b
AJ8+X3xRZFSpVNk6vfeaCdANNLfGqQBk7Kp4aFCS6/6qg/9QBv9YjPx0QVLFEjqev7Z66hY/KB1B
civI1EL1jrZABL8T7vGk1GcClZ+qKctJstTL/jnSSbKWJ9OEZLoJRWkHK+Ypuq1uB690ywsDiZ6H
6Kbd0V11kAi+AKGJTYBkOZxqCO9eW//N7vjwTU5uPruzaDDJPe1F1XJ7A4Ydek6/XrnKkuH+tHI/
jHFyD5hZhxpkB2FsYb6Ylbhqen+P6/AiJwR3BXWRe1+xH5ui9IbeXiMSeaYq9+mLNRjExEQWzO/y
+YfAsFhoA+FANmCn48EIo2fk3Dc+Su2/nuinq9SA4U5diktCnAxTJ5DdhwYSYzEA3VeC8F6r+//i
+tZxi9E0k3IrG+LHqUzGCJiyXHLv4BiEC2O624X1S6n4Z267zybDo2IkHpwl6yfHzVi2WpbYM2RF
VI8Kn+YA/hq/fl4/NR6WbWAg960qOv2Xn+zq5wANO3YCCdQE6qQVVr+vdRnkayk6UF1D+DL1jb5q
QFhQyEg9fZzlmzPfYVl8p4vTsPgKqm0q7O+TB9rM7WyMCwXI+orMk46xg1ttxLCKxTbaZDvNQ6zh
GB5QSGge/dtzj0A9M/xpalS1MVA7RJqcem1txgvj5dhtK0+mbeAmnupFexqGd8Gm2Pl31qpeUdSW
MdRZyWvdWcoC5w5adTm3f3oc3IQEUVggok714/oqlIq/HoUIcdyYO/MqvQ+dxDP21kO+A/HwQNXX
cu2vg9tiweAgU4LaMhXXvXlmK30aGVsCkDB7Fqbv6TpPE62BWkfuG+7qdD150QGYp2ddjPANX1W3
3KTHc6nNZ6fEhyG/r9YPp4TUGKGO3Ca81jpYd+GbmSN1gIzumQX32caybFUzFbG4Ip2a8WZ2irwz
yohU0q1NtNUfxy0N/h0MODdw+835lO2zeZEuCgo9xI681h9fqYWvlCGbrPAgMNZS+GyHGIKjE3pm
Xp+d8h+GOc2+MWfClzllGPDXHuQvp3gINvFl7k3bc12WMzP6niZ/eFMWTdoYkDVscf0NlWq3h48R
d9K5N/XzXrBsmddk4ragUIM8eXCqUutprhIOx7v0+niPOuhGvkpvESFeg4H5zw/DZTSLvIL7A9vd
k50XJ2Y+TTqjiU16DWPKW+qqxX28P+dy/vPTsylt0pY2l/Ra+R7afXh605Qu3eaaIsKE94WfRmgS
Dl8jqPK/XhHnxlk2wodx6lbTBACoDg31eRUYNoDUhzn+8utBPjmwfpzNyWNrh2EoNJ1RGk9Zo6ru
tevsZfLwLFjFV+DEnWmN0ClSmK7p6HvgGyuQ5mfe3bmZnoRzo+3reYZUPw30/NGSjY0U1yB8rPDw
68l+Po61NOl5dpZ+MlfQlugMhhJi8bEFJXst2gpDhjNH77Kqf7wBlgf670FOJtNKVthqMYOkO32t
bdutvgG9t/+/pF3XkuS2svwiRpAE7Std+/GzY14YM2vovefX38SeKy0bzWjEjt4UmpCqCygWCoWs
zHhz3ZeVqvDcDlN5ikiQMoBykGzYZw+lB1ZAC2Pkr+2Gf3+W6W9mfdJMgDzQ5JbRcaG5axGKSd6V
s56aCMW9vxHvx9fBBaEhSuxk8/ufPLRBHIho3EXH8EG1E49+4/TexHtPW/0laGmh/yIDzIF77/kv
KWRwLOQyvJbvpVfilV69Cx7QavL6Q/mYPEsv/QEzqJtqN+wwwhpvu2OAn+M/xO/NF4LJRGdGpR8h
em00+y3WJASv9qBlIfjuwZQmRJKLaRLKg+te3+e1mDUxgo1SAsqteGk4N6OUpA36TEC2wSyMFGMC
AAC1tE05x8/lqWqqSzNMri46BeJHGVD8ZiQ+oxPkGrP2eN2TlY7vmQ22QABFWlFMEz7zcIeZYkc8
gW/Bxjy4o73S/MKvxla/kYVXv/++2COz0YHNEbFHCmrD0uu3ybHaAUThptwe08qd9Nw7puAnQUuk
ToKtHrzPFlSPd6DS3YBqZaOe0kfTjX6CSwyP2+G2ReFpPpmFV3ggcePlhbX8Y+LhDd8GRGS1i281
BlNEF2F+CIM598E227efqRM9DBtoVg0glLXQC970Dxg4ax7xiqpyAmk9Xv+YZ5ahHDDnJoBMGapF
mIDQSqsIN77uXQ+lVSOAB0loFuEoZksyU5xCrQ5gBLQtDlSmh+ZtNBRO/bJ6NALi9I8VtiILsw5i
pwq+ifio7XMnBzu9nW8pk4/dORj38be9i2uE3X3iruNpDxiBLQ4UK/QFZ+k7HIp5UYcq2XkGKIEu
D4zZB4IYY7F+IQCg/tGCLem/WWGOrRInrjmlsKK0gGbERMYIAMgnbjAUxHutXTlNaBMBN3xcWdEL
ZkwpEPepBCin2GqN+dnp1HWA34PCXQ+4ReFKWtNE3L8hrW5qBrAl52tnNpBNAqK2t/0T4Ftuggce
cJuQzf8ehcmOj/igxy5zVJ5ZZHYLdAKgbppgEWp8paVC8wdMXy6lr44wPQ9O4JizcSvPBMAcyrgJ
QQpdRIub+eLCVmrQIgDfTeuAPcXOHemA2XPUbdBKuOfh/lae0CjCkYhQWkaTz2Av3EPU94lMMBQG
WR7MXTrCa7eBmpoNassjKOI3wb0MLqcNmNYrm/xUwR14gPjk9VhdeUnAj9BQ4EgAMBkKYVyOUwiM
CQPugPpjYb0rdrKne2u8QdIFPVT1Od4/Yrqe8x2uxhKyqqrj6ZBiXs5jCcTucdYD2Q/08bss7GaF
0zFaSWq4R/75/zMFXUxn30MTK9s37a9slBVQseYnBAwHWbm+ekDF4oUfO6myN+ip0MMKhCXgWtj1
R9QvwMZiUH5vuqADx3UTkKjJm10gYbjl2+oSGiIiR6X4Y/bLH9MJD6AGLEtg/CDTY9FWnE1aXcSF
BWYRBzQGuqpHbinFu2y4j3XIWnEKv/UPbmGDKcnauh5jyDLR9TM2EJPYBkcIQFkQBEEHgtdgXjnO
NXSTAB1TKZSHVRxv+myaxh4Fr9DHr+DB27ZT5OkRmDYTTLyZmunIiejVcsi5fa5v1R+7jJMY3hqh
cwMnA7HbiQHw/FHzdv0zXjVB0d+qgvalThgTYC/pGxCloR6cD5SvLIcyxHULq8l4YYGpaieQNIh9
2CFZKZg776FWrbzPYNSdwAlEeO5cIIlNfFBArOOEFimegd2qttbAmZeDgSUGfcVDC4zsd/M7VGmd
wDVtdaM9ViBFeJVfsx+03OWXoGuxv7TPrGcQiFDmy3ocdtJbCsKVNHjFoM71FeXZYFYUhKpT3BTw
kYCMsAb/eUqCZ7HnmaGzCBfHqITzBWuq47pHpwqWt6skkMyprBAbeQV1UQuKSBBnmboJzGugPJgh
Bu0YpVi7BQYCQcSngB5pLvIfQ1WbHtqimOJTpf7YxfLgJkPqUwFIyI1aqtwMO6hMJjkn0tauGpqE
YwEgIAAIxQs4i5aP/aijWKxxChcP0iE60Yt/c/uldolGX7EBnMEZCNz/+drUc1T7QqEOEKHPjoUg
7PR0vMckxhdS6dIMc8EVe72BgI2INmsWPszi+C415c88mLzrEbWWBfCIbUiarmCayGDMtLFchFEB
Xo9o/DQa3wYmfXPdwspjKxo+JgFqQwLwACXn+YKVGJDVogwtGXDle5ht2uju/Btwjda7q+947awV
OAywc6jV4ZamqfLvA3hx7SQiCL9Caq99TXfB7OY/Qjt2tF20I3swaILIxqaXUN5RsXbBhl1dhS4v
2pMmi54Hp1qU1gPsAtaOajdzpW3oaQ4aXV69gUiOwz/R1/LB0iT9+8LVpMOQe9rgeDJr3/CIXO0V
E6VoYoDgnrOL9JNnK+ulKSYlKKEPNj8Bk5TGCWI0spVtwSO3MxsLCtQbzWtu0/v8uTuEnOhZi8+l
WSZ4hEkfEmXCoprAs+oT2BxabvJYy3ZLG0zmhihZnoHigr5p9E4ACjzMKYFAApCf9hC+NN+lvYw9
NDzzW3GrcmBG9PdfW1Ymo/fKaNRThbJTaYuNBi0SxfwRa5ktSBh/+co1EzdG3RAlGW+8GmHgU7rR
BlWkALGV9aAJ6zTQIIIDb+T0YNf2bGmF6VfiIRvXWcir2lDiBn1cbLf90/VoXIv7pQUmB8eKGkPt
KMM1b/ahdl3mv9Ri+obBzJkX9jxLTH6URFz7wfpBL5R2vlPc6gROS/9Hv5e/E7twwj20YG+r7X9z
jy7w4rOOuiDvuxkLCB7JaICKSPdQZt+v21g949HVwGEJ/CzmCJg1bJOik1TQjIHFFbTgN4pd2aiU
3Oa92Jhu60LvOPXwVis7UKb/WuZaWmfWNTHjseknAPlkwF6tdhpwXwVNTxrnk3PdUfoFsV8YHe3C
sxAd8WL7SE3ezmYtobUCBZxjs0k2417YyFuDU5qtHjtLO0zUNxpEWguVNooewboCbBP5zAHBlDbK
d6hSWhXARWB1+bzu3Gp4LpxjNlEbpaCvYxitY/IKypi3PimfCXj/r5vhrSGzW5osBxEaIBRaRzyQ
S+06Dxjh7Rfe3DDF+mermLive3nsWnhkt5ifF/PUykE/NgInct2b1Svk0g5zbI7gdSpITbttG/11
OPk7MOTte7fGsGF+4j2a8Lbo4uDMFQmsKailwwHtL4gQQAqq5TWeeVaYc9KvIgjOVbQNVQnbeCo/
+0n0QA7CwY2vm8HQMB5eARbUmQOkalF+qyADtHE93crqTQ7aJpLpnA1abXPhoPrXDPMtyfXgN5KJ
BBjuZHAJOJKXuc2zgnm1/NbYla7yKjrDbfuLDgyWGKCzeMUcjbSLpKEbuoy3H4A7f8MZFxlYa2pU
Ha2CH5CH27JJPmKSchpOq9+UgR4ahQVqeBU9T/K52Na9kcBHKL2Z/ltRPnXjLszvzOpuhGhxxF1U
jkGT2bteRNcXTxO0zKEQB9MTbqMtHVqm2GagIBUb2MFDsg8dEaM7ANIVnuRKz9ldeFM+gER4y/sy
VkChpoYW4j9LYDLbrOAhQS9U2l15hESLXeJ+AO6fW+XN+KE/R8/KLW31S27wmp/qk76jQ1rTXnV6
D6K+nCN3PX0vfguTSVMF1M8pPXOVTXZTQM8T4GjQWGm3gwPAzj29qUg7YfcFOMPZEjCZdU56n4AT
v7dTzfw2FMIBuRbcC+B/uZ7zeJvPpNYQdBOxPA70vM29ctLvQbPjtGBy0+ufciI5ojBvROn5utG1
4na5vzSbLL6ivoRKQRsizyYRpNMhrA3SZh8qPFA1m8DJdt3Y2gVlaYzNs7XWl0CjoWVWSJtE+DEJ
JgrQXS/8um5nBdxFo1YFzBbXWeXiyhyOZQWlTxRO/il9MvbTz+I5sfXT4ExH6SPBoEXyybG4mnUX
FpnN0yIIivr0CKEokTZyc7ylKrlXuxByOGSllXm/0pMhuhyzNPYukuDCLLN9gZwA4F7iXtS4RQ6w
V+oJduU0ne3fyh4S74n31rbaG18uLbOH6QyW/DnER9hAJBhq1Fbw0IAM/xEhk4FvzB4gGm0FbyAb
vY2ckfuwsXYR1IBjAqwNLVFMTp7HK5RpJX2uSQ+BJit+qtzODbaodpz8IKA7r25AjEls2Ulwk+cd
OOufyh/TTCr0lVgNyxT3DF3/HBMBw4xQuh6yzQhqmgxl+PWtXQ+oP9bkc0fzojME0uKZTIvaDaFL
DPUev1Ps62bW3nDxqfyxw2S3aAhAPlRhQdMjWiIb81Y2fkNDfYfczDdgbttB5TzYya+5m58Mu3/9
UW54GXb1KEdZgt+BUVyFBYzJwSAKEUjyMB0FXaT+XeD16n+/d198JwsLzOfpQ7F5COhtFCyMDkTT
KDAGN9/YgXiU0zmgvXoqccWxZEAOInBHcDaT5yDzmYKyKqr0Ds3aooi/Y05xk8cS73SkAXHNRebD
DAw9Hg16TA17ea971abezvfZjoKNoGXqXA+bNYegb6AD4acAZmTSz3RxbFDS43ku8PhR+rsADPtG
+fgFAyhgMTeMjh1oc84N5HIxgNQcTaWkq229hyzoxLkwrX3OtDn8jwXmAxuJGVT0NczWY9GNUaAq
ISjYR5AHCiAXCb9yJKHfCSogOmGFHuu5Q3FBWiRq5M14B2W9DTTw3ihhSB8A3iN7+s/6mXffWD0F
AYkimDTBaBeIM89NmmOt9C10OAC4gaT0R2NB2mhDQXDhVt2Pp4D7ermWs5YGmagYhhK8qBNyiSiR
LXrwUPHSIK6eZryqZTX8Fp4xhXmlQ2GrkuEZ6AKnFB0QKIZej7+1YkwHUhaPb+BhuhhcLk2xAO8d
fRhDi8TuQbLgZIkAjYxWBmWiVNdOmGXivRCQ5qFrIuH+uvnVlVQVAlQ1rjcYXjvfOkhe4ZidDBQw
TQQ268yW529Tw5tHWo+QhRlmwyq1hHiMj8Rbv/ae/AuBac8v9RZ6POChJTa4Am95vf/VrVuYZLZO
mkFeFs0gO1Yh0gxNcBS2Utd+JT39McJSFs146Ou1GLsXd5UHJSPXML3/tEEak5+GIcn9MsIG1YkI
vR5IfLZgl28A2+EE4mokgGgAM8rAjEnsmIw8AEo7l3iz1ObqNpnqQz9ShnXz6bo/66GwsMPUASM4
HAZJx3UaJyQ0zF6TD39DthQnIwte8tQ8tRvetDnPNRoqi0MkaaHy0UgwWYE0iZLVtdkvfhOVnnvs
uYhjStREAi4uvD6fW2nGPk0U30SuANHX93pXegX4mi2M7Sf2eK9jrJ6Ctl/0weJXq6tnzMI2cyZD
KSaqkgSPwa1jZK72SwdJFCR7dv2BpmH5tf6YHptHwBU48b+6soYqK6A2QZlMGJ8hsRSntUiAMdRA
uA3OyULJbWEovhKbCzOMe7PRQVWDKg6QGjec+rmYHn3143pgrriCqMcbN50TMwFnPN++TpoqCXhx
vH7GW6HYYYoA6kwSx5GVfdIlA4hwHbkWT5NMUmoSPHuHEozMQur5s/6iDl0LvQHVSzS/sckcfX7B
qz8G2WuMGeQALfZ4odbVhxGa7lCh5U04rS7cwgSzcEFT+SDZVLBwybYIHrVOtFKRN5Sz8nEtF47N
TnEgzQnib7DVwexvI1FK3awLKjsi+LBEpW52X1k3OkUHZKRGWKinNGdiLGdwSswLN61HqGtimE/k
tFDXw+GPFSaum8KoMLUHK22tnNQZpSGUdOIO6uTECxQe2mx9o/5YY876aDSzXB5gLcjc5AaV7gFD
aV67haIlxBYG0Bn0m2lbcUBaNLkyaREcBhh2Bg5HJZgVOP+uwqRVWqmE1ZBIxxE6C7XMAyGvnSln
NhjPkgKiM62PKNdOoCj8hoEZR7AVK3gqdgFgwfzph7UXszOLTEHjt3htzzMNkIxTfVRsaacB4Q2F
Isw8KN+h8mNpt+ZGtfkY5DV0O7gTEJKmhP46YA3n6wlGtwTs+LAcfEivwDeNTnpX7mqPNiiajezG
KPah6wLBIwhZ2tFdvFUOIQZAvlBfnf0OZs11tAp8ZQ5GOzfI++D3txPhNSrXPnqU+XifFnVgN0ym
VIA4bdsk+TjaTfV99ndD57aQAOknTvd9dTNBnoYeHvhPRfDRnC+pOnYVlG+xpMMej/2ySylTVAA2
dJvsa8AwAU65CVCkDlteq2cNKEJ52/41zeymkFWoxnqYDnd42PgAvz1mKBunPuAZylZt8oxm89+f
2WcmmY0bVQxeRbEJMH1bnfLkuR+mpyH9QmZb+sV8H4GaFUZYITqCFjWIdDdKYMdqQeYJMs1Razgu
reWYpTXmWFVCAbp+oo+ZGb06KI26Bd0t50BY60cul4197iJlpLRqhGVr3EBw5fYTwnEJ+qCmW24B
nsCb8vwegjf7SOG6MudFeS11A5gJ2DwYYdQLQgc9jCDvU2YQ9ZFFJ51bZx4AxePiaelRzebqpRkm
GpsYDXpTg5ncn5/VYPzR69PD1Jb3ndy/iaPsgWPbC8zZK4m+l0pea4nnJROZU6tBzlhJQf5Zq1ZR
gM1/I2Wmff1kX42VxVIykakrtTnVEvSRcqhzQnHE7gze/PUazA0c8H+2i4nHtIP8SW9iHUcIIPya
ndwZt/KOQPbxFd1yTEbzblV0Za5sHBuc5awJoZHDqcwUHaX13WjurEr+CdGvDeTJvetLuLZPwPFh
YASFP9gb5PN8OYPFuZhLFGP+MNpteJAy9dEkASfm17L/0gqT/aEN3CehCSs9eo1N8JJLBTijUysS
OBUK3Q128ejABmaFQZKN++e5O12UBaFAUD38Q0r0P5ger012sWpossgG+NxwbGLdWOoXCK6oUzC2
E4h8bzTlboxOcs3xZM2EKsIFhY6byQZTihtRnympkY+2iLZKL9wOoLSXdc5xyTPC7H5S9oM/t/Qr
VX7q6inRv8e8E3nNBN7vcEGi/J+XE51tbeBdDd9PHx9n83unxpYOGvrrUXwJ/cCGLK3QTLFoC6hF
0Bm4WY44e8sdpb9tf0/k1RblL+DlhHWXTIMAhyqBIYT+fWEsE+JBjJIaGdyAEHJaQl0Gmm2jyslu
PDNMBq/9Ig9FrR3tVKq3YiRB1SrLX2Kl4lwmaJY8+2Z+r90fd5hUXSqZGudJRVW2Ru0nOvSJAxog
ctSzPMG0IZQmd8IoSiDKAdT++r6tuYjBH0UG6hqTuCy2NqQEo4EPF6vmKOkPQvxozJzv6CL1wLul
CWazIigWhJnfIDIEELa0RN8WbfbchOmmFvLNdXcuH8aoMZS5Ihgf0UM3mAOpiKdJkcIOW3YklmpB
LtjpgEMCvhAygZbmqBuMj934j/iULczLQrDB4g+Wry6qIWPsCa0PU2SbV1qiD42sweMYZFFtd4gw
MTZzPF1bVdCF0Il8QAwlFvwNlTNTTxVs3ABRkDF5EwooTjxI4c/rC7piBlQX9PkfbUwgapj17Axo
vwQ9QrOe9Q8oXh2zHBKKRm5RmanrplZWDT0jAqYkTL7KeGw5/6iBKzNngYZi0hkHUwd3udHdVdrs
fsGMjgkgzGmtDP3PFUSnfQKPBijLde23uvsgQcVJh6u+AMsFhhqgkHR2d+ZwyLK+RYLKhMHVs/tM
Avty8Xjdk4viCyw44G5Blw3YFYo1PV+wJEf7OYhwo6vaQABHdTTIj5Ii1Jx9uWwIMHaYGIDMUDaK
GqqTaT/9mlwCigQIquDd/l64r54w9OMRHjv25S2SsckUfQbpwTc0wGYKzkEAqDbSJ3QLx5f0UB0l
O92Op+mg30Gq+wvzRuemWSx3YtbDpE1IIRBvg1r6O1H3XcJjIr6ERTFWmOpikOvArAa6ea5+a2zA
5LuNTtE+2oQfBlCtsdsd6s1fkztQo1QlHZhS3M3ZHgDBkE+pYvDOlsv4sVZmy6yyd8kYeRGzFv5o
NdC+LOY2MN99HpnK2JgFSNXwKaOJ/VHfTafAxYAydvOmPGAA9Cl3MarU/zVSibq3MMusqRqbRd0H
cE+boP3qp823HCgPQ4psPQ05BfVFncvYYgq3rhQzcPXBRb3a6TPeImrKibaP4s+0jsArHdt5w0Nc
r37wC/+YDFkIajQX1Yxica524ogR89Hk1KM8E0wZNxVmKCsFTMTIKEH4YGT315PWemgAi4x+PR4H
WPakXgug5jRh3YQUInnQDOo+fWgeXjeyVo0iEv61wl7hYqPXuk6GFUqcDsXJPfB4D/4W+cqTXyA9
ct0cxyeWy3/WG7FNMQRsQxbMCcMbPBNA6CT8+1LtzCc24hqlKdOOoI5XZIgFI1uEKHIUkVOM8pxh
g6zEeTNi1NDOWvQ5E68bdCeLvesrRo8mpuKFL2AWAXwI87/sWY8OYSYVmoKyoi5SL2yFUzHfRIWY
YWhiABs8CAC31y2uFTJLi0xg66kqE4GU0E8dDlED1V3yLirf6oHTqls/LBee0eVdXE3mDgP8wBig
V/dNuFW96VQ8t4f0MO7NDfmGbtZb8nLdscuuJ81EqGcoY4Apgj3u3GJdQAKxFlFttq9Qe+2faMPe
RMMeQONoJ3oBhvIAGnGvW12NkoVRJhizNq+KNMMHlqm9VYY3Ju7IfsvJFbSwuIgSqFxpeEBEmctS
QKCnJDUCrXEJdK+18KegJFt1mMHjDIFD80Mm5e66V6thuTDIxL4sTqURUoMdtEwTcbYgIdxCKb4L
D1rwdt3W6gGigP5eJBB2uJCxqKA+3fsKkgbG7feUUwfqnPt2wxv9+D1udLGI4AfGw5sGFgaWWir0
VSMdBR3JSdPSB4LOluAWWdEWx0IO/fZZDoLp3SyM3hozefo0wFn2HDfQd9nVUzrEm67SgGMgWQX9
xTYLxtECK6ewH9WiPQ6VgHZSZrb1dsxK+YjSQgidQjH1van4xd9iv2igLzyhn/ji08pTrer8iBZm
PfDjwRNmuSxD/iBiZ7Uq53hfjW/Ar5ClCIgmdSZdpLHmD6Clwi0B1EfZ9DooP8eBk5Iuu+C/Hfpj
hM0VStGWOGsRbiqdxagdyj6Wbb5nijPdIc//Go7Dbeyabx2PbnI9KihECjd/WcT01vla6hh2r3QB
9XV+rBqrRhG/Tdxsk94CkHtbPCFBJhurcapd4WAs7wFqzOAX4D2erBQbYGYnEJnQKecZW44G4AAz
zbmabEMX7TZ+nI3X69/YqgGqUmSgHalekCdmPVrHugkD9ZxATeRnx5tuWAkTXFRlFJ0SOLgvEF9S
3icY3R2h/B3JltBCcrS20/jH33uxNELT5CLu/REg0UGGEaGDRmVdOZXKyXurblBRQjzlKJC5pnlx
YaGMMlku9Waym+JHWO5yHbDajlNXXPJIgKseN4x/jbBukCxPMZw4/Sb06X2rsMQHeU+HZIwdCIUb
r/OqY7PTPAWqQYED8dIvLOPCPk3ICyf7sunyWUfLGDnLgsg7FbHnFILUBSbXGjiD0WTFcwXuPcz5
oQyljEWACV8gFaZAim0t4ZE1Eeu9P5Hbksjfm5qnbMczyqSqth2Mtm67yZ7Auhv1pV3okxUBOBJJ
d6qSb+Lm/fpCrpxc+KboHRJgPcAQmNudrudiXSoopf5p8ZMNncTncTKtfbxLM0xdE0HgUA+EdLJl
sA0Uz2TgLdzlNBw2Y2mBSYLTILfi5MOR3ovvmhey+x+3XGMn9xEVvrcEYA+KXbyNSkvc/uIz+a19
d8sfwMRLBanaKk7AfuiD8FxK1W0jyHdVoHCq7fWVhBqpius4sA6Mn6kWzn5WZJMt6rqb9CEEkzmB
z7PAOKLJpaBFEiTTSW3mIFEpviWBwUkg64v1xwsmzuPYaBXSCjgtiztxUqwpzuyWO5j+G0LDfsOK
BCUbcM5IUItkcqEhTWPRlAiKwS4deZPv9Mf6aNgdgAyhTQ7Q68aoc3Ik+3Ff7YT32c2c3sUw94Yr
dLb6nf2u6pEzoZbCOOwHsu6bMxbV3Ma7rPGCLTkkoF1Unno3f6DK9JaJOT7MUd53raX+uP6VX767
0q9jYZ7uxyJfCvngl6MRIl976JRq+25T2NpOPcWpZW6g4egRzim0GkQLg0x9J2OyNoXoB1YezMBl
BQbCL1kAwJJuLC6fhNlbH4rsoCpLJrRl42c9LZ87M+XcWcjqri1ssMfcDCWasJzBaAqC4Ul9wlXX
jZobEEnbsQhioahzKh+UPX276wpXaTJP6O9kQbSMON1WzXOnhx6pZq9SyG0rl9tpCix1vi39n+MY
4b78iQ7eodAkK+uejOGtGrTHECBZcLM4Zn0bdok15Xd58jLVHa4xj3P7/XpcrPuHmzu6eyiN2fvE
oEmQRVdQU9F5Tko+2nnRHR9mvFYcQyn1jx0mGuquUfByidzYe4NLvNzDYGO7azbB83go3dkWnTGw
wVluvmnudQ9XEw166gSaPqgXWJJ5MxDVzi8i3DHyJLM63AetvPRPRU8e/t4QeHSg3UkZDvFmdf6F
yRHJ8WdURD46IeX4HqQfWc75qNYazRTsi1s0IM30jfbcSJBFYhNptLZz8132IH/QAZbvIYVEDccC
M3f+DWaNnC94BikTYMAUZGyD8SxQU+JjQABnd+c7Q1xYZvlD5Lm2li/APUZAMQPFTnQTzz3zFSXQ
DKGe7JL8yrKbueM9jq4aAD8d+pTGCsC4asn/GzCyx3L8rjR/TRmKFItJFLRCKemk+PsbWKZYWc4r
Axoo9qx/5uJPaYTOWO02nJ7uaiZfmmFCIKqkIUoqXJobF8DbyoKgaQg5MfRVbCDZQ2viinSu1aQa
7fBRPRsJN4rzrdHBnS8FE/Y/DD96FYL24y8ThIzRVFnxeE+Gp78PN0C5EAQq5v1BKX1uLjVBTeqr
MFfJTx3qRGl8NnROYl/LClAEQaMGQFFsGFOOTpkh5FKOvdLLJ3l8k8pvRHr9ghtQ2RCpxAaEBRg3
fL1OkkGkboAaRgd1Qfsq5pwG5VpMAweCzgORKHcsY0NMpa5qC+oGUTy/yR8G8wuvTLiw/zHBhFua
NlqDB7TJjnCPLLUfIT4dwAmvrxVN/2yZtjTCRFhgBsXUgrbPTvIfiVZYFeidCgjBVryPZ23foWWO
d1YoAoNsjVkwE6+fvaogf4LhzIlLUDtI297CnMG3OncJHVzOMJrOS6Cr7i2sMmtojHktpD6sZpaQ
lsDslpZuHjkhvXo2oPUIKR+8CYLWjfq+yD+zUGbzECDgKHOF5NS+lXvzC1WPhvLI/eTEW4jcuCLv
Jn452Iu8p2OqEphrA4OVrF2ti4kyF7CrbPpj6cyY9rJyh7atG0eAOgjA8xhJr63K4xMkrb0NnRln
CgtDqDA6TZsdlJWMcnMUP3urwjgnZqWfeTRra422M2tM+PjGUGhxCVcbN7yjj9nit3A3e7Mz79Co
9wzkYfDr3+jP/q2oQLwn4MqTrwUwBqkIzhgCijKF+QVlT0JFqUTc/vyXon4WOqD+lO31r3Ht2QNT
l3+MMPHaTyYwDzXc9E8BqOuO9RMtMzSncTLfgsD1gV9jrGWypUkmA2TdLEWgc8WdMzMss52tGVpi
191a7VktbLATP5OikKBs4Za8UfairXxLPvodRgPA6EXJoMleTS3f0zGc4H/mXIp0jocqc+TUaTPP
DT3WzCF2a0mxhOLzuoOrsQGOWlDwQvoT6JvzBCAmQV53Kop5ov7My5dCvklHTgJdNYFxXPSZodF3
cZ/2JSJkaoFE3WRoNMdPuf9YB5wid3WhFjaY6FPFUAvAqoqrKljd81632vn1+kLxLDDBNjWCNI/R
hOZhVX8GfvYy6bxUQX8ke6LRsfb/Xyh2/LUjZtOaM0xIVf2ca8lhTCDmacz3bdK+da28w2n93/aG
rWnGUc30use6hf6HLN36EI5R2sfrK0fTyzW3mObTlDRTXdGDOu0lK00rJwGspqNskIEHaS1OI2rt
3ATqT4VCnYIejsIkdzS3s1JIkexKUI3Us+oMfmpXGQiYeF3QtYhYWmLSqtipQ05KrB2KUltMP42y
5GSfVQsmKg4ozUNrj6WQlZIkKAeCgPCbz7i5Ucrt9Z1ZXavF/5/aX5z+ejmZwjDBA0l4J8ItiZ50
43X467kjnPU46v/1gqkxmkkK067C/msg2Onbk046N9WefB5c+1IzD48wgCpSihloWCnsVGPXSTiA
dHnCLFe5K1wTVDK9p+xHB6TiwzOdiZYwUqZBOE8Fa2xN9XNcsicocwJb3P41geDvXwMiI0gK0FBk
wqMru6KcMoJTtzJvM0CQ5Fo+AinC2cPLGIFKIqDdmOmCYq7G3nzUVm00c6hA1N7En30LyaR84iTX
ywROicQAO6LqdLiZMGdEkStaqwv6bGu4nla+6jTNfSsIzvVgXIExwAyh3M9AMqAbwixYMEdykpqx
iDo7fgoVO3vQQFwWPrb7zpmcEvoP3+rN348RwCjujRjHp6J7LMY/z9OkaeMG02FhuA3T5FEfidsE
vLHNyy8NZnQDtyLaVgIk+PxLm/GlaXkqo2klDNYUaHaKm1EsYGI05pHW/MbWnedb2ML1GjreBkZt
2e0iRhb5czTPdjmDSmpUnVxK7F56qbL6EAp3iZZaxoxHZeHH9Q1cDZOFXSabjE3exSp0vQEHQDkm
78wWw2kD58ZyeUbCOSh2oWuC9zU8sp0vpOGb0wQV+tmee/VJgxTWgHc2pYs2U/7c6K2j+wknCa+4
hbCAqAtKJKhfso9d2kxmNZjH2W50cZcTyGwWidMX3vXFuzwk5TMrTKUX6oLahgn8SlUfTMwDuo6C
lYz7bAiPpsBrO/F8Yo7kMcihySEiRBIfZZ9QWcWkOmNjcJxayU1wCp0SQokAMKpxvlkpEaPMrIzZ
FtT4NEbNIeeq0q16otAxEGQmMErSD29xhFWCMnQlqDbsoPpW4F7lA43ClQrHGy2NK+ajog8T/9hh
j+KR9JBljmsI0ZDwRBTfEeVKtOZwPKVZ1doZaYmVls1TbUTbhqQnjcijpWSQ+1PU8X7I9GOXStvK
L09pBbhv3TyOfrqbZPnJNMF1F8amhdnOTTpnJwDKn8dg3OZh+FYpSWnVqnEolFb2wjHbYlLpVJah
k9cEbwiTaYUi9OZLzcKLxsaXxU+5qF99dJLsUMZ4pSkKztz2nSNWs+QVQvko175sz1LikanfzOLs
NXP9qGtz6gZxnUOMUfQyf3gcJfO+0aDMVEz5vujUV8mghVQvmVaOqQ1MC8hOr2enaECdVcagkiVD
qp/AjyDeCqqya8gAaYoMv1RUipesEfZCmwlWMIf3YoZTN0zwF5yKnSS7FAEyZcMxCJPS1qq4tLM8
c5Xc8Koq32sk3wuRPNjy2N+CquAAjNZ7286xU8jGZ5cL900kPSQgNbXGrntWSPzWJvGuE1uvCosD
SNJucjGv7BKS8sVkPnSy4bt14e8yMTrOghradSiUtjL0z1LT/8hC+UdLhB9dWD74ZnM/ysUxygVM
GdbidjCDrdTO3qTP/TfoLdzJhSpb+SzdVYmWWVXoC44qYk4sMqSbgcx7wPJeOs3He0WT6FCuGAoH
fJivYjS/a2Z1H4dl7SZipkFKuXkqx3wzC0APh/IgbrKiv5tKjIFLevs6A4Tm+5pFYpDDK8NzhZRn
pPONISLLNhAyKEn5CL1SkMwQ9V7tQXUJTbrOHrNJ9oAzf4YeZmbh7lG5aVL8EEXjJ2CDJ1WB1Geg
iaMlyeZhCqXGmpP6lgqpF83Q4iVJdyfw4Lu539/0Sb8zh2ALVYOnVISqplA/iGXrKVV/FPzkBFHm
TdvPTxERAwwjTBsyiaBryevYDgOcCehsbpp8Ti20i2srjLQHNJ9cYFsMHBnjXZRVHhQ7Hb+S5W1W
zI9lOd7jretFDIJtmUOCWWtTYLGi5j3WjVsoLxy6kuyDAe9PrbE36ybZ+aUp2HowPSZ9dRSldq8q
2bGS9dAy+uQ5HJMAfUIV/waaCWLYWHEr44E/LD38d9+aJrlR0snp0/z/SPuS5ch1Zclfefb2tOZM
sO11LzgkM1PKTKXm0oamqUiAA0CCIEF8fXveRVsdXVnJ+vXqDFUlFEkgEOHh4b7ryXJfax1vdEyr
pId+fDI15Qevo3PrjiRH2nWNhvevWLtZz9YbRf2XWJR3UdAnXi3g0zGrjV92r71PPkJRRwkdyS2C
yLHRSAE8p9d5549VETFmEj0FxdCw686Dkh7E5hgIWcPe9M6O2cPR0lBIDaKTNNVptCygjd1UEN+8
+c0l5UMr2oRXisk1qTr3SYr+yAIFs0O9qTx2LYOKJpUXPMvaep9l9GG64VeESXWNz5CU9rqZOT2X
Kriaa7+BMtxYWLWdRwPbhkRcV6T3ExVDatu3tqNp70YIKCUtjndChhYMicZ8tL6+9uPlZe6tKJ2D
+cMiuCfh1g1JSSN3suVx6g1unMRVeDWFIRz79LpxzZzFbvW2MlasfgwHFHM7VghI9hx6SRkPt00V
fjIZQ7NfjB8MW3rl1W7s0d10FjjGQXSQursm7nYq4Ck0z3dVfL84IU/byUL+qLqTF/ap0/pnKept
PPCcUmcDA4ANvG6y2tiJhHgQB815EeiGRDozVoQhfnXo6Yspl9MgwzRw+aYZw9zFznLkcApanXAS
FQPT28GbUomXNsJoeMJv53MugwgHSuWGbD33Ya3FY2M5e2eAoISOd07pQ9CnyXrr17rARAz9zdve
e43iBh2SEUZ8vrtt8CmGyN5EoSpMicEC6b9D73FXgaQ3cFW4/nntaYnsgE+7eWAHVvVvTvVR9/oV
e1vTPR+6UxQHu1pO9+4E1Trt5qpGMNLBiVFojgpx5cAqNozawvUQDSaVyNJ6aPtuQzF7yGUjky66
t4jMFIZEHH1owEAchyXpbSibOHE6OFtmvCzkYkhmQdNOQ93Hxw1jAIwIpDDejY9joiFQ6cVF2IH4
LM7Ght7QOmVQLHCDw2qddAxBve6qrc8tpwmC/mYto4I5WTywjMWHFWWbfAG6k+heZhHHKA7+QAMl
+LpJTX9NZ42Y7ycG9o8kMnkZ0VxUGPOLFMhPtxysiHmtwMq/ntgNwtdGrWNaefc9v47iwzA+8gok
D6y1hi893rbeN92yQRafTPOx82Shyz4Z7FOsbhR+l64a3PR1SmqvGNcPLXc1rVKX3hkMswzDa4Tl
FXTthuG27J19JT6j6oGKI9cHOsWp49LEkffcvSLVvcX8xK2fbbxpMnS7rpdXbBF50+FG70+jkCA/
lJu58oDVvgbiHFBE9JHC0zrIIulC9iEn7SuKqYTRQkUPc4wIJc/NfELanOtqyhg9tPx97cc9CEUY
jn1svL2FSwp38ZXj/fb0kBLjptYYJ01j8pqfWRCCa7VmBE4gwfw8TfthzurWTiL/sY0wyVM9R850
1ekHytuE2W8c1lNR0GbgkeYM8scBuVbzzh/wrUKRelEyeo+me14q6LPjx4pHK9ihWE4sN7OqW1FO
6aB+B+NhcvOwkTkNVAKF9aT1nLScygx7u4LJxSj2grBEhTwv52436OPo7aMyW6PdMuV9+xhWhQMq
2vprBE1C7zpoy5aiCBuWWnWbBbiScU777pPU9nUnSdaJj54SmLn0W4u9jWitELu96oB8jPIhXOCj
U555NCbuWgjBNm3fZrbCMYjXhEzN1vK6ZO54RgYrlUomdjdA3GrvuUXTwIVHTvBgvofSuAtXnGgA
rXdMyuGa6Tjxqht7hEBC29mpcu87/07ihlT8yh8+4+6zYgWzfkUcnAOUhx77ENW2QljvAKG7uP9c
/mbUaaSPAT8189UlgcOmTt3eSUk8pHbcZG51DPsdtnTiVADf5XF197W6xtzQZsbH0v2DwQCWT9O2
eR67KZG4/yK9VWrryidtnz0jkx7vktVJPUNYCzTNKfSTfvUzavu5gd5a505wrlDHVtabvnsrSZUi
eUmtsBjtoi6Lzt9EC+LfuDf6KW4fFsGSaRzSWSOFWTeTOljiflq2YmTXflemA4TRy9+ospJZ0t0Y
wvU03LXlK3RsQEJNytVNJniROJjyLnExOOuRsdtJI+M6VuGcaTxVRRA8MgcSxs70AMpGOd6u2Cx2
lcq1SUrnoOcbEV3b8Z3un5HbhWbnke0gFJKkt8Y7tM6UDNGd75zWIEgssSRWuW4pMEqp0Bgi8KyB
HZU3+lndPK/TsPHD364guW+XCM83fndfqv3StYXsoGtj0WvdLnlvB0UjzKMBdAH5BwR3CxGv2TS8
SYl9x+ZXQbf+5G3qZT/Axci9iT2rGLid1Iolpr/t6hfFVVbR/uzjr1KFNDGs2qgOagQEyalwk5Di
qNVBLuvouor7rB0RNyNou74s7pukJ2f8zRA4iHsfVTctFFK1FYObumT4A6ktcBmteIIy3FW+VTT0
SZlhT9oxk2x8xs2fOdCXXHFdl88QcytmxZM+2kaa3eB1aPKmh+fSsje8tIGfvNV1nfk+0rTRQLXP
yqO4TKgIciNItnhPZNabCF8FunaRS3CXq8QK221ve0m8+Klqbib7zJqnzlwRrXPb+4yH353Se3/e
DGzHwz3hFmRet0I81uN9IN79Ja96G5di3lmFRxEdRFKPBZxKsx6XuYXhQwfUE0HcZFEHQx+CeMeD
zABNRTyp9W+ib1gs0nHZdPw3sXQBvYftVL6Ocf0C+T+ngtYw2RrvrtEn0WBewrvEXQsKRqvYsu7F
04/Sgs6ytWv9W0ZMhpxy6zgiiftwO8LfrZTmumvHxKfOOer74zCPmyGCo3jz3K93JoSd6aC2juVs
bVyRblgex9m+ggcdqGKg51gvJb/Vzcsk5mKBvDGUHiH8Jbck+tClXpJljiAJtBbQbE2lVWaXiS2D
/99jtM74HKwStOCgEVbdGfc27t+a+qRklyDpT4nAePza5podYKxc0PDeJb9wsPz4lwUwYIUArK3r
ZImfFtYnZQ1C+PReIcyyGIYG7GmsK8hoX83VzsewoFd7SKDaQjflmACGTWcJPwEZQ1O9y0fGN367
FFYJrpiF/LxpsoGjGMOps1c3M3azUx67bUeZyKkvfDCl11GkpA+w6nBL5k/dlzmTTgIULXOXZl8G
Xu551r4ro0zj3xdstQ4FIBCTBVGNW9U28uttOQHZldejhaYDMkBb35Z4K55dp12zZgEOcrSAQOCg
/Ut96OjfL1OUCDdIMAL50A3LCy5GkO8CP4MoX+a762agcuOxQgb9LWM3bUf3cS+2A2Jg69pFiSra
BOF1hQCk2W/MasFFvc5m56oJ4EbqTsWIu4L3p8CCD0IbHGY1QmKSbQKmMwrBmWoFXbtqz6yKwdO5
FvTQTDMOkU7LtsJScYU01RyY6lLRQ8xgCNIueoGUUVKyNtNxmdZOsOG0eo7LMYuwJXpsgUUiaq92
rrq+qAKeeWObNiLeVMTa6AlBqDyLyzdB5FyhBW9TlpvQK2ITZiNbN8Tn2TxTWKerTOjT6HkoR471
qDdKPglnOM3+84gH0ZwgtbOg8Q6RODXse9Un3HWLCQrNXje+sVIX2oGqZrOTFFsShS6hxxC5L/RE
0RFq4Q+msZd17osbydaEg9BlkeqXtOdEOlCNB7ojFNjZwkkZ6/BRjr63biIhi57yBPSsLIga5Fki
sUyzi9cBwREbYymPQ8AP+Oe2tBzQZgP8PlAc1u4ELemttG/I7ALEuI4qUB86RLEetqceOeGWGZdg
CwkE+MA9l253bUp5spHe286zJSBUW30iR4XQK+LCfhziTIfXqjSoKy965eaaDON2KacXNKNSBUKM
bZ09y0oCwlI1y02wVJt4wimoHy8JMMcr8JZDFx9d2IYKPmyMHA+hj3H7FqbLcGG/5xWQogZ1RlXr
DamtDevKO5csDlxG/Q2ryr3X2A6ObnDHpnFjQfDeVGK7RNNjEMGfXsidjdTXSOdUUfPetcsVbAoR
DkJvy51lG8TVnR1an5bASEs8Z47P31UF5qViy8YdgGDPNfcSTFnfiNHedaXZhAHLPYWsYp1v5RAf
oYK8sYZp73VmD1NNXMZOZrqugBXcNhxDlkuU1Vw0W0GDDwRDXHXllQXSK+HqBu6Ym7Eu004OoKUx
29tpZ3kYa/oqGj/OpAj2Q92djG62jJIDm5zMm3WB3somLCskPBLJsPcIRe/b1e8gASnC99WlqXHX
F+o40AlSW+/yC05rJbPDXp0Gm0t14mrkPlCA9oCQ8oSOOJI1476TzvqMSgk9x7h+sixAPbL+jCun
uY6DBgRUOBCliKIqk6O1V257A0bCCWMlZbK6vYbbSAgT57J6qFi0rYV/eSQ8MLeHwnLCu3JqzkHE
do0rH1s9jengoyadfF4jd4mOHXGQ27CqgFH0L2N8lLQTGhStN0DAaeR4bxRpFqyGpfTqxFdNDxS0
aTfCknHm0AsleI6TsAMaYTnei1etBUY2d/zC8pmXrd1X13WPOh4+os9DFJxKw3e93z1QJpq9N83n
afZeVovcLB4/N0ryfA3DKFNxvG3HHqBleJ6WBkOmi1flrkC5OpCgO7jKdrKoQsbXk7nMlW1XG+h+
PESuArQS3GO6GAZ87jHk0x614ptlib3U3p6E4tiG2LNjCHXfrotS32qfurG9Wyq0QEfnyVrrRzvo
bhayvnvUvrHQ9E9b4srDAOZcJpzxoUb7K1VDA6UeI3GapuHodV4etGubMS98U8KFWLblvsW8vy3H
6QDFkblAz8bFuEzbxoi15qzmC3wa10PuoLpPbA5ZP6Qk2UT7i9WuxdIljnhS18bNbBbpDSjRj42v
HuArnBEN0eKq6qMkoPpzmiP81+L97odVZbqtJGSTAS42s8yV4rVJ6rUmZxl5896j8VxIvYLgL+v4
SCZu9/BV6GmxTItIOHwwb0WMMbS856ur8qCJg4P0yuBJwWL4XnNP/uZQK0rESEAcEJE+m2mMs4aL
YNOKaM3lJNdbv8cLGRbfbMco7IEu2WMa2lYAQmDonR1n6F+bRrKNEWw59wYXA1gd9KqhUIzkgLRe
0KmTv6OWOhaOxcBf7aV8U549oGJYpx4EViQ4GNYYMNEYtMvjFBr7de6ZDawosD7suK7vcTroxo4E
zWBla29HtyOZ7Bo/a+0pTMrLEBPrxFSsnKLsjAA8Yiw0QFckkoYmuM9IWjVWualnOMoCWByNSgOv
hX+VMHHhRHzeWkR5hVcK4BWDFe0QW4HULThNlWN3O68MHaABXZxZscsKEYX1xnKH6LpuRsBSXdlm
fRWERTexi04yQDHpyA4iHb1Ps7qc+42yY7YtMfq3o4F/nux2Ord0msI8nvS/ShYq/ZPlVuPvwfEB
0oyi0nloNO9ZskatNT3MUL5uTqFauquQGl3EK0xABx4gwxYwDZr6EgWW4/eJu0TeM2oNCNE1fldU
dAI+zy6xuKppDpH7S+oYxje+Xw/ndQQi6JpgTHlF51yLkn6IaOE3PHasPWZoehTYOGdFSIW3ITYu
doz+zQBQqDXumenMxrJ1mC4+Smk2dGXuqxBJ77qA6aRsugsvuh5rbzkbt+okpHxNlQuOAnOiDtSV
xFBnngfAzFrc5dX2mvARUNf4AKHaUEIsY8SfcYly/U2zyvJoreG0rVRY2ylsWsYjVUwgUanbYzeW
zS9MIFSYLQZ7+le0DiJjBHqJdtSwQ4vB3RlGUjHs6xOksNrLSEMs2SejmKmzRfMJgxfW4mA+gvlr
/1LqEfut7OeY30aYVq42BFkq2TU4kCLzCHfGfGgEbizo2im0oX0Te2ndGgtwIOzMEtVKx0A6zbRB
0o4jzr5ay1wuNf1UtuXOCdeIHum02mGLZDJW57LvDBI9E7tbS0xObuI1zkvXIwnDWOxBup11Il3p
AaUKZ6Rw4LDNlXhC4rte9dgItzbMINCpjY4B3KDtxUWkqu+o6R7AtNuhamXgvV9GTIQboXz2Iytv
rY5fNf7sbN2wDjeOx8JtiU5xUVkr6nxvnt/cWmGKwuDSiUZpb63SJr9krKq9q3iA4BEFV6EkIZJt
Ex20zeJc+aDsMPS4MjkjwVoXBn8Z01IYq7lWOtIwukc/2t7ycYqLSCvc3+0Mi94l8vfxFALGXkxz
qkMxbseguzQiZiO3Slvl3tIq2kPbLDrVXlfnZjXdO+3sslB1vFwZfOTrNuLV0UeWt18oa2kCG+L5
rlqEhe524+fz3OJcwoErmZvqyUyXr+6QIB0dy3sNShLmfcyHa8TNOOeRlJ/YsMtp5BF5JyFzixXH
+6D6mN42TThmFZnaR9TZ1XGwAK153C7z2W1ljFLQCkMYDPLqEcIH5Vk1ykk4uKzXsBcKj74tiISm
4oCtDBEmuHewGCbMVWtgBdYICSkhxnM7llFewhUoa2LlHZAkjY+K1ctjGMX8t+8sMgu077x2M1Tm
+gZeYmvclyerr3uWwYZQHW28zGImrni0qwaN74Hx82QI4mIXcYYDVLKzTyENXXk1EDKnIrtOhwRC
fHOgHzz8UtIq4v1qmgmp60iXl2jW7m5sCLt2NO/uW5fR3As0fYQGvWxwma2IdNxabvwK0Ax8xoaM
zbw5uV1JUDJEqnkaWtGkjcEVDzts9Wtoon7KLQ5rvGRQrdI3dUCW9UpEgqUxJerAIGbjbBuKwfCj
4JdWjTcMXkJKSp+V4I3GKYTvdWLbUA9PqtlZCx/aA9iGjj2fSlKjzKtk7aN14EwpJg/tjxg20TzB
LwNZGC9XTasj5xHIzXAaWxdSYtoBWl0DjkgpldMpQCfvgBk3+EerUG/G1rFIynjZFoo4AUS1Wvu6
h6LLxgMMX29pN48kKSHDhSlR7jd7f0WrpfYuEETfju2n5zVmBzXUeuP0A/IqM080rVAEvobC7VAl
1WoveROdvEVDotiKofTEy/KeOgYfL+qAgA3kUnmocsr4rCJUHpBL2/pOB19QSI2hcCtp3vbUIdnY
GndHQdhB9hf7F4/XhqCD5YVX3tzKu0Z69jud0HixOkIzH+l0Lgwf96Ry67xfhybrAn/JYkWiTd2Y
LrcpAEyBonqD64ZuETJbCDYxZ93Y7bhCKLqeeYa6GKktovFmEPZ4qmKNAxGb9raqFNppukRJb7wp
2kSUjfe0Dawuwdz/uO3I4OdebcmHoK8u5WGEUFCTeoNGLgYJ26XBUGol3N988VneinhJKkHs44Rt
+I7+RGySjqCbUHt9e9VoOAomoIINGZXGuR9HjTKdmsF/9ssS7caACfXEBIWxG5inwJNKAWrFrFfv
yqZue4s8O2dq3YYhO8Cz6Kkc+TM0Le4X1nVp4/cG0DxaIZ1z52paQLkVbUx4BwNXGDAW3KpX6kmV
tXreTspu0r6hB2WQHWDgcL/OQ96VfZx5DK1hw+hdTCKAZRMHTtm9QwgOp2fygsIE6L267rKbFLqe
gCx6YJutKtDvZjBpc2khKL8ZgihKrFHYEFnh6NW6VBQY6q7TsvFglsasPe0rXIkqShdq73u91Bny
M4zTX8BSn2m0XKrA3ji6v4d7uwBu0J5byHNjwDIsE6MJhLKq7mA3o42jTO+YxltzZIiuJyt3IZEz
sPpgKcrggkHVUETjTT473onjknVIO2VTMzxEY/RuamtrlzWYd8JjaF8ZtWEj0lGfo2b1azSbjALU
ZnqJHkvV95nt4VeruI4Ti1nvgOSb3dJbXooxn48eTLCtLdDgiWLyYQaTh2D68Da6YmVdp5hzBsxr
1CuEb0jhBXWfIEHy0krgzoYd1I0Xl4/+SoFAsOrp8h8oDUWOAcxls8ALGUlC0wPmxM+fiY9WK/5/
45YfKFtI3mvR3pLlggxy/IVlg3/zaAuXTCgw5ZcfhiTCSyNkekkVYA1GLj/M7UXeu/7eGvDHmTPU
5x4KdimfykdPG0zqXtLaZhpCABvoYXF3WvbCB84RtuMJ06oipc5wnC/EDuRK5xbZeUajqt/icPF0
6VGm85Y9hMhak8Z4EKhpxg9uZi8VXfniUaoBlCMX7Hwg/W2zPpkZ6GeHK6MkTqoxUZJHwvk0Ndd5
XSEdIdWwQcWO5rgdjRlsYyG7HcozhyIo4JguoQOZc1KiiOvC8aESiGksREnSmHM4u78djc7JwnDp
udLWQGiqdyOrfU/iaQsZHfQRa7sQoXUPyuZv5AfXsRF71Qd1Iqwm19hrvq7ukFBD+bgtaEePS1Az
LAHlh76+ANMGJA/a27fAN3ETdPWUWmX1Ml2Kr/7Ck4jmalOLGLh4oHfcG7Cd1w6tEvaAa+TaXZY8
iPzd3Nbbfv2tljYbQ3klZiSs0rS7chmB20YuBrr4h9TR3aCABTR+0MHWpge1bIlOnLc5ZbKYfQc9
UnznRATxNohw+iu569oGabae50wAJAbN1c+VI7ZTHD6vrMoiEcIbb90183gd9uFDGTv3C6kwrouR
Xhe+tyjU393VQmOD8z3IObmh1rsFpCxgb67f6F2DxnVe6zLHtkEXDgBXh6cNpiVjNi/4hO6TQKrj
NxZcG200Wuo4sGAdY+ZUSQ3l+25KJ/ywmnm/WmLtHdVZqSrrvaLmd0Q7vCwdigQjYSPK+PXF9Oxj
DqR7QCX7KnR0zyHglapoeAoCsncnt8+asTsOdMmXFrC4FWME1wvhnCCvKAxYUMa++I3USWB7jx3u
mwxWZgSAh95XCq0VFay3td1/2E1NMh6C3FQDGkr54p6bZbU2CjdC2YCdEayRkzq+CVOfucg7RqSj
BCoMvY+/qeRLEvH6Pe7rAx3Xo/SDGzqF8eZi8QpksBkTK15fdcirzdyFv8u13ZOpOiIv/wAbWW8c
vFYkQetuAvkkEXNjJ/5qAKIuFbB74EvoTRWdKJdkwCWUCre8tR33jNx0ymIJSV7MhLCE1uNnpYc4
H1pMHNQxzgBb1LhltRp3vWWBWMTLTyGrN2FTyDxx1BCuIz5czeK05/S6JGWd0qG8Ix7qDdG5yybo
xa3D5hdhrOHgSnNp+nlBXk0c+Ppg3jEECWvAwe5AfJy7K1djZsii5D2e2xeDQYtE2/2ctW7U/kDP
9S4MxL8x4L7QO7nfMkvHw4WeC+zpooWgIRqUtamXAJ0p5l2dwickHzIkFXvnymaJd13t26vlmd+b
F5FauwpN2PSnUbJviZN/EPO+cAx5O5pqCoWdhuj5RTi+agWVAuPoEElAI/U//+N//O//etf/s/pE
AdyuFe//o1fdDaf9JP/Xf36jLuxCh4yAaHgRd4HtJV7SH3RDLhzZl0Dg0/iOFGx3QY0/nITmzYN9
B8BNb9F6TyFrmM8DTCkROjK5FQ8/zQZ+S3r842/xhb6pfNpJYPh2Ooh3obaQ8UpW8sNkyDeM5X88
6RfSt6Pqi2L0CjZv+Hy5puvaxeY9Inb+wK/9liT6x8N82VdrA8E8YXkX2vCc2PrJC+7+/tG+I5ZD
JvniBA4ZL893v2yRjhpZtiSEIMNdc1yOINDtAhskjsQroO1ydTGdDXaE539f9puPBP0AG8L6mEYA
cvblBcrRDkx7GYiz2jlZ3JcBojxE/cTk/ebtecGFnIxByjDA8NA/N6TH/HquCIYrZLmcy3V4IZHF
f/hC/xpV+HL0/7HIF2Z+rQEelh46Ze55+V3fzCq1eALyHAb84BWJhh8ofTvkSX46/XcI+pi5hQj/
ZXgRKsdf9rofr1YJkiNaJyMESTVwScA+YJ040w9k5W+/F1wYPEA5xAZ1/p9vEo2pUA9AdHB7fvqo
QRvYJP80bffNoboMEP/fNb7sdeCwhiENw3BS7MMQTU1bNpCjVw81FOD07//GBvxjsS/bvga6GSoL
b66OokIAM4glwH9b/7DPv92BfyzzZQei8BiEtJ011YKdAaAgcf5pSs35dg0MKMO2lmCYyP/yKNHg
zLDAwVAXgLcd9p63rT5B9N7J3bob075Al+GHPf/Til+eClMwQzmJAM3hyeSN2+xYXP8/yxlBYATi
GLYPlRMM439ZYpjMpZ2C6avIWntkt9N5mtDfhfDI4983wjcDz/9c6cv5depFN4ZgMEobhxSYdEED
o9Z01w+dk/JROUVshfVVdRnqsQ2cMZnnDPfzHPqHGZywHzbM5bn+LZr88dyXEY8/7lDha0Lji1xZ
3dI9KbsUZfYSiqLHkfjhwS9n9m9LfRnalKNfSgeilqneDI9uuh7mqyCHke6tv7nM7Hs3f1/vhyf7
1zDxH0/Gjd8MhkP5Rw0wv7hQBxcEx/K6jH79faHLfv/354LJrY3AGGDe5Z+vcMWXMsQDa56XALT4
CwwWki74SSPyp1W+hF7Ziw4iBNigVXUy/pWhh5r+oLL5TfYGgZCLHBMiiIsRm38+iEvkAMt43Cyt
62Qhst21vdUxpA6IDyrID4t9e6ahNnyZdSbwffry1lRTOoEF9fO0YyO4ki1ao89//y4/rfDljVEd
xZCTw0R63IotaewrCPYWf1/i248CGRL4BEELlXyd7rLQsxCVQlR31JK4tE6kHaY2ekF/X+bbrfzH
Mpcn/WMrs9ZtKtTPuKncOsW4c+oGJltn2IH98DzfvjIoScVQpQ+Rm32JTcvcg9pPcGYmeWjZswAn
77/xJH8s8CXc1EQN9Wrhm8gRfFTrhJsX7du3XvwgTvvth/ljnS+xplROCJEozHuGMDlhKgTpTgPy
/8lw69sTgyLvX0PiLoQ7/vlhFIcxFSSrMLA/S2QoRu+Est7Wbj0GozgRu/tBLua7xwI7EdO7EYbf
oBPyz/VE4FdkmC/JM63GRHntNevYL3TMtn//TN+ug/yVeJj/JN7XQa5JqYGIBheucG5cNoHH96nn
+/+/Nb7stdKSNoAHfCJAWmAjvxoZJXLsfzg6zjeVsnexv8LkG645DAD/85UthJjaULwytPgfxaYr
TFHdXBwdqh9tI78RcIHK/R9rfYlpbeCUZJ3xSEsKSjGQxX25Axt/Z6XgvEDeycu7k3r7qej+Ljr8
ueqXTUF1sMDlC5uwlhdAoLGBW3AFAjLb2mDn/f2r/btHp3d5RiRJAZr5wb+56VAH9DAPfem0vlY5
+IVenc83F0dmfzekl7Fu9rjiKCAkpn0u0iqrizgzn2pb/vBlv92jf/xFLq/lj6BIVkes3DDMWhuR
Tf2ZuiIf1o+/P+632dqfj/tll7IJnINpqUD/dMBoqsoZjORxDdJ2abcQ+bPzAUTVOuj2oDUctEX3
mLOsE1f9H/bOazluZEvXrzLR9+gDbyJmT8QpAOXIohcp6gZBURS893j680FtVIRqWLP73M5Vh5os
ZiWQuXLlMt8//AODdvw9FoZzCESNUkiWsTDJL7UibT25oy8n1pyPJ3zKoh2PszCccq2pnUeW1Jbi
2labL3r7EFL1b2QW8LB4/fFg8x9bek46vaIWTfM0YuuLvVn6/qRS3zgBXW92GfBCYuJA189ppJ/c
IIapiwQcSNEtO18beFGWMtKVb5jNhUiskNCEE8sUjov1mfPthzn5ZUomjdcaVhNI/sIEWOCpiibh
BK2wN6UNWOjBBLFMjLwCrGRSLEZgzvuGKDELl31yQIL1Lts3F8omu8ruCEvIQAAt51wA5NTJrh99
r4WRwD709RjwvYaqo51DW3nntPN+uIcfTX32/482ZBrAnw8p4rDL0S0uI9VW7WQ9oBBf4006+rVM
MZk985XyG3lbSu64/QehONiAPx/+/BCOvoFK5NFIKyY5xk/kiLMsWHnnpKZPmp2jMeafH41hUL/e
yzPnaGqbXZSaVwMxaXE4Bzo7974W1g3Dm0ldhmfZJxJ1RzKU0tuPN9/JibDtkOyD8wAU4/1EStnL
gnyuuG7lfOMXh1RSyJK+fjzISXNiaYbJwcuZIS6mkQVmow8mawLsFu3PmiNbj3H5IPbWOj3nHJ0+
fo8GW9hqq4NqT5yPoNHBuO5d9WUdu9Rp28YXunzQOwYMs+2iMwbz9GP8OcPFY7TEBOHxgBdVBXTm
iJbjB5/a/pyS3ikTBomDXD5OHxjkxaoT1WDqwpmSZjFKGH1uuQi09W147hmeel/H4yzel2flVK2Y
3MosCsMqeiik5k1TR8ej6PIs+ODcpBbvSzWFTpPL2SYFtD8On0SJsinDXCnqmbvmqXPGwFWZpews
iJSLc6bqofb+oL6N+w5gtH+YdQfF7Tlk1EkLeDzOwvirSh8UtJ3iie0M2rMCIH5kIw7FhXydv+o4
Ra4qr9RtYrcr6z6yw/U5A/jjeFna4ONvsDDzBsepEQYhfIymlyhaDMXPNRmKPTVz0ue8LOV9p1Ta
ugiE/DAVIt9E9WmRjWnOMkatd/K4eM08MXgbaLlbC5Nyo1FAvanHrHUowBNXuUbfiJ9KzSElDE2Q
W6powRPG9dSYKdoz/ZTaFj/ZjFUSHKgJTj6rsaxu08Ic6GNptbtIob6G69h0ZQWV8JCC4rdjoS+3
Sa6bn4pUz9c0Cme20Qr6ipiEsaNmGOFy5GcucrPIV3kf93ZY58VaolRrrnNt7UyLlatJQhRFKKnO
7YAzPyHiXpAHj+pDNuQilehRRZubJh0yPWicMWhEqAaq5VIIN7miPPTaqvbryg06TXNpulfXUlV6
hymThT1p0n5f+/CyWllX1h8bydlE/PLSaOlHd4arHVTA95aYuq06r4SApIs/uRnPqU+3TeevrKl2
U6vYmAg8fjziSbfWkNA4JdgjqaK5GLKdwlI1FLZev6dgwwn3lD1qrnetr+EwXZ2Dl586zI5HW9hI
SQ0rJe0ZLS++S9R269W/r8ZFzOpoPgu3FSjS1CU9F1Zx8r6VonRZDMXah+Tw8XM7M5ElOSigcSgq
ZIz9SGfdOD3o9bnj5ATw/t1MrIUNkWgIGOMMC9wAOM0oBKH16la4V/eqXdrerkpXxdfhLnu0oBzO
FMf2sqTiwqYndcU/dx/P92S2DnAwBauYT7Jni+da08A/RhPPtbcHh77P2XvVd4XrP0g2RDd7XKFF
808utEeDLjGPRYJc3TByoZ1U47pKvVvNjNfDILg6u/PjCZ46vY+HWjxtOc0aKwqZH5Wfaxp39okk
OojxnLk1nzyAfj7GZdwmNAK1zjo2gNXG5M3y4a7PVBKR0bQrNQ/Qhvx9qGiU8jzh7uMJnjxjj0Ze
OOVe3ot5khCS0Nl3TedtchG0as81HTDox0Od3BwyRkwCskYXwuKULeh/Kzx13uWWtwbjdZDj4cxB
fnIIRZTQJyLWLi03h1eInhkpHLBFHoWrLmkotpEePp7GyQQr7urfgyzO0EgtIHYI5CnUTXgnWKvu
kk5IO7kOHApFvidX0mO+Di7E7TlQ88lXdTTu8lX5Qt3GJQ5514AJqmK4E9Y+qSTXOye8cDKFdzzF
+TkfXWJ6zUwbZsgUb9W96NYbz+n22lXpUNizT9fGzXTz8UM9GTY6HnHhwFKhW0q0bLEOD8FD8k11
6Qld5/tZvaNfb/J9s0VH01Uvoy2NVzfpurkN1+ckPM6tnvkFHM86aobekFpuPHQGyWNsD+M5EZvT
BpPuF5gqMOaIkr0fQ5GFWktHrofClm74wOUW7E5bnIxrVPmqlW9LBwpFz1ixs6MuZiarlRhRtj+L
g6gbfT85xjbcB452pWwmu92Z6/RaO/NGT5o0mG8zTpKi4aXccVGKSkSJPg8z+9YYr7SYGPHnqNtL
iugY3dfmXHLqv5njzwEXToRW+bqRzpEVqrUfYrzpxA63ydpzDEKOsrEdLxMUxNMzcumn18zPURcH
YKlREa3PqRd91B2JmvhRa87YzZNnEMlDMm8/BOAWQ0hl2ht9iImmwpKWdrXaAAUxV6GYrT/ehCfn
8nOgpfei+mWgyON8mMOEKSXqAvUzi+IEShzv5WiIxXnaGKnYtjVD1C7vx9w31/5FadP7nq6aCzYc
UWFfcQaXUi1Cw+05z+G0mZnlG02oBbOo8vvtV2YaLUyzYcNx2hvX7cv0On7XPk8OjguVtTQJrSp/
FT3ia8P0+DS4uYNe9o4+b/vjZ31qe1CZplByZIGYXB6Gmpn7MmXj8yEyy6QIrrKpd/LZK+epV3o8
zGK+2tD2+qjNCSjAMALtOFZ8ZgOcPCuOh1gch6MYeL0+zwRU0Uv/aKwxZ3a/1l+Du9kD9Z1zTvap
/UDNDyoic77mFwpoQcW0JoQwHg2zeija4DEfzEtdqx4/fkOnh6HSWUXPFOzo/POj02CSctjELYkM
eGzT8BqGL6Lx8PEQpy52pvhziIVZ9jQ9SKyEsj0aF9aC+qmS4NeM38rAPySUT4Mtcz4e8PRy+Dng
4lqXNDQ8RQrZiqmjODrw8huvEt3/vzEWdpjyM93sMmukoTi+rGi0U63mzBCnN8/PaSwsYo58s6TR
yWJT5vpKB5HtS4FdRq9dPZO5wCV4FZiO7x/P62T48OhtLbMRQhvLUl7M2YhLqbXV75nDhcvx1uNn
6nKcaQ8SZYPN+gfW/3jUxQ4WI7kMjJLVXnf0G0oxpehkD6HSfDy7+c0vYwzHwyx2cZWUlKnkrHYZ
TgEl5sZNIVqPYqE/lBKkIyMYtx8PeHIpSjJcIFXSRPEXAxjJDSFLLJNBWEhTP0/DPxqAgi1dMek+
W4YwYBJMeinh81AfZYcUCI7nIuQnXQ6UX/4eYrHUm1SbcrX4YcStbfk4PCT3xVZdmSvDNa/rGzBq
jnnmhnPa3EowdUmzcplalmD4CYigEuCRDWHDTa9kN3G6pwk3zn+WV8EPjvbHL+qkHTwacDHJHPqA
EOrUrHTwRcMhuBFN/1pWxzPr/OzEFps6y/1uHOh7tZXrod0gwbYlZ7yS9uGleW1+Vv4HOOnTO5p4
HMKYEr3JS6VFcqaYfSXHjmwi2clfrM9z/EKgKlxvbfmVnk0ncgP3XBR2Nuu/7DXZMkCAm2gXLl9h
Qxw4LyrMfpOHO6PqLyIpgALpb0otOpMWPjmUKooW121Nt/TFCeOPWuer6FLYVu7bjQisFDxop2w0
uT/z/k6NROQchPqcLxKXIYzU8wbInXCQ6vzRlwzbGxsK3ugrKD79++vxeKDFNbjua5GqPVq3wSCs
1AQm3pBvxPGcM3xuPrP9Ojr+zWgSa9FjbUy5aWt0TnrioxkifByeY4CfsoSWqao4AiI1s0tLaLTp
AO6ACfWKkayht0Morqvbj5/aqYgu60DSSE0aOi0Ri6O/qTrCxXOSO7tsLhVn2hZbSJcE6eBbbs7V
XpyYEoPhn1EppkAAXyy7XiWrD4UKlnSc2qEKLEc8s7BPjiBxuQSebpC0XxyLZBTSToho3jb8F7V/
iLKnj5/X6b8Pp4K+Cq4Ly7IgsYoo1U95XErxHEsXdXv/8d8/YVVV3sbff3/x/fXCm/SOVAfkBs2C
4Zqmz2Em9HaGUFZxZmueMq0MZlKvhUYj1XsLEy7AAMHcsDebtQluGNkoOjAFO/neOoqtPcpAlVbn
jNzpB/hzzIU5FwAXg3uA9R0Ih7x/0M8JlZx+gH/9fUlcRBPhaFjwkJiT2CVwV96m9N7yg3/05FCp
0HROCQtX5b0VqIOAzGqq85pskmbjIxw02z/4+aqnYGNlriM3OpwLKZyc2dGY8vsxG6VqBnBPnEpp
sav6zzEoVIML/8cL8IR94x7+c2YLMwr3Sgy0lvfjWelarl5U8Amm+j1JfefjgU4uBFKrqLpTKYiW
4PvpKBm4KQu6NsdPRX/rk96dcYlOzoSTGhERyh6lZb9BmFmWIDWsBAOAUhVc+dBnG2mbG2dM6OmJ
/BxnYdQGMAF01cai3SFlPLRwTJQzd+kTTji5NpXDkxYoSVzqMFpdWea8fWaSlnDW+qhbyaLxUlrZ
wdQBSvqtcMaMnrhJzdk9FQdZxsdbngpEXWu98Wm3T4VmbfmQS5oVyEBax51Mfwh7C3jo5h+sh6Mh
F+shalUpLyuGtFRqFBoa8tIzL+rkgjgaYWF6QiuT0ySqMD1du++ihrI/wVGG20Yqz2yiUx4k5zYd
jdReWDqiJO8X9yjreR1FP+xD7wqkAXxXcE2BUt9Vsuqd4qrZQAGOXO3h44d48r0djTuv1SPvpO1R
W89Cxh2A8aUJADQ1BU9lxemNECVP4dxNmZmGq5Iq/njkkw/3aOTZeh2NXNB1LQtIndl5BozlKTUv
hPSizs/V5Z4ahqJcjXOL6xvylO+Hkcx+MI2YTZ37KWSqT7IxrTXQNMI5E39uoMWTzAdVLsyW+zXN
43YrtLuxaGi8KtwBesLHj+6kDyZJ6qyvwc2Xqb2flChkGVWBWBAEwktbW9cbQEEb+TW70uyCvqgz
w50yWMfDLQ6SwE+SwK+wvAo5DVOQXV/2d6g/zBK/dgJ7tZr2ZnpTeETQxIsEPT4vBLLbntOUOhX1
JYT2c96Llzn0lQYvouMIcHoXubfOtsB+2jgiW/N6IsY67RFmX4/YHsfanQu1nn3si1dMpX/sDbPh
jh/V/RyfjG1va2wY+H8gWHnq9D6e62J/aJEGwWy24aL6LPXAn5HRC18/frMnx5DRe0fsUOS+tfDl
J+pu+lGlpXiGv4LsBjjnhOW5kNApG0P1x9+jLAx11QD7LRWWT+7pW7SAgeoDhYCCEuzTGPXPylyT
hPx4Zj/aehZ3YwrYCG5IOFzGL424YHklQyiZWuWMrv8Sw75+hiLi6HTwI7TrECwa5vyqS5RvJe+H
t+Rsk/qP1NQv34EvoHNRIkew3KaBlslWFaGNNKyHcKXeUfpyDQz6czg4kpM46Ua8bx1jrzrj2lvP
HeRwaz8DRvBt7lL2P3Ck8QdoTp6ThioZtfdGQ9EDH4SOiuiV3rRXfhGbLroL5667J1429Rsa23SW
S6a25/0okpG1SlEbcyhkuPyZjzin4PWj4+WXZ4uzgQKaBEdy2dYll+ZIQSQHV/69uUx2FI1QanzQ
f8SyAnsWju+2NHuL6wA+2a5C95xdOovDhWeVVk9Yfo2iKmtuyCALszy7h85Hu0TkwVpp5BB6X8Wi
AtQFdFjy9cyqnp/e0ayRU0LyY+6LnjOh2i+rGixmovUg7ciRVJfGNae1XW/UZ207uoAYkJVNLyVX
288LiB7ZTbnut9X64++wmO0vX2FhBKXaFMe2yGpbma764L5VnsLqumZ9fzyMNFuFj6a6sH9xJcmC
OAU1NybR7h8lJ1oLdnwxUxd0p3PjG8Wdpfx0cXV2bZ2b4vzzI9ckBEulTSpPOdmJmwGx4BwVBhuO
3EZ3gCA6mj3cNW7PnTdxxwvkdkhORXZxef7IWZqxX572wkJ7Sk7/NjIRtnQfP8JkWqWuBMjViffA
V5/nInfIkJscLOmdfKkDfT5/AT/9NGjU5MaCr7G0Yr5eNb4agjI2YB6FxkMpAkPq7HA4k9P9EZ/6
5Y3PKTJ0+cho6gt3W6ZRPinmlRXtoM7s1btuPbrtVewKV6HduNE1MNHGldfwY1Qc5PNtVYvj8I+H
TV82UvLUKpIXfP/ejdHsqjIsaxj54cGP9RdW4M5M8k9SP2zWVvxWwDB0n6yp/14k5l5rAfrUYnPG
MV5Y0D++xWyi5flGQJTl/bdAdi6LYejUNqBMcIEoKX9PqVtOtXpVdt/y8iocv5/Za7O/+MuT/znk
Dx20owWf5dPQQUerfuy1+qqmWEa9rq6A4zr5Hwfz/3lHU6l/0FVekbqsQj9oFv/8r0P4WuU1hvk/
54/9/WvvP/Rf18Vbdt9Ub2/N4aVY/ua7D/L3/xzfeWle3v3DzZqwGW/bt2q8e6vbpPmL+zL/5v/0
h//x9uOvPIzF279+e/mWhhC46gZvq/ntzx/tvv3rN30uWvybKzP//T9/ePWS8rn/+1q9/fLrby91
86/fAEj+zp3PUjnJpLkbdm7t7t9+/MhQfqd6luy+ZhkU+nDM/PYfGUTNgI8Zv0tUuWiWReQS7SJr
XrA18jbzzyTpdwrL2ERkt425b1j77a+p3/zx6v94K6cROH/0Lh0tkTloRU8TErv041GJs6zp8Aej
iZEBE2d6Wpm81JIw7oq4p9sit3JdWLGE/L3Zds3WMIr+LkhFJLjiodqOUVA9+FOrgGfKQ4Cffmk8
9WnKXspqfXRKvU/QEukHQol53Dd7AMGg5jIdjGLlKygnKIIXbEtwey1aQ0WNUGfuXQak5DYWVB70
GSq8O9WKagrCYSOLWjBeDmlk2LRegWsd6JEzoRe+TeZo3SR+KbwOUZY+FuIIia3JozW4Q+jKaWW4
jdEnuxpgwk3aWfUuaLrabkpwl4rhK4kNCrJEzURC9qBRKeumBiTd5yqzvhTjTr7so7a6jcxWex6K
OHnRuqwLbdOr1Kd+zDKobGqn3lLeLq2tQG62HjH6FY+iM50i9su9kVdoIlASeEgrpV37lZg+S7Em
v6aDWq99wepu+xhRCkXp4t3EBQHpMDVZj2IS7ECMq/sxGeTrMB8aWF1Suh5ExX9EtMALbcsCEAVX
Ob5Qisi7BBfsGStZQCKqEUXPNqpU3slymt5rYmO48Pz8vTIk3ZWP74XREwvZLnV13ASgCJ1OTeU1
EgfjodAzOKdmHtGL1U27NvMtat3zygXSZ9iln34RheIGMnK9kbJGotBWb+gwSrNV71EGr8pStIF1
oDgFRBEwVjBDHSOheQEQeOrSTw/jsOySS4QG4jtaOEQnGMqSLzCObtMIlZMppo+WIYpdsZFE+8SS
lNcpHPp9ZZFihx6GGmIqdMIq0YvycQI8sdVLxbuOK6QDEPo7mGooIaUH71rWx3afy2LqRAnaOkHT
55RfW/odOmhI0xWjbjedSJFRVnQ3ZYO+S5ol40pUBPEmhjp5w5DNOuP1rT14hu6gjeJTp019cxtA
dCuvJakHAblDYy0Pv6TUHdSqK8iTVxnPKRppZemCraSzzUUyxipKNBEhv0Ip6nMlQ/6RskZEyAY5
UyqdTmk0bPvmbgy7cQov9LgdYummsAZjS6Iuc1gcwS5utPxBQAbRVf1YXXtjJH1KBKO4bf1cejBj
VOzEeBx3ph42T9kwUarUU59902m0/sfVqLxqYyM9l0FQu5D9YE1KgblL6qhY56xqf0UBeXUButC4
9LgS5Ks2C4THtK+6/RRTQl0n6nSl9ZZ8I2pS/IxALlGsIhciJExgd9W6qtxMZQ0sWZO9eKONYHGy
IUaRSSviANmsBNpohJpBuaffA1WybFIhojexZtiNOSpfuiTubryijfdTMqk7Oi+KrZFYmcAi0vv1
EHfRPupGfVsb/nhbtUlxkJnhplbL5DKPa8DuYZRN34IykXeAjiug/EJ+34OXdEbwx6u+GGE4VWL3
SRO8SEHCpo4PMaqEu4Qu/Y0ZeuYDlXvFteVr6ZXRirPYXKTctGZlPRWdSOA11oXqsa8sBQ1JwLcw
GpPAylajkJVvpJSFTxky0bdDVGaprcHj/NoEQvjch1KLjl5eF/dGKKsO5+yA9EqcRt8y7hssu3YS
EfYpQMetlMHoNmIStU5QeWK8Ir7dtUBDI11wc1GorwIjCG7Q8opvLXOMAcVVBpLvupYf4g4wqNyX
gwLnywyQFwiQtHRA1ebrRmnir0pWebtCjEM3gEZ84Ylh8ilX/e4iyRR1G/hzQUmWQEj2o0Z9GApT
39eaV17JMrzotSUL1b3ojdq9NGmEg0dDe/Go3dtPgaXsRy8pviTKVNKxrrUIuVQRcgOsIWunhLG+
5TarRJwa7DdfU7J1mLXWVelH9SPCSvmmKhtVR6IitjZ9oPWvM1t4148T+MGw9C+rLBK2JST0tShJ
iEfEQuCghEHFqll4r3kJDD3JCRVVIW/Q5usDte2iSIycRklRlkzj1onNMnMBN4aboDcgdKay1uxa
oUDPyRCNTe2PA/UgjcL7aIrJCSIx29axDB5v6ilZC3ROvVoOqpuqaVCD9PSqu2pSsbhoyxpNr0nr
P4dequ+kvNY+lzJa70OEuFztpWFDk1/mX4Vlrl6amRRixwI5/k41rLG1eiH/omMCrgeYrJJd9L45
L8vs0IxZv24wRxHki1C9iKwU2U6vaT6lIO/B5c7SSn1QJ09J2mVu2MZKtkIZod2EstyBTG/6m3JU
q7Uql9JBq0Vhm6SFeqi1sliDmaTbP4tqwWlkONevWc6lYcfPumfg7Rn8Tk+8KnwQ3GiOFVyOBFNd
K7VA5wiscs9phFp9aXOl3RBXL5ze7BMsqSpc6JXYOuR9dOaiqzUUWlSRPhmTQGn80MD9T9CgDYCn
qlSo5NTJ2kakCA952Ui3itKgl5j6qSXROVKMr0EXau7IQYVKWQkBVI36CKWwCk6iEhqxW9HPv9Xz
NHn183JoVi2FP7eTGRQruVCS65Sd5Sg5AneyLOic+YN00LOa5KpflU4qTe3eggGwwSGYdSll0ZZK
2UQZrwPjS46ttEnMoOxZjuLeMHukAlurfDKkGu241g/XITIPF1Orahd1WugXE6oSa1nJtAdVBlDR
WRW1v4GnrMOuSl05qpIrRUB5h37gdlNFk7dTE60+SEBNN2icdO4kCJLjx0l/GVdtutZTVKpksZA2
fTxJj7plhFdTlSIah6ZaAU6ygPEaof7hFLiZuGw+ksaJIqe5qxe6dzHSH3LXlIP2TaSnDd3aEMxQ
WBcVujjZkK1lwZgzy0YuiL1wqXo0RhxSXvzgVKVMbjNN3kgjWCJ0fk8l4pUY3X2eG7LvxEZzGfll
z0V6CvS5h0+Rvkp96++mmoKIqPZRPG3BTLZ9IVNPMKUxHCXxKadVyek5/R1Tkcznvi5fJA3rbyQU
n0SZOa5jYUxeqGWrba1sLKRkdNk1hxGb1ZmjUzVlc4hDbq8BJRKXhhyLl54ftTaOXPrkKWL/qneD
4SKTSuVw1IFNjnXzfpTM7qZBT+NgZWl0K/Q1boqXEig1cWlXBY7SipZj4apCLmodh4p/o09+auue
yBUdcqJ1V2SNuiuApG+1Hsh86OvD3hj0wJFjnU71qg2Ah1ZJhqxBGX81BISIwkyFn5miP9SZqIlQ
t2rdBOWACksk6Wh6WYozSmJHh9sAhqJGsAldm+miMePaKdmpmH0le5amcViHWhRdyEnVIn0Ya4co
a5p1xwTWgYAOwwSw10lKqd2R5y82IfASHkiZ0zHfcbIVPkXvsFSdSUdBUlOEdlNAfHseGy9/ozda
owS4RsFsgGPmtMqUOG3r+Wg4IBwwaMX3NKRG38vHZKMImbH2RHRQUdCULhs9Gty6ksK1GujZjdHl
4q7yk2YWZkJAdUBvpOcgBz+EvFbUC0CydWJrSVl7+7iRiLn4tWZ7pglrx6A8P0C/9DGeUBrj/2du
n8a+q8H+h84eTBuBk+2Qj229JYlR7KdaMNhngwpTMLRWWi5JKzMxy3t+BZ1WHCY6N2eZpozDVZAo
Y/QkxXN8mNkmEKQwtoDVl3L8oOc5RrBVsws+nbsA1Ck811gH3KKHba+H994UEGDVzX4dTkCvRa++
GDiY99WUi05XTc2qD0pr3VmqvssFw3c7M1Tdqu7zbpUOUu0IXSndCro13qvg53c/7p7/ew3/TVLn
tNEH9/D0Zcqzl/r4Lv7HZ/68jGv676x4kcCySMsq8u/cqn9exuGOq0RhFYN4LxmTvy/j8u/8Oogx
MpqqDrFmhn/8dRe3fodfOEfDFZLy3OLNf+cqTvvZ+2iNYspz3JscOx28xIB/ybX3oVWOpkYTVZZx
lK2zYlLl55jmvnTbDmLIOTiEVTUUduc1KY5DN5ZK81XMYtDYqtkE0ib34sCjLcKIx9dZiyV80Y3I
SFzPinv5wvDMjuSdPpUW2mSGWhjZ1gtGdgOFVCjdZoMIxFIJ1LkYcBxS4DByKdby58wUBeEuCHFw
3UItpHgb17lB2iXXw3KljZ1059dTVL11tR+ZXDnSluD9BObxWvIi/MaVp8VTGB2MXu24AOCT9f1l
RV29aaxixC/Gzayool5BaDfkt26KCB2giZ1zq5oGQ7+LZEVIUK+WEOeKfIM7dYBIkoIoHeccAm+K
1q3ztKr024n6D/rDuxC4yqSsY2XIomclEtv+cogpQjxYSq6Il5GJNT+kqWYixDhJciO/CIXuey/c
mcCP9FUdSbmtorkxvQ5yFVjrFl5O8miMet0hOEj/oI+UazBU7a1gBl5yI/Vw3dFSS7pMTDlv9EQw
zdAufC/wyp1M7YlmPAcRUozBKg8tZDB7I2hnbfV40OXHKdPVOLYbS2/QHucloxoqRVUh3/qZ4icH
DRcr3eS1L9EbGXfheBMIauVtrXpsh5LEfhfXt30YCvptUapjgEDYLJdkSx45m3IKYy1da0lYv0Rx
JArPniKY1V2F4948G4FCOEMMkMx87OW8NPCqND9MDiDr0uRJM/FdQGfiSKEQLrdRYrPkdOW6yUcF
PSzRFGKkOoWQnk6f01q1EL/0klH0tZWhUxiBIK9Zp/J9P5XCtK9VOqDu2KAtqPIxwzHdSGVkVDdZ
wmV7p+kFspdax3/5K0Nm5ChZqSrCXYGgZypXSC5+hWZnPRBbhKhMgXpLilgDBB10PqNuu7aQsjdz
RJVrdJBRRXhZjxsgK0ZVB5wQjelx1XWyYIqy3jHGItmixa7G+DEJ4noItyjRhWDpKVoKYTu2ybbB
BfGhH5gtQXmzlSe30nOiGbZUab6orPoxsrSvYjsM07bvE1O6VDtBqVG2MFPpGpetCr7msxO38YNI
Qi9WHRKPHphCyAXZJokajM95j2BYuIIRruo3IpcmYlF+B+oApW4txcFYebIv627oVZr5xSjTejzI
ZWfUe6HKxyrglykX3A8V4Py91owKRETThAGa2GnIJWeXVqVGPcHYmfoD3odfJ3RHICyF2pSG3sqh
U+veGFbJFFr5njdSNTed0LfhHmhkLV+Nda94B7XqKvHFiOLGuzLRLA0PoVIH0g7sgyBea5Xst/vS
U4v8Cyewlt5UI5/72he86ycxZWvt4tFUCDch+42EtU6gsFtT6KQis6Fys0CQg/ibrH5KolEzd9zb
QsS4zaYaw2+hYUaGaddDFLevehL0k6MRgGp2PTKHyWFEFLCvV3FtVZJBCNJHY9s1ApQ9gh6h7HAl
GInZods7drrpv8aNNU5I4lABjYCdMqahvNUxB+OnXIhFtObMVLGEVQzsvbuIgjyxvhjEELjxZF1Q
hBurFYzsTotE3LqWXtD8ts/Ftvg+5b2EeFpNdWi9S1JvCO6CSbEUVEh1fyJ5mIuEY9G/top8eNRY
CBqKE2oU643bWZGlPpQJLXZ3UG/USHA6kV110VJhj2CXPCGnGfhbYmqJdCshJZw8dQhbCE8lsoT5
bYHGJwrNIrf8XT3i5V92eiEhOVC3lbnF0S6Vfd/ognIhj2mcb/0u0BDRkgIP1TsUJ3VuAWoaJl/7
UfHiGylplPJbS3wa4c5G1NsDQcpQ5j4XhVZsY+AQVEWFLUMjCq8+SyxzHaMEMrx2RRTBpKKm2L8c
qj6b5bYN2RofU2x3laNPrGnJhhhZgpqN7DVidRmojcR1vDMyvvcKfagoVxxDrwmfg7RSe10mLhvL
jaGMomNKaTnf660W0awvcqRRRvy/+QwSJnM+Y3ZxSO7+957UXV69hOnLsSP152f+8qTM30kYkJ0g
eSjPyQuyl396UrqKTwRbkqNBIe1xnNbQfqcEDlgbcDTFompL51N/eVLS73OWgz8pUVBB7FX7t1wp
TMnSl2JkVQRqaOLRqZT6LUqb/CEqaj2tOMITOj3tFriStfKHML0vRbl8qi0xeomM2vhe91azx9zq
m6F700vUH3NTchpiGasKqVRE+SIZAWSrzXYwcGirERE+uyV5yF05xzM4yI2UKPagCN1rPaC9O7QY
/xXQyOZi1Pzyts7aBOEpGeXaeFTfJMlrnsyp8N6krDWu8rASLnu/T+/VOuXS0tZ1/pJwTGAhKr04
eHFUPnuBFV+Fmpbdh3FQZmhOdtOFjOEQ7I47Y+/IoGo/C4XR7YEHjvshHcpnJRXjgxwo0XUXa81D
YxYNEcRwUBq3KpP60KPD9v/YO5MmSXWsTf+X3lPGIEBsfQ73mKccNljmzSwxCxAg4Nf3Q3zVbfa1
WS9637Wqe294BA5COucdznuaFK1anfrlTWCzes1051wkqs5blKXZQ8L7+5YPRXQv50C9mBGbY6Zs
+o8iQ/S9HnqOaLCd8TvNtXMZvVyDMkQFNG6aTle9TCNlS0Z+SFRpyqQ5n2gaOW93wVLizXBiSbCC
NF1+qpLB3RM6RcYCowUuftOg56lEQ/LOaohYlZM+ReEYHLxirM7MKy1/JvVKFvMqcMaKfniTunfB
SPL+WAetT/ZvPLyv28TBeCnxMgAwnfLSj19L0JIjvWlyTvxl2pN+Rly4r+TvyfXM25BNwy+TJPqg
1rh/Z2qi8HYRSPVbgXSDQqbrqrdFM+BjV2gOGsRwobq1VOCv61jpk+vm7kff1uyzeU4ADPg4hMpa
UqK4qaA9bOS3Ygzo3MkDvMaqyN4Dsk6uDeUzBWzJ1OdSmuiQELD2Y43Jm3X91L3vpBxJHs7zq+LN
YpTRmLwqJ7DHwXPXD8aWwuV0Ud6StCp9gmjSJLqrW8/fuVJPz4YwFbLQl/xjqUl6X8fIe7b+bMCp
0uFSORlodjGjboyDcD5WRaSeNAw5hwdVeJX01anTUt0vUcucpEKKQ9MO7iUB5jh6YyLtLl0AFRph
ywf0yWI/g2MdTEqOQLj6TnCYorG+1MkCLGn6cqcWWYT8QT7Y9FP5PIYMx+ij6LGurfrR2TG6d/SM
/3qunDNhLPVHkLXmdRDFSFhgV1HBzaXDrLTZWR6sydwU1adttf+6RibwXyZSooG6ICGmZ+tYRozK
egEJEDbbshi7NzEm88q8/iC/aYIw/5bSy2/ulhnlDgOlR78wIZt8rrPJSX1yXSM+3CDmR1o13LlO
Ih9BJMilanTZ7ciLq85uyUS/Q8YomOs0+f3R7Yf2SKHYf3fLkRjTZM6+GeHLR8Bm5wb/Z//OrdO8
NFPcnq0BwWq9YL6FaHDOcVtNfyremOOg++kCk+a+k9abPQa+HU9cMFuKV0mCf53iWSVd9Uo0JpdJ
xNhN8wqShpRt8Vcc7Xtw1OZqSqpXEsn4pjrV2Tcxjc21n4b5cSXgyezG2UDB9Nb9tKjAEfP56dPa
rGggCtMkryLpeWiLFlhLCzBaBvYQ0uOIxTzVhYIXmUzG8K98KglZLkcccUMePWMVJXNP9WVMQadQ
Hs+0k290tBEw9JCd+5HZ19Tt5fTuBqM4hZltf9h6Bs/x1wT10VAcF8DL57SzwSN485ZdFWbdTUPQ
BHuf0WO4Edb4HtrJkM4Ss+kkzdsCxvuQGmY1V6bTUD+I8ukFIVZ3hTuouyXPoGtVU4yPM3FUaPWs
kfcAnKikvSkoX4YoWH4DhDb5XWgK9xDG8/QmelH+SlNjSH0uwleThw4hms5yC3MieXfpkHdHp3Po
/qZiMZ9j6PS/VunojEbXCR6WUWUHkuzqWytW7+hGpEmKjNwhwmPDPadofOYYGG8lwXAnnfXq1VWM
LNtlXufdUX1HDB4oZvHallOFgKFG6ba03StcENe/ltMTsd692DEPvX5u2jZ8Lm1MOHTukfMnQy3v
GjPZawQ78G7FOJylSsmGr/ISJq8f5ZOeS/97CpZ4JANp/r04Cymndaf+WcIiVnhnWPbSsf1x8fuW
QUcw1SEjGtSuk1HDDuogXGIyClgboO7YRtsjX83eid3hvjXOitDdK+q/Zekl+1ZU5pTH3XKtrD9e
kkknl2KI/UOlxfLbm9zyEiRDfFlhOp7xHLcP3hBVR4yC6t2ustv1ZAQdx37ZYsqC/Mxp696t6Ghg
qwAn8piGStFx3YgjZK5H1Tj3KR3inZ1c/xD4qXcnieJ6o9eOr5lfyFNAkNjdtEz9MeiL7uQmi/jO
/O3m0lizQdltdeDwiK99b+ZrUoUru10WPIhuae7Sxf6AroS0Bbw4EGjonV3dM4smbyNmJFUM/Kki
H8ZxSR7DgZx5h0ROKop0elKdqY8FpENwipO+/RPWeQgAQ+AzhF21ODeoKufcDp241WubnNO07u1+
STm9zRBGpzntcOVx097XBGOoyelGk5b5TDtGIrBXILOAB1jtk+MJIlMJEiRno+1IE+uS8UnquDjb
xFl+5XmUYLzhwEtixxxwl1Rnfwyy/ZLBL9BRlTdfx+Ouks36LXN774K0tDj3fuI8Sm8jMjpdPPul
Hl5UxWvQu/QbdKveJY9nsadDgZaaa1PvJhNFb6boBEtvGtc71a/YceZCm2+rzqbj0Mr0FENunto5
KfZZ4bd3QOPZOSUm5q5tOh9yutZPzqjHu4gN6rB0MYB8pAiCd6quP8M1qjOIa0SMp01fcnKkkYqG
LMyUOWs7kkJ7fQ6SbHpfvTx4H/tuLnZulrc3nZG5qVXq3zMIjoHitp9PkzWe3iVQqPCbccegQBtk
zRX6YYIZrMUdKyx9yMeB0N9WtW/Toht6QHZZASF/SFaNsrsxemNRGqsPbcV0loNjmU2w06ns7xvf
c+4Y+44jZFDJP7NFsM0US6MvceFVBQHAHuR1wdzC3TwwTnOHLiB6crmgn2xV/m7OZwK75nE9NUXi
v6yGoXgh6aFnyPyfi1nsZR30+rJOZXtMqR0e5zkOHgN6JgEbbOzV7f353+7gJP9mOuF6NhVj4BOd
OzdS5+JztC4dj8J4b3W4BaUNzXJk4gIEdF/Y5L5HsPE2MWMB4FyM9hT4BD/ihU+T3VfYI4+pa/df
/3ctAoOQZ439HzSrHMJemCnMUXPwzAiN9ILDkZRIaoyzCdjJDtakkh2vUH+gGauzBUhDHGCDQzmU
2YvtvLZl1I3Ibybfksxbn+EwgokPACtNl9xLXPcEqqVtUm6/pTkEaHbLXUn+wmPfyfxmDenSRpXD
HTnTHNHboS9RN3wXg27HMxndEJXunALwRUTJ3jWW1SE9S6Sc22mSkXIOdg2aQFq0y+cp6s4q4Urp
fSX8FP8IvyzPso/4Y6VxbojOknu0f6SMdXyiX3uyJcHhLlS4ZFMuJrl3Wy4vpk8/u1Gtix18QfYi
Zs5raag4yAJPn0QWcBMIGTpbtq6jmXR7pMPiYtD7v6vZ2L+922cvUtTyzBnXXGOXxEvlG74/4teI
cLzKqw9izubf0vP67yZyeWDa0fw2eqZfJfmyZx1Pzg3/gIWHdYOD9qhZCCfOXsra48FRnKXEhQ7y
YU4WffCM2IyBdUtkkF2vQnJlhLjZk875NV8/J72WDw8Vt6TU5I4g7X9zBzs9N6Ou513uL413KNMh
PWhduxfbxejRXDCAfenxhBWV3k1WffdWbDGcaBbgXWpuivEyTia3bY99JcSHknVzXUOo6TBrl88x
i9JfugBoEGNDGURc/C9XVJRwbiwfZTIm93xx7owJ+eZm5ZLJkeTeBlRrpciag+rb6pVwueZq4cRu
Fkjw6MrWnpzONNevBVX6HI4KY+67nRDeNyAjBBq64qPvHepEwY3u8+2hiu3yu5alMbPQA3+VD//1
X7eXqUwcw4boQbN+rWk3HVgR0Ej35cIaMqqjak1nrtXVbXLPjOr2WEI1f6BLy14COyF8YrdnVnbY
Fr8EN+x3MTQZz67ts2+9CCgAbRnZd0cJe3TjST4UWcVoOt228LJlF60e4tiEGncrb1kA1IqsOxrG
IeRtQ6LXf5eSd4mRHIT1ZgWSkr1YpuwbpxzYO3U3BbARI4/HepTF8bwkzQkcO38SogMx1Z3lL8l8
XWDmijCNTtgwXWqxMnE31UGE73hgtO5Cla7CrrniN61eS1vwLYxR6o/xt+jorw1lwme3n4D1brZa
gkO/8FANpCV488R3+HrldN8tzEOp2vqSD177bs22xkfBNExC5+udXth0hHb5BmHLxH0XEuX09drq
RrJkFn5cVjWQlOhbegjg2+T+a3H3CwvTyJg5VPH2an5lya4+N+frkciCF9dqdge1tPPv0vDTXy+u
3nJo3SBj/pdSAzfDzNsSdCMyh01cbe/80LFR0v9t+xs7hjEdt/Jre7RBUJ1LJ2CVmwRSaEK3Rueg
ubKv8l9o2I6d7P3eHo1bL3Yv0NbpnRuyolVIQaFdVm/pFtnL5Kbonthm8nPZNCmaF3zhjxCZdON6
6DT5bxY7+C4boNWPs+y89yEqF7R2pH/2N92QR5w4iQuLzQDdv+i+vSMILbTBynuS3c+h7DKWOEKG
DA/NU+VlOYe3cow95yae0CFCwXzGuRqjw5J28Sfbbu3vwjl1y19du/YwpR3v3YMxAcS7FXwS6dhM
ZV4at7q0oWpuvdOtV08Ie7955XvWUDdRv8VRxWnhZ07N7enVx5rUKj3Qd2p+kVYEq5JM+tulXbwr
4YC+uYUhY5LM8oJ2uOw+y94ZP4FQ6/sRecdVKFE/FcsangLVb+KbLFD/Xst1OggiGx9liCaTzEP9
PSFb9XfvNfMn8bzuXYec51QoSVKqWM1DSCQ6U1Znr3leOI1IdpnRq3R+fe4z5kXuqFGTv1PQ2Cey
oEaP5N/KvjKSlmGfgxv292kbuFdIOAmX7cUvFr7uB8bHYj50btSdEpqkiy+q7Cxnt8R11VVXBlnL
x25c4hMzzaqHOl311RGZvVaTsp/0NuJt6GowodWX7A7VBJ7q59b+26TEKJsmaD592fOOxJbg2JiG
eLeOo7/fVMQw5GQUD85ATvIWRrbrh7450PYjzCra4U8p2unkOiVzN9rR41gm9SIgrOEgnUHf+rLt
D9Uqy54YclWderHOT168LgGEGuJPRACm/FvFWvDF3ReX8FTn4tlueHGGlFEOTCRlqeXGB0XwUtZv
wfBjzqVk2Y652tv2Gb8iVLVweljDmHLsF3QRjFtRxGx0Dbvyu8omflrFS6OIeR4kIXRRzzY60Ebt
NIs7P0jfFL+mlmPU6QhWv3OiPPhRGDaboOwz99AzXt/bdc2IXIW65WKn0bkVSDyGnYxaszwuXmjH
b47aOJ/SMJZn12zRvY5sAFa+rkIOhq251CMv7NfRHW9HZRMh/tyVDXsjF9Hz3+Qg2LMcNekJsqrJ
g2OPBZutb8u91su87fcWnDK2KnkkQsG5CdFzmnydQvwk2wRzobkxzTjOv5tCcwHOyOYn7dC9EVnI
Pw9ztsISBF7OeqRRQZXdopeN8jHfewzxLXZU+O6lX1dorn4741wP8MwNNHehIM/3BuVCprnkyPn6
nsy1p1Bglv11SiMPxSTVPKnrdnBuExLQyxeeMllKDANlGJ11beXD179cdcXXQop7HZx5Pqp+nJ5F
nsb7Hj6ERqsad+EwBs8qi9MrS5mwdampn7ogST5sFE433GrFQ5HSsxkiyf8R25yRAkn0GWGluJG4
Xt6j2QXU4q5cpWmjY2mF/294c0/tU+Oq3z1y98OYyujTHWlKJrukbwphIrRFgZ5lIHXM9DpBv5OY
I5Kl4j5C83QwUs30/YghT3VX0dG0jdqHZcuyY3r3QQWdYa6aCe5tzY46e1X31Exd8tK47nr0+7Xb
JzZRT66TmtOi6vLc9/7Ixs5Ll6vUXttiYrJADmF5CI3or3HF6v7KNG9mipK+XwtUVP38nTiG/HOd
a4JRHM5pTXeeHisJZL3v15QU0zlaExqwKfMtbfSc3mm5+N/h3gnMNhsfWtgu/UyqtTcXZNHpm5NV
8zOeyPERGY3Gl1+pkBCuhENnn0dp/42S2o2egqSi8ucl5y3nqAj/k2Tz/yUu/4OxrwHykv87M/Ou
//mFZaX5byKX/3zqP9yMCP/FoAE293AbN4DdCdvXf7iZ0P0X4y98AgZhYQibk7BA/8tyEv7LgxUS
6GM4rYMg3kZL/G9yJvgXgxTd7X8x4e5B8v9kOcH58n84z7gmOJeQAbcMXPcSLui/O6HUHNRx1apy
r8OluepAbpvpYuJwN4sVhSDGidKBrXHUBxLO8MkfjffMxYOVhE537j3wtN5SRjdJ3n0IOy6Pdbyl
bUZOFwHThsSrr6HCXJes5QVwuP7WYvD+TLIm/oyyNfr3Mono3ZNN8CwjoW+d8pIPX+TMUUlSCoqo
1XIHrD4d2zQMPoXyxx/dmDZv3FfxLUYX+zIUmTyl/ax+pJOT1zuTrNOZMD/xSFRr97sMJVKFADVk
Xoli3yNZ2QV96ZyCggEqbk2IDtoX9zGbw+zO8ExeU81hQE5S7J064eORQScJMsmQxF1Q1xiHdUCa
+ZLK02iVevHRXh6oOsNTZev0PEyM0wp48U/raLsTBVdwrsJpvgG1BT9dsIRXxCTdsTbTcp7nKt+n
aVr8qKclXe4sRdNZl3GwdzqV7PIg7/dFOupjNU/Tvph6K08caP54QveI2p+GAWvITrmNewmxLSR3
fhGkt7BS/6yjs4ME3AebNrgm3fDbqNP2ZrKyfprSAvFzUCYX5eXOoY48kR2cgsZZ9nV7hiqKD65X
tsChjDsKTlYI9q1xqF4BEwoiJBPDlj/N3mOF6pyBW3HXf8OrRjR7UUfxpuyY27+ODqezZ+vpNiGo
Pw5r2DxrQig47E0nzsuy8rpImi5V9vJoc1O9MgANPHHqR4bWobQXl5nT5d2Dtz4lbN8PbGvlc6cT
QQncpMXV97vqIiiJP8cKtPpYd54p9kszNDfXYzpEMIZyPzU2zO+qtfDnMzqu5pwTKviQDtKgolga
Hzgp5lCMZ8Rb7Zi3H6ai5TTFnL2oNYAvSFYOfmbwdG+uQhHxdbe/evGvLsVNIBa+eg23dpN7a0H6
3bFIkGUkNIIow0B9MGbd9AhoYKKNEohUceO8LxGLxGt9QGopPnBlwBO07qxPacl03yPSpLY9yKWH
bpmqYDg5OLAuI9p5Bc65pg9QFSXrQ04c9qFdU7P7QiOkP9GuKqaUFk2v76Pe688GJ8Ylbev+rINZ
XjxGVD4VU9TdjeUGn9ZieZILwlBhJwoQElfz6KBgJn4b0pvfpNsB0SSdg/Z28Lzx6PrKnXckjkzq
BHBYnptFoT41IG0HhumBw45eeYujGRGbCt2GLsrQB5SVTmiuZiicEljjw3Otw4MJmTI8ZKL/MdjM
FvvYlOtn4Bieyajn+psZDKAF8Nq8Y3wztMnQU8ZZvv1BI4PmHtoSAIchCJdy6ZPlUTAdsz6KsZuS
vRd0q3dpirL+ADYKQ1R8M1VSPXUzKBWMyzfw6PRHj/LrZ1SK7peBROjPqRPX37Xs478ErHr1bg1w
AR7jdFLvBin1t6YOeYc131BdxsIv7H0WpHCGg7skKSYW0X4LowLxhzvX4VF2Ykiuvc7JESsi+ibX
II1CYgSU0yhXPSPTYAIMMSdP2SxXeQI0lO2pa9byLwTI7JNlXLhyl6rVih0TAQPwxgF1k0K2dO6Y
rvaAqklc8bZPH5WwYBJhFma7AXFuA33tJu8sZ/e4DfpmjHlcxz/doqIKFlCX70UVRozBdIHFDiUD
QIYdnTLoHa9GuJNzxOIPGXsLlJD0+YtxwMjKUVHVSw3dpYuEB2UguO4kUrbHMmbplwCHj2qJKJ4x
0wOwrEI+eMLxnjIUSBdd+Dy2skz+0PayfwFQ2b82cugDXAX6IxQwjnGb4pddAfIEQYU88NWtxV7l
TJDdGRPx3/rOvWiz5gPddE0NXi4r38m0Gyw3GfmA/xdG0DU876+30tYJ0CBA17tc6/GJV8L8LAnZ
ecGDsq2wgKIY14n4sCUGNoxqS33kpaRkx9UiHzBTpE9cBddigKFfRBrbv0hJwTkqvqMZR/VHRttf
U/kGnmUjn5kp1L/QAiYpsclJVqqNJ0CVHOyu3GAoHZkNMFhpEmXb8Ohg84/GAP8pPAcMrMidP9BQ
4pDGraGfSv587TgK3PM/4MiGboKQIFCDJN/gza1m3/CvLwAFoxMPgASH9y90saxNe8RPSj+Z8RtM
kYM+of9Mn9ysbg7NF9C4sN+78QzwQVr30eT8QguDd1UWXtLUI1e9tS8lzFpwEBNvYhmzANw12FaP
G4Dgcj7uysnOaN/4kkqz93192sLrrTvDC3GvvSIhkniD4hKbvXzBObID/Sm+oBrRupcv2NRy949a
sYQs2jkgH5cLhdEkrv4LkYXa2/MOgPdVEavJrhhdqySPdlMYlo9fSCMnAoih4cJN1LFdY7V93M7n
N8R6zfW/vnS0bL/bQ+d/miJK6s2HCIVGdxzxiVAAMOsMzyw6D7YieEN0LCHA8El7FTf3q4KileCI
NTwK/IAstmUFGivM9o2dhOWl/G3lW9Ein23ccITBCK26lCk+nGiQBAjKIL4MoJBv6PSdtyWMxyt9
P1r2avEegdiLd4U09cWpu+DJBNJ9rFOVXqpKoY9oi07dIoGFVmu6/cQ24W3MmuEyllbfDQDWl8gr
BfxF238jO6l6wVXYHEQIjpRNzUIiTdQ21SFIp199UX4qv03uFqLEHtbEGy+rHsSZV9m7xKn1j05L
1lTYNvN9MNeM8k/g/0dbRDdgzuTFrMKe0rbJ/40mTBxq+Kh9M9bNUS4AwcaV6TGIG/2AjW347SBk
2g8OfpLS19k+8trutHirPLYL6WVkcnsMs4FuOwg99KeeXv3AqEl5D3fdnbpJM4ZjVP4ff64avBFZ
ciidUV3z2uZHfJFoN8bKflYceg8JMr1Xh4OQkbyxym4d9Mlf8FZvF2IO+Qi7tX4ybtf+lmu/fpe5
0917KPHc3VK75laNfX/BPY1f2WbAP5pxye2uaRr3BWgtLhk9msTvo9MP/q5nu/gj3UWys5ny32Rk
KyaH9ByDXsuyTJCeOsAuxTwdPLxT8a5bOowr0sbhtkWo4CjCngJAhW32p14G/0k2tv69GU1hw0y8
DRFz0+61AglDosMB8XNlKtR0ByEc/9JpiLwHKWH9Qf6gAsrB4/MZVd1A1M84ocJEmzhDqXb52J4G
PRUKQrlrPlQOuLUbPTd9NjC8d2HqRxsUqkN9CMNZsHrHeAN2ZoB+F+0muGySlyP+cOKyj2pFqoPY
F5ECZl5T/3WyrnhkH1vBONswUCcbNp7z+LV5WyvY0ps2oUSFgo2ea4QQP6ho2ZJcnTTyojqwZ1du
h5KtcrAh123S5NhunMph8rzpqOcFDH2kV8Kxmw4jwWeIZEs1udVBp/GGHjVOAVaRD/13nGAx+JI3
caWQkobs4BBpE6NlMnw4w0KGdeyoFsVDCsC5Y8RnvVmJCFWjwp+SdN/Dk5yLaQ7GvXHy9mEMdfqs
Z7j/XYmD/akk+OV5VEn8SnzI+uCNwMlHTIp4SNelTh78MM/kjhn2LkUysERxndn/LxlGmJMJ1XJw
1tXBFR2jkDtJyQh4ECzLXxvima7M2hrVT1dvrs1gcp1Hv1nj7lqZUkzcR9vV+0oG5kcOufR3ZODE
gENhtYCbxMQgD4rC8pxTsn/zF4YMHiqEAc2OoD7vSWiHxDIVlX+nMBj+mAhYtkISHh1qJMr2PNoW
lJAMm/yuxh8wXELPYlvt2swyeNUtHhZPN98DxL4cUdByxzCeYpR2yregoPFGqBa+EA+tbbr+2NFp
5rR08OsHtoORc70LKrGXbg8KZ5oC8BwG2vntdeAkuwg9bboXTHEo942bgne3g0nXa63mJLvUtsED
SCGdEmoHilztccv66jebKOe9lW61ECgnhP4hIf2qQyQR27wIjaEPfdxUjw+aU8c5et1S3mSIwAiF
u4SsF+2s/0mQEf+wIl4easMM6t0c+JqesEBKfpaDXd9oaM2E3oG0DORPPV8aGsSLmDvpFf7OsdDg
h0b1jroEdenqA0ugr+46rSdL6mOPVkL5mc6h87NZX0SoRX5CvhjN+8KlFN7inXIcWznu4n07rGlz
mJMZpQ363ZmpLZ1y77Paz+pdLduFvbsYkeB0GOjuMNHwYjl45c+ZwQ91KLFjNo/LvE4GhkAuOSaJ
TNymLo5+EsMX/ZYM7F93NZP5/9Zxln+Sixz8XKMAtTTh1NOttqP4Z0pQou3GMGbCWNGuTYDrdI0w
fOb1PDPNxeHPZW7e7VVth7+1Y7CyoN5obi37HgHhU9l8m+YqPkTM3sgPrKwJ5sB456oR/R1QfCXu
7DC6x3bCCYf/uY0OeOFVdGoLXBCA7fjHqLAohReaOByU2diQNWmH4QxYOvyIxnV6nAbIxJNrYmTn
DNf5LPKR/W81pT2kkUDZTMuCfyStXDz/empWi6ulC6lSeXf2a05Tfq5bWK592i5AjEkRxk++xhC6
M90M/DYXzqsIcud30vntR1+lHmaXwlMvIH/qBem6fbXzmP/lDYh+F22bxHAW1Yz5QZJ62Ei//Fjc
aPpu5278u1pKrEAm/sNsRoXtw6cY2eXaX0dkLlP8ROOaxIfOn5ZLl8nulnu+ekzAcb/JpK7RTOGK
WnDaldHPec3tW+CELhnERv4w68SWF4eYBXFXvUA+Bvu1YSLEotCiAy1GH304aQzE6ADuBq9PnrD1
ozQvgWaeeuPY710r/KONHSF3oaeLnzHiy3OZi+UtzrHS92iiiFrLQwgnqx6YKOYwS9ivUd5Mw7VL
jHtIPMisukjZc4oKL4xS6EAoZoL9mKw//NaOu7bn5N55eZ9dscDP+AJDfV+2dXmM5IxEbeoHBBm+
nG6Zr+e/Qov1JcVbe/J5EiOYjplOkdvK01pq3NVpMF96lQ6vUdtiw1zCTWOlk5dqqOIfc63yb16d
tkxVDItDmNoJ7UhOsxQlkuLRg1IcevvAq1K8+PE8XtBfNPssWpynePbqm5dgUw3HsDhX7mB+hc7Y
XdNkLu6a3hV0XwhMQLaz+wbKbW+dIT/7/pBQCjbeFY7f3M9J0M/7vl3De46Q6JqjxXzzt7zPae7z
y+C04zHRabpDDRS/ukj836zS6xu5mdFdhKvrYryAhtrb+6n/o8CAe697eg0LePbYrvD/4GfjNfV9
rKGC8EuXtveJMyt6ztjlP6etfebU2IrtjYmvN6pTbsRu6YJQfMkhWkS934N4GU5dhhTWGQKPYkcl
7QuvI2NISlaF4yDqzqPJQ/pMIi8JFMXeq8G6CVAVxyJM1mdvaYsr8pvyAcNReiw6XVwT3r6Lkrl+
Spn1QuUeZtIevCAr3qVOmRiPG4RWzh2HfVTbjjM8q1Dkqeoyo71Bctbnwe80DOu7aqL5nmy63hAH
i1uQN/7DYl1z8aVG7Nr0voGYzZu3pCG6bFeNSRo359n6FmXPOpat3XHqdCem4svfjMBp0IPUJRSC
6t6Z8Ntx0DJh5N0zMCwp0p70SZKF+l20yjlmc5AwFcAgxVkrJ3wImqK6NP3q74VSy4NubfrOnttg
1ND0EK6ly3GHFd1AWIOlpL7QlmBUT1b7eW7Ce+iw/B8Z5wlDOrYV1EVVcKrLvjQZh4pgBEQlcDW3
efyKY039Eexb1yj18wdpQgmZkzdbw4KI49so0a+JvmioATc9UOTkt6ClexNbt4SnaN59ERaN8Ksz
EzroaIIext8EoLnCdz7XDEGDkkgpRAzJXySASjRBaCA2cIBDfBOuFCAEroP8od8Euka3/BpGTHBl
60Tb/MXqC6fenFkbvPdF7etsA2pgKOikNpismVF5II9m7ENYpa9IEtRrSK9yj9Yh+hnqJn/3gV9+
ykXJY4ek4IABz3k3SElPcQ/sCq7GjJswQxtXarGL27kZd4vtMk66pr8qN7YPbYxxMHAcs2ehd/f0
hebdxPI8qBFbVmD1vbIMYVgqqO1e4K4Tc6R+NuMUHMKkZU/VpQNHL1e0Wz4bLaa55IB1cnhXbbj+
E1kEx6atMxo2Of9TxqF3xUTY7IIEGNe4PvXr1rv90ggA30sK7bcyYx1Q6AB6ghte6GaHu8kvuGt9
6W/iA+Jk3kwIojih4Ch3eBspiiM6336TTglpKZ3z/0ndeSTZzWzXeiqK10cEXMI01IE5vk55xw6i
DAnvPWajsWhi+sAnhVhFPlb8t/c6UoR0L1EHJnPn3mt9qy/NHXJmHOi0K/Xg+edM4x8NeP5/g4Sp
QrEBb/6/RzdXL81//sevlpr//m/8z9gGc7KxxiEIolItxi8YWv5nbIPbZv0/W8QjG6ur5VdzMvgu
G3OyReXOKORXSw3m5NVmw9FC8L//ISfsI0FPMEliciQrmJ1lQOr4Dj5ObJTVKDgT7e2sTT1TGlg5
sHTQGTSffrkp/w0o+zcO3FfIN7r23//Pyj38XxzZzwsZqkx6l8HVhKavf8gvxDqMdLYd0DFyKssa
3SwvrrNyubS1pNm0XXqsYuULoOw6a/p0QVOoOgBp7iKVyKcL5jRhwmHsAeSUDGYaw3yHVXWy5PA2
bCvJbTLo0tFXyPs/XBTDONEXOj1ZMtnXAdkvv7Kx8aj2HbeTPVlHR13rgUdeReUkkZkDl577Tc6S
eNn0y1cQzI9PknfEwniFuIffq0KD+/wkATeIPpc4GBZL+SS3sWMuz60p/99P+AMM8NfH+Ier2GJN
ryF/A3CqyjTx1x9ooa1d2iBAf1S9jxPY0uybRhr339+V3y/CvBKvvmVo6joE/TRGpAcg9G7oSmfo
zL2ZXFQINhEVb/6VqxCnpFLqMlH95CRLOho4IRuFMyKlnG3arDrFnfnFVT6NRHks62+x0KCqpiLz
sX+8YeDvDKERk+d0ygON53PfjJfmeJnPb3//NeuH+r+v+/r4uY7AggePU5dxxn28ThJEE5JbkDiF
Zh/FbK6VePbFc1lpCb9fhKfOdIJPC4Pgx4tMgsNj0/D0lWmtLjKXfCVX19uLUmeGOUAc9A34Mu8W
s4tT1LbwuILobgnV2RnSenD//pN/f02IDwO5acmmivNwXVl/fRftUY2NmgYf4puYF6RIFgfyiD+F
Re79/Uq/31yuRBNFA3Sqq+LzXFtqAhVwAbQ1vDjzKZSQ75T0ob5Ysf50FULOZepirqGLT4tHzGlO
DSJcdujJe4fTy1M0FQ///JdoBjkTzPv11eP58Z5JGNHsmfLRUUfKyEo+FHp78/dLfFwD1zeRG8U7
T+uZnQ845sdL1JiS0Gqx0iMMI8aEU8zO7CYFnXzRvMwRbZm0SfAzKFrR/QvPSZctfhuxs7b2+TnZ
MDImZVVD5fkMHsiWpl3WtvLd33/gZ6r9+gsVWdbwc+uyYsJh//gLByrSWKzfmnAGL96tipqCQwLA
HrJ1dBDW6gnekJG6Sk+Khj/Hm/H1Kzj47+sKf4Mq8ymqpsxA99O6gqg500qQBsi/F6RTzHAWxWFu
TuOmwK/BKYRC0vri/v7h0SqyYDdFY6KRWrW+wb9sb8TSdWGVszBHkvLW4UbgBj1UYe3ps/Jos/44
dFe++Mo15WPp8POFohOm4gUGHqH8VjqMU2IEKAHR1YpjPPkBs34K7xBaSk8byccOVOaPRfWUa7U/
du9BFa/iJ08KO6c2PSYBPXIoiXzgLL1EI+lIDb7h3BusQ0bLjvmrA5msQRy30NOKc9xt33DyIWaW
3bUfkGY3/XJllfKmobcOIcMPGB+Zfqb7otpry4C2FrfUcKkWNRW0shnbjRzv0ingcHDulGkDHM5t
WnGyiGAL7ZMkbzT7ZbAEZ3oIvhAgwimnfRL5c+SmJDPEKMkwwDR57VeQI7Mp6pzAyk5jn9QH0CTP
EAqcUPpm2fsMRQckFr+3voVIW8AI7OIFAEAvHkV5P3YbE5z67HFQU9C/KfUJcwQHd6vXnQzfKmgF
j0aqi5rf0bJrfb4LUOol9xEZfAyIZ/Gg9KMf5vf6YDgGTYL8eiTsUN4kWAMr9abvK1czD2M6uCMR
yPVyaciXQc8kjeFS+UNnfNZP943Ectkg+UORqaseNk4vssONFbzRMnc04wc6+kU7M8tcGnUT9RUT
JVqRYrtUb2LC4dG9pP2NYfk2pEm0vAziIrxNK9nzsVu1vDb69TS9rGMQlBaH5/RiqFIHthpTOrV3
B53FAGfoJA6p5o32M6dbh0e7nwoM3a2EYhIboYpEMjj0Eo7aTbqKW5NTbbqgE6LgjLDvPNH8HRkz
Nxc0EOQE9U6ZemV4L3j4waWyXI7y7VgjQXRl+7UsL+R0q8JZjYmiidKS6cVRra5DhmdIb5TyZtIt
1wCGOWAx6Xws0rQ9r/QePTUnT116VpfNYj+ojenK6W08vkyGLwXPDPsVc5uP38PlvuxOqu3hIpqn
LRheI70JyZuBDpluBkhk9J+cNi43bf1tQtTfJK9NUzh1Z9CNZI6FRQm8TLHyQ3YLk2DTPhbt4sUZ
uQrDudL30CddNO00WFc0l8EhHzl1900A+B6h80W72MarND8v9vdyuE3i2ww3NIfU/ZSAPL+0sm8i
E4xW4gOiWVcIwJlF6UsYRxsBySudDszXdpXmZx2SnwQzYY9FzDgM9nVUcwuGYCO1pWPMurswnJKy
fhfLud/pwm9wowIY9DrjKkUdMuRYVpiydNh5okLfYHtmyOrbAQ1W/LGOvNigc1/VYLqq+8FXml2h
8H1GzBCkzd/3hj+tVYYMxVk2BXWC+amo1I3ZWoYwo+AX8ph4gAV6wt6HaL9O8rRzkDYg/iDqifu/
X/cPtRDEHRMRILiN9djzcWWuutkCmcyTwqcW7KORPcOJrKR6GFr6gV/UgX+8mGoCXxDmz4ro08X0
BktaRRHRm0bX8+VHdCXAxHeJS1VjfJHytW4qHytb/jucnYksW0+7nw9yUmoNGiqiChnEBer4Gezw
3+/d78+MVB4eGBGJ1OeK/qlgsWe1QbAEpL5qy4GPoyPG1TQ3tVnjEAX/SEf2iz3t95/ELIIa3eQH
wRgz1xv8yz4qI9lUloEdregWc7/U9CFNcw4u//67fn9MjEU5eiDcJ+YLHPinqzRtleYcuhEZvyba
q9IAdWi+/QvXwMkMLI3WL6XIx2tMDMKZWgFaRffpIvlCZ6ntJ3n44hEpa0n18SWgXOXXUAAYlPr6
p8oDX75udJycndZgLRtUTWX9JSRyp1Eg7UHKxzvcf8gfaP9u0xyiGfYHNSJnrE++qjJ/L724/go7
QYwj8/w+PT0wQnQsKuqFwUz3hdXfR1a4OFVm7NWuev/H95cJIcUP8DqZh/npGTIOwY2KAx3dH69i
lrWTt0QzuGgTT+ffL/X7S4nGlT4V7QuDEn7tRv36UoYxuE8+ZA53UW/sYwOX60jEu/cvXIVBHAkw
Om2Sz7WzMnR8aen6UrKYOQkmAldn8/r7Rf7w5vOFaoS88FNUXNwff4q22CMKPZYMIEtg2FRavJOb
fRXu8ocbZppr50yhNl0r4o9X0YWU1OZ6Fa0jlQhtbNJ8tTT94RL8BG4XFB1b8D8+XmIO4fuqFcv6
LAs8e6l1Ycjx9u8367drIKTQuVus54IGnfappTMmKmO2iVeMxX5XheQAiqKfvviA/3QRoQiFkGCD
kODP7QltHnJFjjky5Wi4TlERM52xB+ufbhX8FEZ2qkywMyGK8vpX/LKuxmbcLvbM+WQBEa4xOf2n
qx3/PqBITrUrG9L4eVL55d9vlWrBNE97j0SFFHhLhzpMieNN2tbaF4XEb68wfz1OWK7BpTiof1pY
7TTLJ6Wjb7QIVlNcGmCO8+dCkry/P/0/XYeGLH1ZnavRif54yzBmD4NclgyHg5HqVwTSrsqLmBCT
NvviUn94B9ALoo3n1tk8o08vmihFp4oMtVEXnuWlQkj6VXDZn36Myk8xaemxn3/eJZo+mQk7Zgmz
a4XwxUdtfqFZ4P79jv1WLtiKtnow2AHI3rSsTyfvJmr7yZT5Ji2EEUuvghtHhaGzWo5PklR/cbXf
fxJALVqHtIQE68zn6qfRxzCITV5p5ng4cJQdHKZDZEVfPJuf3c4PGyynefZVPs6fJcPn9nHNxK2V
Mm7dVA/z7JRt/6oL1Jhyw3EMmJ5TCn0dZ6OWNYJ5ukvMRrj9IOD+Kkt99/db/NsOaytMonS6ehrG
C01b//+/fGeToEhLUqpoESqPkKcCpwpxGgrQ6Cnaq79f7HNTw2apsDQ6FTQ2eKqfM/WkETQFN5kS
pqGPMtuDA8jwPBjGHrzFaeiQdpnVFwsVT+7nv/vLHWeVkulaKryn+AFU4/MmpQyKjQ2WI385WJwr
MRlqBcPYQZL8KsoqaQuhHTU/R6Oxw1qQhmJ5APYk8tmpg5Qgdmcs2irGqKHoCN7h07cqR99IKb04
kof8oTcCkNMMkRsVqXv1k4iKTlhBTYrnFssnh5T1jWIcImX7WCLB7EaZ67C9g+bTYnkojGF5TaJe
7/zKmmkbOqS8WIsJRRTHwUPUSBOxyHMV9DuN5m/4lCGsxhRha1V1QVldTRchLrqOKJFKSsAOzaER
n0QamsOVXmFxfMgTWGcQbdqgOfQIuDnLrzK0ELc39MWfGjX7p17N/qld00aB7BNkIZzzWk2mKzuQ
5s38U/IWAM8+QLdHCVfGAo39Kk7EUPdTLKf+FM5hAlguhlVN1yCSQU+76LXwdY34AljrDfEbquwo
rWonj7W9mL3lFZI9sVXFoNxx+cKxTJzItjKvCTDaiJa/wUvF3A57oF30WCQRYE7KEFIhv5QhlSL2
g9vm9LOiHHI9S3xThb2F2aRdKZ2gcb0IQ4RLoE7gxYaKtSjAWr+3Y725tfrowuxlR03PE6DwbdWN
yGKaOXb50+NNOEfFJsxE6kUIK2BhCPncWtLi5R3X5QFG+74O652khGIbdJp+goqCK0CS9QSeh8VY
BYPgprdsRKKZOQKfk+xjrSDRkzmfYgsY8guRlvLFVEt8iQohHbIwI18NA4w8hQbHSgtwoHRy5qQS
nKLcYEGfmET4Ov3yyxIfK+E4RbyBikLUTNYVDzPQx60iECOidszccKnbvUJVe2mYVnOYAd14c1uS
TKoM0gWHZ4MOhlD8JEraTS2CwVsbvEes0JObl/SKzNGet1m69BcVDBdXE0nuGb0CeWUU6o921tXb
uIjs2xSep5c1me1k8N5cqFtidWtQe4aatOF0WAGGnSrVgSr+2tp1d2gHWeOFMPFpynrqagNhOELr
5WOulNNGKfGrDNFQYnhB+mQn/XJZ8XF4UxFB1K3j5d5WawGvdVFupznpTo3WZcfcxKahxqniAMAN
uJMrD6euzLMuYUHi4UmHMe/ki7CeTA9Nh07hWrTHAra0b0ZddplhIt8mSz6AXUvkqzDM7FNS6d2B
LBHQKjW5RgJfuttExbCTkFD7KMHsfWuJccdLJZOSHdrbFH/osZftCAt186rDf90O1pSfWSW5c00b
+ZY0qG5C2+WCnGh624lu3PBvFIcEHOKNLenyzZLrLZinfNyorAyvaq6Ze5oQCTS+MSHOqTK2OM9b
JLeJdB7y2j5kJpv+YjTt2bKi+iWvELMLtZtvEJi05wVHjidFFpn01NU+3X3tQpoJl4NkFB/wG+Q+
5P92v1QI6ttqthyJRKnnuc9p7mG52i7TXNFXwkvm2GVFAkUzLNs5TednqacBW4aNcZTyPvakSSbK
QhbjJioL8VBNunKtauRNBeYcbpWlHA5ZNcZE0gwprAf6pozhV0lc3Z4SLLfbgTVpn7Ujpv0ulFjp
jIjGYqJtYeNWxyHDyijC1MSDrI9uMo/jLg6T4aZt9HkX2ci6G4Q0fjpWUKSJfQIPZ0TItsLJj+u+
ercFC4gj5xD5oe8M9pWSk01lRwaAaW6wchiWujnqIaA9tzdT6wU/YHtuiPG44hE1wMu6zKnATL22
aiH2CfSW2EWtNKyokGpXBl3zbIqk8Sq9sY4xVH8wAZOUvU1VGP0QC8BE9n/NPpetmSDES/JHJOYW
tmjO2ptoaTHvCYtp2FRVmkL2hRY+Sqy1MsbBISVQItfDo2Q26Gq1um7MHX0Q8y4GkLFvAWEVPvs4
C4yCofyumOLkjKLwcWjtfjNKioUNW6WprNT6G8o1dEW8GOaJPkrxNOGXuodN2j40cQ4RfFqwUtNm
eZBgQj9HkOyEU6SBgdymzIYNqB74QaEA+4CgrfDY5pfW0/SEjq9WW/oDY5L4vivy5ygO59uILJRj
WUXbqo+OS4nOq1k03KJyE3rmGiohk+tCr9xky6xL41ZP5JG3Kt1QJO4xRLykuryxbCkEfWHAhtI9
rS9OWWadyTpqXYNQCUtqtyJXdyZTVPTHubVRuuYOaRMKLu0QWERoYe6uj31KkreqbULTujQyVLhR
bUlOXE2AJyNPCxfDH5us2MMMPQ4hWTnKMhGUaltHQ8IPwjDb8rG+XStJeTOIeigcGU+BVzXtSw/2
SM0UT1mYFIW8cuGIzHLYky30mOGGI2KY+My50ty0iOGi9IPbM4ug3NvUtbWTK9xU6nFQ35SgIAKC
QdgO6rXlSo040u0CKDhKm9KOkLbreE5mT+7yM/723Zg0d1QJvjab/DXhQQmya6RI14smbqds5Xul
e5M+ihTXG+IpdnY2n+YRjLyIte9DL85aNl72QRKRqDVtEuNNkxsTMk0NDkL0tqvONjTjJqQqFVLJ
gCbygV/5vK1rA4xYLjlJ+INwqiZIrlwJ8iBSifoFYUDuSlFheT35Uh55lju9nvxKlb5P2pA79hR6
k9HTtc6hR2Hh/o4XLnTsQn1Wlf7H0AY3dhfS21Z2WFIvFxhyEpUXqVESmn6DEL0YD6lSDE+k3imO
LKRHg2Q1Z67y5xgwy6xkt5UNCtAohVOZwwou4+v9zieyaRP27jjUD+kkucQOKUyqzEekHuzgaf3a
loSaUp5ksDLcYIixl0nlSQRQqJUJd9iEs4HguSmqt5BnX3NiqYhYcsY6qZ0OYyxtPXTujA2xlJoa
swPsHs68gA7B73wvMF7vgmaNHEPKIlcJONsqwhQ0n3gl/QVke9GvSsKUhzyqF12v73UrvVYjBgc4
OIhrq9NjJ+GIRWvIFlrjwtVm66W2bL/Xh2NqQ9Cp655pSpSTCFagswPatrFGcUua3w2uncEJIxHs
7aaUrmwg2liDG7Lw+JFzTgQhRSO8tECuvdl+HxveQhmkRap8kxA9OibrPjai6mZSuzesq0zKwtF0
RSg9YUO8zSuyV6OW5KEh20T6iFQVTIudGCDANQTtC09rHMx3vR7uyyV4yJX2jQCslY7YHtT+rdEG
hHtptF1CUnUIAVIHJjfsVnAm1PFHUTxjvlhYsW8LLCWFnW7zRRy18TY3ZfKkSWIYYvrNLCcn/gM3
rMoxvarqypDHb31mPSzVXHnsX9pWxBPvYSw/JalyOUwm8szhRzTm9CESqzyIQNxVVvU2QbNHBK3i
F+fuEsdCAFWExl72OfjvWLCPPfHvdTMSU9Zpm6hQHzK5+p7UM7vXGWUkVLcjHo+nwkBG2pnvQSyd
C25yM00HI9EfpwolO4mHgcoDMCWnWuKLNpSvzHB0eim/iGnmaeDMF4tlNhx4ATN3jhsPlC0IDYeT
51Yng0eSjnN0WfPrEId7CUUjcz0XXhw1nENQtRuq+MzbdpOUNX/6OQuLy1njBDpc1XmBmzjbEdjs
LDCdsSG4YzTsR/oiYSvREqYrq7BkLYSWy9md3WaHkUVOKQoXSa2TRbILuo8cto4XsukY8OrXskR8
1Vqbt1dj+DLIDQjge5VqpMkzvnNxUw/poVNVhxfmQZ6Sw6Lam2T1Hxtd5GhTeOrjF5HchAGfVb0Q
KDEd+0ramVO+ywK8jaK40Bf9wtLfuxjVGUPRzJ6dWcNRzyC3MR8S9k5DxLcFjs/Fhioy3s2Z8VI3
bxYpOKvkNnGC0dgNrbnpyFaKLTyqhfpaCaisEw1vgMWQTQjN8Hp79KL8Pk+6uwFbxUweCGE1uzQW
bkIMhWEH21TjfS8WN5bVF1opTp8d+dMiInwwBZLm+UChfUFSyWaOXqjGN4JhyKRh1SsHb2kxg3S5
3xaRk+u1H5j2fsIpPqWhY1EzqqR2VHV+kCg5sgb7RRY7+Jkc1uV7CqP9QGOmGQO/t07JnK25TW5n
Ey4pc3GCMcaZFN289OQpcqvitaDeEOGPWCVIOQw2yjjibQ+3kJwOqvwsisKf8bqCE9rEmu5gVJI0
lNYmj39gfniH7dQZWAyrZqvay57IIC83lW1vWh40KLdlktQq7bY2AKPY87kvH3CX4HgKKi+KTpRr
uLK093pm22NbqfKaW4mJnBi5+VbtT9l4W4w7zKPAJHdLv0+m2hPS6I5F4HCiX2cieLtSrKZvTBKc
NAhcsdxIvNgQlNxGCfzUOCxJebb0YmNkhYuj8xsCxdNcaD90Jq6chwA/K4Xbq70X9uGuy5Q7AURw
Izec2giDQWEyvOusm2GWePKQUT7QiFK6GUYNE+pJJTGFxBNq/4B5/VgdhtA8oW+5oosQOliwXLV8
b5r5sp0uJIEXfAiOKiGEUyyB4g1diBGMePH7s/fq460ZHBkkWUxOR5UgKdrFI+4EXfFHIj/weSGu
p8gc6+3MYZg13bVLY7sEHNbWBKiq32eVICXV8hXGvepSnWTlpdNHJw2RKROKZjHIL2l5kCYA4/KF
wE3mxvZ+xNnUPQg4qnF6GaVk99kAwuuNwldEAMmpJcFKP4dobtqaIAilM6/TwfC06rKrD4N8p/It
KrGnc9JrbHcOX5Kw4Vz8SGCBRO8uHq9Hyovwamrvi/TcYUPQzQUD5xuCd2dlyFmKH9LsG/DsK93o
ZOIBdR2hT45ggq2OLe8GYmqOmDG6iskkqJVIl4hwUXA7/pLyW43Ky2eZoh5GXEA0gkaIx/CmDyg4
IKI0uKSaaN5yvrzRC8pX8ySTMUdjGU+UEr0uzWNl8JAXAvNCnkjE3U1mt0oxhGnbpd5zenM0TEsj
cA0VeQExrtkxq0/VDCBLdit6Nkv4w/oWwOAQ8bmIMe3OoC81R2ETXJazEqV4b3Fe+Ob0LZaPfUBS
oW+QSWbQSSWqZdyOzVYPOM5dmHSlkZVwggDQRU+w7vivbnLrrs3uCE3DKekYrUTAGkt+y3n0u05j
SoPPhbxgwIrZwLLAMNmF04EuoCPppOik4GLYKbrcpgHQbBNj8hs7PzYa59t5OCQq9F/NeG9GlOtL
6ONZciXqz4r5TsGXrTLsfzdQhSzpGdDNdrIkl/751looPgQ6iArkL9gV3d7zzU125qzyEaBPLp25
RxvTmqymu6BuD20cozlIv2Madbuy+d7jwwhVeIZgUburARuyM1TajWEvLnEygOqHKNpgWxtx0mbp
roR+ht5g2vQEpixZQhsgIibUTK6Kxjjkse7aSUi2CqIhkl8DSEo5ibqUfTRwNuhIAebvovkaHNq+
1O706t7idVAo4Bf1FkTJsZETvzbI6QSxQJl5iFp45U13ZVJJRpHBwYyiYOQYFGGslMHROSGQPwFd
5cLgV6uttZPwk4jl2wSlCtb1RVo+D8pFHUpgGtJNLuLHFrx0XkFXN6qjGG6lRPJRLHpMd7wuNg+G
vYlMmJAth2jxJJuzB3dWAeufm6PXxL5e7nLjySbxMUAgCiqK+NiifO6kxxbDjBID1ZKI76wtbgt2
5BrX8/qVsV+Et1X0IOQnGc93cB5G+pQmrLUe5ZDfV9eq6sGOdZT5QL1qmCPQU5iub2k270WNGIie
XzvdwU8k3indt4O9USGiWAW8mhwkead7mX7XL/iLb8rWxpVOFHZY7om2OQ76m1IjnSrPMH1Ucztn
4QVGsrEqtlrKLldOtOe4XxHqs8UtxHnlSMf3JuG6CgkFTxorv8GhDGO+gQkuuDV4AUWyX5SNKF51
fatrnqU8cWAM2i1BVc6SHDhtODCdXfz6w3SJBdYc77HqGNHlrIPlhQE+9Ztl8QVdAExkWhT5cQKf
7CZA3yIEWckZodo0hv3WKOBT8/HLfjCaNMX48NlQzSFd92q6jTbT6XqHu2ajJPONXfaSa6eY5wyN
zcsKrae4I2xCS/l+JrAgMf0QjKH+VNj3izaAoOdcSv89kLoDQ5tDjQO4qy5LEijV/HZWo0NmLFe5
bHhRKbsTpjOovV4zVWT90VBN7W/5mLyaVMBSaHoEGqMXvFjkp17bK+MRcR/Rp4YTNxvRIbFtN1rz
UJukA8L+pOCUrkb9FNaAPi+n/EkiJSIrNnAA3+KIF3XlDk7oPBUVjnNL3SgXhIpqWzrk3+aRWKXe
MjYpWqzCqu7MmYIO+2KdEGuYpz8s0PetGK8p7A4SpuwGwSbbvEuc9K6AjTyq5AAQZl2Nh6EdCk+i
6alaNBVIoU17dGj15PLv7Dv5Xbcg28bGXq4ogqr5fdHkG9LEHxYL1Uq7bA0JKMJQs+qW2mtoRm44
ds6SE6ktKQ2vQ4K6sHf7gPXFbJcDBjQnnhPV6ZrvoVRd9bOvVNyf5wmekYF9VkWU0jGM0cN5n9V3
WnwfVNRLs9fN9aU2TW4RX6+HZXzBOziJPjEBXj/tlnx8SSSKfwS4YVv4EtEiOM7csMsfgQsQGL2x
IWu1A8vriKa6v2qTnIq8RhZoxxlSK/mcSITKBxi9k+GJ3Am2ILHt5QZf7PehOi5U2WZ+sSzq1six
m88nSan8oYaMvqc3AEuVGGosd0PCaF5uz9m0fsh+oBLSSsDFpuRQmM7aiSxqbL60P2RWFNK0uwKi
JSavWIy3w8JOEi1+3fV0f+UrxRhpNtb3kmKeRHsWSut3o3lfh8RNZe7IEVcFVC406bqypQe9l7cJ
BVmgRru0I3tyvLK16F2X7CtCOikRcb2Tm1Zib9DMnqB0Xla1PlExbSlLYex5FMc3Clu5CpS+FyBR
4wpsqL6XxgzcMnyX9EffG5uofZKpICYGxqK7saODLj0Vcuc20ts4FXtVfkfr4mYwiiQ6Ek2FavGh
xC4uBGW+HhzG2Dipq3bUUrbz2OynbiB0kjVzfGSA7pLVsyGkglTBzC/4j5F7RuN3hjJmE6DU7fKJ
COIm2mdhc5fowU3cXfTks6vhOyuQayp3HIf9Kl44VRlU3hn7jHRCAL/Ps2bTD9cdm4R8C0piz7cv
W28yxWDePbXNQyl4dtk+be4jsAakPMNFJNu+Du+CtGUxKF2c3n4qRvSY/Q/Mhwg6I0ooUh6obmXC
QWcKvkz3elR6nMvx1DqrJzfDml1rutuNzyoh2OqhCWErVdK+7BD4hSQEti4opDl6WEKDioazCNOV
dV4goRIdNfJVc0eph8u+uxTaAoPLOpC7w+nA9MiK4DR9A1Wbx0NwouBzHLhTI+AcTSrvFPtmEt6c
3HfqHnYJB/VrINJeokjbkBCBpvpmSt1FHhEbk3N0F9pjwK0mkLwoXi3z2gKqUCP2LsrLqWIAnT20
9XOrLhC6eLOnpxFDX6Pg+7U8g1TiWJu/z0g8yYBmBTF3655rJQ3N2WE9c1G14NliO2u8eRSuGMHk
Et+ey7BHbJroNLDjud1UdPkJkD5Oiu6lWuRF6XKWY3WXc+qCEbZJzM7nqM9RCp6/VR5TcmOrxtgG
PaWZJl8Mi3HHLuFmkQQpYj7Rd96PveanaeD2Nd0W9MmFRcYtrYbEKjzOoX6VMJUS13HFSbYGiCqm
Xc4HXrIC4ZRmuVb9dNIPGKGYDhDqbQV7UOR7RD8PZZrfxnnrMlx3gQZ49YxskMZJavd+lGd+1KDl
tC0/zgZf52ur1NYvDNIr+OzL4Z0wFofNJfenNtirceh1rf2cLKSxpcrOTof9kNvXsv2NFLPLaAku
wxEtgzDgb1PiahgO2OFnPefsKfs5ma75qLtaEu9TOdj0wezVoXWbmKyNseSn2PWJpTtlqrU35Iyu
b7iGxwTGVleKOxocGvzU5GkwoCjMJqcFaHx8dbYCs8vKDF7u9DtIeafoR68c4otUne7BJLipWbhS
WiNMtZ28h7jUay8SEfFG8dCI5S7LvjdFuJnN8RFLMfuRdg6NyAU6fJSj8HIc230n7B/hZD+ueSdN
JfNM1u3jarAHP0xv2pzlUsjvo9F/75TBswzFh0ELUK2CqcwTrGqXisYNw4eiBJFgr91Ri6KtXRgO
mcu2SXs0xKEH+P04DP257OqHZm5oO51SvXPbTKElUrokVeB/kaRht4RkJ9BXikpa6HTSSA/b0vC/
xovrLxSurTzQ99Vu9BbH61TvbeOpyq8GCBG2fWDBJkFpVgCkhBv8r74+DQfWk9d05T2w8MpV+b3u
uss0gs6wZAxredPpPST8HRYlCqGcu97SL0DQeul0oYz24KahSo08/Sil12ihg0u64PNSpieiQKmA
MoOBRP4+jyazQMmLpuy+YzGJlOQ5C+iYKFO+kUPTiUHLGfyTifrY8MlN6fdOpB1neg6SMWcxYRz6
5SFGkLceeOYJN7WSIhT3Qah+D7n1Yy+7yF12xB+3RGIRWIW9v8m7XWkIrwTAm+RvQ3Y36RyZQD2r
DLjGwNi3VbWHvLnB5nIxzVgFy8xLauMKIIEnlc1hIdSHBI6tNoZgHLuHQSKNQQ7O41KR2lR77Emn
Sqk9s6G/VkVXgGNcK5e+08p8EOl9Yr+D1kyk7GwGgnFezJ89Uuu2nr5ckr+poUkt1y/Y0+UX0tX9
NlWBGSnAZfnal0w9CtoHBCmQv9V4pVmgk00gTCU7dhBvXMYN0T+nOFbJfiaAa7ye+mSvR/eMt9yC
4AkZUneQ4RML48s4i49LX1yqzVNMtCKs2geIWJshXps/4UmCU1Kn9m0zqNdhWu9UWvMjh+5g4GQ0
g42U3gaViSkJQkGvHUDhMFmPSEi3OVFToelxe6NplAIc+ht6LwplUwHwkp1OQjKvQVHKKPIaVq8s
M2IaEvGmng5pb3rkqnv1f3F0HsuNW1sU/SJUIYcpQYBgzpSoCUpSi8g54+u96IHrvbLbbjUJ3HvO
jhR4aAGRCdKo7rtU25DU5lgltVdm4M6sSZ22qE0wW02zx+wM8kUHWbsNO+Omo32P+Q/iO4kqpAoN
TDC4nmzp0IviUyTLrNJRU4yVMwktW35MW1PCj9AKKjx6J52Jd9+IXfeXzM1PF/c/iUWIdphmxioc
6QwfM5ipRKFNu++mXxwfZ2vsDgM/JalLKbpik01EToCP4HNot6CrFlpOc2sDEX+UJ+mNlOLmmE+I
jsOquJtq5WYS3jkj56rPqmvaE9PXyO1Xh8uIexPnipr7kzMmym0KKfAox4cQJn96UT6AIf7GOWT2
Rv7nVoQLo7qgMsaomF/jUvoZKDm2CbpJ3ur0zlGqoXcFuDgvbxNtNUC3TbW29Pmqy7qj7ZycKjb3
Il2hDdpZ0XjU4f+XlSr8U5TkpNdptJox/uSlf6HL1Vyi2NAJk0fEZlrBuMoT9S4PHL7TQH6kOlfS
ypoMYNUOUFLJ/RQJbVVchkAB/qAt4v8DomrkV0kOIfO+AoPfDwejISqoDgyIflGnkK+g5Wioy6sI
Yv1GhU6ISjgQNerGK017BtG0MhP/1OWpGxDJ3taiFxKg3+XyDWIPBkhZyaNxoLvZWErSeCI2Y+n3
6qVWgO9zrkJ1qF6FaFyDQH6QZfFZij7RhNSJ2poobMI6vzUMvYtMSV+RINyVYSDkHjsFS8Wd5Jt7
VpPmkBO9L8zF04hiCA2pIyY0uqPguc+FQb8eWZ8JuVKaiZ4FQ8Km80cXLcM6R20AKG5c9C7Z9UJz
iibicmt6B0E/0dIWqzibP6IiBfBuw5tMomsfsEX2govL7jKkQI9+6eIK+DaH6iRIraPE1kkcAY3G
nOmAPJNkfEoM9mXRgMDI2xhIkhrmNUqgh2mE+7Stz+h23pVpMupt0djJ4wzpKLsjBpl6ICydIw48
5I7xeBep6aVQcY50InRsrVM2A9sARsF9hqJiKXXZ1SROt4/GYlnL5rZo0p8wAjgmeAWVx6UI5xdc
yJdaTV5BvnerlB89dpcgVMDSEu1aKPN1GqHK9Dn1F4Ke7ASfE0dB2kGCEfOX/2EN0lmRsFeZyVHP
skefhvuhDb7pnFkow7irgT/9UViTtFK6Ste5vgwUUHXrIRedZu5sGmwOpRy8wF2XZGisUS+tG2Ni
CybGdRgx1TYtI0XGoBN2AlCgeEjgdq1S9vygPBMYu5BK7lcpIk7cpFYJf5QwboRE9tApLvGTKouA
TC7aaBaCbO4EoXtGqX6vyNbkfEhyoEJQNJY4DJPHSSbOfopWTd+74VRQoqdD077rsKRNCOxjluSl
pJltEuj0Jn9gfcTkQgMmjeYhU/JvFSmPZPDaPnBGDFgkJHNoh3RMpXau7/ua2XcOluAXe6FvV1mG
Jd6Uj7rW3vKwWI99do4TkBSmzADzVicJNIX9RdiKes3noDUTApk0J/TzszmlR04mT4465EDK5zsH
TyiMR5cIXl1cjflTKx6W2N1EUXDL0v8yhcClmvEyyCfEqYdAmfZaT2ouTB8Zg8gGUgednT1PxrlS
EjLWMuLVy02hlwEKBEhjs9wY0+SlbWFbJG0ExK4p85J84WVLebHPHEho9UoWsIxFyiauOu53ddkm
+i6Ifqg0s0Wh2ig6BLd0a6yffKKPq0UZAvkQhopjTAxYvIw5YfixBWdm8fMAlqiXdyJ8B7NXWB8i
9HANZgAIzfM8YU1RNy3V56Q8LtRcXpI0uOj0ciW+Q2r8v6yz3DFV3UoRVlnHJFKRRmPoNsp8QKMe
+Q44eAJy996NCm5J5n2+tJdSUlUqIPrqJnNTG3vR+IZJtK0WEprcbfRfIGsTL3b5YnZc19JdznKv
4jdt9EsSh85bHV1nHc617yR/lA2avUl9KuNu6vhqK3gGVJy0F7phDOk4MEJXAJEop7ha3AmL5pDe
opwmyE4BIzCWMtRL2zRM68rCpz44xm8Ew0T7JzLctO4ucsu1RevWmI4bawqdpB9tScjY2mqEBDSm
zei9FBqkniaIelPAAs/oUEi8Tc/STKora51S9AuCiKJFOoCTFMxoaQt8wuXOlJs3sstjvagHDnDs
ZVO+KNpfvb+jvHA7/fqGmjqzXmhi5waatbPIYFFEwZ6tcFsz99NwRi8OB373W0mkFWvLJuVXz78G
PE8gSv/kDiskXQzrGXat8mGWKU5tdHyhUvAjJeGFygknj+JdNFd7GlIdbeSur/11bmWOSSDjFL1I
T4+H8qz39a9A/2MxWEwDMVRusDCAptCUbukb5c1N0CWSr1wqK2T5y9G4qjXfA/e2GRlknOFY7YeF
JWVrNUZjx1tsJClL+ncXfmTmuI7AVySfVoMS8eF7apm4Ixtg8J4RVSWYC1kkKoAdMrFNEMp0C3Gs
TtMXR9iSG3xXNcFOhKJGNBcon4jUhOGjN2KoPrKzxMAdG+NRxeM36UMhM2y7mZSHNOkvTseNCMNA
MQTRrbHbwljJ2VkaXjp6lYBVZoy31Oi+tQ1Ws7cSmO/pKjJp0Q+zSIvCyyeflKXMSbWbD1k9XCoh
sMd8/65s0Hm52nKabEI6gwWS/Pso5A+/Fn+ktnKjQie0s0BJ23cV4KX0kb/7Dzvi5Q0+rE4YPBoY
XoMg/6YUBMcj1BThy4tw8DksQNXihAz4edOk2gI8JiX4ywTMIpR+SFubrJIl8muUHFSliM1lblJv
JqstmMdtThnvpEh2CjPeWpxESoZF930bdsBq9cLIyFnWGb9IuL53eWyPxvCKVdLL9WpjwoXwpBOd
iWDSenQF6nsqhIv+kSDGK/lqI0juoYqueqM8/HHitQTdppBzkfsrEuyok0xXfU9gnUqQ+SVX7YEc
s/fvDsKwLQMvancx3mpMc7PlJWw5xGDhBasmYjt2IY7UVvSALqlz56IeCls86v2isj7l6q7Pn1kv
8qDBTqnYt/80qBFzo2sno5Ac0BLOryi1W7DQVgTePrXj7yw4leWM8rc07UPd7SFUoGwhf6eTxM1u
ZGRy8fohAUBRwzjXDGRPjG7Nqajkva39ZNNnCnrS/InmjhAWcADplHQ7paeK0eFdStN13Pyqqo2y
EQ36YmIn1Ke7TPQhoq9ZuwpSt5DSra9+NRmz5iqDrYuoMxyCx0h+joRqt7ADzenEq6n8jDEKB7wu
B2Gg4cX4Qukg9ks5bRaZ1a3pREXZmX6a+b3lwhRykh/No8ZCqRWePBLZTF/kqhM2gOeLVHeKuGQZ
XKm9aPfmdGyTG5MXyct0JgpoY6C4v4T6rEevYjxX2qoqVpF+Jx327aelSZgmYDy8zT9BSZfNh56t
DHHPWJjNv2ZakTCJhW9ctP0qpcUkB7gsbxrSr+yMQoBMPFsaHkNpM9rl2r8oYifaaRXrhJAvkoYg
0I/KR9lJws9bLlRtNZ8gwHUn0E1CprMrV0+2V5GMBL8qFkLjWtHs1MUjLVZGcSGQ3EEYlptrLLsN
TLC5yFCpCQIMZ+3k/n0eXwYFyaeSncqoDqm2HKVrjvYRhZVh7Kca/vcz1SpbHBy5QNZ8TOVHO66E
+t4l37MBfGDu52GfS9sy+xYbYk+JxIfhl8MPrSf8hSUh59b8GKMVybD7rA/WunDqM+KY6XoI1BMw
KneN7d8CrPnKMrVO3RiD2HtcntDsSsRktcr1r1EdVsgCF22xCUEpUn5RCzYkQOjErWZbSmAPKLKT
szR+Ig5qm3UXXq15wasVTPv6Jx+wruzoOugIcPEll+hEekX14l7LJKuheqI/OOGXulm4zgQv5u1p
gew/y488ufoaJ+svS85ahzpDXeKjvlM8XyCcHdTl1iQnnhQDv4GlHAGd49Ll59Ji301ZdDTmNmoF
SS6Ii71RA6Aj9663YvYh89O9iwKLvy4BSIe1OGnlIS+RsYSZG8prwunbhnCAk+RHm2lyKnUFkdJz
iYc9UeP/kGpGhqfg0EdeDwa9ozDwNve2nKLwG4etwpduMfwnzbSAXIcOJcYBKRV5jVpGixufVbyV
uD9+Oy6ZYKPkXL2H0bwLdH1nSxRG4VFAAZYSyMmLU6asRY7SOSP1TQQQG/m+mc4K6BemKiRr82MU
HP99rA2ADdm+h6IW25U27FqrW/bfwfwvxzwQvqBOEEM772BRC/SRrIbPYT5NjZeB8o7q9v1koRZY
Du9zr3xYaNtqibkQ9bkcLMMJcRuakYBZXxxhHW5ave2nL0X4GFDSFOqfMq+RctSRmxtOjpd6Mpcm
U1gTEPa7VlBXoAYM+Th4QBLzJAVbqbhmHfEH+iGafuN8V8u7bPRZFvaiCpH8S8Yk0U+/ZnhNB1eG
nekXoX40rQeFXEK41IFJh1fC+69s8u5qdStB9HTponW7DDkUg5aFTT0kOmrYtITjTYjcEkaldmFN
+8l4RAPpwpyEbt5fo243qJtc+06bp1HSOX9M4qemuJHPwu1oxpVGVfxRdfY98WSqK/5RMS/1xD/7
ydoy1yj2aQEnNnITh7u+51WnoQO5wix9DsWeLGhb9W3EOhOl2Mix8ULwly3Kkyugl6z6xpHjBWhO
Pj9yk3oC8VecnkaznbS9ZsGKHqfp3xD+tGJGGbNNFkhhrSbZRngWosvOlhlV6PQO5OIXeLie2opJ
osTijYBw/mlH4n0JGhVZ+q99tK06j2A0NWYrAsYArepp5eL4m9MTkFY/7zoVdwKU8m/ctkCp9vzE
2fEW7TAx94QCOkBWhkhW/q8eQJQjDeyEYxY8svKzDMGVYWv6bD7EhVs17aIDM+SAtoKvUP4hmy1P
D9r/t9E2gSe17pZym1UEwg64/EII13OIPTi71PNnAClFkttOjsJlEJ99Vv4IL2/W/zSsZpSSpesp
3uuBRxtiVuRu331OPNej/0zJFhf/Rcp3VqHnYFNrgo+2fBoQMtZ5fNtWQHbR/RCxtJab1RiQM/Yh
yAQ8yKIt6B6PHdr15ajcE2SctcqfoucDKW7hPwjy5hKPw8bsc5cruel3WfHDCLTUtO85+VQhVhEX
Zb8xjmOgkgWYbx1wOhfeXJGOnltLXzuOuuzCJKK+5w4O21uYGK40ItOcnkH/1PreGedx2ab+MkYr
3yhYWZN5MQu7dr7lHFwTSB8DYCq5sVWhvoIbHB5WYDBAyE5gKk6BltNgiapz9Imak5SHEi04upW0
8IYLnc9HaItCOOaaK5BILil3negpQ93DWCifhvhLfyb3NCAqAZNwJb0ztdjDnRaaCj2+gQSIMDhC
9/XMaxI8MScrvqv+UW+vKDOI71aku94szXZbIWmBEuo5LjkU4fdFhEtOwMkb0XBWay4N7l3XcZ28
JL4aAB07SLdyc0XpjUDh2qY2etvVPFqLahhJB9defHhhfFSR7BNG3fKQDsqT3zci9h7OsbQt/+Bn
Z9+6i8q51daSdBj0U11+ZMMyMN0g+1TnfZ3x/jnRvBzFgONwkcxoGVjQy2InBDCVNLgH0O1czh7R
MqVxz8unxNAZUAZq5jrp0Ufy3Bu5XHbIUFruYAkhWmhs+pa6inodty+h/x6Dcwl4Tp480bl2E5EG
rzq95qD2SQZCgyH7YlhicTmRWRM5hFpG2odKvWLVhW7EqDQ3Erq0VwMZ3JtnHif0VxXfYr0WmKTx
NRySCTCXKPDCxvW4yPu7KBBPSqrr8S1y9YG134TDmf5zNlCiWE3Vy9qViPtGYgT7ExHvpV+dQVsM
vNz8Iw3fFsx3qCkrvd2a5YcOhCKSgL6szHcNNHwB29sSCEZNEayPyXIQVrl0m4onueJ2RDPmFB/9
WFl2UNCSz7/AcR5yaxADE13b8FP+oGBd1WEq6I7UZCpJlnFyKxs4+fZvzq799N2mmxppHHhPqJLi
Yh2U8jRr/yYqwdu9qf+8LVHNaZh+INTtcKJUY01tAv4gotFR5TJ/To+IeIWQhZOU4cqmAJgr9S2C
QEEnr7uRuuCZBWSLCsEaX3kLESqwyVYONJoviPuIJk2QakRkS3YdUoEmKnNUrwL3J1gpJcZcQI8Z
1AcBQfMkLuV6sjvlgZosCj0Bid0IPk33DFUjcDw1vVjkHXNsTZLr6/dAembsr2goOvQ3Q/LK6p+5
EZaS8RNzRsmQvODInUCWUQ/StFfLk0TCU6gzLfBYzOAmy1b+NxIQpmUypZFfA7hKReUNp5OIq1Fx
htiLq5vZtTwxW6nk1hyYYAjD4XwaPnAQTKojzpTuaSsQep49KM9cOYegdZWnV1/6fBAscN5FLjwl
yZHH9/+rFnHitfEmEnkxcsCiclVX30l8lKLDpLrzMKy7/ok/AaESPqPYsVowARY6bGNhCbI92pX2
npu7RZvvRflfgU6/i3cd6Cf1FdDvE49Bo0N9JYfCf8XMfVKSuobqGuVJQRdVj98cGzr/suYMAWc7
2TvFEtxr/mhjryvuUeBMHXJa5WHmT5mlFrleWN0M6SWXp8Y6RFBg9IS4BYXZEf45u5I/fPAObAgw
fBTLZmc9tlOL/wehm/OfKQ9D8oeHmnJvDGeHQuIMfarCTo0KKs94qToMg3SMcFimEdlcBpgMWJLh
5eaDqjjwQp2PPqrvyvibhRfDoHoNUMI/m088RnrgVumhnv+CikmghnSlkv4rRdBato8g5Prmp2Dp
t+aB+TFYClzh5H1eCfVGkzhqbn8peQLqZYUApNPsqthgFFrE0XLWlnrzUhs37daS/El9NJ4yFITN
ITeW40FD7flWb0rkas1LLeCqb/gytO3I0eizIgBZBNk2mjgXh3/SvJ5Jn5h2cXKo2XBoWA5Me4j+
4pBH9lXkvyUSFrpL14n6Z85f4a+GOkKmxUr5Cq3M1bJ4p7YrzGpO/X6sP5B7mgKFI0uZbclETJm1
17j/6hETqRbqrpVk7qfpSGezrrsaifyGv4oSV0TqHA0rjhVJfEGdpMLeFzaVYI/9lTWkh6Wu50NH
Ln2VknrVYKkJva4qV1YcObE/2Tq+DrYDSfrTg73Br2mhQTsF1e5R16tFlXnmtNKDD0LxFUDo3FAd
neOe34pzVE1ca/5KyxjC+p8abnuJKDN/KTKVROky6qG8wn4flp7IHyhJtonhWPNe0W/dsLXKkxhs
fcgM/6FdUM61w6dOkc1wTykt0CY3D1m6YGm/VRRRJtI4fSRsPblW/yjviPWvsP9XKDbBZkS9+fsA
gauEnvrBPtK9w9c8k7abyq7gVXpwPRQG4pek/8UlizAUja31D6P8V2s3JV53dWDr3abktZRXuX/V
5kPYelYMwruXoAR8lTHk/RUr3L1Xo/+Oo+8CUVz/btdwtYLs7Zfs27zykMjG+BjStVavxZBj3ZFM
m+zRAcvtaMMlNwB92ppLfNbxmxDfjBAw4TDl6ZiKNfsqLQOTteyai2biBx+/Zu4nPj2RgzqhvYvS
CyRqkLH6lRWv918JwLrcA6ttfL91VUzkPE9W6CblGWEqiK6ebefo4AsfYfEUemrYtmpyDTNMUvlX
n0I/XEURneNKw6Y3cq7Uy1olCv5kqodecoj6jNJzM12gxPqo47X6SxDX9cT0T29fEwdk3Eeu33hM
4hqFKs1uav8kPHE1t3vNSzN3wFLf7wOQ+J5lEQHoVQ96h7i3+fiqN+jJYpt9GeFPKSUbnUodIFbl
bTuAgrAL45SzvGACW5QVjDoXFFKM2hXMXdWB91HrQa2LWyLb5VGC9UXVHnffgo+apl3H2d//Q9td
Mm8hZRQq8PUyIxWt4cwliZnz5mVO7zC7BDU0u3r8UBWMTIcOVJCsOjMkHZzrH7JY+iXcGFXRHuOz
knlWcWqEY88xLWzJMAAX28kNMwVqX43jHsf6dvQ3kbYhr374JxuLrvybZToD2oSYd6A5wHNWSx0F
cPKYYCXCf/P0z0AU0DFMZtVOVhCkjh4iD8zLEKm8sjyVq6Y4GWyYsfYvAKsWY2rgH1NySprrkJP1
jxzS85VzbqGCsM7UaS2EWOMaYcBC59qTk99VxbIfUZq+40cQNmA1q1+K/tcFn9p81QKqvKGOqveK
B6ohhERFNCItC8GeZu8I+B0XGNWZe+kBu5Tw8nWbgG8LBQubT49VAMUupEKeuerfm69QzAg/LoaN
GS3QIspuie7Ilq0mW4iEQYPiJy3oU2v2s3EO53US7EvzkXabgvFRWLbhs2JTzkYCR5WFeML5xXNh
nuApO2Ly0tXkk0jfHXrhZSiH6CH4OGqwOdXIYqBCYxXxGZR52XDXHGJkw+Pg4D5jsTIbrrtFntUQ
CB5cXHFrAMvbOLKxcQucJYFnnSH3MROJwoIRzKw9iFQbQS52fn5BIz/K7FqIb1cf7ganFZ5EPsb9
KiSvMadIaeKhmckzOOeIC7gn9XAvBAi3/wgnCMZtgB97zEfuGUfSnQlGsbz6iYkDCXv+t6pcy3E1
wRNgClQBrrEroZxCJSgO26DgvUCVtJj2sXnrIEt8rHLMddUd9Y6iM7p9FViiyglB54uC8TllA/Ga
dKVYqLqJ2VcOFKcUB1yubX/uWygZYd8lHIGUZF/g6YRR8wSLNQROWnKjcE10xSKcdqHxFSvfofrR
zL+jcLGGH7n0wHGJA1jAalodMakq/mBm2b7+kuRr2PoATDY0AIAfwlu3qbbvfhwNkrk7qrBkWkSx
2sLH6KNRj2RSu27IVwv+OyrXABh9RxeKxt/4ZbwiHCNt0SyvBOxO0UaclSuJ22RgMia29QKDzUKW
tlno+um/QnYx7jJqS2jHN8bVQPgzvJ3av2K/r9pDAQPoV3+KjFEQgJQlXIQ9VhAJrwL1QSIlY2um
/uPjWnW8Trr5WwpOPI+2SXGiX5y5RIgrmKXt0N1jYh5Rwdjo+ioQwmfzndSnKDuMyTGff1TEDQpM
V4ldZRMCrhhbrTq/o6knbuMYTgilS7+l+zoB+lCwGJ5K9UIhHgedJ2ubsnH8iZhO2NzeC8pTH/70
ScDdRtsJuYcxMmTz3R40/NMSD9dGb+5MdJsxeiw/mBYDRGNoDi4NCa3CtJ691HFbUQeU8mlZz2oi
Z81ET7/JkqNYflLP4GTDAQW9aHJjrCPeuWLwGlPeGcMpiVcjopFUwqfvP3J+BCs9CNH+vfmoa7Nf
g5ml6WWSMM9oR/VfLBWoN89ij7tdxDu0pfh14Ze8cbsEhkJcU3LAYGXiaToP0ol9rkxOES4uYHRb
Z4OSD4rvmoljEPFptYMtWDd59LBp5fpvwRTOnTw7AkdiibGjgxegVbRSSMt4FJwyyDKz6iUPDsI0
mQ184pDvmsYR+d8W90+c2aVKmtzoEUtaZ/zZ2BCCZVSiCU4+GJpEeFv//1ve4f3rFJg+ieuCW6x5
o/8lNFmjnWl5aUVzG47fGS71vuxQg3PdoPJrUHbf+/E2KYNrpTLqKzvRnFhFI+H/E/sfTbtlxllH
tYrsjXkJbKz+MPin1QmKpEdOAT06L7uao6vazDqNnmW5yhKACrQWjV8sy5B+2thLwupXj7Jvv95p
6TUd9zowc835x7T4RLuiqX9RO8Hpuaa6TZmHGg+0uxcdArXy4EX4JWMDbugA+Gzvz6dZ5qskMwPc
w99K/Uv9Z0xHSXd12Wky/At8Kn/WnzbFtp4mqxjF8XRm+FMAW9SbXu+ahKd9pffQ+Ee99iRlwDHt
tLm8lvmrG90gxtCHhLuoE88qKcuc6xuapCRaTpGy5EYcS20RN1x/dYSblrN8suP8u43pL6GsKWNe
H6RFLm+G+CvOSc9Ak8w5pm4m9SGBeb+Vbht+vIaxTVPXIiq4dY581ywABHfjZ9uuNcW2tB38kN//
mOkpJz6VFIcsvibmUSofkHcIZWk3GsQrhweJv2LDV7C1slPdX+RiLfUu9FGZKo7ZnwC4FXPLR+xH
ZGpcakSvIcbXud0Y4kkQDz23PsIfuBsTtE5OfgcJMwVKMZTjQbkf6D7W494Ou6PeHBJAdqk5Rt1+
ijhKARqy+Fd8n0k7sKO2fd+xizYipnitm0wzCD5yLNLzPdeeslYCuiXoOYk6SD6kOIFH/IWoRC/2
DOa1iR4OOwXE4TbAAEs4gumKw6Pt9vjtF00OCfNZUvREoM5C1fhqz4JyIuAF8R40hXrS+zNptAFT
gixf1c9Ku8/Dt+wv5Mrp2WGKS5je3sQsEamcn2pASo0TFj+R5Hu5JsIuf1TjI8wvg3/RZeYSFsh1
W10nUqYJRra6RTdgR17MIcaGxdyzDENSC6iHUUANJx9AO3fmDiITbUG69kFfzXMibYVpP5AHa90b
VXXL7tjWDeAvQ/+/2AR2kdw0/0tFZd9q4F7A/6jhd7EyLi1zcKS5tGMclr7K6mwWaCDJ12U8rFTD
lok7pj5p8uCFsTylfA6cHenJGC6xtJzEU6QeS2nXEftL0VleY213MgU5Y2ybrR0rT1TR5OlUfbXs
/4iGyAB9GWk6lOGUES9KHn2p/JAxHlb+uqELitk6JLagbiJ65246vcAzlWBQntGnxakzTWct/4c/
naATCm/4wmwU9XJ5hPavihBh+SMrXNlc+cxInM8N18bbuXPIpR/yGfBdBh095fv+3yxNC0ufN2pJ
2MXb9/vg73j0CyJQ50+DbiJHLYHfG/+7CZId0by85fnXuG/8e2htRb4gbotQX7Txq3wfUbzldfyX
FV98qPDCefDVAsMl3cp8awkIEi+ynfw3FTCy3ERoRxV0nSJk8530Mfz1sF1QDLiWQB42Bm+YCpp2
LiwOH44rvFDCN08mYVTGBL/qSpVn6RcBwLKWt1W1EnnpGjyrhezh4UswP8Yacrk3FLqb/T8GER/A
Q8tspfCqBE3jEiX2JHD7ATwHBCR0feUpA+vT3Sh/lUZfRpzS4BsjUMTwzdtGooWivuAcqmxr5kgd
EGnwpm4BrixavtonuhH2NTrlcnC/YjMZlFjZKb60REapDbia3gvFNcSLwR8kNlAqHrsOcJoMpJSb
sHfgHuRH2LRby/qS0nudiABssdvQZjcdwvBYsm8LGennzBuh2Tm1eIwo9qFJvUMwIC0VYx0XKONR
MqAqTHuuzPkR6494PM3+p1W7ebYJmkcbMz4W57AFhE027wyhuPwSoSfyCligbXctdsNY29XGpiwj
aKVrnZSY21lYxKsBdxw/lPCGj9oUIdkPjUDXqngsZ/RTF6QBVo3j9eRrbvfeM+ST8v/EuxOj28jR
ZOrsH6OjltMKTtAkkLpgK0J2y8r7ERkPGTRukkCJ+DNT8Rh/iMHBwnJTVX/1vPX5BMAJ/C3ZAvxb
usnBoxGfxfwJCEctpu97UXwJ8chl/acBP+Mjd9EfJjpFJMRYKblgyRUXky8hOMvVQa0e5nhOJrc0
18MhzvYsMMSDDJE7cz8VrxwtVZGs8TKCcg7ZUp7PGRmRKg3nuHdkKMkN9FZKmdgd3Zmie7O+aouL
OjqZxLLvjApUQQPwjMyy6L8zFClBfhUqaGagaP0ITQVU2UNxbPLxb0JVM55JU5DHtdrdhu5LzlHB
fBMY5qeeAnIdVPdBIxNJnm0uCkdTm7Wunkb9JhICIVrfRYIp4ZJkDBOjo03A1/hdbPXTYquz6hdR
0ovSvKflIVGRzayV8V/me29jijbpSynypvHPwneXIQbld8Bro1G/RcccZ3OZbGR80knwg/IiY4zQ
ERitGH8FC9H3cFFS5O65F+P8UZp1Hv6ggo2MS/Jeb1aEFfjqYWSw5gOO41fd/6CvIlr8jXMG2X4k
XATUKDTccmT/xl+KV7RPj7l5E4ezz2ebIeJXkeI76Fhhd2B4yGgbXPwvfuRY2r6FmovBlGsbDZwt
f7WspiG2hz5vbYEokDA9Raj8pYYooU9TtOXMmd5luivU9l18MYIttr+opGn4V4PERjAI1a9yXDfR
KozsKrLV2JPV6zQzOLboB25qhN3X7Z5lDKJ+GtEQtyhLxPfN1jm4H4bgXAVsPetJ+ack+KtQsgKA
ox9hQezSaxPu+44jhIxC/wqGoRrVwiwuGeqcEuuXm0UeTsexOfWtv7So5dQVbPsvtFCrZihRcTXk
xllezXXZA/XPycV8S9SbL/XtlfpSqjdsSytAAnztq9zh/+ruURI7pJIIG7HKQtbQWmzydU3QL+Bl
/DStKF7bv2jc5bWboa7pn0HyHBg5qugkGLCoI3n2k8yfD4MFgQPSs77IAaTwo7mmMXrknaHzkrJz
cvmpnSuIu278EoTC4wpgmBc5VNoVSzMJI7X/J4MiGXarHPSZ59urdfIo3Oknmj05ZMSfv8hTEeDt
h/FH1e8hOZaT/yXEWEWMoyDszPFRM8dOq6h3BM0lrTrCKaJe52ILRjqpXsMfRPmNht+euBKZ2TUd
toP6zOK1NH36ZI806j6QljHy6Pda8x9H57HjqrKF4SdCKjJMbQzOsdsdJqjTJufM05+PI93Bke4O
vW2oWuuP627AEoRyzHoWCCmry2LCzv41H1VOFyMKMAgspXuoqENKHkGWrjTazMZJM86Tuk/M9yyF
WNii50auoL6C0fr5paWRDYZJo7sXMBlN+cx7aWGWlp45LKnJbU+R9czzauQ9HSsWrpudZGIsABV4
S+oXzQSE+5pT4h/8f2p2FPpBQ5iAHbpHRRi+4glTx6eiHvKUWZRHIKK/nIux3mrhSefFSAzXWr7O
X7U4Ngse1xxwUabhXcUGpjC4jEw4CcTiFNzH6lEmVCWrXxYpVIW3yO4bdu5uj8QE828W5Cuqs0f1
Ux5MxMaO8S0QNZOx0k6XeOlUTt/D/Du2b3qx196Ddm3Xb0v5BcmSGk5a4AA5Q0qOyFDh82SwrEc6
GKRVYNwFrZBNhU4r5YJmM/aVw9CH+74HLuas7Yq1jCBxUdYvfkWq+ZxObCfVlZKrXzwL9JaTdtPx
BMQo/pV8k+UHCXcWqQ3aWvlWlK3MGke1Q4L8N5cu7I0ZKm0Jv1rzUxHtCCObMxcg4oNquNjdvRkO
dXNujUNsv5O/ZH624S2dhVebtMGg4yJiaWgpqM1ca+oJPzzM4ij3v5V0L+JNpBz5WFFgd5OH42NV
f0kL/9GjnQX4A9rseBAsLGt65FjVT+ZvjIEJJ/iTxs2g/QIep76rE+CgyuxcbDih/FNW9spActMB
QGjvibKuQnCF15QrAum5i4FAPmk5gWCvk4qGpnya0ltPxEIa3K3mik0MIFLvX+qRmJ9nYpoAnCwQ
3XZE2SAPpDTgggtsJ+BPRia4nIHEB+JJUb/M5pHToSGlpz45EQ024BxP/b1a/cPRaYhva3K00Xdx
eCmdK0u2g2GPb/J37C4RmWX9sy8RptovI2OZpHxGSukZ6W3CaNeiyg35UehNXtMpB102rMtFrgiP
ace4eRwReAX5ekJ5bf3tkg1F6uX8PoFlNugWO6bX4piPLjUKiKkvCpkylB7W+6UdFXLCTA6hdoY3
wsP3XSUlrxo0sW45s3xlAzS0U9GdhtAZs31SOpKxCfD+igNeQ634bAAyE+s11B9W949Qh9K8jsUD
eSKHQZUduZLrmNd4M9WMz9eu4vfAtJLu09PDIiMKrrZ5eKx4z5ssc0LlrqEtn+NhuYjKcDu1j7x9
oFd3lPxYVbuWVpA151CpfVrpaxCy1axSeYuLAW1IZt778QaIb81OYt4z5cQVNXwYCqq9NyKo1tUD
ihlKAwoz4g4r1rjKrLlaL3bzdovoSZNBJe998ZA/s+Tedv26faNbaxB8qoe5+pAt7tZu9LDXb2Qb
Kbszo7KPogcKooJ/L1AO/Dj6Xuuhs5uFvGoNQu0EN6uCujwl9Si31QPWOx7sD+MobC+vLh2y+Sh4
+N3Ol53cPKRteyWyzIlAjKLAvNKms59afDWrRoEY9rBqVxqA1OwuuvzpWZsBUus7XmZB6XDmJjUJ
zSv6b6PX3uoffcErCB4ww67FZyXekTvn93/kPjR173QRusEAhu8kzTe9I1wsu4vuNo7Qrwc9/U4I
PEnHv0K/JiV3NFBS7VoIaFpixzZZDSHaX5Pww5/eWyTsHEjvUfhXa4hMSVqs3LJxZnt0qtL2JEY/
Wl60h7VclVh8k02fMbgIiB1GQfz0BRIbzLAw3ln/EpA4+QwjNLGaRkDZDfURy7GEZBZ92FiuDdQ2
tf42kdvRo+y17b8x38+wGJb/O4h3RZk2gRY7RvfBojyVGv5C5CWkQ4VoMTRAqDTiXI33kr7pX41s
PeHjDvc4hABty9Thci9JsEPxK4PmW991sRnmb+B6vf+VUVSMGwA/9qdE3ufGsWI8HPXXITlM0nbk
C1ImksFkGJBCJ8DzOevJLcmBwWnZMXmqWaV2OPfeBgHw1DLQmqRAPTT1RNOvX9+k+USc0ZqlGmMJ
p2AeugbRLeQpSRXFKpuez2ARS1MQLJbsOqIaMYddBbBPYf5ljFmgCCQbNQZXyPDdmJcxPWt6zTlL
X16wzRjGDOVrMslAAX5vUcxlJ6VcmUxeE2pYpAmVxwOuxWdd7AJ2fz0xWMpJT6hWYD6N8Sm/RvEP
um5JbGJ9LYJ3tf6o4j8tIjv03MB4AA0q7bOs9nZND9CLwo2Mub89aOOVL5lEBc0+L0knA3y9vaZR
iugOJJ6gw/VvqW5VPhQEI7qr2FtCVX0JseC2JwqLzENx8PUTimfySZ0WNRSnPfjCIrlA98/5UvIe
pCPSg/6JRYVGskdizK7R2049tq+K8Y2RzZ113EjWeQrWknbX0EFrRbuapM6ZRqRs/Npc0WD/+evA
y6PMR1RdvJuIGXKpu1ZWuS4EtI5PtNUIGy7o/H1k9TsF9ju9feLNrqMPP9e5s1Cbmrfe/OgiHJxg
Umr/mMBjyTBFSyt7M3IBOT53zb8gnjcNojqFwQCV4BhMWzXW0GKH10rsgc02kg1wGLKtN2uJkIoS
YaLGeJbon0m264prXZ8CrAdRxG0X568p1n8b810lu5J/TdE/qtmG1GUAMCIplsRYxQBXWuTNQC3a
c1TCdbpoxAiUC30wvlZZaeSqdP2uCt0K3k0ktxwdaU8SEpYwd/b/TSNhxV82aXBQhTC2zbHtEydt
HlnFOsapaOnuGLgxmO0QlasBuhHHA3lJiUNTLBc7crXYgMeCGML4N/glihlMMMHW5EDs59M8+hvL
QLUCghG3nGHsOHib1qT4rjiLiaMzvuwq8SbtNzLo7OLyComO0ia3nqBKjBnnC4iLg7Myh+XTpgjV
Ig5/rFNAqCMZCgYeWMpetkrcAJohnS1O2Mg2MfKufHwrcm07x/cxglfl4kjQ/2AwQFyNdUzR14qM
LT9ZJLHdC9mgF2Rme021EWCm6Fubb9kn76BukhV0RRzvsnDYTbbbLKb812D66ywK1VGQCyrBOQdh
bskm0/KbLX1I/ldmHclZXI/Ta+/fUvlDqz5qQvPYDuZznp/D+FNRbiWx8QEvXM2tN41QkJArjCMk
FBAZPJBBO4MZVkrGlfuGZ3odyy8ifWjt5xy/y/apgUabrKdArQPlGUN165W/pqILSwg4tcL5GHJv
BT5mIQPIZZ6tczZWXgjqFTWnxX9fClRc9V8SW49pUcmG8YEA4h+7ZGZcGs/ZqklLWNXyRdQomG9D
2q2GYbnBiPUgnjNpL6FVHvwaBeA79eYr2m4usxSuw5A/gdmgz+JtCmbY4xNrMayQpEzCmOIa2C9K
XSVYZPlCh6fA02/33DNKsRmJlYdXWPtke9QGfXIae0ulbX0EsD36E8P86WsosqYNOLHVYzFUELfV
v5aQOZOngpgyLmoNRjAivqraVF29FQqXKkJFmtqfeeQjzdzq9WmItQoVx0Ouf2ISjtOmcOr6rWoD
LyrvlrTX2+0w7v28vEQEa7d8KwJyqlJZXvtp45MrHNWfxfKjLx9G020m2+AuyOHCDRvF6rJWEdpC
QrKt7EtF54toCYRt+3+ZGp8bXf6TUDOFBDgjUFl3YJeS9aIalyo1iaLhgiEvRFdbhKcjPurOSVEj
gJoaNjY6l2svbHHfQXzEhEYp0S/OiFW5zEwh+vSdph8UmAMkqb528813qz9qMcft4GlNeqjeFWab
GSK5wPTamvo6SD7N/n+z1jbh5owYwjjZkRD2jeqUROyYCYnZTG6DFBIK3qxnggHoBeCBeFAbr7Tb
DDTNsOAL5xlEkeEPWvPYyMtueNOMazTQRQoCBsOeDJ6NhqbP1pn2UxS/s0hw/s/kD7o1zHJTfqNm
PEvxe4j6XPqwGOmYz2rL7dD4ov+MAoRFkKI7ueYxO5QtcUDqXrSOpCsnEXwJ+OoSlYpYA9JdS1W/
UEbwzKHqWES0fN8FnJfI8WaZrOXkqIfE1QN6CjSBFrYds/gxy8ntxn9EzCSYI2oEasAx8PrmnxGq
Z0nzerGnFPiQ5CaGq4HJXeXLXpLBCA1gJrNq0irHu2z8qAXJAYBV0Q7/S9N+0xBGaucIVb8ntEUF
OhyHR6wsEayrVgV805002AYQdyHeH4eXoL3N4Y85XRmQFekttjASAYFYqGLS/rWsSHoQr0USEzTG
rEVOLj2SAQiAnx2z4cVWEox5jOYIURSn4Glq+BLk6L2yuE6mRbCMUNYiKdSN02/Ez0F378ubVhHc
x785XVvIAbDIrVoTKzxabQ3GHDzSUeUNdaKD/Y6cIM5VR4UR9QL/1ZIIDFQcwfktWT25/8MqBtwi
QyWErODISigrIIUq3CXyLtQNIo+fo4/4jIROWCvomF+NZ73Cj1CYjatjkfy0TP6mKXYykL8xedgG
2+fAp/VA/VrzX5W/1cRVTIes3o//MuL6rElaV8hFll0Wlk1uruVXjvpD1+xjkaNBv84zkg54NR9J
zZmlKe63MoahHuBvjEANWsoDfzW9IogY48DBVDTeBn7an6KEl14yy1Im1sGtAbW0bCQiziE+EjOU
qZurAPNUKuaNafVeIjNPeeGckTGImrLZTCX0CfaAJUWk17fI3zKkgYEodqbyGiHdp9jcWf6UDDCl
aPExxY+WhMDAq9rT1O0lCzxpl73m0lsXfC8eA/5XIehSN7W/z8jLaoiFmV+kyEXKGcD9qDwCN3w6
Vnk3I7STY0aoZwRQD2ZBpJZKyJWClWNCjlRI4oa58+SjVqEXgRuGNYiNNw+q85wshC5Zps0kXNRQ
bojlPsV7MNnW18QS0PbdrrVTXOpgTTJgbJjueKekCTEipq5rUHQeosuURyN4zNUBFHfSvMQiwB+X
6AKMR+0F01KourmyobyzwuSR7NJxY6TXND2awZEFIiDeDBodo3hgbVFOwDMN3UeQWmgywTBHh6YJ
syVU86UrPfJe9MQjrQnbyAQBU24nxVXo1lSeEi73h1JdCmVd4u3JaaL044TMngdXaDejivjm7+mb
+EPAvgbCHSFa4IDxvaDMsEtmcPW7wEVathej29X5o0UTMP41zNp1xWXUvE0UpLItlrGT6uBw5U8P
wj7WM7dFuw7b4pRC5Dcc2ML8P1p0Uj9mcWkaeArFU2hgZZsGodM4K+bQ07TIqerZQ6+Ou0EdJRQy
T4UVKInfprh3i/oWpLBIwa6sBMMl3rzokQnfG3Umh0ugYNkfuEpGUB28ru1dQDtr5YfEB6jwgdHz
2cCMZ8DFr2X/bybetiEfHMe7o5NyOG5a/VEh8m+tpyVqxu9rEhzb6GQyByqSzYB9DNWL3V51E3pF
HOz8OZqpM7FJG+UHfVveLHadj7kVJ2RVEK2YBu4SujKmp0y91eq/EFpCkp9liDh72NtYHvXsS+sy
MLgcAfdJDj0feYjKJsavaJRVUNLOcMcDlraMS2dL3NLELbBvR29Fsu0gWNoUIe92iss9KJ3sXwv0
ECl2Ksn8tTkkJpbJunnUnasSK4wDhCBzFDekihHfSHeQ2zUB7bfJo6D0Vr6O0SmcPxANRPaCqLd6
vdIIKw9Mlx769266Bfq5YgonQ96d8y1ZLJiZVB2HHlLVRaHn41vPXnz9bQbj6HjxwNTxUgcKkRwb
yWhd1Js9SQQRKLifMxzj3UJlJitIPsixVv7Re+PGg4V705PLXRTCzgfBXkTXcPhJUP0rJT1PQ+xZ
OgyC9NZykMtYWo1g8XIiBVjyp2E+uvgiUgZfF6fZro/Os3+36oeZIFGhHJhHRC4uAGakJqPwZJ1t
obi/A23BkchMR+LxFylOOu98/80YTn2OdAhBkL40WqFUj7W79G7bhmMHH7EB7MG7otE4DXJvsxFj
21xXEH45LEW4zcy9SepuISuHQILA1lkseLfjmyW/JEQ2kKLjttLsTshB04bQrloGQyZgEgGeCTAr
q7VXxTUU26/FIoRLf2UiWuC7Tlo8qHzgVL60mBm4k9DcbgjaMdCoGh8a8T3RuPONfeW/jeNBq6Q/
+PNH3uRQ0QY+ey6RwloLUTgBR0FjJVvD8jlfSP8qkMFL/KMV/NpiFya/cvTRQaGN5rTrhn1eDyyh
vWtmwusVeAlm+QjfxQAwWJaFW2QkcndZ8xlLEeYn20mja2lbpA3qJtJ0ECrZ6LeWYu+Wp7f8bMAG
RjlHq1yCjs2vwmLxFpRHE4c4ww0ryVeHsKbEwpOhgtFy5g2kGKmP4q20/6z+FI8dLCEmNjmEwrE3
iDu/ImA4Xw6PrYquLADg80n+rfvT3E4oSwjkBxHvMFYEurHWCKbxbW4qdWwOg/H/trrrSnaxwDcc
k32w61pXymvE9fhomrHxKvQnhoJPnZu3h+dl7Eq05j0nMwl/wLizOiIeZI1YAhwdIz/GbKxSrfbK
+WmA8zIuBy8zshhbHYi/JeeaERF5YwyOryq44HjSUrXZI4BxzMagT5o8JJLtqtZEL71gI6/RTEx3
aG4C3V8r+L+V3qnFQx/DjR1brPLPkcdfAR3su69EcLQZfyQwENYRnfKkw78PW5Plwz9McMBpjf8I
/cwpR4MqpxT7iTm5gaF+6jhaaYsvrYdUgMlSv4zVNOPwSFDc+wHZmDh92hH8kXhjFcF/ZPFqmzvW
MaZzaFeMKz4fM2a4tdlyFDX1u4QmrcYa3vl7s/vm3goQvxQYGNI8dmxTPCP4L0LRcFWYm9lH5CU9
/AYuRitv+ayuM7l6w1mbTe1PZZDsPxakGRTYk7L1gCgyiXxHar8mQdCGph4D3s7cWtTDwS7loCn0
jM0Q0wOPbFXRP9OCz8NVxFznPQ9NUeMRD3YtGPrQfmXdNdHySzdL65jLz8T0bSOz0uvpnBvPJWRB
2McUHcEw+5h2u7WVInRrE7KebMolNKQegR2eDdgNs/rhF966Qt2J+bMvMHSCT9WZ29I5ZhfTK0YD
aJ18STLeUHiLjhfIEidyUtsHKzsI4suMyva6NLpUPVhbRvt4PSmrnsBa8yuEHg3wYmYAWLG6Voms
pcOHRqnCTTCl2/3WyI89ioox26lx51i8ymLeBui2p+IkIR2xAe8UYpzz4adkc5/Q2Mg9Tm/CwbnM
+bdrm065kL3nzjUGX1oYTNKe65To6+LRkvPuLx/vyF+RoEzXaVXzpw75+LlEkJ5L04rap30sMkdj
yMyVbJ/OoCtoRdFPFd0rH8OuATVcotRt1AWqHHhSdkxgeyVBjnlZzVhilkTOjoZs+VjV4YUmLuZB
BMCkdBp0o8sD6K9ONWtfX1O2aGWx8yrpPTPHbYlBREPUWEDcKu3d4Hq0ZZbdnu2+CukpHaR10P3L
pnRa1V1/icJkM5MhZwubFc4js8ixm8xhs/AklSmJTdSHL2K26jvosZBJUn/1sRb6DadoZPWOXKlH
9v+XJAStt0h2OHUkUzNEOTbih7yjYoc1VcJSkKk5uSwk15LpRlkabjXLkVQy2zFcEbrUkW+tqtJO
YvPtOECe6uB1iv09sKT6PMuxJv+b4ca4O2BbtbWl6A6cOeabtcDCXaisB2ryHuvlM2TJlCF220wB
s+jdFisOystV3/+Z5PfNFYNzWJEWAa4fGBeZAu0R2XeKUIcEZ3dxZoPjuWowwH0yP8hem+27wtjo
8YsJrC81TITTrx6RzKv+TBW6jy/dIo6mI/FajU82qmbJTF9HY/yYpBPCvlFB+2ilG6MgQbL3clE+
aRRB1j4MOBm14KeYEhp27EUf6+Rl+WKYL22hk4zTEIxdBCRhkPHT3uz61bROplog3/q062xVjngO
A3K6W+tWtsNNR+ztc2U33MMqWrvu2aCxogwlIes6ex1M8xAF9jZTG2QBnGrZdAkl+3eqIpLzkCaP
zVHUVAU2j87GrEn/EkJYv1oJRUcuqSxWqkfR0/hk6vuoNbdD7MOko2yoiI6j5QHzLsr8FqdexNqj
/ZLVui5iVtdF1MD1SA61tnQ5Zu+K+p6ATinJd2cCtcf6X58zYo0ywTaQnQGmvqjZJlO4CttwTVYT
+8NF5rnvOsIXcHcUwdeMmNcPugmGpsZfTjRSWN6VHMuNpDsoRvDz5/kPWPlY2Wh9f2vb+qGeDAkX
hS3y4GiQiVAF8LX2pgBcm7CwDQ2KahxoRkd7E01AZs13vZVQ+6q8PCowRTHk95TWHMVnXJPXUz88
S47KqucMvkBjCui3UH0QKV/Zx1JncqlfbdxBMdtLeFA7hDGUARQa+PNHjD1cDXzqR9iDYb+jLoAO
O9nmwmov+qIB1fPfVH3XGpGqwTVLEAMPWIE5r5dajGIiprojHoQiIBmkbjRdcu5Z92M2X0I0qsja
DIr6kMjHmBFQkdHt9LC1GX41g3vZz4j09KPtDJsdLuQvD0bDd1YT6Sci8epjCugUQar6gLBX28Y5
0diVeZyjeE9eoTMg6ZImHV7bKi5ZQ/GHz1EZo6nXcOwFNhFnXCV20LvyIrFFlAPPrv41arfCMVrZ
9WYurI+e1jXgLNNj8lsPxIkjGeiN2SsMcqbRqNr6baSFsAb4nU1UQTyMCkbZMbw3sOv8Rp7Lb3uU
d1FLDjjPNYgshvm9RQJR3RJwLt419sJGcQbU3nr1HvY52TmPmh6SBqthiRGpantyL81VmX/POq5W
4F26yXC7SZuwbFwD74KZka5v7WMciDL00JhVbo0nWmT1btJjVtZoI0Fsl8ohnW5+0B4aTYZaEScV
ewZVYetMP/lpto1y+Hx5/FT7dp9ZKiEYneNjY83wj+n3UihQgehSAWjoRvwnwSomQuLmIQ096zfW
cGh4zyodkRdyJAVHzADsGCXadgjyXd2jn1cnL0MySWfMJmHeM5A0KlbklTSS+XX1OfXmW2pMiLR+
ChBImeBa06eIr/3ICvUU69DPHFap3d7jXnNUWO+OEkQbjJtAt1UEQFEJshCG4ryo4hMC9goAB+Lq
7iR+UILzYuksyS1sYis7XKbrwVIPitW5U32oi+uodEvnyG+syNuRebYW9zHurjIzTz6bDHWtV9vG
riLBW0ur1zYc2Cve8O4RvZpuTKaWoqo2stbvJoYTu/VJTnsuUjOJqZDi1ZXCdNdjW0vKYDcY00ET
lkdtolctWw+ZdYzzNMTQH2DxdsCRR8EhJmI9T8Q72xaqFOHGCAvFEL1EwTPI5ItuIwMG02snGpZu
KVqAivkwm+6+oCYHDxU+150tEXfG2TVxoMW4/nJfeSrYbOEnoq7axfBlioZX1J/dPClc//+8UH3D
0MuL3nsavWuDX1ztubjEAFtavbF4xUrpq8uumhETGg1LZSnnISIYBGfgJM5VAxxYZ//GZHZLlqVW
9g92GHlWml+GOt9XhDNQKspxisSOmKO8fkdxyjbQ3vnwYzRSGqK5vpvvWnHsNUYQK4K7ZqiSSCGz
GmbF3D63gX/yzeSyVJWmI3ubRBYlZlfYnjipvZFW6tifvVSJXQ3Rqp0IV5HNfRARo8YaLAAEZG4S
TPCmUE6EzRbNi8YgYb/GEfZR30BCRI9DydJT82P+QuZYSrQe8OE3yLagENdjVVwGnJoBgTy5T1sD
rKGvQQ0wFJuwGzsD8qAsR7SC+PdZ14UpqCspvLzZW+hZU0xWJZlZOm53Qj5IOfZ8cmkMkzyW/C1k
QY3qhKseqIj7KS+Tg0UrlVkHJwZJFHX+OcLsovX5Jozgq6RgK0/mtmnLTclcTtA+ct3m3vrSa437
toUVGDFAz0AlU8ZZ7HcbiP6hBwuhWU/J5I1PforIB95hWNmNyv9DJdjaVNNtqIGrUJJd0nVkGCQ1
8UMZGlayp9HS34D0k88gkXlH8N2V6MgtzKjaj1999u2HH7/JIA55IBybKIaccCm72DIZeZE/v9kG
3VbhUieYOQFWb139rgkKC2HzB/GS5U4i0PmRT9hrtMXODIe+cZ11CYiAWhqd8B8UHItWxJwAuXLi
uFSCiO3B7QBe/T74aBs0vxm6xqzmVUDqTDaET/hHjbACucFWmxGyp4xi+HW0OD3ohv2rat9JwVQd
SA/aOE+DPHqDOmJOlzcTo/8YSi+STSlF255a/183/WaR03I5xsEyH8kH06bTNPxs9Nd4tjeB+BuM
Pxpy74L9YsHrm+qfagzrAJnEmArwWHVfWew5ab0hgs9RcZoIcIKMf6qi3hRyyccM5ph1MuGIwMYr
weGS6kbIXocuriF9GL4P649WEaqJNKmetyxDL0ZoYwjDugtK3Ngpm7zvJA2hFdYwv5vInXpMo50c
nSacMGU4eqEEsFlpe1ltd2UaHnR41bF+1ZpzN8L8CGBA39dwZEOjYncwSBrCY3XGgbeVhYR0w76R
FUjGNuZKRnEUDdtM648B3LGV4FmIMM4qFmainH4Uf2ei9ZAFktEu5zelzaZO6695GncmyIrVV54x
o0kzO64LPu2JXgWCEAhDP0599TStdB9b8y1QwNDMaKdhAy9IYO4FeOUcHXp002KaHcUgksFIPHKY
vXF8C6zphaEPhFRsEpu0WhUphFaQAxHpOfqFFAe6tbfJmhGY3wMsmJ1Pd0ZRE7M4AgQFqFIhZxEk
K4lM6H1zn4xzx86c9rw+fv6vITV9VcTqLYDk6yguaUA607ny8lJcEyQOna2sx+QnCl5hyT1Twi5B
smNT1ah/F+6BrJneIE1OPdT8aqnBOkqcGDTnoYVy0TgjBkS+w0jKSigjKU/OTRm98NKfpzl8s/SE
e0Ix8vUoP2VQeaV6AjZtzYLgVQRRJRxVhlhLqn4LCn8s9jeCe/+m0iN/2w0R+YXtB5sg02uwYtDH
WITM9DKEjNqqgSImJ8oITy0uo5S0+9g8FPJPFexq7kaeuYM+WS9yFmxrwqGzkU9gqTJkS/Dn+dDb
42+bANhjb0voZgnppJQDTknieyfmFkv/bMvIK2CGpwJn6wixJK+WOpzG5DZCzxfG1W8+0t1psHSl
TepO+A4EIHUfMo9w/FiEycnGvwH4SJqCk08uQk3SAW2zDyEvKZ6s1ITG6doDWS6e0mStEDPfdmyn
aAl09MGx+NURfAVCYLWssHaQv6qp11HU3oLC5orReSojGm4sYusCsi9exvZN4K2NyAPyp71cMe8K
LvuS7BaYzWPIm1pV+pNmkFdEnDe/xZtjZMuhHZGmRzF40V3NmCw8iL9WdUwGVYnSHiiylSzArRQg
gxxw0w9VT0jyaeQ8jiZiIgfzHy3PHMr8YToWCA3ambCMjwBMYETYR1O9hk68nyR3zIp7ZYMvhdMu
hn61MfFmcb4PNJi5toZrztYt1WAUDKPQqnaZTDMfHtNpYLcOzR8lH541x00mKQxc1PumqvlMKwSO
zNdFEixZLxBg1UEN7jk5J3nQX9NZ21hN+B4Q6mgV6YFa+XsPYyCmdCfVPG1L/0OFXkZNXvljHo35
Vc3jKaxNAKFyTcD+phh4VVuxLsjjU8ZpM8D+K4tByLTetJDFdSz3OUERVYo8RbX/2lSP0Kx2hO2Y
dyoIIzxtsp89a44bqggQlEfzUUuI9eMzLAJB8Ve+KQf71OEVE3P/EjJ4zxO+qYT4n5KQvMLlldmZ
Y4BvoZ29JCsZ2EG/ZUO4Qn22GhOcHOA/SHkgjAa9nFKLt7i+YTSzE2NXDgV6dUbCVE4vtDhcteG7
TJ9DPx8qjfOx0o+2Krh7vpcyF51QvlJz5BHLH7HOorUP8zjtzLIiTM6WN0MLrBRi2Q96m64AdIqi
JZUoO7ekLNipje2BsbmqHkqOoCWPPEHFXpMgjbDAT9vuoJoGV0hAk0nHoMbSoKNYNeL4pZ6MrSEQ
/BoEENHgHWZP4SNFWVpEqELoTPtREJdUDRMegoXoq7Eggkih4ApU3U2U0zAbz6But42qnvvI8lQ4
Rz0P17Io95U5ulrdHrK2QAaExAzI8l/lZ4eh4jlcLsGhwTucuhqlVuoEIWIa7lDWzyH5CrLvuSXc
pCpcAr45hmCZ8t5V52CfiWEXJfPVL8uNje4ZFgjkO1lrM7YvnM3qfFTBwPzO3HAxo2/KyDai5lL+
bG3XRkFgkU5aCfOsNPAkidh2yFWy9BT5XCZBT3/vLw8Fhh7a80gxHmdWKNIZ09TkDtbPQUxMJUnu
faDvBpssRUiYgsSQSjbR5gAbTonCGTvcLTj/gW6WMIo8ha4lzBKauWwNi8vV2NN+RQA4lAgEYEib
rSgG3GX2iUiati9uPuJB7trH1HTOkGMn0AO4EUbfmsCgWfrO2EoVZJhaUB3T0PLi2PgJBjQbotnK
2syBuLHix7KDxKJ5Z9+CRkgh2zqUJJ8lyrgRsfcshn0Z1UiM/4IWRb6JV3ORIrRoX+Syv2QCe4os
LqppeXpd4uQa96NO5H4S0gQB+y2Z8qm2/Z2vmhu9b+6SbGCcI7kDRNWcAgxpZ0M6i9nyOplYu49c
7jdpyWGKUjEFMexlLLXFNmhQwjJy61X9nQ2fNRLp3P7Sgba7Yn6xZ+hts/Aoj6PFOU0/E27kMJow
5YzhIRwAaOP22zDCRwn97qRGh8XHh4DX5GGxISUYoIX+NPuLVeanwE7WY/YwF0s9pkQrOooq3Wc4
hHsYIEIQQNh414aB89F4LEknOTl/Sbwtqvd0jg9me9NIkImS6YTZw6vwNNjGeEnjGUsnTgBE46o2
YPpu1vHI+LcECwzWR4lkQO2Gl2nKDuagPBRqtkRQPrUQjGw0Ni16oNUkyBMk1NUYUEMyWPp6tjj+
53sYzoRpZHfZrNAyln9S5UP2Df+RdibLkStpdn6VsloLJsABx9DW0oIxjySDMzcwJsnEDAfgmJ9e
H0qrkrX1Rru6da8lmRGA+z+c8x3mROm3pRXl38BD13USbE46vqOyIw0pYi6kE59hh9OExFCFuzQh
SIk0Sw94haqynYkWZa6v9VQ+2hYZV6hPyrR4CAQcAu+SRQn4Kl0Qf5cZFCPOuUp+otKjm0XUF7Ol
qWW+ZYJ3HHFI9gqQS229xQVTzEkvamMgGBBvnawgBAMp//jTOUzTodVtzLA7mpPL9KfaZVOEIR4Q
eCsutcYvFKh1OEQCHQ1V2hxc4rK/OUiAU442w2yvke8+Vlly9cxpKzK5H8qO+7PDYeERX3Mv1csc
PhgT5czo3be+hfUfF0FRPabKPk2xPvi4t2Y0xloYD4bvYZVkMEzUpd139xnE6SaGyR/MwWGKkDXa
gK2XmTPZC5mBBZNuymi6SwRZOVlogUDyIEZzURenbDRXTf8e5O0uklyR0OMGr1m1pCImHEP8PJZM
iLjj/LQY0evKhOwrdtTnC+Lb4uiKdllXHKQhrwaX9RBFPPXuzgAjlRQAJckIkiOd4aJX55JPbfS8
JoNJtBLkw/PwypUuFi052jk7ZbzYYmbnALeiQ23+TIRGCPZqeWoeAigoGcBi+DOkd9uHTkz72uCP
LAQmC/RnEv5F6AHsnWLQXwNYXBU/zlPzFxHeXifyJa4TzXSBXgxTLvrUAYUj1N5OqFd/ifVOEWt2
yKjSpQ/GvdQGwz2VH1oLzGUy4OziY/3K6dP04nYx2GvklvMpjPbch+GzofQvR8n91MjrlKq/jocq
qESbadIrujMEqYy9qXL9Te8HgkGPYFjZ0TcW3BCgVEHbejP3tp/YvNDdH7UIsHWB/VGELqHzFYBd
H+diXMcvDJLXkYrwZgELvuNOu+sqjEPJZ2+9N9NTXc27PszY0xGUOqjDEt1ET3ln2/HW86bfNmo4
9ShV66Ym0hMqulVSHXOf9JDQIZGjgdH0gHNC2ExaHKwqf268N2HzxDQUD7bjAVSGjxRCZfKQiIya
hNqBztXw2YYnjX/LDEB5Ij32nFUTbAdviE5Obl8LAnfANDmo2fnNE0B8fVR/TJV4dQLisGn3jcI7
5K0DggR2ZWjJXeEbewaYK2rsvYRKlfrmzqAQZry3HcTwnJZiWe/hYMDQxYlr5PqYpBMLDJdhU7lu
I/aZefukWfBtY978chi2E0dphPRg0s5VA8RvPfXVtcPRcmm1C7me8+pSwM2zWf6Wxt9QPWdE4TGe
xaeNSUeUxPzOCHyIPaL5YmCIm99B7Wm0YBtxc5Ypjs4qfe7I8ZFKEdZaHrN42Pv1n4E6v9Pzqu+f
XGobuhWc5Qjf2uxW4d/CkwqI5tVX47ua0QINRJ7LJ7reD4WnL7HEzsaabOQV0x4N9xh3TwRXkvva
WIAKdFh9co5apGTpIvxYD4A6Q4c8MLc966i6Zenw5JbWzSihDs82UBJwj6b7PObDl4y6fTXtfeyR
dWOsq44aUJK+YYQflXZXM7tZn4GDOWD2ZEyVThayhIlvurWYNuQ/ieETi7T4BMzkhyDyWz/hP+8s
/2Wo+k8Nt+wu1gsg3TrB4qRViuAazaV9Qzh781Ik8caIo09Soljo1SrbBV/l494yP2sc0jkfYIEf
VlkjzLcZD05dPWg3O1qkGwkv/IYAf2YRD/c3ugWYQzqHb7McHmvbe6ht4lbINBKIqlGIPHIxjEyy
mGgZKF+T4r6Q6mYx10snbTApD3dOo06yJO2zoj1USKORmUgj+GxstNWm+Wy01sW3cbANUUvAUbKz
0cTMtnN1Sn8XxelOB0iJkOvIgUorFc9A/CEZwSZjYnMdTSabpcvh0MXsPsyEGgLmjdDNU1o7W8v0
X1RNY9Nm47bpImpEB1UZWSuF/AxQBODt+k0oT4gfeXS72MVEO+F+hrlepJakVkDCEhmEvYcAqqMl
d6hLzCV5G9oItRHtn2pfLB09OEH/NNCEMtAEvSgAw40KGTvkND77nQbS1DK4oxe+LxCCmFnMFFOf
A77qyijmuzEgEM+PFN1hvrPaduNS0+rUeGRqQURgD1sYK+A0vClNz4wxvKfBT0QPZImyL5Mcim0a
07MMb/Sav3So+IRQmNUVw7EaYj4KeSaPzOg957VmXZHju8xH/SN6dp+CHJV6Xo05SvJoPAt2nQb8
Yj4cmuXiMMXj1i2DjelIPIbeJg58gqmBVUCZtWhXEEmvZwgARifWLt4fD8qrg1TFZdzVJd7T0Of9
uvCXWDC0KlXwrmxwgZQdrtbsn5ovblh3VcT+obNq+guc4skYpPjXFyQ1bfEC0taR+dTnaHYr94oT
j/DbED+ZAozxV3cwssr3sq0o2exz40wnXbmnSs/Xqsgfiz7bhQXcMdE4h8R+jmEB2S1CWJfBBRJ0
h23samoEAgVPuHsmIw86tldqmTMG1YWF929egcH1wG6phGS4Yu4uKDnR2BfptY5BqJcEAOSGz54K
4avi7NzM2nnyOGfjUCGrrPCMYknGcFekEKoUaujUa05G0z72Sl8JuttWlBJAo+z3KkcuUaUdG3oj
W6nGx4/rwtcQG9XX9Kl2+eQOTFuH6p6p2BW/C0YB67URnYkmi2Pd6+idVOrSSxZfre1WZFz47GvN
+iiN/k1N5Z8gHdZz6Z5aO7kx4mamBJ6FhEngvtEW9/t3H7C2b2vCGDWvIWZt/ocHEUF66l1U8zHq
st8yKggzM04Z2nRZuTwKyaPTI/3nX7K8YCLV6nBreYyKiugkKYlSH1libbCAiBm+a3yJHJDEjAio
bjNZwTpj4WRiSYtiSlqfUkzhyrbq8E9XlGf0/fuGHIPIRg4r4l8zGx4qAfhXGfPOylAwB5PzHPvi
q5fgM1PkXBNlWtx7qBSppEGNTw3zGHKkvNkN7saOSWcJK6aUXbr2zfkw2AMR1JjKpGbREMAnxs8T
YlWr2/IqwurijsXfzOvJ+gYfq6Jqk4mWYD9Zb8uBeDEjPRbEEnPdqCN1Kq4GpB+WfyjpadzmI0cb
qOfovjHhW3uQsJhvWTmp9Xmwcrz0uc7MHUG/FPjQnh3SumvdPLM63AgY3oQr4UqKzYeCXeLsdGvD
Qh5kuVdhUl+qCUuJqA98eIjIjM2wOKOyTm8ZL52GWVzDBLkMBWtT9hdh2k8q4cAvykucBduiNP9m
BrqeGjWQ7xKyLnSEK7zaBtAMkdzgFbXYrVGjDD46Ig+NKtMsgYgtf5QIy8gGjBGBsGhjmocAEe/9
PD+PHuRAHRkY8U1/O1NdjwilrDQ5eR7rqIzNn2nVCIrHp6Rpr2nwZIn8EJn9KUmcb/LCNspNT5XJ
hVybF9Gy+rYJsvLQxwGnjKpwNfrVRxzEz3U0oUqT5yxgTz+xUCf2Fs0JgALE4U75Xnjz8/JRqQH4
m6m2vAbYY7H2sLbKGF1G0YjRNvrbhIAWKkPdd0Z/H2OyNAKuiNS+SCjOaT/v0jiggxGYXuK/vQK3
LRzbxuA3UrOhxYnVdTTks2aPZXQsSwTOwtGHPIKG4k7lObNunz6pF+gRKLRAr4nTZJk7u0MxNBEA
53CTxK187KaMawpYymjeCOm9K3u5Zm++d3NS2qiT70qiOkurA5hOFYOCvO+stzBAoM8+mYjqAK8d
biVIw4XbXE3JYENhdgsl/e1InY7pmijFVq7jCjPKlBRnbWKEbiXqvLbHCFkuAlgdH2ffeylSAu2w
aC4eJ0QqB43DpzGt99oanzt3Ua6ocGcG86Yf+k/PNfjZ8c7z4msObxfdorVucHXB67kZHct37TpP
ZVjv2xn+lhUd3U4/znzuSqJKKYBBx06MROPbl6CvkulJ2j51lyhZ7OUvXcXI1Q0o2Yb7PNCcgOVj
R6/mAoazw/Kpi9Jn042PUze/FLPBIgr/TZU9FWATlAP8gtU1WxhGymDrTID3xM1h5wTAgHVkiA4E
E9LgwpJBn9XfJHZ/uq6tHy1Ud7X3U7mxh/wiCY0WAdA8sws+fXoQg0M+7mQAAQ6V5jh8a/+NM+Pd
Crsny2dATECItJ6c2V0lii58MG4dUKSJ0lS6zaOPg8ktxbs7BQ8xI7eCUPCaLgUFwEE0j2BmsU80
G9t5ycCncPXAqWJdhDZQTMZ1HhFT9DwxVeG9JCyPXKwprlP/ItF6i70U3+aLHMQjLp1fm5NYJU9s
q691Kg9yhOuffMic9xM5iJLcvDXkYGc4WwX6l6TUJ8seL4QY4i59caycDWeCvixzu3PqLTEvqMSj
hDwB0ssCk2G7gwhUTX/qkA0Q3lYbWouBKZAN8MM48VB57mpUr4bUuO5yemlwcbU49CI8RMaPgg/Y
tmo/uUDRRacpVqFAzJpvt4XV1vsvtXofMz6iaHpNetTRTEktQCwqJ0EZc+noMNhSMTkjBDdN3OLd
jKMuKKATwQvJSkAYoKKXXcP8kaTIPUL3V1qclSUAqwxUIIGCgNF9BzeY+dXQDQ943LNhIna6O6sM
1HgbXDA8XsPB/bS5FqpBvPt1edfAcRj89GWyHNLav4dGvXgRgOuhhZWJHJhdkVX2O2PxOenzJNmI
CaxkdoACIssVM9P8qCyDEVWw0MU2FcFYfk4giEs4zJheUhNkhNGYe8PtQC2yykgICh1DSFAzlSpc
6vu0QY0m/eRxiPRVRkhIrU6SjtwRzckOnh0MqpadSPQpwV3rOd/zsmxx3Xt8G9Rnf+rR/cn89n5W
y5gahUEey4COCK9TzTxlGL4nxM2zR8R5YjiPld+wTZ/WIWQImzUJjGnN7tXGG9TWyY+uSqSSfOVB
N11J3diOyNWY9h8mpNdtQnICj4jZ+m+g4t+NhlwsfGEKeWchgyV10bgrNfdFMbnnuUdr25bs6dty
h3rKXDcTq5OUTXSJiPuusVWJfwPMdFYknIclyBvY7YbxJ48mpIdBuPembm8m7SkwOZiFQXp0MY/3
xpiDO9JUasW34bvmuazYmLkDZmBVohfNIvID+0CTOVhh3TD1/N6a9q3J9aHqcNAKCtxG/8W0cYsr
1qzM3Al6CtDy5E1PDIMKkLP0OyyheKZy8etMGNYmz/hsUMRTArrF3fJw+PQ5KB6QLYzARMqe4aZl
Mz/gmLzNpSY20DsjKsF/ECf3zYIUs2o2YOZwdfrqZneM2hkLgHZoT8MIOWQoxJHbhj5lQkQ9uOwZ
BpFdgY55ACRAt8/F/MdQ1b0o/VuVMpiva35n1H+PaVGdRVTunYpwa08/OjI+GmSpyzZ71SAZBqxE
BVFrSAOCD8k0rKFk14MB8CuhT/YdyMC562I1w3lPtt8S1WDBfLNbPve0hg4wmdVhzhGhG55Clm9f
ErN4CqL6K0AlP3gmpggbTx0YLheAF3Fark12cJ7QZFj5Dxji9Zz99TVfqeEfAZTdxqH8YnrwQBDE
Ps25nPv0GyaSve08B7kZYD92SIy2uU8CFhVJLg8pl/fdEHw5QJolpIIGk5Ynqx/Xsd67bD4yiXyU
Y7WL2vi58udtIEYSVQ3mXVHvY0+LjlluUhEZONVBVBEmsgrT9lnW+smWxX2tgFBSraJKIbQY5Vg6
E8WOKWBE7xFwfWbC+Uz7aF3n8iltUD5PVAoTWKg0G1DWoUwdLbLzfLIPLSyivqifRRK85AI6tV8F
z45pvxDx8Dsw6hi1DzkVWoQXH4B4nN2ph2Pmd8dGmoeRlz/Ki3NUNRdWUxvfxOfqGdch9Fe+hfvc
bPdhAvcu5fymsMaSShvtOu+5A+yknQhH45CvwoIBtMTIjebOchOIeCm2aRsCYliRx26E+0zFJ2Fm
95Ow3rKSeDhtbYk/gEi14BDBuNoeU2AXmUHVN9egw6gKPjCx0vXg3VvwEEfmP1IsQQxm89gFaseV
v41H99DYx0FKC9BI7lxcC2JbGT8QHT2terKq2rLbijEnU4upJspUa0KDJlHgDmNDpsSUbidbEkCj
N2Nen+2MtTd/TRJa44cuh2UZ2uYG82dGhBeMSzHSOUQDCO25W7BdhKAVzJjnAQxMbTL4pF6ZEJxP
yni2UfhMVnpuNNjiMkJsYVALVmQjSzrAtZig92XGfOwb6ybT+VBaJO9MFmobnTXEZMrvvvOvbdM9
jxYIVl2aH0Lb735BH1gvkPABZamr8HwFOuNIrVB8j4na63LeNoqFrUiKfYiZcCwiZzs07rwu4vil
9QWON455AachHF/SKX+xNXki7Oo5hHxjoc1wSmnVHWRsfw4pPRnI3/uEqnxrDcF25iByDYcqAKIT
cwm1UfgL7rSV/VGR+/2vKb+Y3xObzNhoNv5GgftcmYHeKANrKTGYBz8fT8T0XbJk/vLNEJHL7L/4
BV71tomP5KvuRsik3HyYoEYoZyr23jp/+qzm6JEZ3y4nNbIeun1Mr4awsnuCdBSCMQ3XXVmOsOhh
HpmYlpVd3Ry3eDGK3kKN2H8yzS32S9J83wwmqqvhEDUcpoO/9NYp0o52ZKYFuZjNC6PcIiswKZoV
mrmFXlfOq0qEm9YZnlWRYh5PYUX0LXsnp8RQGBf2jZp4yZmrngpXsrdFzqTtUzL4b/2ExTHMsmGJ
VuNsa62nRrd8gTEssSoqL27mX518kCsKCqI6xoFlxYRPBrSmabKh9Xq6iHQxwda2dYuDsjkPPpBx
fvL3YLPbrX331e3ZT1oD9WtLp39nBOq1gEERDBAF9MiHYBpGs7VIZw2ynDDkof0xCuzYAw4YAD2A
bPyu/oNK5DkxJ2dt1CMUR3Ez+uGzTCs0YBb9thPF+2jIGCaVpyZGdpGgcp/JKCzuu7D+dhxKmEzg
/A7UcNGW/OBB/UOVq1n81KCR+NVoKfhaR3/CgSCBDFYJ0z9ICM+J03lXiRQe/1RucP3n4NC8NERV
lgB1ErkHwbkze3O4L6yY2n0MY3aHjNGTAlxKWe5Kpr1Jkv3tQc0Z5HkVXUcWA7lBgDLNigWTB/HZ
J4v7EqlXkh830g+Ouv/TML0IGdxip01C6r/0E4g926aUJeUniJnHiFzuoKR/nTl6Dbr3rtMscUoe
kyjalhUW5lxdzG768khAy7wKwHzHnu4+sMzrqIet2al7I8W9gv4o4gvjz3kKdPtg1vIOUn6lp5Xu
rcdp6k+uN0CZ/oKctTYX6QZL7Fl4X05UnIkP3lWY4nuyBQaEt2tJ2sRRx1axq9HSkTra/ml0/UtR
jMPPJpOlx0+26RJYlTrW5XGsXdajAJn8oKtPI27Oh95CYOJo8GTMlBBAABdvKnc6em2e3mq3rjAQ
KzRZOfml0UM2g8cF599WTGsJJXAJj+0WeMfIAdPiWnFpOGMzuJlliAdYib/FzM4rg+3RQEYBcoXn
aLrZSM5QarFa5SM9j3Qz/rVaJPefnD5msSsAzjTv7rDu6ms7X612kZ/QRMh9SvB5hkppBVavT3de
bmwgma7S/gmkf8wmXbBNqV9m7yD1u+0fakXsQqE2flOuQ/WlIvijxlYA0B5JgvKiPbDJtZUVm1DD
BwjWCIcHrMAk/HTeg8+SC5WC/sSVya6Erc9dNbxiSmUAmbRb+GhVdwFpZSsQ7/uZddwSnbGw/3mG
ELzuBR4BVqdx+WRPLFBRqS4pCdei39G04/nNUIWU0VsEDTt00WPfRr3xOzhosHtmQAvwfFSOZxYZ
Z3KlYMzp9215maqvBG9VHAa0m38N4JMECjAO+o3wEvV9sUrR17l2cs9ok1eWrp/T1GPPF/D42lG6
ShvW5AbXRMu7a7TXHNmfi+Mw4Wcm2ARAoqBmY+gLdvOrZ7dFOmF7thtoxepQB3we0Kc/Y/vYGm9s
6okEM8KT/YhxdM32mvk72aus7lfC2xUQT50YKjCmwOigQJrDwEneJtfdjw1CtDvxyddj1QQg+xuF
4JIWDi38aWQy7nCJsuKj01LJ/bL8r+vXiuSAmM00W0ZFZK+iPiQsA9A7u7ZDXm4SB3US9QqNN+4W
Lp1+GTyvSlS+ZvEK09niXSCyzG8+4vjIY9y1OyYnJJ/J/jj2WzQ/dw0btPjOoFYqq9/ls9WnqjxL
a4FpqeqjTA92+6ChhHTYNxImXKt6ZD1Srbzy0ucPsTWu0GBZvw0DXdAHwr4n5MLs/owzmo+rHh4z
e+uInYxMEsp2NBl31o9HE+8yFLa8vWq2PTqedNnyIFHOrl55w+cWABSkpY3hvpYEXmj+6LcMPUOb
HJc9PeZV5LOlfK3b21T/VhlmkvG3IvXAp7EImPcQLdbwFWbVoU2vdGYNtoQwQHgASh/0ZVneOcxf
6HeQnRSndBpuFhxGlRhHl6YAhwzXIOaEk89vND/V+akMkJLSMgAPqvl7wCfw8Au7b5jpZ+fW+DAO
XjU2SGNTBQejOzTtd5ffz/o22yfsH8hDeSsiqrcbsCfiFApmbka9tibO4BD26AwzMX8WBFCA+mCB
yPQI448H3OILc4OOX6mIlzn4vB+cTRKtR4Xgez+3uzGikulRZ98NlXmHSYUuFb37bhFmsfXIXe4G
nr4yYa6MfFGshWaWf4MBYUMv77/C9Mn1ToUl8Cs6+3JBZjglLphu47O51Nc+/TDyfDcvUH6ruyOo
A62M0P+ytS6xvHTfhXGp4EDVwaVZHj/mKe7aUn9t8zFRN3P8wCNZ4FhFiQCMbcehTshHFn9l9b62
X5gLSg6S0eFZAhGQPfBPa9fD/6IQOtLAYe3ILmYCIbY5FyH562uTtVJFp+z2/jbQqFE2FgpT40v2
4VMhdp3kD8DiNzkArqk6cN2xeLpLpuvEUoo2bKNjRHQ9uPTqCb/tujZxYDgskRKypjwyHHdy/IBE
sgUYsPJxv0WSAsall3xo5KNKNlGwS4EwzOLRHg89U495SWrTLyEq2XZuuD/3rrEsPT64eOPsK/a3
9QhfsHrVzqtC4GU8F9lCk8DjsCr86q6OXNrgP9DQkn6bAv5025PLHbMQzYiVRe9g7yF8kF8jjI2A
DyaARNA7TgmYFfj8/r5V10S8JcwTBGyZLL+yFkNhcjRmWKbmfceFPHYkXTnrvv0GF+q0pzG+sMDO
FCqlTTcggE9YzqxantDiMUZ3zfUogp9mPMfTj7a/QKbWaHMVk5ZsPOfqNgwCZe0+XZyw47GegO3F
17FrHqPqXA3zikS3XZYC04fFGF7a5C2KfwI8DWP6EfFacWz1wCbM6tyJHbCBPn5Bz+Pcp/KBlJuA
vzkQoEBtLfyFEZ9PY7/Z1l+TSmZeB/Y7LawDNVuczPEesiSag2LcTjkemYcBReDAccQrRrTllL2J
iHEhyW/jg1dS0/KJZIeatopUkVxDsHlrlguDyS+z0buM51uFW2q8gyRqKN5XSHSmaz28WIzj5R8D
g1bckVv6BAH/zm4WeEEOsKEKHiP9UE5bScUeAq6DH2y/a+KbWJA3AqUnInJ5xOVSNOcGBaABABAY
adfuc6zJxRxwrB9j69TK78b49IxDTxxGSr6ddNi8bKxPjTPGRN2oD1byY4GR6YpHQ7/Oho37CXCN
5PLA7cLuteStcAjOjNuDJh/WMIK3bCJsA1hmOu89F2w0Q1pK5zhaW85rquAQHBtfbwb7NTcE4rJD
6b63+qEiq8R8L5HYhLTnDeFraNJ6onSmhQdxHhFB4pYvBQkuN5lkaxu6pRseDV5eWEE0amubCybv
rqFAE8Wwi6Ol2Iqg2eny2UW62ie3RVrB4ykiG2PCfmFJdXAcGQNiT68GJM14HQAdF8eanlzEH8Sr
qfzoAeRM01savFQWKi7zRfTLyIrpbRwQufJognhgjQ6/YM8eiYP3U5o5MC0bFf+lSZ7H4t0LXruG
tdDeZinnc5DJgXt3+JRM0gvQ+1g76HYqisqLm1cIkLo1oXDb1m9WiBE5GaBaTudu6tnGVLs2Yxu6
NYPooO1pOzG5pSul1X9XPIfNuAfZvpt1sRvKq+NgHravfin32gACbu9bB+EOsPl073jvC28/hV6H
fqzx3q0s2SBfXGnUsLhxZ8IUfcXOsvu2/KvEAoM8nYETqnksvtx/OKQaoAdg0Dr/yYi+WoFjCyNm
kEDgGHEANwAKcV4vYih3ePXgOA2xtxeqvikr/gxJzPFrwcOzGM3QNqEjsJCM+z4hSOyCQ6Xwx4s7
3QUXtpzEW4xHozae2p5BeYCbI1/8GombHOBe7GKS56wEZTGQFIi8Hyh2af0K+KBmCd5WhZKzW64l
uw2TGPiYqycf8k3jLqY0oq9G16wuqlECOmWIniXIntGHAOIFBlWYYpV4wb5d5EVlHD+hWWZvitbD
TnDABt5ugtOA71yfTAmUbly4BwYL41Ud2jsZervcDwk0C9Pf2GMAqHiA/DaPDp2sn6caqVvAVPih
kzo8iBgu8BQFBNpXY7E2kq56S9saw9YEnR1x60StFXTJnzH41wQE+kg9Bech8A6jXS38wxmDteQN
sB3e6Ir8CC3nGBp8Jw9RaTx4XpTtw6Krj52HaG3SJUJSaV5U7b75ljWCLOKRG4qKEVvkWpzi8Msh
Duirz697lw3uG1HJLBm9wdm6owxfkTmwWLBbEKojO1kIiMxvvONcQPVHJ0k9N4/XwMCwU1S2t3ya
D4NyupNpRPXKc4if8gZs9K6wrgx56afmS47XIbAbqo1hOiUUenkhMMv493bAIDGmtFqJBj81i8V9
hZW4Tc0v28ZF2XF/IBygQ61WZiPcdVGzqFFsPwqHV1Yk3cAgH7oIHLfRJTwFzECmpmPpg+mc5Ldv
oFMHlsk12+IV17W9G4W0903U7MdkiSZKj1J6gIiCEWuFw9+nLvrraGdvCcMTvL7+YabZmRDoT1bN
Dg9n2LRQD7lqNRty5QOebLolyyBjSVVBaTRdlxwLcgkwSPmYViag8WGc/kWNSyowKa6dvAmSOI0U
EnPSgjArSVmbEJTLjuGJ+kgc/9aj/YuxIKx13+/ayvst5+w7qtmP8Lux0Rmhn2jja4yx9zksCcrW
/GrbxR5u/Ig0+o1t40VJcCgBpb1tXHJyvzq0Alo0AO/UJXWSQxvzjRvFtfBj0BoxaZSccbN9aCns
c8d/RbyD9DEoL+y3BBt2HD1tccBxuO092nI/2qfggZMUPzXJbI6rMXXqo+3pnW2ar8WAVhL5D+Kz
ZJ02gB1bDBSzi7fELa80xxDh3PSxaEgwz9rnRNMv6QDGCsRBQ9PAiM88NFrQKBZu9Db0bBKD3dSf
AqKy2BQ1f8OOGfltlszuWfOkEUdZ1JpYf+E/2jIGM078LG2908pk4K5o/J+psJrpkEkzc95dOYTt
2bcSz3yKqkKApvHrDniylU7498sSO4MLcW9AiIY7JVZnNduzy0MdY650HJckxdQBZ8JpNOJ5N4YO
/lpWZlhnonSCjSYMbJlLii1pNIaQkDoZ4/tAaju3tPWaHq1PNsOQYa5JBeXFZtJtMVBkTPpb54sg
KdV+EOzjHBwwzwtbox0kDzFADfKJHgmSvML6PotFG5C6GBClLkSxz/t0gr0lQhyKlky9+cK5bbdE
mYUEMQ7JWMtnxc+mk4SBlVIis4efja8KQx2hPmM68L7k3GR8lKEYLXkzExnjFuszupmAxbm6+FZv
B8BoVSvQCvgOIEPUwVTHHnO22C1D3lHThlqxy63YcS69T4tBdTEXbGVXThDU9Y9noQ1HTKzq5FSE
QTzv0eLN5efkCIcOnbH5mD1C/CV900gmCbIvmdzBeijSnF0dmuewo1hCZt6i0mJ7P5zi0EXGwQjQ
i+t7Ov0eiqpQ5sRjm4Vmc/LdPA3QjrdZbkNDThPfxIhgGrK61h111bvvMvDcRbqdige4q/RTWuaz
fS0La05g180W8zKtUS69+bnwDZjCQ5IJcad61rmnISv6Ml/rqVXTK7PLgoipYSDBDOIyb2IibWGc
Cx8N7S+jadod1DB2tdJuRNLHEAfOseQPhe3dcq4n31pNttdDfMxc+mMPvRIUoBwa9ryycejH7wi2
u/Kcd6bNVQaTF+9DYfj0hH7A7vwrLlmIPOIGt9rPsreC2xhifau2rkYuZ/IEI30zI2Rq1RQ5gvYx
NvnaHJPF7a1sQq/9cbxWlR9doyL/3jLUpLeRGjr2vbbg2ZWD50iUlE0lHisTEieADzsdgl1StwP5
14YuQV/WrCHIe5gKR+CmqWV37F2MYQONmeBlIstKRp6gr4R2GdR8VgDbZ/zMMvGq5L1z1cJDtbsg
lH9LbZnxfRmJLgAhZeRpf1YJuh/myfWiR648NRLnUbtxyg3ONqsM/0R6bJH3THyB6iak13N2gmur
WHBlaDGIdB1CWkhq887gQhahVzER4bWw35q6Qqs56sh50bIoO+6JImdeSH/QhVk6VdtxCKfOQyDp
97TR63/+43/+7//8Hv8j+lUPKp8iVf6j7IoHZG+t/l//dP/5j+r//r+HH/7Jx2ltWq7rBwi7pS88
m3///XVLyoj/2PofXZjYouvQn4fFzoJUVqsXDdMtyY3zf/+D5H/xg2zb8oVwZRAEtvfvPygfkjmP
YjCiaqj8LRXysJqqDgKRdk//fz/J//efFEvM0/bIvRK2/2qblI8gArSdyMxw9d//KOu//lv5LtWW
6bnu//vx+YlMJoS5xLcGd81ZXfGWrJPfaEc85I7s6n3/aO7/D3Vnlhw5lqznrcj6HSUc4GAy071m
ipEMBodkkjm9wJgT5nnGbrQAreJuTB+qq6sYIBShyn5SP7RZFpPpOJMfP+6//7+9PW90acl00zGF
rVuacOzpm14tmRcEdq+XgIKqRrkLanuftJRrh/A7IdrDeVPTVM13hxRSo66uawzQOTVFlJtFpPfJ
bwzGnW2SySP9B7rHpachasJDUWa8fLqr81YXBigkDThCNTRd0+cDjADKgCiifD4Ect3KI61opHrl
mnttdd6SfDs+IYVlOKruaFLT5lOpJGUqVNLaavGdaiRN48EFC0IsmdAEXb66aWqGMztgg5EIS3iY
oEluZ9krsP7HYUeooK2VTXhhPy5sR2FIodmGNFRDzrejHgyp2muURd0A+iFdN0ipBPDjq3GUX9iF
09LPtgamJDuQm1K35TTuV7uwqlNLC3yAhXASXxmj+k3VpjybfuUoCUz6hNwazX6VKi/4kaXNYVBW
NymqOJYuZvPp6IabZh78K70mPxh1RjVm2A5a+4hO69353bGw+8VrU9PueTXEoiUIGWtMtdqDhlpk
rjnIUb4fm/hWRohD2e/O21samqlL1TAtyalTZ6dNLaVvufS0ItUF9tZvZPd+DHWTMLghSQCCafcL
9gxpWpphU88TM5dsB7kDhBUxUko3KwV0rELcW/TFtUXB67yppY1pqY4pbWHaBnvzdCp7PWYQEww1
6VDcqpA6clEXG9vm53k70yfPdiXQWFM1DdPWiS5mdvS6syCFZ0i5wkvVmbhq1ZDqTpjUz05Oddkx
ZH9hGheciIYp3cKuNOCkOB2bHbhVP8Llu6IQW2a4yt45gmRwzAtzuLA9sEPmCwiMrb+5QRWb+zvQ
S07cUNe7xEyHvQrZczh1yWUSnrrzU7mwZBrvSMd2OOWGZc12h8YZLlu9gUUDFqAt8kPhO+HaIfkZ
N7wwg4sjAzakGRJ3IuRs1Zw6cgrboQdkSsUbk8ZpvY7HpwQM7vkxLS6VZWk4DrLspIVOlwokHjg6
yVIVVNNKE0JMeX/ewtIGpGVF04TQdVPM3b1uatKAUBL4bSKOox+D6vC9fIR3mvwhrW7pMUNj5MKw
luZP0MGt0lAncYmzpUoSWq+rkBKphBlTpaqlkAOoAwIQiMPOj2/RlK3bZL4MW9Xs2WY3hOP0jgc+
yk7vWkj1i8i+9tt7ib7EeUNLSyUc7jJVWo7Bdj9dKi0VVkS/NM3prffcgDQhbD+cNyG0BW/x2sb0
Da8cvJ6ZGkkrldAa+ifH1t75XWtCqWveWBNJCRLGTjR+HYvC3RoZxX3ImQtSZOe/YnFGXw10tvlN
mwxX4k8fESFc6hr7IPraly5psWh73tLSiX493OlLXg038ofGL2EXXPGC5zUBNcn4UYO66ryV5fFY
OEJp6KApZ2esJY4MXRVMZwg7XAhYhxfqxoaVObnk7H+/oObeniDgT1PT+r4a0GiUSZd67JGsHLwD
LFrjdW+ldC73iDCDanG2RlxVe5RIShqQJX3yqhs9CkOFinp0PNiTTUmsZHBVjG1O38sAFt2k43V3
fkqWJ/6v75ztZX0kWgeYOsUsx0izN4US75L+53kjywfmLyOzzdyPoa+DD8MJeLcayIyQLP95Cwu+
zbQt3eEKl4ZmzuMTWr+h1DBxM6megS0a+1793AlbPqt2D2au9zJazZPS99ULW2ph/kzbVi3bthzN
0ef3gzvWbkl4R5DSBB+Drog2rZ1e+RVo/vMjvGRodkIayhS0U2KoHUyARRWtazQgUy7998zM/LVb
tVFlBphhksEBvAxUpQC4/4IRhzOoMXeaPY/uiPpGtUlZrU7LnwJb/+6pwAgtenX+PTuz57ZQlFz2
vo7aFwXM2HrKMlrvnAtR/+LCvBrM7NohdVTU/rT16JWpTP8qLfKN0156Pi1tcDogbHDLqsNWm7ku
3wjykhXnOajexlP/rf9zNJ/ogt2X3dP5WVs4rUQgf5nSTl0XoX4URKBgqTOX27B6CMPgwmldtCAM
IenCEbo6f9um5ejARsGUGQ4JZ+bMaPQPvzCIVyZmxyWjhJU6Ylr61vo+Vv6V3UDSft7G0so7eB1e
6LawLWPmO+kecvMCKB8d09knJUi/FNQrRSkvJI0WZstSYT+Bno748E0mwDAiWqMi1qO3/fRKwClM
1yuE2ecHM03I7MLCiuWQtdEQDZjfjYljRqkvsUIZF83JYA1pcr3iHkORD/jseWMLz1dkakD68ULX
iaBmq0N7gh6aHg3QOqD3fZn0/l3h0pHu5o6O4Dj8LxB3WFdudTEEuGR55t/aLHAayA8LLtm4fvZj
X7ttDTLUlgtsAsK5buc1tO5VkD1cGPPCMtq0DDiGbZgq7QIzywmMDXX6O/V6V38Iw3FXV/mFNVzY
kNM21CdvpDvO/ClLWrfybUE1Xq/oAA4jaMqGtnpJ4TLanF/ABXfkCKFaumFzgMX8BabQik7XANIL
bSVgec9H+ZD00ClD5N7fFFYlqKH5VKnPW10YH1bJignKKFMi6dQzpQlg8SxWoQnuMwganh0bkXn4
K85bWVgoR2i8LB1eLWzSmautDIIHNcKKCdOlDarIhVHqvImFw+ZoMCCR3YZvkNbv04H0kKNVhkYg
2k78IIqRqeDTYTmGeIrcm6L9/X1xYm4a8atgNAiFbbcBQV6L1D280/ScBrSFXP3CoJg2fQqFTEOb
XYQjSVMQDVjhFVjTZIa0Z2p+JILdRp394bwtsTSDnBj8Lk7LepPZoGundbyMELnaCmhAgB+tzZd4
Z25o1VmPH+hHQXDPrtbe5tIjYml7vLJsqaeTKWuzUgCE4Y7p4u5UeyU6sT8/uqV9/trEbAe2pua0
Ip1MFMBxKogp3RKcsndhwS6NZHbR6ySzocPgjtSS8XvkYi8c2r9/R5L3lFRxHMOQ+twltUajdIrH
tZJH6Z0iHkpnPNKUd8G3Lk7YKyvTbnm1wZsurcshx4rXW8CpP1RDuo29n+dXZXG6XhmZOfC0cnnU
xRgR8FhBzBMetaj5+3f9yXRN19ergUSiqTJ/Wgk4ZifKifIY1MP7XxgH14RqWA6vJTFzPlanE0pO
Nf6g/Gm7L232+O/9+zNvA3NJkAC1Qr9Yb56dGt26Ce163sbCNU6W8a8xzG6CaCjwDC5jgD0ZZZFa
3KswQA4C0jsdQTzuPsizQVKft7q0zUyHC4iQRUjydKerI2rTgesfqy7NJSJCWEOl/aK+ZGZpo70y
M/cwtluXicyZwGx4ESgxqe6FXXZhHNbMvyh+lygmVX86OaGKkjcG5FRt8XJ+si6NYuZdsoCuE3V6
GZf2S2H5GwLyC5tg8RKgvmmzh7lvrHlIxeshNfPJuZA9d9+pW/UH3UpUl5Q10N2J2mA1HOHGXkPO
ojqb88NbioCoT1salWPNeVPP0lqa6OJgqk5MKpIBjM3lVxux8NF7CsILmdulqbRIN2JJl5KE9+m+
85uqb6Leo7uRSJyyIH3hyYXhLG0Jii1cpYzGJpd/aqIphjxUfIe7oMxvqlHduQO0+21zIRJZurZf
mTHml6cYAY0mmPF895rmTqYLzYZkuFai4Bc2ORwhAv04kxTDPByxRseVsmCB7NJ6qvQUVVYIfdtf
KB85r8zosxE1tanXQ4iZoA62oEx2wnW2faNeCAl+98qz99mJndmZrZVm0LJpv/nVtvhZHgEvrZFP
WbfGjbPPNnS2X7C4uOnoPjN4qWlUQGYGvZTeDVoYgS8rT2U3tSEm2/NHaNpTb4b0ysLMQ4Rjbjp5
gwXLSJ77JrmF+uhjUyCVUtJobCjW56LLrIkf+cJ5WtqF5J14QXCcKLbMNrvnRXaYpT7MbiN6n6Ua
HbRGXAH5gooAiZPzo3xrzObtDgKB0qJJdWe2QXJtjEwzgOkNJ6Z+qXX43cpgIjjkLIQpeNepV++8
ybeHGZMGJTJon1WKcjN/0YFaM4gjoEK1vHe2hViCOY6bFEjpBUNv94hNEodKtMURoCo8MyQdb6hd
GgVXAFPve9/5CcmUccGGuGRkFhNlcTg4WdgWhPryYMZXAU0pW+i73jfoZEBXgq7ihha+C4HrAjpi
GhsPdqqn4Ajm9VqzUzLVb2gQ4ia2eFXQ6KCvlMRVHySiWI9GKeqvWS7CEBoweHJow0sj2Kxg3lgF
hhNeyv8ubSNKWGRLADaYbwqRgLm8yEuZ6kx3rpE9Wwn6uzpfhWLmEvBqacJfm5o+5VUQ6o95LNsY
Ux1ygYAl9I+wzV3wLuLt4WffaCbpLKlRrJvXO42StlLoNCBA3IcPsl9J6LTgWvVQTo2cY7KXm34t
1sgxt/fdeKyMetUhNQ9P44V1XjorE6qBXJSKo5tvYeBsVmXB4Eqbt60BJC6adZ97R+ViWLxoaKqD
TkcSXNv081eziv7FWAHPIzpxXcjMQOevIqTPV1Rr0wtjmo7dqWNlbqmDkjTE0htsFPhNQyadwbHs
jAMxsbmq/fghrLxHYDFIjMcX4uK30fhkD5wB/g0yBX12Qm3giEpQwK1Uj656Y0+dFG55Zys0NuGi
mvu+QnEx0a14e97PLY/zL7szP97QcxiwaniGoKbdq+hVCmpgKwav3qu0fFebsK8h0f0Fq44Ee2CT
IdLmF+M4CAV9WuDwiud8aSPrvkQDcCAC2TRZcAeI5uq8vYVaMNAUnCw4vgl7No/N6PtQwsyqYdOI
LO0OJJVHk1jhH6COgHox97NtZ8TBFz1ph/VUclkDBice7a0Kya86vTDpS/v41dfMQ7hk1CNISPka
NboKnc9wOsCtfWGKF6KdkyHPc3CirmB3FBU7ipbNVQOd9NpQVyBTNbHxIRJcR/TQbYkjL0z1FNTM
T87rwWmnhxQBPiP0LexC4fdNbiEQ/1R+qNfRDmLGC8u65GVfm5o9w8Gkeb4wMSVyaJcrdFFSymIX
BrR0a5AtmvBGU55dm43HUCqSVaDxIYA1A1pcx3YdNqiPxdWjV0aXqrCLWwNoiQVTjA7QaeYHkrFN
cm/ypWZpI0OoFDedD5s8gHXxCx4Od/OnpdnJL2mLL4OCHG3sRN1GdYt4Wxdqv1HgfAp77clrzGJz
fm8srheligleQn1sXrSikDV6UPGQXM+Yz26wb4tx/HzexuIEEnJMyBJwi/M3S6nGqd+UU1NyMwHX
4xcVMrA0qy/Ev2+GwqVL4WXy2BKo7jyPYTVeQ7KeJFbpSsXbNrEZPjZx2sYXLvlFO7oK7wdoHIP7
9fQ0ESFZIMyhtQV95sJdoSPZSNd63hS35+dNTEH0ybllRBbREf7RISU8ryh7XiZssyMNEKputauG
rISrto2+ZaYe3kQm7aCNEdA0PAxQKZt0x3cpLZAXPuKN85g+QtOmWBiQ3xtwMDJYIbBgprUQyBM3
KTKFQZnSdD/28orKz9Qq3cq1Wwn4ocaJeM9sDfi2FO3S8Viej6l2gdq1Cg57dhKFKrTKThPUsWpT
hyx+VFAt8RGhrX19m7VosMDRAhsk0jpXBvHvhwQu5Aur/2YzawZRjk51Y0KbEYycrn7c6gGgMqKQ
qqVLXNjdoTLSa2nYlzBm02Bmi39iaObkusipYs3BEAgCby1T/a6AKss0O3qkAiRsAvvJsKCVOb/c
y8NjvRmf8bYC4eaStlBTL1ZaGyGLEPK4MmNvYquxgu2/ZWqeEEx9xQtjiakSYpg8afb0Xx8Q8rng
4d7eur+v2J9DmucFi7xp6K8innIRADSKPjxWMNo9ljdNPnQoc2+4+rW1FWnlNmfTAmJVUVH0hwRe
4cJ7+oVBQ5nGVrX1t5WDsYYAyLMIKpVWfe6Mfm100XZo9HfnzSz4KJojeLoC56eiOY/mXNlbvZ7Y
sKwIFCC7lzG4BKlZtiB5Hk8Y2TfYaaRf9TxqTThLEGuLBUHLGNY/zo9i6cBPxUQqowJVDaAVp4cN
x6JUVj4ZgRMDkWG9e4zS9lmGo/8IctB+8GhyQn4Vnb535MugYRB93eYXYpo3j7ppA1FUIKqne8ex
Zw5/6KsWGkiu5bI0vX0h9onyIbpJ2VFl4+R3Xu0MK+gxlS/nR794FF+Znd4Jr55WuZ7Ry6ZiNgM9
mE9N/3AuToyV582IyZG8cTSv7My8qqxdunGnRlhbzQlDU3gpxlsjc+5iN9rCnAcvS4xkcK/tOtfY
iEa9jvPyQlpzaYrJO4PQoKI2BXWnY5VplIa1QQRSiScYs4ob4iBoNvkfPF0pJEs25B2aD+8ICPpL
nRVvwknW11IBF2iYn+66U+Na4sVtVbOcYyI+1rqQ6OWkjw2qk2unTy/BT5cODsliEvy8ZSXwulNr
ieYOVTJ52KJMjo5dvx/z5FLl8G2b1DQkHfVReogWnuVuYo9DQF8etJdlSEe4aeS3g1ChqZBRduxA
w7yY9C5/Uvysv4WYS32UQ5XfNyb0LFFIX7nlcrtrTeLcFrGTPp7fcks7+/XXzQ5U0snMrwO+buig
j+lrEJTls+85F+KnxXV9NQmzA2R4Bm0yNr62m9iASMOSlzc2QBqB6PX95hfGZBIU4g0BgM1RHD7K
AkEz4HEb1YLSr9wGUBmAo/oVMxY5UJONqoM0mu2ezFELkNo4dsiH0qHfpfCOhtbfxk1N++eVmWkF
X/ueLkhHBIFAwkRTJrtDI2oAeQbuLPvRK/qldNXimSANYABQMTV1njazhDC1enCKVRD5d2o7bOMw
8C/4ucXdAARmuhGnR+MscCtCdGkKxS8BY4dib+T+e7p7j1FMLNUEqXZhnZatQQkxPRK0N7D9IAy1
QpEKI0IGaOUL/6PSRh9C3fhS//03HBUuMD2aMz0TSJDPRuYXY5E4Y4jORgvBk4WSRS2aYnt+fy8s
EfEEvoSCHXC6eVVSQP4Jto1Xj92PzSGqodmCUiW/ADu9ZGV2F4W0vrhJGrNIffUwZj3OKPz7AwG2
QUBBUdDmrT3zCmGTIM3u2+VqgNfEdD1Kj9aFd/zCKFgLCiM6/l2+QXS5eaqMXedO5MjfdOvJ1S5V
KBYcKAYAw02kIxqIz9Pjqahdo/olY0jDxziC2M2FM03xL+zht8MwqTOSZCHbCqR1fikTDBfciBFq
WsFjEX6TRnzhSL4dBm851eR0MFskHmcX7wCCHrrVAeXIwNLvGkWRGzmocht6fb07v30XTPF2Jfdu
kdo0SIyfzhjKUxSVdAoaKM84xr0BVa8G/fh5I28PPSzOk3Mx6N7VSKecGmnUoFJry2H3lvoIJxBR
cwb6qEQgIjRSmln60ff/bpZaw+bkAHgL0m7gTIv4ylMrSThmuc1W8OGuWTmljhSEsKMVTUN7Iapo
uiQex4uI+oW9YRo8YhzoUwClzIeK4LTIPckWb9o4/BT71NbTxncurNqSFZNaJkkjNuCb266nPc20
PawMff7gBtETxKWXHjLTeT8Nf6fg3qCZHDgX7mDmD6LQg9LYDJH/QtrKj1Hecj45aXIch8+j8v38
Blmwhae2wScxprctArkWonwqkokvNGmOBlLr8KFkyC+RPUGOjPJpFIT15rzRhUnEc3Mz6Db7BId0
ukO0tKmUsoRVTIk7SKH0UYCSNJLr81Zmzwhbh2QAl8c55llLS/R8HtF4KrgfeGdmVnNdW3DP+GQn
0BZ4B1h9FcLy20NqGAzjdamoOxv5nj+Qf//9hFuh+p1r4VuWD2WA5M3sj/95G3wrsyr7Wf+P6df+
/Gunv/Sf9/mP9H1d/vhR377k87958ov8+3/Y37zULyd/2KYw8g/vmh/l8PijauL6XywQ09/8f/3h
f/vx+7/yNOQ//uMfL2ilp5ugqsvgW/2PP3400UbQ1TWdsD95JiYLf/z47iXhN/9n8pL/1/9a+JUf
L1X9H/9QpPMb/TyCe5ugccqb8+rofvz+I0P+BrzakI5OTIkzxjOmWVn7//EP+Rv7dELymjZ9qfyM
awYK7OlHivhNI8NKIo6NhatD2uof/xr+wz9P1z9XZpkU4zTXZfDruBGSttSfhOBszLwzkgiVopro
HHjSDoK142f5nWVo1Vr4enYIoSq5N8g83ndaWrx/NU9/fMprPg5yCScO4HfjWFdN/BiToxmzW6gr
Gwt2NQEqOtCbF7Op7C9wruRHeuGTQ+QgTM/5NIlHgYxnH8g8jwjCe9YnGYr0gORV3ELMP1EGka/V
FDRcdKiEEjnS7qYNA3BaxY69emWNfZx+UlxD+VLTJtK+c53Bl7cyLAVYr06ni5l32ugcPVuF0NMT
mT5uw9ilggxbGzqUlmPCfzSqVtW9l2U4ajsBj8pHPFqqIwk6eO/LVkPYvE20lhPufJd2bhVrmUci
2YC8q9GVtEOlSG8GeFPd3RSHwzBaxdLd2YV0zZ0HL6BEmNesku4+o3cgWqFJalbPidfb6JZWSgAf
EwJtppKtijCq2ncdYs17pa0SmA6beKe0Xn2HfKDDwySNga2izBRDMm2gdpTypIGlT8JuLLXC+1Qi
f3VUZKt0h2gwquYhGEqju/WaEorUvtXH6tBKA6S6XSRZvg4qAmACHmDl2wLtWpTcs7bXYLj1DHMt
4RcCvUiHAHkMp9dAMvTog7ZwJjTbFD6Fh67UlEMS6dUPyr1oahWZKz4NbqzAyTiwNkQ5Rqzs8yqL
rmFRSoqV2jjQGpmVEHet31eHKo/qLWo2ORLCoXD4MFP2e68QU60maz6VWWgcBte1rZWoXf8Duib+
o8tD4G5qJfBQF83Rc8p9iONoqYjE1u6iqkBhKm3rjUhyAY+xJdpNPU7/pPDKai9KJ6r3Qk3U+Jgq
fgTtulQ0lElKPDgoGzj7t0ImIDcy2wmqXWsE7S0MQ8FLWxe9j0K8MwTrEuY3FV7vukWErRwV7wAp
ufmUjHYH53Zm2RBOGZ7Wfy5NK7U3vp7XLfzuWva9CY0AgqUi3I6R5x5c30SxgWizi0mYpjoiSJpd
fM+dOj5EYxXQWJVX4y24fO5RuBCz5iiTFuLlwYVdYYXCsR+ue7ozeYDBcPVjrCG8VEpLRbTFHvZj
oN4miWHdwFjo3jYjelx2pyXPdmnLuzEexLOSGfaHUps6yUVs5zFaTjXcllUyMVfH9EYW9aquLCs6
euiJXlnG4MF906bl1uldOM7MKtp6aR5CC6I0/ld+7t5XkH49BZ2YRFD8iZk3snHSeQ9F+uD1D0iP
2F+TzHT8beeq8a71UUIbQzS11qWRRrtaJspTL7tyY4lieLFjqEcTJxvuRog6qutR77K9VdXeo8+L
4Er1HKKMHI5jpUk6WKF7PYdy2UAqKsky787hHn0a4qTeF0qh3+WyGm8orVnvdR8mTKNNQ0QifGjf
BbLXY25XlH8428e008UtoW+2GbtBHEmuN1tSPeVVLtrso7Dy/F05Zs6jZ4uyX2u0XB+aZEALbAIU
fhORDsFsVUsVxU4FsrYsbw8I02bwyWXWwY6HeGsrVYH4HNqOfaeFe5MCxHc1sdVD1Nq+hGK7qVEH
HbVgHYdpeV/ZYfu+CJXsYxK5UYyCguoD+jVC+TEXg3pQKh8hPMMa6TNXR/jRdGTQwyRAQC31b1SA
9fsR+PvdOIbWbRv4yZ2fAxdcE2Nr5naohbHzbTs+hG1TX0f66NzAOyavwhqZUWpZHvrNKZoyveG9
Q1RpWNdVpCJlBedf59tfUw3iwli02q3TlBDUlU1+y/tE+xw6ivXV0x0flaaqfzLVUr9OfEd5wM10
m7IQ0a7wu+xG8xrkXfpY7Dlb7ObB1Helgrhc69nGN3jWgz1F6mDja2p5pB1sOLSJE6JmRDV87ZcY
UX0/uCozE/riAAl5f5TqzTikyYNw0Ydq6yhDmsWFTwA33m1tyF2OfiT9Aw7U/xYlMriF+Q2kZJp0
+9EzretyqJufnTMiwUFHMB1fHOKudtJ1XwUuq1lpN1aMzF7YBdq13qoIACeD2yqr2POKH6kxqLdF
lmWHOMvTTe8jDQoZc1o916JVj45ajnsFsNjapQx1n3Sduob8C7/QyeA5y2Lx3cNBA6gkHULsXMHC
DBByuEYRVr3iG5N7Acb3AXIuh5ONDmnuZUm1jhWkWwcr6A4lm/Izydf4xdNo0Wyqob8fgxhCXLP0
jr7QkWcM2uYxirwBMQl4BA4SEs50VShGdOxc3f2uZK3ngdqrlavEEwXyMU0MbUwHLVkJpxrKL6P2
ES54Fd5ZWWxFDtFZgK+9IacsQZU0kNiRS3tOlUx+444Ln2u1dh6qRvU+tqEf7DNIj9+hFRAe+jiu
11U16JuxTb21kiGHRT5J3ehjrl0FpSz3ULF2V2UfIptpSsB840Br/ghVv+KjbCNgJLyNWp14GTwO
/CVW+Ag4v/2QjS2JNrsy0aDWMwRxAxSarVVhBGjEcbNxN/Y2RxiJ4xvZo2Dnw/N3VY5RsPFaJ7uu
EGBZl+Bktgyt+C6Vvr+2AsfewyxUPXejiA+OOgaHMbbrfeTVkP82TWB9TEIP2rSKyYkaWaxFHfcw
yrbhz9KsMdLHKgxxKOKti1Bme2/U1FtHdsTHCXJIZqd5azMtW0i9e/dJ11N7y7Y1r/UotOC6TsT7
qqu8n2EboPjj1e5DCOXCleMp2S5Sje492kHW+0T6Yp1Y8N5LhDRZ7l7ZldGQI0roBxs0zcR72wtU
KtFBtEeQy/lo5xS3rKY1rgsTxUlXDbqdFUNm2xbgpMYoTeDG1cZvFmf7PaKZ45MPv+2zV8VQCilh
9zkjzIXuDx17j77bQwEJ4CGiVeHBKhz9wS1j8zPFkWZXtSHSTRq0kdB7whuKdB9U6AVion2h37gE
GLtBbdpthdTjM+rViHGT0twbip9DhpYG932rtofGRsEurar0BhWe8MGHzvHRbpv4OkNJ5JPmVM5j
oAThloS18b4nXbr1PCbMGfOSBtK4PCSNUwBkT4orgSbsNodgEQl52Vy3eQonfZep6BnE8SMwI8Qq
esQX3U7LD0FetZu4KPQNm1q7L6QHwaOFXm/bhwbqlGF4nQeFfZ+rfrun1KRsA7PWdjKr4aDv0bGB
Cbn5mEO7u4vG+INrcduaJYpCZcP4msr7QaXGRku6N27qPmjWsZm2h9hqxG3FPn1Jk8DaOhHSh5ra
3vpJzJVthR8aRfsi46j/EpJO2Y+tbVz5QwGregFrt656wedYqMWjZrQDMbBm7FwbjcamKZSHJlP6
KzUMkIYaIuWuyTWNa7VFq6mi7cOMZP5drWv9Q184aGSBGrkOs1y5dpSBeA8UONquKS2td2mnOO9A
y5q3fWmNUFCXw/hhbL3k1qkGeTMoY0UDYzogUmCayd6DFQYyYtvoPpeW0R+hpUYGKGMb3udIrk5a
bskHTcnG7WgVBVKR7tfEsuR9rUXtwfDGCh1XtyvhbeU8wziV2UcdSdqr0h+CY2z25UfbtKKd2lEb
Mr2w3CqOD7dl5xZ6/Fh3DjKcdFhCOum1Rr+lrKHsfM/oc0I8TTswWQPa7BYA4lr0fkwMh0Jb6I4q
mjlA1q/KuOmQaOnKdeLr3R7t7+ba40mGuInfRDcCNqcbclvy0a/U4anwVQWhG+LIlRXnKeOMe3uv
JtBuGyXy4/jUYj2dRe4Zuq++eX4L8WPjh82aimLwoKK1cyTvkj6PKLFIhJGceBd4evNg6UXFU6Zo
M1JWWLHQHzRhh+Sm4d6vYYy+SkQAe5XluDZ6FQMrQ6uxc4Rjsn2HXlT3zR314MPgmn6/9iqOHi8V
I0Cd2s6SF9pnnPsyaO370mEHrUqv0J5bNTe+Cx57wTq3++F7M6BYCZl48CPx4eN18hjSL6Nwuet0
STqorpK2W0VtildQXOsujDvjlskvvo1+1O3E2GdHkAV1gniY5UPNqhrKxy6NQWYGtZ7v0O1GXYVr
6tqo0iHacHByVPImBlh8WvXN7/r6nTB773M0EFii+oC0wUTl9TRCjvoSqLJ6yXSLsLn+nVl2dKC0
XmvwuRvX0A8hx5kGjetvZGyjonP+UTzrQfrXm1jSlgyGgD/OkmIWNKlupuv9qqT5WnArRk2014oB
ZG+TEDtAISwmqVdfZs+dHgRyk3t9cu+lRUNncV2l92ORI1MZ+bEi9jKu6waSd73XN8wSYfuFz53y
3X/l8P75uYZGOp+vBa4kZykuOmZVGkmLAZp/JUInoPd4CWXdgw5j7ZehriCeCUb1pxHldYPaxkRE
q9otnd11W9afpMcjdu0a0SW+t4W0hgE+gpITSfqJGOQ084ZEau/T9t/B0WKEL54e6Mjg5PHw2Ch6
c3Q0X7wUmu/fhm7cZdvzc3Ka9ft9Sqhow1lJHY//M2e5aHIFvK/9Ajl7EdYPUa2KJwe9+avfrfyR
8jrJ5PyZS5un3P5/TKaxgf7vybSH4KX5r/89T6bxK/9Kpqm/TfkiVhYID2VYkzrAH8k0af6mamDu
qc3a5OxIWv+ZTVO032AZJGnmgE0kBwep3Kt0mvob/5pq8B9J4ZMIM/5OOu107UmYC7CJUqM6pIG3
pFXsdN/pkmd72CO6nfkIF3aI9qVfX03IQtZshtcwpw1NQpGzRlKRxOLMQljpZuGbXkSfg3fV7Osr
fa/sw0P1z+11ktB9nZz7Z1X2r5NNcevUkDbbxlVeKo6ZSkjzMy1Ir/PUTp5EMGQ8090hPngGl9c6
6g35LNvKRj+j0+7pNJ6QJLKwnwIrKp4UronnWpeVWNXEWFuCg7RYZ3Uv0VHyTKSf08BBiDBKg/qq
dkfk0IamIx1nmX77Gaa1/qlXiIev0O0LvvqpqOq1J9yEMLXvlaMnEmS9Itm44ybvlP5rnYJUpyEi
gXJ3pFmv2AV0EFi8tgK7pePMs76XbZvelwZw3xU1NtRhG9vwH3N0yyNks3nIrfQRhQLu6sTggdhX
mb2xlQ4ZgrCZhFpxgZBRRBE63MPgIVpqIe8F16Juf+raUPkIc2H/kAmRHKkMw7GlhibYdmcM6peM
qPBLCPTuIFp8+XqQg/OUFX7yPdSC/stIH8Baaeqg2JlJD56BFFTwBB9UWu8HxR9uyXwo5Cpg0dah
roC431WjcueKQdhrn3wb2sRZiyZyh16nd23EmpqtaxAfKEPLNtdXYWi12TbMpfjShigxrgrNCMI7
zk33cSBP8pIGdFh4ZCvR6BOFdqyjvjuOnZsf3FLW1xkZi29aZE0KE5Chf4HxQl+PUEkfkRKMH5Ww
iB/LwOr2tjVo+66o3qf0puyDsrPJ1rpQwlsRfzkbJcG7W8uPdd2VYpM2FusOzVGTbaLILj/pnaWv
Sy+R4BJFEVMWIidi0u9xpTYJb+NkECbqfhA0dl7EQzxKK/9dqkSI1zcOGbS1VrN1ti0zdwD0YN+O
zlh+iusRIQ7ya8dMjspNNXSasWqA8h4Cu0yezDjVP5P44t/zKH8/IaVOR03+f9g7k+VIkbRd30rb
2VPGPGwDiEFSaJ4yN1gqB+bJcXDg6s+DqurvSlV3p7Wd3W9nV1YpiYAAx7939DzrCu1rZ+6EqrU2
XCha+Zx4WyNSa9DtlLm0LO6ctJ8qOnsq5751G3Z7c59+a0ubvyDrnNqUvJnsao93T7yKOU/4LrrC
fGo80d81lW+chtovGCUULRexk/XOvNOH0T+kTJgRUyV9da5PxjYJWmbxhUaf6lRmGZXgg1Vfi8Ua
jqS0VE/5QK+0lrrFobYM/dKe8oAORj248jXRsaGdZjusRt870kk4hl7t+sNV0aWCIoNupcdoFZ25
MCVV7augIfLFaXN1qsSgHdmM2J+pRM+QPENn7KyFaSHUjCR/SInAo9E9Mb0ngY7sJcjr8ZNWByDm
mtnys35ip7c6zXKXFnimH2kMkocKQ/xetUi/vKJzzl2uunNvjfUT0sb1es2d8sAmK7+a8pKWhtpy
L4yuD+KhrduTG1TqR5n0623WrNNtkZWfR9t+DdgCz6S57YqtJnE9GX1zV6z62aplfyw9urTohp/M
e38uaSYux+xTn9SgGONs2SeKIDxi6T39hkptMvPyeSRFn+JCCnqsIAkut8h+1kKE9ubR6SnKpu9S
cESDfeIUUYnAsAwWZd/xWf0grHDvvU1ZPdDdk1Comg+WLi6mQVvcaE0N/T7L2cfRM1CKh8a3eoLE
amcxMeJYTRn2XQGcMgWLlUZDMuHlGIWDPSaX+nI9Eyt6TbAspT5OanzyvWx6KIechz0nwnreKb3y
n9QWnxG5pUq/TpocwqTTq0sHQe4nSA7rptYb+lMWbdC+6l7N35ssRaNiY2cWwzYQ0n1BPAVL+UKD
pYGmwqD7DRNN2Ddpc6dRYewgdXGXvdGsuk0ze85KRu+ifqdbVXFdaimF0T7X4LskWcE59HVns9SS
N3dj50o8VP4kzV1ppAXl1LWtP5emRjV5sDWxwxaDrUh3ZRWYxsW4pF5kYtCZshE2f6isbyWx+FfM
ZejX8qG1HhuroXwa+3ec+W7+Kh2zeOL7dKzQY38Z2fmSndq5FbFuKCpEROaMkvqydH7U1za9hGkz
j1R91tTQ9UH/sqhleTWpM32igDI/+32gPw69uZ7KqUgPblMjXalKabAcjele5V153VC6BYgyzd+9
hWkHk+Psf1u7of+q6TT3NInr7A3D1E7eXKQnvm/0lEniTteOsp29YBK47fwGT+rYacGp6j1eT07m
92dj7owX01HOc5MFlLoCvPU9NXMkO95Nja+RAElt5qFsLfNlgi6887pEu6Tkqgee8IaecZiKHZaB
rRJ5noeKZ6hX63LspqA6C9iCIm6atX6qlnFdQgP2nHZKLafRLiD4pOkXayPJm/QOkYCwYsxqROZj
hb4ZbD/hipR+ZBg5CceKwu5PCWHHX7NSGCpuaj3nHVYPzXktRla02i2g23raCu51uuSvaZ3IaPFG
cRc1mS5g69S7kaDs67dGs7OTbi/Vsx10VuSPoL9DZ4hH6lyN21J1BA6xL6nuEooMbi07aW6sYSge
MSbIN1qgDWahZXbAv/IhzldTvlqAvleGbLZlmg7ycCy08QxnP3avemvVZ8KUx0vuvIKaNHNwKFcG
nGF8oNyY2WYwP+UACa++sjT01pmwmGWXZKvJxPN7XLqJAstl9OeHTg80O2x9nzrBJaBXNhyzho4E
+mMp9GmSTHxNDKtSO8tvSTN264TmhFnQoYQ69dqpVSb39GRTeG2JJj0mqTVf9Q0gBb2DnVVe28E4
MkMJf3ky8U3ldNX26Rhpntfj/Ry94FbYY/kjt2bninYHcTk5CgZ10Yv+xm9XZwj9rpOvciLPn6WN
PfYuGefqxdNrrI6Z8Lo9uHJ9oCCZ0q9mtkik7bpbWQ2AlKtbuKzLpXeZ2l0XGdTNpzuPUuLHdvFG
SiQ7p3oz6qmKl8rtKMLQaSSpVyf4wUUfqYRc5/O0ELa19IRvc42H9ckd/Oke0aGK6sq1f4DBklHa
NVZ+WEccmOykN0ViXyw21n1zKO/cDCl/nECMslu0W9PHJ2GmxOi4o/W9aDL1oEazfxuK1XnIATPK
WKZeUe8nrjAw07wMRzczbDpkJG++JqChZgfFsJahTYE79W/DVh/UEmsdk41pfJ8BRyk07Ybg24Ao
nhLmPk2f2Xylzc7fchR3Ov5CFv/Ov/PKlCtChy2FnkYVTN+heAldqSczdpTQzmXQDJQn+U73Pa/U
AGYzY3Xdm9YGl6f1MlwklUHffF9b5Z3TGcNX2a3LN9Uv/e2yQA+GQnhsNbRZ2jKqkoQKEzGOzpe6
77uWkjCIGtwWndueqsLBouc09gSn0CfUBYnFg7Tq1279ZFeLfkzKuT52wUS12xoo90ZvU3k1+0X6
VlIFA1VaBqw9wi6+UiUiX5Ab2ROlyL74UQ2l9tg6Ffe/AwQwhUpz5d4SU09v77Bc6rx3x53Hz8Ig
5tyvvWl1fei2XX4byKD+qkE3+JFtauvjyIYBxUod6EVsqSW9W6SL6DXnpftoKKC+HVxgayFEGol6
nZZ8eE7Ggj2o5k9bjVTe3q1sj1t63jzzIbWz4JCU7cifLKg73WWWnL/Qlta50Twp/Zymqck2QjcO
FR022wAy5S+VSOmSt2UG7uc1k0PcGJbAmlcpZSroipfx3Eq44B1rmgvE3c64c1oo+5TolCypdmLS
gcMWogbxRGTdfL1mXvUyuYV8qAJv+ELDVXfOk5VGlGzuv1R6PT72RpNQde/Xn9m0lMEu9xyqz7JO
LM9EaKPGJQr0YXY9+9AEdVeAGPdi3nfrZGZx3tZQGiNb7p2+GFkKp6mtAkOr3j/7auSPW4a4UJs/
jsGG+sHE5Id8UeZUPVJAfFeMg38gV02+ZJk2vE5Z0t76/aTtS7fvPxUj72zJxvO2wXtGgauXZ3f+
Wjtyl5hBf2ayGq9ns4IOWrKSbFpDK50bUdk0GJpqOHUebU6aP8q7xdaxaTtzO39yYZsLVhhXUbLn
rlNsqpUM39LoFvYcy1B9M+jVYnT2lXGe59Ildmn2su3mCXoZbSsAxU/I/M7WmvVQrqKjVynZWvDI
CuwhJ+rROTZ+mXxJoWwOCgablaSlZdDRrNUJM/zXzs6Zcv00ITi5ZqBzmcJ6baSruK6SPGIlBYrv
Dds+9nr2o/dW/c7LRcsjHkzTnYm48IT+1nhTndF9K82p+z6PKr9hSqieoLemY24Z5dHr8z6a5664
oAlruNG01acdqZOHKelpykwG78pMZL0PaHc4ZEVX3pD8tez7tF9vhN/Zh7UVaQyraIUk+asoL2jL
mzvJ+18oc4qREDgHugazS1o/EzBiynY+QZC6D8hB7COE9Rzb9Eqdp67Vj5mXdkerlRnd6VPKCmJb
9W3R+VR7Jqs9P5hBLl/WkeXNTZP+DpyzOGuBMd0PsqVjUSyVF66Lwg/Sjin1osIxTik8OcW2K87w
UO9dOq69sX1w/Mw8gImqq6wHx2U/ZJyD1KN3mDd7nLSCNnhZu4Qz2L0ez8IGse0cysSWsqWY3hZp
/ugtDel7qdMei1W1Z2Pt5yOTln01+Hb7pUtVfTFhgDr4YrIRQQyeESMDro5zxeLjJo58wXhKr+ls
N6eJEYflkLvjMjCX8avwpHUrOvJn28LXowCk5rPWWQvsYmXe2OtqHorEmt5GrvSNMWoT8X+NPs7h
0HFn4ReV14RudsclT7pL21vmmkKzRqqIbbk4Oo5onzW9acMGUuTWZRjCND9nNGjODdxl14w7Ha4j
SnpDkPmVmPZhZGsaREp5thu1YPBsNZR8hOJdLjruvjJu1ORH3jr61xjL9Fh2KjkWyaTiIhmGF6R6
/WbRKqYnaqnKq8R35326kuzuukb5rRRDE9G45b1UZcqzMAcP3XIvKXHIw7oNmjdzbJdm7+brOkXk
UqVZzONdX01Fg3djJfeg3Q2uSvdJ51EgbtCrh2I/MS6yalLPAzcPOV9Vq3RWlso7r1Sfn0oxo3Yy
KXFDI10K+6Kjhf6skMexU/WNK8eFZKC5EQhtR3kbeYcLpKoZ9nZefZ+HxQe/rw32+ygc1pm3v7Vp
oVaG2MEuWIHtQXbVhWhV/2CZYn7zlhTP69DZyZNk3vB2UheNCTVbg6E3fevUxzEnz02zk/SLTUam
zXsp+JbyLuLbrjTKOytB5Z/QluymYxw7VjSFsyCkiDlE4/vXujsFN7zBtXeRTU5D9MYihGxmrcdu
KcUPJc3sxUnSMpprH7rKR9p0RCC2fBVzS9Emja7JAxSwtu8qgKW8UXdwN1YS/Wdk8KP1yDU9yk3w
U9GGSHgOnuGfwUfKyeqkp3hqR/HaQZzMuNs3N9k+D6e4aCKcbMSd/CpH+oP4FJjww0E3ZfZfVdD2
suSuDR6pwjmaT1WURXD5O+PCiruDe///eIof2BGXrRlRAJwid/JpO0UrGs/14Y9TZIEjne1Xp+h8
EJf/7RQ/QK5DSdeZ8DlF4Jx1L07pZR0bR2y8UXFa91F77ezd0KLBdgyTO/CuozobsPXNCaXPtXN0
ai48/+3srajj+/BC0tCSOoKeJmirQ0yiHWBKQ+Zh8gY+I4c4kdn/9GRedd0a0yy3+3Xo6C/vlQ9e
OPpJTakJLmT5rGJxMqJub1z+fq+gXCz4KFVY/Yrb2uwwP0HKP98rH33HQKHsISwuJEF64XpVRUUk
ju0V3c4H5/YXd8rPxNQf9yXvXWYgAhaMj5kEwzyVelNuJ1jt1DPlyFH3UB+mcIx4FgqehfEXiPm7
mvtvZ/fPI348OyNIJmm0nJ2M0PCFHKVhexKp83qUx+Tom2rnRlO8PRcQETu0rWTJYumnBuPhV2Y1
4wMR8fs9+5cP88GZtLhZYlSK0y9O7qG6DfZUxx63x2R1d+YOkO+Xj4n5iyvufeDcvEW0Qdpz/tnV
uk+PxhHB/X697I79lbvXj+l+DDVrV+/zvRcx46ohFAd1mcTu7/zb/2pmDJkDoXhc0X/PjYXfv4if
heb/80t/sGOW9xsaarJxDdxopEI5/5Sa28ZvBHSQRkV8EXFRusca9ofWfGPHSI2mRJZUPv7N2Ui1
P8Xm3m/4M+hF4vfI1rRRnf837NgHcht6zOQwFBJh8vEttB8flu/JblW2MCPvqqsJi+ZJPvJgPuRP
3dHLmJd39AAvj9OTFhm/WA4wN31ce5AT4fp1ONMt4dP+8J7KgmDB/1/gCso0DdIoS8yHutYGBlRM
iaM9AP73w7c0V8MPZ0rzeGCKj22YmMfSK4LrtKv0I+ZVFD5sfvaNRGc1WCM/Yrrll9pOskv6uiGF
iDkYmYob5xV3cXNb0nR5YKtrvjZmoqUoqPrkaq6N7iHHbPWaIQs99bYjHyyYgsOoGe1xKhz7GkSc
jY9cKCkNC21daOM1qEwj+gST5mBKE+CkWPb+qPfRmAvImtTz9ZgbZHrsZGs8wZ+uoPV5f00Zr793
+mU8JL3AE8mfMPcevZHHVFuzlw7yLUR/XmM578f9SGWzQkw2Oo+WNld7nWz5GHXffEbWaAAyL0rH
V5m35jUtrf2N9Eptt4igHWLT7fOzaPKNW2NPerBRxNwtml6dyCBOv6Zzag7YZ5sEXY+Qe3JLqLrP
6R+Yx9Z85LD+vZelVFcSoLeGTlPXl7WZ05suaw21ranmp65eq2/NktFsP4p+DpO1oX5yHPI7Laf1
fNDNZd0Fo9HwlVTeTCsPd9ZYS+tA9RJCvdwDXwodf2UdtHIKgpIMeqYxM0RvSgxxRe81/b28vrsR
0LtX80sgberHVtXfFUHBvpwu8Au4pSIWdp9f9dJLToNtJK9mlQS3c2UNn82+R7KnRDFeE6llX+pm
Yl5R3uocMCGsFyOSrVsHhDOa6By3d1PS6qHqaNGlv8ANXoZypVvQrtMm1ANVffHsQsW28nDNNbk5
0xALKxRMbn1pzYY82lK4ZwPf6Rj5KZWuQBIiI7rIUSoPc3OcjpPZDVaEAbivQ8JSZ2dX14Ku90Lp
KX8TRvATH8Q5QYGlS9ihhBkiwzaWi9osoB4YBu4yAOcrYJP5gWSO5W0c3ObR9ZCu7ay6nF9mV7Ke
b1juEAlwnweVQvsBj/lJeazaGmzScbr+s1+55pUlvT7Zp4TfJHy+VCBazJwrdzFIIfT0MQcVDfJ1
2DPQtoRoKMvOD9IZwQNEgagukgW00l5OLo/wuGqMHyY/AmBuDcmnWaGURKDcGf33pUQCFll13t9P
GverUN8VfsdoKavgDC6k3LCZDW387LmIOHeoRitz33Tu8JLpSg4nKdYCjTh3W+0d59Xr1nByx7II
yZBsllvWzNa5orwKy7lF8by1lhNQHgokW8zpVZdk0wxTyqwCgp4mU1RMnubs+e8Gxwc5Ic6Bggzv
k1wrJITS6tmBGb0WRFYyV8HeaZR9kZke/rEim9LvTjNp6X5ZtYrt5WB9DniltLfgvDP3Kdq7p6Ht
aU4vrVTRNStNeW3kygupjQKaykdJFzAPoPeNBukhpR9qdGxiALD5RnaSjD8gyuevdhlkRwV9/doM
IlD7wcxMRutM2adA+P4lA/9wkbZCE+A2jlYTPrSs6ha5MT7/JGn862xOK4g03bmf2958DfK8elUr
qjWE5lP2jPRHHty0r/aVPzokzQ1LueyMAX84DQ+aVoT+SMMf6q/cv1Y+edJDQAYgCRatf7CXMq9v
Cnoj36jytrB9lJa/A5P1vneGP+4bR+/v0LmX95Zftp+zsuqOfNQZ3tSfSivWpiSI7MkbjoOimfh6
ETrfRPuO4y/vmH4BqvSlA1InPBKXyqfqHf9foQwLxkZoAVI5chUWQkAW2WXtSxp0NlLBG1kL0DLI
14ycosjL02afInardoOj5Ju5kRPmRlOYdqvdDn5PbAovKRD3YobQ8FrxiAK03Fsb3ZET+fEp5fXJ
8jRNg45mcONHLG7WC+kmYt3p6dAwejfrk58hElB97R3MrB8vqLPLZQS53ODn2AiY9J2MCTZeBtak
/cSIXWaYvMs2HCtdu8o9t32oBEVTld4h0eBLTOEwLenuNBLZ+L+e/qRvhJCD1jaLyneeqN4oIyuv
qiKW6wqR9M4pBVBhQSzFBmZ4uX8xtV0GeDj3zDH5iP8mtgJduxw3nmqsluKqMezxoMrKjsZ3Lktu
XuE7kDLcs4Rurd+9Zgm+6xsHxtLbn8t3YixBuXJq3+myfmPOAnTo+2Bj01A3Qqxps0hPGq+TQzOm
1SnZGDitCbqvGG38b+47QUciKVzdmOUP08bfDRR378uN0+OtA71XbEwfJcrrCTWyTvwbPGDTat09
hSTlW65N/YtCogHDEXjWxWBo2sW68YnTCKQaZSgv3V3u+sVlmvfZacINjFBzIyTnoi+e0o2l3Hq4
43pjLhkGnc/9VFt39pwGF8Iq2oOVGOa3ZU6zb1gtQOqM2pxfPZxKl0NOV3mIcEI+5ynBidGgWfKI
LUF/pgcNPhU4GJOYDpf9Vquxu+neudfhnYfl9aeeyiyQnzCsiSfIWyhbEGoSrXpJJlKpoexFEjMv
oAfvVK/cWF+zXTWgukQfnjQaU4k12ShieBHY4vGdOV69jUW2BppqLmq0zZ9V2U/XIknrE3SSO8cD
nB9PgNc9Zu8std/2axsaptIuk8XpqRBJ21duVi1s2mm5boplWa7lxnprpfLquM0lRGEr9fqbgAp4
6LLJrM7jiFkAoxi5pTzThlfslNd0FwVbo+XEVyVSltEmdS4JCfcYtzvV0MXaje5LU2U5tykyY2uH
NgMtU2M3KFDqwtXe0tmcv8714A2Az7ZnRLMWrBLXEVC6MBf7Cb9JdY8LbzVQ7CTGRAvxkH7t/H69
H5QyYqnYCO8WLG2oJOZufltTqfZL0mdf3UZVbAODpblS09b5sY6jKbCsL4QVjF0t19Dmi61pgZrB
R1ORaufAa/9Lb7LL6uFtMeYW+b9MDB/DcChahxoL2IqL8gmZdCWf/jKc/Aud2t+BITSsWFRtM8D7
zDy6Tah/AYYoIkwl7a0cIJojn60NUzAFUCFZBvIQnH5Vo/J3RAOrOu3dv48YVLx/mC0ypArFAGFP
+/QSB/LY7KcjxrdQXuvmbjqI83iT73+FDX1Mdabj9OejfsCGumW09cXlLItTfe9cEk4J+KWi7t48
Fof/fEXf05B+Ahg+HOsDZjNZ9IOBQaeEiSYHnCAo6SuuLXbIQJ6Mox+R3grXeVPEyVcrrI6y3CG5
Lve/+iB/n6V+/iAfpYF54Uya4/BBbGBG5zihQTRCFNK/POW/wxjbkWChsSc7pDu7G+bwl5uISdcr
ZPL+pVr7JmoPQX0aouFK3pdRGrXx+lrYv4JR/4ZScUwiD0gdox6Nw38QPs4LnuOgmbazq6/7izSm
YHbn7/pHefBO//kr/Zc3rbWtID7sATbiD+fX8l6fl0xBGd+pWI/tOI95V4XThb7XozqqbzaM6D8f
81+gmQRkEytpIoRl5v9wSH0mNxpxT47OUYsqss6NuN5nf3Ta/lcgzP/ORAATrTBry78Has5fZPuP
A1kIQ/uPb+0/Hsbqr4LmP379D8jG2dTHW5oM3V1b1MCW9PJnOoD/G+kvxJWZhvsO5rCA/gnZGN72
bwQEkIKK7oYUgX9CNqb9GxCL5RCFxbqL/Nz8byAbAiR+Bk7Iz3QC4keJqUPmj3n9wwoXzHPQ8Rkn
dJqW5IkLXLm+LakWlPcSpWBrR9OSls6VLKST3kwIqlZwz3JesPC76OAv2lVo7qutsRdkOqFi1It9
zODard6NQ/a2sK22v+A0Mp3P4+ShncsdvevUHg2ZDl5QFak0bm3MaHmJZbru58+tZ+cyttmgY7fP
ncGJy6XEROxnaGjDGq1JjZTA9NrbsU7w3SzpYNSx7kzVesigucZwmdj2Xs1WTtR2WbkqePQRwTCa
lkVmRIAKprjRgz4ja0n3mSVfsOdt5qFJb6fkst5yez4ZE9k2kaKnw41Qu3RVXNSWn16geNBQK2H1
8p7wWA6f0x48A49vYj+pJHOmvV8pRie14Cq66ppV7IOucKrbXJTTfOtNNmIGZCQQn3rtDuTH1w25
T0UpvZHoOv55v1jCFbipENC28RT0cxCJmhTHGB9vah9zs7Kq59bP2+Bybo3B3Jd4JfJn11jW+rSW
mQxinSCCdMtwL0gJaP2SjzWQ0m/eqMaH56DRbcD7ugSiPxCnN+CMa8ZF3tlNNdkXPn5ODs8GawzN
utxMQ35VrTdW1XVwIgY1YGzrhalf9O5sVwwhnWr3dpNgUCJJnq8t1fsxCNXUN+KqrXPXg+PzRHBB
ar4V2gk7ZRrzujjVCz5MuYKn3dllNrlI+OhhCkuvX9ZjWq/Cf2jzVrB8pplyp2hLr1/pMTDGCnlj
aesHvQnYJNdutk475a6+fr9UwiBJoqi16mS2Q/+weatRuI8kIT5ZmpTNnrFi5XPYgiuPidXzdu0M
H3pq7GEI3pZpDlSou0QoRD3zOdiK6WrT3pmTwouAT7zp1KP3cQmSx/1+k3oowS9qvw5kaODSKsLV
H0rxmM0tEQxNYiE+KTFAmjEayuycVjY94F7hwyQ3gGCo/lJNvupyyG/MDjdeqNnS/JpVQ+2FNsa8
H7wjeyw1em3VEQkQTn8ASPBwIGhbwLRed9I7uMrHzGeqGicRV4ykSTPN/Soe0agtJ7QGPpvspNok
VCv3R15oClmoalC3zDm+/giLueOfqjKzUO50gWbGrlWL26n32xyhnbas30H9RPvQrYGvLuXoE03a
rk0yX6NZn9ewr+q2Cq1uzrV9XovpXqZKqdPoihIdlhdo5NCjUxIHTeQzXq0cQ2WIGEQu8MuFDmWz
KlzZAJmqvlVajzkWrVjZxmldBG+imYFadpZspu45zZN+gD9zcGBo2hLbeoKYdNjuV7JK1Xp0y5zo
1Kg3lT7JHflUzXTpF7KknqPxUjsafG0Cb2rznpTlEdySGE7PToZnmZbeMMQyb4rvCg8nwlQ6gUeq
k2tH7doOuX9ot30DJsrCp9/nSPLJ00QXkIYFYS/Fbjb8llXK4QPsLbBk71CtpHsQ6FD0zi2iTm+I
l3Qsh4i6BepMZZNZ2VW3gnpGI454AVxZzfsJz2Ae4sqFu/ebzm65URMupOmueDiVBmCGRNme0sgy
ZArSorTKvCc/OfhBhoXyjsjIp4Swg9RcLk0k9gM6676sLjz8eFSiaFIlBxASBNc6inWsaEPpPs1U
qlYH021dGWdGRWJn5ShtOEI+JH5cisyVu9kTBjL3ReYhClRbUQw3D/XBKnPhkVZQkpc36vow7Vz0
VYzMyn2Y83p9nFwzLQ5OWzbtMe3MMnlwMvnNcpfuPCrACmqqHVTnDWOuTXB/W8+kEcyE+StUX6z+
Y8WciDxHWlg9pWYdV1E12qVrNwWMg+mtPUIT1okw0ORs7oxEV0/WgDJ/53VzhtHb1nEja0WQzvve
l8OEcSDjDh/wtxiXGEzU+IxivO9PjdX3wLqaAKZWQyDE5Wp1arpXfEL3LluTPAtp5fAol7FIFnhs
G5mmkenj4ogEJr0lZjW38YIqBkWe5rUpnjJRN/KpF0Zb8Dc1Qkb83BjVdTaMS3FRSZaJS3p45vUK
d+38Ysxehzhcena697xlfGzQfaZx6ZezeVF6PsHKMzBDcgTPXHTQ7Kyl51drYpr6LtQM6II+Z+XG
qssaNfRctUuw95ORNjC3RM5+QVRs0+zw93jZWW96tHdKdO0UiykYvb2d6Po3w3aJtOqsybfJTkjK
4M7FCIwqUixIgt73UP9/Q/l/TCzwbLr+/YaSNYL95Jfm2/dtP3lNRNT3n3aUv//+nySg9RsVusSO
sXPULYvMyP/ZUVr+b1uLC/YxAtD+kjal8SsOfjLylQHodSoJmCz/ZADd3yhwRhGzOdv0jQD8r7aT
H1EBKk4I4GYniX2GY1n+h+FKW/rJN6f6hwoFfpjb4dDIHQ6f/SBROnThr2xsVrCNM38ZmjkgfkA6
q3zHZE9MRfTPE+RSI0p0dQu5uI7fOcYEbekxrbI+arwAGZdFLtxNmS91DHmSLKScKIIvRAvCjePc
EuiJWiR10EyfeRT6c0MeQXosJ7nGqZFpF0ZesC1LVm9+0RrNOCKoWvZTuXhPvsNDvuvZUn6r0a6+
kAUi2lBrHDJbUE3NvFLQZ5KEqS1DEc3Cz73D1KC6ZJOnT0bkaQZyRcKVpoysv1yBYhRrvS8qOVo7
AyHcJ8wwNOr5je6+dknuNaGlrWa0JDBqq0ypdZGd171YOOWfNSwTn8ZZn/b2hr4qIejQNfQ0Mfki
uhSKYbGzu6F3wX0VGrxDBiOodmaeeKeBhc/ZVfYwISDgg9y4WaNfWgHiMqG1VBSOK6FDq2a3Aam1
xDSFSLeaAOS7Qm2FqjE7SymIkXbs1i52SVe6x5K1tE0zYeyA2qoXDUXsNSEntR2abFPQHkvPx7c2
ZfqTCGZguADl/T5pkBhwJGvChpH6UT+q5Nzq9CReuk3exwMZW68ZsQR3Rl27X7G5D+ZJs/T8muI3
PiMhkcW82xx15EoZIJ1E9iAKMdP1OneS3dA3MipzZ70qaUm3SYvpYLnYkzz2VC2FGC2mAuzfwh/H
84K00NNLK7TYtp+L1bKvZ9ekednq6QPHslC3cS+W5RFTqPl19M38jvfWHE2tI57NWjSHCVz8gePK
KjaT2hoiQH7aaXRshKji1s3bbdloB+8NG9Gra2Bxj6VW2c5hkf4csEFaehUvM5dSErzqhzapMdml
JtPueXBA4WPyfap1B/kyvRTFUH5f56LAlN/UpR0jXB7OJAbYP4LVJdyhlWtz5eX9V8tu+hc7s4uD
TQLTuV4VHooWPycBBd5zKYKxDdvWUeSFNNMpS+fitTVa+kWcsgpzsPFzyjOVXPdktF/NeV881gRS
2VGKCe6czXJmV8nbROTYxXZ+hwcpJpLB+d4VmYiszkLVD5W9F5KNfBnoyxGxc/WD39laoN1ckp6w
NIktYrSVeXOX2wW8ob1WpHUZ0/9l77ySI7e2bduX948T8OYXQPpk0tsfBFlVhPcefbqteB17A1lX
R2SSr1Lnfl+FQiGVqrgTSGCbteYcM/jRZ5ZOBzmYAkSOkWe8DjgRr5rRKF6QdNOIrP3RitegQbVD
EwnplaUS8MIjwHLaKmXwFFdtdRVpcv9IGGyAJUdosru40NTbqavzt8TvxT3+3ILFkQrn1irMicLb
ZAmDw0Kub9K5n5p63SSsEklrWqdXeTYd2kcjHFKaE6uuMYrMmQYzR5VkZpnHb0Hm75YjiteIDsLa
m7u7ojhDboJ6uNCOzV9BBUdEfzR5LbyWA2Q194mrvLEe2chHeAnmPnIlDR7yu0Bks1gE9RXmZ98u
ksxfER2CatiXZPSdkbpTOUQc5ESf6FTPTeuWwx7eERrZiTD22w7B/rpGIGBrad0uGtWnZBQjOmQ/
XBU+0DGZcOd6LIv9JOTSuvCT6afg5xzq+qx6GvQqv/eVUuH0Fhf5DmaV8G4FMgIMKiTakp3/cGjY
I6K0REF/KEYFt7SsVMIKLH57F8PyRCsfD9AiQm2bIdW+y3K9X+EBzz2XxQUJka/KV7lulGujtWRO
YlGxD8BcXiuoF/D2GIJNJ764zfmad9QH2kODLRHkVyP8KHtJWKUZaGg7Zy/k9Gl4VZqy4HpKmdxC
Uct/gGsD7mZhOUboPW2T1GCPTtV8NouoP9WI3Awq+VDMUhPhbpSbyq3fxMFNp0j5XuM0uqmSfqSD
G8k/G4ucFF0NUt1pvA4Jbwwoxe6FIFilUz1xQq4qxLSA3Jh5TQ8UlOGVEF9KCGLBeIw3nS7hCfq3
qZXOSPWmqHEgqiZt65zK4pXca+FbEfeVaDOAsmHpLZcmNszRBgTorWsaArvMK7ttKZnTGhu2tSZl
kEMus1UdMCnnwtrEQ4LYRKX50EJS3kD7SOjTp021qDyLLlRaF9YDvhV0uEQJpHPzYIa+jJE5jpwV
BGs/TrnyZEZmeUGDtukdJbSgVTQKvAzHGMZ22xoEtyjVGLz3FGES20qT+HpIYkVzlJGz12JeFDVi
SJXxHYuS9zTBAr3QGto4gBwnP8UZqzY3tdV3gGVakePAkD5OtDLR8EJxKpxmyDg5e6EZWm5IUJCy
0jpMFrnaZ0R+eb5+oXVei8wXgbbbNFqlrWolCqtNLoUdykRoSZhHBGIldmIuznphJSzfP2zgvumO
zLuOD7sSYgp1cjJFDUXSkYh9Is/LAi00s0F/CVi4knyFHsUOyM/xLGBL1sOfx5rbAidjWdhpLDix
JO9QaPy8A0qECDtMrb9wemVaVIhNWpWiAauYI5ChIKgm5NowzyVqU4H8PKpCb4nyIyIEQBjAED6P
ShJQStfcfO+wmemeZWuwhv7Cff/voeD/yBoPyIfv+Qt39upXhYbprf2RfzoL/P5j/30WkK1/gcmg
Zqtp6OthySDJ/AuXIf2L7bAC+1VEHEPr+d/FZSrSxKBRkrZkyr6GaBg8MH+dBqx/qSSx8f/4gwqZ
IQAu/gP47LGV8uHRBJfBB9MhF5sKHFvrlB4jd6qheRYt2cbtF0zh2HfR+PSL5M5Y1va0FhbeultI
jvWQITKQU6dZnReunvbweDNm7aNOYgeviUY1/vOjyktaF9T4ntQVwpG1vkEwvFSXMorVs+3CWQP7
6YI/DUVv9PNQKPiazhzy4Nik9MILVvF4Kyyqhbxswqd/0EA7kT3SNkPvKCPh5HvmDp92eyzYR6ig
Dei3eupMkwhjDhKTbQwWSps42dSF+ICjHxaGvItNb/Hhkbz6fWEfKSJfb+3J8HNz4UP/Th30hEeM
651blgli/RVqNAdZXr5oVucOe6cT3ZwtrZg8S2S3q5TUTzoVde35Vqd5T9HG29areKWsgvX5W3rS
D+GA/HmUk69QEfQoqmTviQOCPejPAgfFP9+005nzZIDTgOdcMOpcyLynAP24763Vy7b8XUv5/8Jd
vrRVT4c4mZwNXZRKHIRP4rY+5Nfhokcy9N67UOUcIGCrbAWQ688XNd/7Dw/+6V1T5hfjw4OgCCCP
UXY+NQkcFqjHobbIxLuGA26JPa+6//Nop2WGL8OdNDmDJCqFPmEru0c56cSLyLUO1gsv2Yqu8eOf
B/vu+1Jx3NCetujEzYWVT5eGOVWPB+FJMBsIeReiDkt+PLNfmNfo09v3cYyTNbzJEz0PWuEpxgFs
NBtioICTenYQbP98Lacv7PHG0fimSKSrOukGJ+9QCs+hQhX63HLGeqQSXK60phAdNKaktQx0CG/Y
KlF3lHO+uqmorAapMIeZutC7M4kk391XOo8aTmBeaKbnz/dVgjqMp996ist3Xb3KtDszvv7z1X53
Vy1oHDCwWetwnH0eQdMAqkaT8ZQB7x2M3Kkaz/Vg5ZKPd+ad/tLon9+4j0OdPCRabaGaDGAEOf1C
dmoHuJzggEu0PVtZpG586y3OLTbnru7kmcEY6+mjYTxRxFqbwqETjYXXB+4kK86fb+Np9vbxofl4
cSc1NmG0tIS93lO0R7DqJCzd3UZaSm69+m3NCnblpr2bLnz3XHzRuWs8eVwzq+1BRppPZm1Qq1qL
bGNF/UYBnvLnS/xu0qfnZ85pnCrl0JP5BPanUKeh9VRMGlbgezHt/0cDULQ1DXX2b5wMoFZ6DanP
oJKSgYSswscsDc6Ecn1zDdA7OPZyFUApvtD2pzyr6sl7Mqj9zGrdKTpzDd+8sJ8GOLkGHUN7kDPH
W+GNpV7myUvS3/35a/iycHFkIg5BJWER6Tj7xZOFC60xsCgky3b6Xr8K6bK9TpbmFbMh1cXwWXuY
XqoSceyZC/tyWmNU7HwmthkmRuk09CdGC29YNViKuG0vKdRSF7Vor/TZbSJNl/QnV3++zNNvCmXO
vLue69Vog1DnfZ6XcjKxk4KkALsMirmDSGG2MYPnPw9yasZhQmUUi3O/qBHNwyWcjGJ5kq/ojFK5
S9GZBO95DqgGHTk4vRuN8s0g3GKaX2DaOpei9O0Ffhj65LXtmpDMEm++QKubFiKF0EVT6MbyzBXO
9+njqjlfoWaykmEHgvt3KkFsaFPKLRIMO9ubWzN0pHW8omy4kMFYrM/5/77sOU5HO5nisYiXiIUZ
rXc6d9jTgJvHmzehqe+K67MWv2+vjgxQpgueSfXoR/ywpdIQapsBgQpID8P1cOsvyAfARtr9A+nh
l23B8do+jHVybV0KZIZ7jeBw468p2kdL020Wo1u3dnV2H386qc+DEcbNREgyCQLkk4U/1lNTK2c4
YGgInltjK7QVqSzWDX8h6Y6KMxGYX/WM84DwFOe8UzYbp8TOEBPVBAuf0qAiX+fD+ExRFUesEewh
C5Os0EAQnLxFJ4XrJpDPTMvH9+zkKWWPQ3rJcSfCAvP5PRSMcvCkppnPSPB68MncSN5lSfN7Cblm
3S9nDmEJGgpcaQeywVbX5w5OZz/CyfuoT2keDQMfQV7V4Cumgzcu/HWyHOzY6X+Ud2oOZHlHUIIr
uOe2Kcf98dfrZ4tHoWh+WU9mu2qiM99Z/Xz9OMj35CzaYdq9zpOR7horekKP+ALTjbrMN9miOKTL
+Gp6yKR1GLr3zerse3y6jPH48X38/Xnkz99HpRRVT1fjd1HCxHK2JEYC5+zwMIPNnewAgrtYnX2d
59Xx620wDfRk7DBE8eRcqap1Jkc0MGzqk08JoCxnVp7mT+YPeY+ka1mee+q/rmrzdf57wONb8WH+
SKtWNCqfAXnu3pt9uDbW4RYE2sZbT05yiNblbXqbOee2bMfV8g8XepxrPoyb9yqYio5xR+ZJcQFJ
wQ1uY4eYnVW+FB/rM9f5/df592WefJ0d8DqSSHm8QLJmtF+jK8+XyJ2A6HlmuZl/0p8u7GT/A0Ua
EVfLhTWuuUKVnS3n7S9i8BrL9fne9neT8qcvcF5lP9xI0yJRAPrIPCmnN7Pc/cfkFIeOI+65d/Tb
e6jRtWdvqoMyPTlKYNjJCfWAuYTiKZBtS66hII2GBiuTsHL3z/dxJvV+vY8fRjuZEBHxo0ZMeQF7
BwP5tGw8W9KipboY1p2N4OhVWVjv0VpeDsNrvlEWyY24tFZILM11vw+f28tyA/gVEvvZlWmeB798
wx8+2ck8GZcQMFMwroDQcCCieLkbAmBWaQBgKavchuaoQ7rD1Z9viPztm4qcA1UpZ3Lp9CTcT6AW
c4PpuVzExErFj1LrKPlzXVxZ1RpKYnywSiYMLEfM2YFrHQ+W8F78mRwfLEbgUTGQrtFtnNl8/+dP
9/1j+OHTnczfNMLDLgtaoLgU3lbFcqZItNDql43zD6bJ7x+Ov+/FyetMJPJYpR73IoL/kS66dQlT
AWkdL9g5n4P67Qs9q/JlfeZKH7+XDy+YUjV4Ecfq9wttCJdDs1HMH2b66A+JPRk30OcdslntOLXj
BZBXZ1wWhwS77YVAZ3tNxRXHMc298Xbo3orJZuHodNvQ7REEg3wlDa72Hj4JNceZq+5aVZnn/wHq
49xVnDy0oZWkEjjf+XXqF6jlUt6jYuFdslWc2L2dfR6+Xcg+3LWThczIUMQh/g2O/omkhiwyYPxp
aZE7+VXuhsv/tMo8n2Q0TmB/fU+nFdOo9ZpRpnXPiMkV6P9Nu5yLmdk2PDsTfr9V+jDWydMem2WN
gperqxfSklLZjfowf/eGgylFfUbxl+oq2kwQLpVz/sv8Zmv86UpPnn4zJqUjMRi9H+ixd9LCoo5f
K6/UX+wzr/U3ZzRiemmkc9Lm+ISN4NPqEk46kZwTN3XuzQjqw7wN4sV2/dpV3psbhU7N6twb990Z
6tOgJ0torU1Zh+T899SvC7d/PTt16ljK9nwx/0td7vjofLjKkzW0wlZa+/OAAKsfEv8NVOmuBlKw
9BeWMzgVETWttg/G//FG88PYJ4eqsUdQHQ6MXXGHCws2nlLZijus591mkT5KyjW240RaN+dv9Lcr
2YexT1Z0RKFGk0fHsZs9WOh0VOwEJY75Wq842tlYOG6KZKML97k8rOrL83uK798kFHmiivjQgur/
+QGbUsDL7CPmBwxeDk23+dMke1Hn7g9M61igis6Wp9vfCKSzNKJvV9UP45+8ybmYtLpnHntx+SFj
3pBIj3OMtbcJITRluM1c1MDvJJutzrxa85V92UZ8GPnk1YqSMjf8ALLA7DBrKZJiXT/ky3/Q2px/
0p9GOnmfxLJsMjK15tWyfZ0n/rnkrL3PfCffPVfV+f5lolAGcwkBFBzpz9+o4Jc4z/B828PSW72M
1cPvM9y4bKf5b3U5M4/OrTffTYlzWVahVsY5/lRRWjVmExolHNTWDMpHc5AqdyoHbUvNVl0gzTqX
Yv7tfocmsUbqDVsCiGufr1LTwW94KLxtJbkrBsnV0juACQ4Jabd+nu3Qal3pGSYA5UFDkvnnR+e7
Z/bj2PP//7AjmXoJCCuhpLii9pMpLXrhErFRJF6Pk3VmKAk97unTQ+KQzrI6p2PQOj5WYz+MlrUE
0lWNBOQvkrV42RGuIDuyPwJGBpxXvGVpVf7Isdcgvofi/yrXJSnEU60Xz0OFuMboAHG3/JOStp+b
ulvhYM1cijv1g6q0+h28mQGztBfKCukMU3yNu7ww3AC27q6ptQ5qyJzu4uqejsQpkgfdgeUHhTSR
gIjMWEZV3ZVhEf0kUzSpnUAz+rugzIaVTkqr7ECZxwqfkXIArJIqy9pPfIIO86TTn8wk1t4nouey
RVpU6XqUBhEUGhGA0iI2+ibfhooS3E+Bx+c0hukutHro5EmEltHWMK2xvkdlf6H5qnJo2Rf4bqYY
0esE2Dl1hFgiC7YRyeMRhXZ4UCD15xcIimGdNqnfg10ZQpDRsjjsCcH2V0IqV+FCHTRTcIJk6K5N
UAMsRNx0zxUyX1TWkVnDYtX8SPVtCWD75QiBNrKbuEe2CqR2NBf9IFdXU9TVT1gJW4KewPJv8kIb
byMtb1o0cmV26MU+AgxWtOJPpelk0WmbIZLssJDicqF2lv/gIyy78X3IpG5XK8KORF0qEui30g22
EGmLDLC/K4KxWoUdGBanhj59Q0xmeKkJRW5dNZo6Go6QtsWDpxntL0npID9qo/oGgbSisz3yghhl
FV0HVVBi66tiHo5c1N8FhJVsqFtPI8gyLgRMcX1yAZZA/JkFIN9J0iiwnsXkna0nPfN2uoZANp9I
PIMzE3Lq7hIld3VhyIDi6shSYa2FV/BagDUA7FBfNT8mzJaAXmI9BDzT0GqeEYG/k8eo7TKrySCx
hALoTrVQful1Kv6oi8jb5kpprZShzOj4R2zclcC87caauAHwBojiDKW2QzBH087PR32XpFCVFkVW
Z9t2IvvCrilyu1qQFE/CoEdbfY5XdbKGNBKoLIN0bdRGuutLDX1lo0rZPey/6XY2BOpOEYjmsxiQ
glkaub7WFbNZR/2gCuCCQs4WJKnhq4mH8FpP02mvNYZ0xRuF+SSOdObFKrBu29SvLlNy3JtyrJdp
V5ZYfBq5ExaoUhuMSICGnskpVQ9YNsOnTh+VLchy4zIrNBCjkd+2zoSp0xmZEPH8KflaKVTLJXpc
6JfAbYuDIKndhSH21O90dZSWo6Z3TkBYGDEEHXO/FRgI3xURYpFKNlc2aDp8GTiZJFcSs9DCDCXY
NxXjVWsk5bNPAihARyW2bpVOrG+tqh/dUe26CyEOm32rYUZxrDIr7o2y1GE1T0P/y+8k80LutAn4
QmYOMGVV1MO8+1Z18FPqqrXaJ/uqJsLVM5I4tmskppC/6sHhP+nDFka6wkkZXw1F4D33qaEuY3Mw
Vn2E7SftvXorTSNWskQe1nUlSABJ4wI7EiIb3G6kRcuLJNf0g0FEm9tq4HRwpKWxPZH1sTZrUdlY
EPrRzUrJ86BlYQEqfhCf/TiEDCg0EbzcUvsVY6a6C6wMsbsQADIhDjSlCiibaXFXGKawKg1pfIt4
Ex6mOg9+Kt7UuL6Z95BVy0F5HtnUQ2uPo/pi8KeStAhFuoHmS+6l3KEHtqSMFII0VO+tUJRXQVPC
1kgkmEl82tLfjmRMLmotiyy3RSeduQGCkbfCXEbMWvfF4NtNV/9KY3lXNVW5aI36Z93IcIssHnnh
QhdiRxejNx8WbjniNO+qQySbrqX390SsHdJuWdJJs3zOE0HOIk02ieHCpQbOM422HijvglahSTUx
EFY+zkYcDbXOXFcS92lrTX2rxS+9X24VNd1bRrhIfOuXkLBr50GSjJ+CYlS8NgqvYbtPpDs1rmZi
ygNUYFRPIZl7vdNIs2QaI2xmboOyv7SyYjGpVPrbxMkn85rHd5/4yiNC2y29OvJ4mw3N1T1r3qrx
dTsSg+uiD20D+XabwMwM/KtCO0hJuhbMYKmaL2ooXKQFePr6UDU9QZ7B0i+iy0Tp72rvURRUFzH3
i9Q/klfk0KZzk+E5GWNnRPUzhr9yvcAbQlkjeND6EbhW6gTFcyJLrwT2LUNNcjz50OjAp3ddutEb
8nGVAOIwLIryxxyGpw7RQ5u3+kIYBDeHv+X6uvrGdLSaI5XzkggKS3D7hIxR3X8v4sJOGy1yZcXr
HA/Br0Ns9U1FipFrmKm0QED9E6tusEwNxDtVtZ7qFAOI73bIJqrpbaqGNQinNabAhTVdNdZDRfey
yQhrstqFL3s/ow7hMKKSvTUJP0AnHUI5euDwFS7oKy9oc2FD6U2iFSJRFV5qQh6Yi3laZW26wrRU
upLeVzi+qQlGoOXFwriu6PpLYUXSLjS1RFzAgt6nYn7rWcUOMNamz/JrLbxDTrwyrWgZK+lNEYAb
QvVe1/6uzcCLR5DLYswyOi4hNpKXiuwvcMKtwkB+0Ep1P/bmktW04DZlW5xNriFnm8wzVl42bgpB
+6kNZEwRNH5FYcBWKmlJgMKSXNpLaWyxCvHs4Ldz8lr6VYfBCvfwBrv4u1Sl16JWb6JSFrgryrpV
AEyVhRet4yopD4mf/RyjMV5FJNwTcKBtiaO5ZZu5KYiPcslJr5+mcZJAwwUvLNg9MdxK8WrU4lVY
W1c+nZy4zpYaya92WYjDohRasmfYm7NxNYVWc4sgA1ttVdJqMHD0TJOnPvRGsNPDaodjF34NUP+c
rCVZmtxQLECyRUTERvJo4hXFazFiSV9DpQodUhR+VWFIIURmncsMQGRsWQS36gAmTxqsu2Mmd+QX
yk5I8pglBB1KVpbmPegcdamRq3VZVTKpMTIFlMyynIz8AVvo63QNkjzc5tDcnDwL0epP+KpSTWMJ
0Q0n8SLU6Kq3NXqltw1wS4ovJc6QNG9pC/y5sPYwu+eNCzOUKgil3XUFXy44K6bhUbsa8IouRYVM
7aK39ia24L06giow656QzLwEMi2mFhxoRQjYmphTshUjyNxeXSzEcarsABPmXqmj4gdh2NbKFDMF
LJtUrb3ehFvoBxlxZHkhGteNIiZXwVCjbgVLT+mW2PsgyEloTMmNc0wvnZZEC3QrcwjllwhiljuB
0ozJ7Oiat6qykno14ABfhEOcbagLJ5tBwqBA1BiWqVGb1l0u6W8jiO0VAFiUlgDG90ldYmPxCRi+
pryhsg2JxqjHO52r9zGOBaoMubWP25J/NAmVW59fq1vR437LAWanLoctWLQyabkQnubikyc/9xqZ
tZSYi2wrtkWxiNXMxBAxmBcV26l1ksqg1dQWS1gak5wsisGzMgBXsMRSTHeBUUvrlnyrjcg9IqGi
Mqr7WOzLZ+Kvk9TVSa8kaV4OqrVfKiwpUh6+NWNVm3YjSdKWADZz1XYeZX4yYoslimX/eggbNMMh
fqqBL6y1VW0y72UjbW66pM8O7MCldVrK7cLwQx2mv6n4g2Om0/jbm6Cx8xKHpz4PwkOX5n691GFg
bYNiyN/lwmt2HulNJMCJ03BXFKL+s2kmZVnHMi+Z5MHg8UcUuNiriIVrc196yEVB/1UZvYbpxcCe
jBlQ9H9hgFQvWlOI91MYC5uAc/RtX3KLyc9OifomlmCXFZ2y92HyP4RdXV7VWq6sRHa3rzI8hQfd
yL2HOk6qt6QidM2usekB0VO6eJflkrdrLaHakAhlsBtQ03ZhsZszbIWMi20TRu1zRqzVM08X3ZVK
UNcy0asrNSoIkGuwaqVUapviJjAy6k+T51/WYiLgJZHyCyREJTvmkt8p1s10kZFai4QOTKdUcfgo
FMKDTUxQdl+IkWbr8mDhZymYEWusVDkGQNEMWGW6wHRZon3hEgK84gZtntzHfWk+F3oBx6PsGyTK
UwRtrsiSNVqU6Maqi3rfj/VwnwS5tusE4g/sVKqlDKJUNJHoQCR9MxhQ/gO8aitCVMU3NE7ybqib
MLSTgpgix5KzcccK2PM1EZj6FIrltI0apeQIQx4yZMi8/VkaWBgFsmF9qHV+ezMOHDTXCCA0p0hb
+T6txuJHCS0XESYYCxLzlHrLNJRdl4LMeEnzgx+bvXiiN96ZtZ+9+pFkuMARjNAZOKQ4DSUgNhmF
vidbAgR+K8YWlcZmgn3bWuklziZhiwKCVYTEbjvCAAhCWZKjJ8IH9XWdN5yBc33INU5Cnf5mNr5A
UJ9pbsia0BS7CWLZrYs4c1WdoGOxydVtPOh0LVoYoAgO5S657uKhWlJvja9LEIiX/Vj5P6oePKOE
GepRIGf2Jko5U04kSh16z1IJJScmW68U7zFrZT5BJLYWna/Z7S6QkbJNhTH6FeextiQurr0nf7pY
W0XgXygx+VcpwbDOMEz1DpuRVm6TQcJzb5LIXjDx7jSQ1XZg9dlPS5hoqoTkSDw1HCxuqxmZS8oN
qsyxUuUnTqTpKp/hunreFWzSZJPTckMCBy7RfapJwQ6WVPxqGvlsa5wD0fu8X/bgJG6EHIxvzVIW
UtudZUcMuwhm6G8343/bonyuQ1NEdQAaWNQG+RYaBrxgIrGkgE2tzHamO0LarCOwjQgw4G19oIux
U81MN9ofM95NMPwf4sx86yw1R7nap6UrD0Zq2EKiEHLiRRaYuW4m2IA3FMFndRDlanlU7+uZMpeE
CcA5AoBI0vKlLNsSmins0AGFO3EySHHJj7S6/kiuy7sSil1+JNplmq8/9gI9SWCxk26tJHn01F1w
ZOHFRy6eUSfRpa+b3Q9ZHfPaIRs7uDPqkUQP7P4ZtPpxErNNYInBXWR6hDMYjZC3F5aglLdDkpjv
Gsv91RAN/TJX/HayzW4w5W3QdwVBn15E4iREV1xlKffBcqRBM7aG7wkPqWiG/gLAllnaWWNWJid9
Eiu3IDtCzJ6eOJZ7oiTZxPOshjs4JPAyDLosl6PfGIcW9sxG6Mw5LXyYWraQRr1rq0i+qceOKcMk
XvQyWa8jVUZc27LTw9uoIw20oHBcsaccr7Q5O7DRRvMFEr2+7ed4wXwOGsxCdlr5HD7Y+DNAVOmI
CgFEdM/+SV36AZmFvRonkkOgkLEhxqlYlOGgHSYs15I9TUXQAwEk+lDXu5JpkNMThmdDia4rQyk0
px2igh2arOXYPAlTHKpYWFu+3hEgrxiP+TF0ESIFB0IZEmIdkd+TyqRa2mzWjUOIUupFJ/n5JW3D
eOd7qmen8uyRlNSIfy3YHzsR1mMWsZpSED+lSm/kLCrX+EGZPhEoLwt1hI1YRfU9g4srAiOIJIsD
rbnQlbJbJSUsI7uC54xVJFJ4RaLKCHddyJOZDZPiNr420cWckGDy0IRs5jPZV54nr7H2aBl/hLB3
D8NIYg3+Sd41eQJhza+ZFx0v86+8MPs7QmFaty5xOdgl78NKIjSGjKJStXGIy2yyFPOQxzS1a9Nv
NmrfeZcR6SIvKnPkz7xt+YleoVjXDYfjlyxqsy2C1+ZXQbzoj7xVe6pb5Mc7bR6UwblO9+dSsykh
D1OQh+m46ESKoqfundZrC2zZ0vXcSO11O3BKp9nNTEN1We/VJe5CByTlmUbc8af+XcP/Muppd1OQ
2/lNlK7LhbkiuupVWwcu78Iqv7BuCBlYdnbnpBfSSttqTnM/rNLLdOkvp2doh6vzssOj2OBPH+ek
bRJl1QjCQLqO9uyjXM7Re38NotwFFeumF/pVuLG2/aUCD/AfdHrnDsKfBj/pnEitIhD2Kl17FzRr
1iW0xcau3ejmd4vov2Uv/2svxF6IbvRD6+GrvfC1ev2///X2+tlcePxDf4FG1H8Rj2hC7KXZY83m
sn+bCwGN0ALSAIdYhiTBAOUZ+QtdN8d0IxaxLAJqiOYwZyfQX+5C818KP4qSPiIXREYgEf8Td+Gp
wJm0AQyGqq7g70D+SxL752bJUFUJcw/k/HpRbKKf/i4IDuNL6QjO3OAzOQ12VMLW59+R71pEOoEJ
mFa4VIWp9fPIyTCO3DFGJhRtI9nx9jeKNL/6Bx3sb5qJpEPBiraYmSzj2MT50KSBUB7FxVSyN9r6
R+ipNAeC28HiXNty1m38/e7pukwBhlx700IGT3zUqQpehuEW8+q/q6tmk25nZepsrzM2Hx6zq98/
76NlUJe+CA+AzODJkZlpmfwZ9fPNi2GphFnCsYbYV+OX3DTSA4g7gmOBfcx17kaAdioa3kOuxNoL
5IlyGbDhWQGrJxVUmQ9q/nxkg7Hgb6eiCeoljsvw0M6HO0Eg3o+0PCDVNokQJiIub1Kx9M8Hwmw+
G1ZBL637+bzYSmNzU7T+cJMmViHabZn7y8akwFe1jXWgwuuvSs3ofrVTwHaJzdxWG4JmLvgp4RvB
YsJFUBdUWI5nWf94rhVhAD/HldTeaWZf7CSBMC67mc/B/nwiplEupWCeOCdrSD3Y+uLSkOIEJXAn
k0wKdu3QzWdsMenM1TSfu319yLZxm2bU4SJwwiDLIupyHOe5g0pbFk5cdcE1tjRO9ik5WiLmz72o
8Gvw69V7wkgpHXVpRX0wRwJ+HR/LBQ37771VU8LXG0I/y16sX5U6ENdypXS2YHA6HyQv2IIiSTew
GYliUpMM8UDkNW9CJlrkuY4tK9VcyQCC361iqZmWYqdT6LDSrl2Zc/WD80+4DueKiBHnxarQcuOR
fG9AzNaxeCLPdRTTGJUrNhOI/OJOf+jFxns2yNtcoGG9V0qvXlZZ1WYHs2/K29rKeorZaaX/sCDu
PTaWNG7kLCF8rRsBAk8mUI10GO9aXwm39VCWPwOfU4rDVrY+6ID6L+XJkHdSN/aR45dto9DlSM2t
1fs9CeM8tqozKFFDom1RUkdRa1+mFhO311ajyDsjG8ZbGlLiqwF66CGFTMl2uFfGa7Z45aVqsLWz
gSoQTzZRSlD4qGbfObHegjOL8hKSjdTB+xKSZSyQtUq2fGlQrSE4L3enaPDZfQK2ea6aMryk4mu0
jk8evOpEVpEegqAVOxeI2OB6tamte0MRXsU47AU7TNp6zz4sV21PsVLL7o+sHurQCOzFI8OnnnE+
kUE9xpgRP2jiusv0yP2pB4OtZdUJyraVI5Krew2CDRBvwjyQwHWXZaASo6jlKc4Y7lNrPmhAEK5b
q+lIpAM+pM4YorYwikfxN5to5p4MZaGvB0iDMUfrvnlRae62G3mGG3EyK/ZGKrLdmrFHZL6DUjHo
vd37YW5ahNdLreTS+gSYpEldZi0VXc0T9EmW9zJ1USwuvCNrqTpyl5IZwUSAbvST44hHw9qzvLdi
hjW11DM2qZfL98DVNN8OuLNLs8vzVRLlw5KQ79Bft4mv7Yomm95qXpq1NEgSTfgwpss4Imy/Ncdp
OCQQt+/6ZmRFkePpkmjiYlcFgYF+54idikELigsK3OW7dCRLSFSMhN2YmxxtiyN9ojmSKAKlK7WV
VplD6SZZishxxlYUR4KFPsMsSCO3lJWM5AG2YJq0gaP6CXEo4pGDAZcTb01hWONeqoFlCEESUCM9
MjS6um4uohmsYZjZ+F4caRsRcQbGwvI8KBzeDOSgN1v8ooPtEXY6Azuy3Gi3BH4KAbioFmhKnBN8
6Zjg8S6mGflRm2azquB79nbax/4uKk3rp5AIMx1EYyK24yM1xJtk60HJOOvafUhPqodeUNqVaSV7
Wf1/7J1Xb+TYup7/inHuOWAOgG3ALFZUaMVWq28IdWLOmb/ez6qe2VNia1Tuva9s+GqfQR/p0yIX
V3i/N/Q4jgz44IPwpxhlCUcSknG4RuZHoxIQQAftCe4lM6GtBCEIRxPhbZKYRPu4Y6ZWm054n7SK
VZEJYlQ4oghvlLho6Pmg3KWf2DlyV7h6qUt3YejPH2ThrpKQhfgUVjqsYeG9IgsXFoxtB1DmwiLC
oSBCc5scLVso4O8w34kw/gtpuTiFrHyroUyzBgb2oRPeLwSWBHdjFNv3qVraNIhzxfmgCb+YaA70
b+qgyEDXLD65MJfpzbm6w8S2+dphFfMp0Nq1Ufq4ZTpRVdBR7KStPM7DEyGoH1KMlojnmOjahKZ/
gQthec+ZQMKosuyuAuF9U9UY29rCD2fo43o3CY8cK5TbjRqppIzE4TxsY2syH0jS5cYgHHZSSa32
ydy395qG/w6R31jxSCRBXoeO1NSuycw5RCUZIP7RwAdrFekH/iXhBQRjeAG6IUuP1agEos9Gqt2s
TN+AvOGtTbgDyWY/96veCoIDMby8GITM8sGYA7KRWmt2Ld9ovztN2K61nBAGZW7IFCpL5bbBRPDG
5njjDnUtsWRWw66KtXCn04pwHczaIDzDJsQCBhZk5KlWqm0jkfeTzTGJA5o15HckQGC8OesVubcd
KUHAusY2s1L6vTOfuIvWLv2WqiQLIQR2ypUZ58qaEA71UEVptMKMkx5mAHj4HZc0SYV9UWvuLCft
hnu0T4+jVRpU+qQbmXaT0nog8agU2UeSPJKn7eADRfRSXBWbRuQk5SIxKZ0d5TqcRIwSV1mZIA6R
riSHzrRWReLSHETGQ8IG3rlSm+GbkEz4yjmK/VLGEsrNwUiBmBrTCPapiHbqBql+aAy7/EEKdP9A
zLDcrlOlpwvdkQ5liJwo2QzUx6HusULtsAnF3lNESpVKSrxUa/s2Heq506+7uit2ukiiYn0xbky5
ly4AiZJvwRGY01Mfi1PAuqjkzSUCwCuPWF6r2M1FKgA+VUB9Y1wHV6GA/6Is7R/tsDaALy0rc1UQ
RW9y+jFZkcHr7K2pxDEUQy7pSRfoIgkt+vUkEEeJwBkRR6rcjSzjTwTstFvf1LtPfhvL95PALWNV
qzepwDINvWoDQk8TuqIIqvyLcNTnyzy1jacJ1917m2XkVscTlJZP2tJz8M0vRQ63gS9HYKmagFXt
Ikk+SYXUmZtSwK5RXGQbvEWlQ9ADyurQdsB+IUyRYRUqNoTF2bzkpwOSXuCJrwL4+xjHdvmLJJDf
gOjtWwsvsxej6vPbIQragx4o3fXU12rtkjpafk0jS32M9JDA1kyvOqzOmu4OTYFpe3Zdpd4s8Ogm
VTKIOJpVrUKBV+d0vD+pLUQz0pjBs8uGBgCeoQLm9q0GI48+pgdn1/kD4JqCF7WAxfGqyw66gMrT
I2reHRH0sRqNi66Zp4p+15RuhjEb72OBuhNXFnilQOJpRAPKxwKfx3kyeYRAQw/Ub33/Qy1Zfb0H
ww0GVxkTZWMcIf/+CP/HOAnTPBJdgYy+0lqn20B3uMCEMUsOA2jZBREbyQ87aoqrWjQZYtFucApb
vaW3Vd4Z4zhmXuHrOBSpZtis54hVRHMimNdh5TyHsdI+q6KtMaoFrXv/2O1oReOjY9Hf0+/xL0YC
qi7yWQvuFdVqN5VT9xg01Gr1xRBtFEU0VBoa8S+1aLKYTVjdSC2NFzojGnZWsnZn8+1xZo1D/X4S
HRt6AMllbDT6VQXt4ztRAqK1c2zzHO9C/x9/+C9Ffh9++F/pS1C8NKfow88f+Qt8MP5QDG7Xp5CD
SDT5K8FQl7ns/wU52MIRFd9TXYVrfDQ//RtyUOQ/cOASGAFdQ+632Nv/hqHR8u4KIxT6K0rjI4ih
4djx+u6a+Q5EQNK73PJT92N4CVfR2t5H+/Rp2FiH6NP5LI6FMuuXggukoQ2ljNw4CvZaBVJbl26D
u2btJOoZOuiikEl2m0B6DMdE1oVF7IJ52slhp41zlLmp2Wxyy/rstO0Nid2796//AD5LmAGtgYzM
SYbzoZBQsyhEU1BL/IDkaT4oI7yR5I5Ny2zq+Y72EqlXiRrG82UJIwUv8WZs4Rh0Q77nCsA1leA/
DYpPFM3VnpSLIvnQ5QZ8LY0LAVAzger0VYBHuQrSf5vUVRiNj/yQ4cYmju8PXYQ5q0N0s5d2XDwx
4IvvMOjMvSgJxy23c/q9YdQC5zeR5Y25Pt75Q8N+Qcb3Dmdok3hZSW7IOZ+cfNfnaUNuWqd9VIy+
8fTWGe9iK1R8Ec8WkuHnWMbHrLSUDzh9RwT0Ff4lTcAofejHMbiwm9H8RO8rH1zNHst7WTLKi75u
9H1dcARXbMR4a9V2gv5QQzz8Ycg4Tnu9bCHdHSv4KrU22Qc1UvoX8oScxvPjwelddkXL8WJ5zHey
II9JSTZ+rAWhDCaItAWYgWVmCsKZP/SYo/dk59Fjjib7wRfkNIve+1XVsQeMUZR9hXoQIm5U8vTZ
PlLbwkbby4LuxjmCRKNKtHxp9SAAgvJ7HQuKXG12ULuMI3OuIdIP9p4g1KmCWoePWXMYBd2ui2yM
+2Ni7sPcMB80eWjvUkHQyxOJcQrSXhKqw7NvwcdwpUCZPJud6zLAW+ADmQhQ/soxz1ws4mECktMH
K1DqIAj2giooKXUY4E+I6eC6nvXm0tTTHjZvPXkz4R73sWAeSjzT2s0crXwu267ZJLkGdbcSfMUy
8+E/+IIuZwg+YyeYjcxQk1S9utA3kWA+ToXUryzBhqQ/beMSqXb9FR5VxXWhmuTr1erkeBhpFrtR
8ConwbDsp7IjM5yznKsKBmYMAeIAtz361Ah+pi6Ymu2RtBkRai+t8yOZs9TrZsOF9EHtleqDz/nk
3lQmFPuhYIK2YCI3hmCHsnQpTySUh0gpBXs0ORJJm7LS9mM2+ZtGJ0XBSSLnmbw+yKd41M6EbZX5
o66nkAptwVNNJ1u5LY7kVTM2FKxI4zg5GNkwfjRgt677I+W1EuxX4gsgwoaCExsf6bGZYMoagjPb
t3k248+vRR8txR88XbBrcdB3tq1g3E6FNn+FKqp9x9gf3WOjqqHXzD3dNhIqYD31Pxq/SJ9lmlDr
ZnYMzxTU3oBN4CU78n05OEQ3gQUJ2DrygfE5JeDryBIebMPodoYgD+ecOS9iQSgeVWUaXcUpiMUy
R0sinU+wj1kZ/ZsG2+b6w0wyCWgODsY/Ei4unlIOJfRlwWQOfMIp3V6SABIdO9a/4GmvXHaYp36v
07D8SNNqJDteyYgoiSMtemm70fYChFx7PH2HT3Wv9U+9XPlf4wbCmR2Y4adsmsObRBlzy+VMmGVu
XZflxVSZIUkOPWyXVYBs/9nooGVejNwNJi+z+ZUEbog0MbvPILhkptTCDgrtfD4Qmjc2B0Id4YsI
ksFTIljmnuOPvNom7YqSpAyCAzk9zvZFXOCWwEXcaqFvQvRZW02XPqpYzMokvBjVlyg0h2/YphSe
rcX6XSwPyT32wA35jWkRIAeFNHIpS9n8JEOpvE4ape1XAVl/gpjrg1npZmXdkOZCX9UkmYgGtMwp
q1Gq+FILW9hzcTIZqHAqU1rPhmF4ju6/6MXsjYkjPXBkMD2auRnc3rw9YJWr70fuVfXK5HT2kGJC
bZ8xyPoFnKaTYOFKiEMWWhM8Kl5v8F3RGxPWvkCrxDsIRPFzPXZnIPA3a2BZIgvHKAvLntc1KlK+
Qu4WCOJDn8wDFSrM9v1dVvyGV1C+GMVJhYUktEqLbmywTHal/Bltx6U25m6ntyuZrJEgtM8cHc6N
RzQWTjoUk2r0aiiqtdqlVT0p5tP7o/lVy/ZqNMbi0AU7ze6NgN9vjoSV6EHwVIS4Rs79U92321EL
MHXN6zNFzwzKWLRB2c/NWavFS7K6CKUBqvMmOjMRfj1zvR7YotsZhjFaGyy8SbZF/l5eGhUa87g+
83rOVdFev57Wz+oinKgit82VwnKWOBDhi9v3X9K5KosPx4a6VfkRVWblptb2WniVpOecVM5NBPE3
nEy00NExuJQA7MJL9SCvq9soWBVEZrsRPb8eJwZtZX8JR9f+Enjn5ITn5sOi2Yj1dtFnPbVx8l4n
ie2Gueb+Z49QfNUnw1P1QYvLlEeoW0QZhfdlhzOTfM7Fa9k25aT/etYtFoeS0KRs1hkJ+O4WPRfd
NsxIHPLwEHETFmUi44sPgXdumTheId5ZlUR8/en44lKrx5o0Wbc5tF5806tudR1+Gq5xQjnoDzGS
+vv82rfxeveMm//o0S7vbXUqtTjAUzpqevPbACC3dxROU24WON2/9b1ZHPewRhB31tfD7MfOklKL
WooyuvWAV5SRu6b24d8YEQkbimjY4tyx+BY0H4fGokFWC/DV46pDarWvnxvKa0IMLWExVU6KLCc9
bPnO1FBlIdVrYf7UW7K5d4qmN3swpjNb75sriMnei0+QjnX2Yp0KWqlXsGnDhXzuL6J4W3J+UCz9
zEf25hpyUmWxTkESVJtAZJYpWI33IjRM7mw3ALDTo3wtOwTcJ+f83lSxWfwy80+KLl4WMQuFLnUU
lbeFvSr386WzwXl9xGdreCQewStfAqh4KyQf2ApEXjjspTNum2+Id8W7/PvxLt5lyPLcVjV/Q78J
b4YfztfiDsmhp97Y9/E1n/30UG/Pei2dG/jiW6hqp0hr4nc5dMfOPuxaUr5GWuy0QMBmlbkqr4Zc
NdelKQd7MANofaoc7W157He//73Ywr/VsHVIDubiFVRyFxP2xKoHpQz1R7bq8nyb1tGZ6fXWF3Na
ZvGULYIZKlMDr5GHztW4v/eCLeo/pqN8Zpl5czk9LbV4tnSRiYIoGBGB1L2b3oB6rtNkpVzgpbCe
PjnGpriJ146X1K569589zMUWog22bxQVpaOypqyibcoa2kVDgMn7hd7adU/HuNgydBGR1REgQ4Kh
+XmS8FSx0zML6ZkS1uJ0aSmpNZDnw3boWE8ReXXhGD8eR/FbOO+H8nt+39bfv7dXL+V/Fz/6tSin
OgrC9n++/s/m538H3wvB2nr1H+ucMITplhvldPeduxg/+tMUWvx//p/+43/7fvwtD1P5/X/818u3
LALdato6+tqewrGOIphb/xxa9fNnSELdfP/2vX55lYH682f/hHJ1C9YXvt2WZQhipWnwSfxlUm//
AQuIyE9SnOA4oe7/G9RVjD+gdamKo9FexOFcOJv/xSNTIJkBVYJTAqCJ/FL9d0BdTfyq0+VZB88l
rYGtFBWSyCNeTAEsgGa7yQgpH2uFENAEGZr6dUTcHl6AkA3VtzInXvxayawtrb7Lqne4rFYXCFUu
KhGvWRn5VdFytzIy59Bn6SGKzC088R1d81tOdReKqiGizB+drv9aawRm2Em/noP4W2zIh1md144t
XXFMMGmjF7nrh2nrzbK/za3hWtFmESf0OKTThdQE9044b9TajFeakZJvmN6MUX8zNCGilxDZUbrt
h3nv+PgKxsoN2/dt7JPzVzrbvNV+IIz54ZCumMrmYWqwLHKyaouO8KWO5F1RWwfJkZ/JzPwAgLBS
88zkgJRsk2ziHzlkaPIOHey2a2MEeHnhprmJhgDz7U6/7ARcRmdUNDq9tJ33dmfCDW8IKEKYtjNa
iX5xvc2q9tZvhO10dzXW/Vq3rIdsLu78JL5ALm2uDMf3VDu8mtA4JYnxLZZBRISZRkOciisDrZlR
9mGeEdrZImeq36pq+2hm2hb51DNG2ns5qXekD123pLm4M2qGII02I2zwrNI9Ilw/GhLOChHcNjPe
taa9YXi2+ZC8YJiyU81yM6v9fpQlT0uaNb01/AqRs/tVcduU0UZJho9Kru7mQhIs9X1ZQswrJpRZ
Fc2n8oOME4Dr5yNi7unKTKTvbWg8m0HhdUGxTWY0rNj6WGpxr9CFHdLqKYg1T3Kqq9ZsL8D2DqOZ
7bAFSFZtIO+lOL9Dg/CAieKdLdMs0/tt1UteruTbWUb62UAtiZJuk5rpY9tO13Y0bCpSHxDSt+Aq
2i2ph9tARZky18rgllL3HDY90kBz1Wld72rqjLK4ptWv8W7LzdBaH2Nf2SABW1vZ9EMnXyUx6uvC
HxAYhhcRomDD7D72AVlE3bxV/HnX5HTjk2RvZfXtmCVbuZ5fmrgkftrX+C2O+WSZ/XOjkg9C+uIa
sTMpTTNfWu34mRuUzlpP/IPWttukaR/GuHvSglTZG6RgrWSIKZWabdhWI7etZiSkDuJDqycUqjJK
OvaW1ntN1DwSlPWpRuOvVfEmIxNhJUvDxzmrBIPBirknNp1UKcQcGonN/9iYvX2WIvJVt6TnXthO
nWwbp/rq9C1hBpVkrkNZ6IYqFdFtO+NRinLeVQQrYLaH+rrT0F2afXE/zqaEbDD50gwiJ74173E1
R2dcp+kmHmMSeMKS72jmFkCGqePmmabtZHHj1/XPqdTdJ63JFVaSr6qqwTvcCL6PCUZ3ZfSCsaFn
hsWnUS6/NYpK3hgYse2WCHLLAcWYFXvo84HZMNUkrssC5lREAOmwiUul8zjZg2DryG5D1i1QS/tL
nciX2ZzZK/wKVko8bZNaWxGDetk60UVVJNsx9Vf8QatYGUGQZ+c+Rak2qtp9CIOomUg+qsONIjVf
jBy3jDCd7pSwee4N24Od5ZnTeEn7ZBc30raxbGhm5ve2mU3c1GRSRckDqivTI9h6k/rFVhnifaPg
y57QRinqfdfnN9C/bYLaqg9CEzoQsqSH6RfHiNeYQTzFAWQzSIAok2yIkPEVgMNlFBMKVGbkKzv6
VWEDhpvK1jT4X8gWrpEqPPd5uC7GxKUxfzeq9pchM5/Msbu0K3yBunAfa2XlGiPO2U6qmetCVy61
fr60fd49ERckRJUWoHZf4x3iJLJzldd0kzyulfeQHq6Mufwzpf63jgz/b+ara7ImwLR/Plncf6+D
qPx+ehj582f+ag6bf2gOhr7wvg0oxOTb/OtEATNdFbHptqMRZs5pg8PGX21i5w/cNEW0zTHX5mcm
zr9OFMofJOsYpLcQhimrXNt/50SxvO8dzyYcWyHNE2eNff7ifFyqdBAyoy9d+TDMK+LIV9ld6hWw
j9bJilwwz1gldBfxNcRkZmOviJl+OnlkN7/SrI8s6tMrp2IIn3mFxrfg8P/iMU6CXmMndsensg8a
Vxg1GURBu8pVdNakf3mlXpYSJ+wT3KqyRhpmWSHaIuYNNMwNbiLlqmfDdQrrgWi3CxbR8dz1h9Po
6aGNF687FqQo4RIP8UZbPGP0bnD/xACFiyi+QZBrL1BerrVV5mXJarTOXEVwZn+/4tFO8mScej7T
BKXr7GYwYR5adK+bGbaop5YE/vbTnBDrXEcc2lp5FQ95eAO7Lnm2sW9ZFVXar6usJIK3bce9NEXl
RSVN7IPSnCVfyB2c4Bslqibtp9rSybCUSK0k5CxO7uZ0IoyUuPZKuuxHpzLXdHqaiiCEDDpATSP6
S2z3ycqAdnXt0H5yO04M/XcI/Wyx/dC192pSYaYfYHaj3M590NfPWT0r9Ip9LSobl1hpIvJkJcqn
D3macWHMarm6y479FUu0WoJpGEOotwmp612XX9XQz27HuDdR1NKoQTf2ZNd4SwCs+Jvk2NPRj/2d
VrR6wIq0e9OXhOj+2AsyRFtoHIcBiVUlGbOrhwagtCKaSM1oTE+SaCylxx5Trsz61zKqncx1RBMK
+QISO6UavmWiRaUdu1W2aFwh1KaHFVS0s5owq6xVaVbBRX7sd7XH3peh+s6DnBbFXWYpXY0TBy2y
rIEoupqGua929rGLlh87as6xu0ZOKp22Tmp6+OA9zrg4eahzfcWhuX3mCECPbj726zC10mngxZN/
ZeCruMP7JVtFioyVeq8wF9S0vII/m9Ue3Gx2y5E+DE7FPpGrY3qD8e60m1SEoLC0eg8D1AzbZuyr
8hXTi91JC1R6qSg7r7sGLwy7JwBwrZZQ4ugxZh4LjrwLslR7Rr2abVGfRkgwpRh5AJ4EBSJoCQX6
qrZUkknyrqzv5yFrgrtC69AIqnqQOCvdKtW1YdeAMLNqr2Qadl5p1c0h4hoLyTjqwk0opdO9Jfft
U+Vb6OSyrFmlZdR4lU96bNuXMDhGSOquolV5dlCTsZO+IGzPr5ykkkVkooFQtova61CVUDDIda/e
93NRTyuIfv5DUznznZYbzidtNqYHNJX288hitkYjC4m1y+yPkSSN97gHKcFqUAb5IVN4EvQWrT0h
JdXlmMvytV0m1UfH6abPgTGl3CF8jIRzu72G4e1/iFIbCSQcbw6SKCDNDWSy+Nbvp/A6Izbzxe7G
5DIgh/xDQBfoM84K9S0OYLUXEYRyFUbkoVtjjV2JM4areRrKXT/nuNUmibVpjZnkyjKQb+XSwBWG
eC6hpCAK1YK3ucNppULi2hcXKmwK2Nc6aWiWMW+MojCZSdm4imYL8orCgTV10FKmlfMtSBAhEwGq
r2U7l+jGV2T74Yx3a1fIQs22ird+rPY7SyL33Rga9cXwe7iaQ5jBWjGnPb4uwb40ixpBdICLtGUE
6zjTkh0HWH9HfCC00zRCWeCYEA6jykbMXzjFtKo1I9xZRs2VkpzQnd3XxY5GORkLGLIdorjJNlUW
9RtkSvLH97ewX9ZbUG34Wlzv0aARaKIvwB9/rJpK6XHGN/t6Y+bVhwIivpyqB9EonvIcorD6nE/6
ddQ9BJnMdWBfya1bBzcmX6I+WJ5PjyHP75XkInTidVv73NAvw+QutTBFMEWy5qpzPmeDvKlrliJ7
68uwDyxj1RAAgxZiVUAXSuT7yBq3ciitHe1D2yhe22grM7yxix5Wus2VckRrdIv29wyYeIS8Tzdx
ngC5bqY4sSg0ip0FxKexvw+TwR4nrPO5JrbGWti06p7JdWRe2ToOzGfddhdoCDqw10UXG6tk974d
WRQdN+mDiVGaN+/4tCF9rIXp7fmEAIGJ/vMoDVn8QSf7qp8ValMlvGdtRm6aSXtb+jiF/WXayt77
U+rMA4Up8rpUnnJhKB3GJkxvzVXqhdXaWmWXykp1k3slPns2UpfHFPE0mb84B4A7W5wMX1esRiKu
TZ+j4LCSPgwo56fV6OFMs8qY1960caAa6Cts2jyWCG097RTaYavz1ruizvIhn/4d4iWcPGSR5Gmp
IcR/Y7iHMfQQG48wKn/8G8/3tMpiwuoNIpVJOo529CLJwNR93olhZrOzCTj0Bp7xs4n+Wzel/9vA
VWSjTPJ/vgK5L2H0cnoB+vkDf91/QFQN+K6oc0m/gaTCnPsLUTX/MKGVYObJcgnKI76lv+4/9h+G
pkG7tFHL4tNKNMQJooo0lyWWX8k/O4b4ub+g5T8vG6DS/5g/uLgQMMkJ0UKaK3MsN/kTFwt3Lmk5
HiMcL0mOi646P7A+OqSPgIa1ExHUUozkodFvbB07/ZPH9OdfcqouXcxyUVnMY4NkWlloKRfzj/M2
7HEgMGyFP4/+s0kHFkfKc8vyuSqL8Vl6whJiiiZ97SbXOFNtUg8QdK1hsbCq9jTQt453rom4bOAd
x2ZxqVNtRNTCIP/1Fzz4woqxpOp023uzN2xlLnde71be+EM7hLuUxcP49v7zXC5fvxRdPFAsNYh2
lCCPTdtubWxIoZDdvln5mht9Nr2RjiWixXV3KR3aW3kXXxEtDdP1zLK92CCWf8Txun2ydk2YKYFX
8kcMQbrTMOIo8Bexmi+QnM5UevshG3DPdVmmUWCLhuZJKTxE7J6sckqt/Fv7MO6jQ//U4qdvf/Bd
1a2v4tE9F8/z1nSCrfWvmov9LzBwhMkSFBYql0i0tL615/zeeDJnuJ+L5T9+mW+XYifC8RfZ/jHp
72R4llnCoMmYQ4n8WTI+NOOTTHP2/TmzJJj8fF2YXNHyMXFzcxbPUAt8wOiO1yVyUmDRNQR0Zo/N
RnZcFCzG1jrYm+Gi/Jr9bvTMsTJJuCyAGqgQbaXXb09JpqKQjh8mDh4zhhXCtsJam66zTdfB5lxP
/Y15CVcQSAmLcwuoZfFxjCmwtlUx0FonMkQn49uGyCk/RBgbnnmmogV1sn2LkZ2U0pcBhdmgMUWw
nnHhuq16ZmWwNbbautyG2/cr/Ypd2ThBkwpNwq6ssJAvnmGAoBUXSzjp3NsJov+q4iuOPO0quTK/
WZ8v0QdfTpfTvn9Un9LtwCd5ZvosNg8waR0kjgR1DQsCVVn6HVSl7Kta1JluybXCn7ea8QVDbtee
cPOxa+SU54gRYrU+ebR/FiSJ1JFhY/7i+tJYhdNXkPxdejIVt2P0r/sCbWBh1W6BziKIbRSq6Ta3
+8NMu8lpHHSksptAVYlKfZ81T9b4gpEVdkj5meb08b2+88ctzWFMv4FvVvDHdbhau+jrV9WhefwC
4Tdbh1jDqB/6HzFis4/juvDSW+FAQevsHIXwzXeCnQcTgxYuOP3r76oGlK9VrcUUtdn7ir3l83aT
blrZjbSCVeiqOAy8Pw2XSpufb+Wk5GIaqgU6uyijpH4VABMg+rwGPIuh37nI/+dVs1e9NHHP2lO8
NRlOyi629mC2LVApZl8K1bSPnulbe4X6ZQ6sMwNcrB1ifOhtSERjoSJ+ZklqdRq7klqns9yYi48U
zFxG6/UwX6TOx/efpHg3ixmEMgqWFoApFu9CU3W6o+VTpVi4FVo0c+rgrpcj4Ygae4YSoJlO0/he
buzr90vqb5Q0OIYh8+HW+guTK5IQPEQDWe84ItxG8XU7mmcG9euExOBG5XTJHm2ZsrzYYgiVD1iQ
RXs6DvJVHhs7vCKfC3M+NGb/GKn2jtyq3fuj+vVBUpNqFjwBBzHZ4kH2KKTKAJq+iyn4Y1yZByuM
rlADHSK7upbt5Nv75X59iK/LiQl0slUbndZF45AiRoVTPzsZfse/SbhTsKOXwdEB0Y85pIu5juED
DZSqQhtV2lemFSP+IMkSvD49s3u9MRQ0c0D1APIgOkf+xclQgtGwc8zmIQj56mOhJ3t06GdS4M6V
EP9+UiIBIsLCGr9EpszgJiaBFGH69f038usnywII45KvCAkbwqvXNVI/y9NSTQ3XDgPZizSyKyPz
EgIDNkOzfM4X7Jdq7PkmtyjOoJoFqL08FRLcM2DJrLpmNVx3foEHo1FsJegoa6nVpDPL0S/Pz1As
VUFMD5lG4YtafFCdk4aqE8qY4HQzrh0fM/scu1nQh14vRIsS4t9PXlE0aBrCLeHcfjC35V5faTsA
ciy+onW+ofG7SW6d6+Iw7+xL7dYmCLO+nTboxVz1In9UrwPwhH8DF1FwEMA7ir2fQyNhE4utzSr7
rsM6HNsCrO+SJL1Tsm+yrby8P3V+CT5SDANdJeklpq6zNAr56ungm0lrlC5LB7eaBvrOZmC1rl34
4OazadypPqyfKrXxiG9kzEnGAooIG+B1lJf2arajc/eAX7dX/h6QAgO0TadNuCQp53qScT/gomy4
gL6Fa4JI+ftyPWBlu8kI8XL25/ylztZcbOnwJ4q5GqiJG8H4lYyFTbcNDtYa5rexDW7iXXgofnfN
FsPkmmObfLQ2iMDrx54qw6AjMERgCbqWGt97n2yP/pMzxqgh6vX7L1n8slc77etiyy29b9U2i32K
2ap98NOcCILkQaIbo8TWD1tqbw06O2NoVb/97b4apLH4dmucoEq7EaCHk2xGQ15NZyU+54a2+Hb1
Wepg0jC0vNExRuzGw4g9nDtK5WXTlZyD9eJTjfmBG6fntt1fMFvx6Yhur6rid8ltcvnpVK2kRBpG
TMKWcSbeLvakFUKwlbjUSXvzzOFlcUWm0utyiwVh6rKwaUyepkODHrcrD0MrV87DM5Pl7LCWX0M0
4ZtdM6x2M6w1EKTxIrqy1rpLDsUmfzx3V/11gX89rMWXUEU84T6jXDw/Jdpdo3x5f/Kf+f1HW8mT
1T3HeYwcFX7/GCQXc9h+VmUW1PdrvL2C/D0VlkAQXte42BgU6Tf5PrrT18GaBqqxxmlFUCkGzCJ3
2v4/LLqY+5XTxc1kMSFqz74dPc0L1u0F7Xuv4ApCD3mnnBGrnB3mYuv3sb8aY5NhGmwKrmgXRIhv
XWKRXGXVPKgXkvebGNSfs55mG4AN5pFL3KsvUmzBSgaJxfNmim4bSPlGfv/+o/zlBC0+LXBpW5zd
OWksTtByn0VRjsuKG/sm+iI/XRP6sjW08llLLey2SuTM71d8c1aeVFysHWVtJpbTST3+ziaZjShy
L/EKth7er/LmknFSZbFkZBW8BaNmXFp5iwMYNuiFKytnTp9vFjFARMDvhXJ0scpXaCkSXSCTkbLn
ILUKMDqPptW/MZKTIouZFwz+gAmEj+VsQH8q7TKcnXrdXFf2OJxZAM+NR7y6kwUj0Rusa2ANuIXG
mufXbgBYP2P6/v6I3ty5TkYk/oyTMn6dxTg3UaY0QHiw0QzJljXNr1Arsbz5UpT3UnnuMP32B2xq
Bm0bldQ6wUI7LVrJQRo2nY0q47LeBNfmISc11/yG1yKru3wJDcB7f5RvzvOTgosZGBvQPyqga3fS
JkhJyaXTlR/fL/Hm+zopsdivzLmG3DFTAkb0tRHbh8SGdWWe8yFZIvA/VyKcTk3ui1xLtcUUnEID
ykkmnl3kCpVnvuHK4Ky7jbVtCIMuNonneOdQz394Y39XXczGPqogaoDw0Wmv9/LjvCtW0Ta45LK/
r29Fxe4cznl2oIuZKatDn5HZJCaJ8kllaUe3sxHd0vkAUW+eV/Jlvy239vr993h2qIvJSRhWiTn5
cajaRvOUncARK69dx3cixhxQ9/b9im/MHBt1B8CJzRcBXe/116CFE/6eFTbtdhduTVPalam+K/Tg
x/tl3hoYbrw6iLyO7TD/5+s66oSAoRINsvxyJEB7o+1skmpc8mmQ1QWrKnfzs2nIb2xpr2ou5k08
R/MY2eUEK90OcheBgE9UlDwa5T7SU+dxzobKgTfdavaZhU0RH9ziuiF8ljEh5nrDx7KYP91YTKGS
M9xu1XpkEq1wWnSIL+GLKbb2ftjgCudszU2ySa+Gs60W8dLeq76YRTM2EiMumBPOsk5KFN2cIbyu
HGNStj3dumAFkIZp7DA6mrSaTSV5aJuhLS/GygpaV4myyPz9vQtYzgTs5FqrYeDw+vVL0A0GM2hx
zmjSVa18TfGJ0OJzt9g3JjOYDOALPkmij75YaX0SU6A+VdC5usle4axorHHdl1A5qPPm/Qn91twC
a5ShOqPxtZdnMl68QapCyncThSmmhbL8qUCQu7WJGcQZ0W8wNOnN7ftF39hJwAO5a7HUw4VWF+Mr
dVmyZVHUHONDguFdNirnZq76xtw5rbHYSgzaZY6TkJ9gSYmXq+F3o0sOflM/ckuBU9ZdYXH81JfV
6MpWv06UMF/pLbFs749UzNDlDD79KxbzBU6XouRlNhHQMW3nSiOnMdsHMjRm+dP7ld58pqSYgfST
IGcvIfiJAIr/Tdp1LEluJMsvghm0uEKXbq0usBbDhNb6659nzy67OhtbeBweSBqNtImKRGRkSPck
VaiTmH4BV8IU2nbFVJYlGAg1RFFDgYl1sRHhinGEBBkRDkGXlUNedFmJJcNHRV8Exi2a1UB+/369
QNnJ6ROH46IYukA1BJSwqfJv/04IYxlRmo4AXIVlVFj2KA4aEbHzs1ZZpb+U/fDAi9MA5YY2PxKR
75rwYtXlWomhvRTcV4IAWF/JbLgPbe7w6hrOP9dIUjDFh3IuLwhsypqCcWbmsbuHlbDQjHQDkEMf
0fDXZSFLn/9cCL1wZ0Fuo/KypFMhc5CB0TGzh/Kf9gqwbYnTwgARIP9hZMyZdYWkgckJEsawsRQw
I7UycJyRlP6BIlhZQIkUexPw4t8VaUus1QwJ1qGEKNgKeuvm/FozYsmOUUvSUIcVVR3zNIyImdQx
D+RlUNgkJz2atkWABQmiDqp9WZefgtDWQ0lZwuyfpKNm/F1Q2iZtiNV3vEeDcsr57j7OmkNaS7d/
IAbUAMDSx/SWwRqYPpOgCbCpB1KodAt8K7/S8eZn6UqbfFGbMzGMiWFKGrirBsTUVf2BSTKn07tr
NdZWGt4/gxocGhp6qMqr6I2yPRZsz/cqT51y04ZPkRY/qFL4QbrKVZIkNyUDaYD8j3tHEHgmk13/
nUjYj2WLD1VWE/rNITZWSaKuXKCfrw0VohowBYB1wB18twZA5DYTWMHgB1qE9lpTbEcAutXCeAOK
7vIf+2oI0+hKM64ReMOYpy1H8UgBRBoecQVF2lSxgzl0gm6lTvXT60AKQlC62C1ADnNZy4hPVHCt
wSegKncyyjbbzUAN9y7b90KhFLaN1pQAG0dGyJ4cstm250ZpQGpWzJbiRlvDGi31vduDF8leH0dm
55cgjQqEE6JTl/LnqOa5N9WBmAayWBHlHPRG2r1g52D+dQK7NVsHG4UIFI50bavyLyu6cJzfxNL/
fubEgU9DuIpArFiDPXzqXDruclnEghHSfhe20mh7/kcNiStbqeQkGTXn5CXXf0Wt7pXCCbBam8ty
FlURRUGUwZKHKR7G/noRLGVtjE8WyuE+LSmM3Rqa0KIqXyLYwRilAzMqWNHQ6wVMpGJgO7O6JWBe
NnJiX1bmZ7gAc5AxgI+IGMNen/Z59l34MTL4SQFYiwiEanFUbtJMcaqodgFjZ2t54l4Wt5DXfZfH
2EFZT7VeE2RTUwWGaKR3QyRIdpSCVBGbRUDDczip6/Y8ut3X/WDkQE/t53u9w95uUb/JavMADpUY
QCfhmDyCbrds7AKEGzGWkQb+NUm5XP+Tz312QoxvyyuSqxG4Nk1ZL0ypa4E8uQL99fmKfY/Zvh8K
NYezjyAmSl7EIkSM79w7gBvBzjDmB6CMDwqtxwO7SrCMbQyyWgfs6aCZFSqT31WP3MqcwUKR4fsP
YZxeqk1aXlFd6UoG72h+dJ14lCMM2D07cWds1vrmy+5IxmUVMcODlEz6rnqE1jwvgKUGJ2vSBlhj
Vfcg7+393qr27WvsF259SL211unCgw+z/xLLmGGF0cagnCBWDUozrSpLq2fLKNeC8R8wNp/e9kwO
YzxjyZE0pnLogXJm6aq6g/2xwlNt0Bk702Y8YNguJVh1WauaLnTl8THxRKpg0YNXZNvDTQR2qWnC
SO+AFdxxk6C1mFmJldHZsus1MCTq9H6YsK5hPJXHgg0K+d+/o5hVc8BLBm1etZvGS7zBlTEpvlag
WFbqTA4TqeXBCEZAA3JovxRMOXb7puHBRFvf5WzhecVbLbr6M2mMdfZTk5V1A2l0o8Z4ip/r58jh
rM7tHRBbNHa9XsCkB/XjIFEQwSkCe/3HfDEvB0WmpxCZbsBEegCLrEW5qvLr3PoPQ9z/nJf+wfT1
aZ1nspjDHGUyDliRo+rxVvkh+Ryd8r+pr8nqqtDihTsTxZxkM3JKIMb0JPV3ZX7vARMjqy8rn2tJ
CCJCRAEUyhyV0u9G2Oo5r6H4+9s4FHQ0/5JnK7fRnbD1k1pf08X0+H71ki9ZyblY5pLned/HQwGx
+gE7ZRhkxViTNft0XzsxNoIDiBV39dsthQjIfBXAXX9OEjPfDqwemB+tNMRxJ92TXFRGYjtEFBc/
zLWJDUYq08vvV3sJ9M9l7fNcLvMhs75CXamG3MHiLUCQQ1EOT5TmiTbv/2f96X9b6JqWzBeV0zYF
hROkBQcdVPJm+AyqLr/wgjt1P7kCnkPkUpSr0VoxpaVriNkaBMg6JokAd/DdlJRJk4cx4Qaz286u
5lZesA+PFL+OW70ai+ZzJoqJJw0dINUxhV8mEnHKDrPZae6sqLOQeWLY/L/qoJj6XZ2Rr1IAzX86
MhvLls+YM7mNIxdgPiFG1gRztABygxUb0lih8bB6mtQofhjNmXjmdShqoQ+waYOQeaOgfI0HIrCF
o3gCTdQWwL27f97wV7+py1wOSU80LheoPApCTLCsEakAC0jMy8e6FDyfnypzFxJZLPMqhBhjvuLG
91QOLR7Ae4UOBrR+Rdaisz4XxlwFJdM48PHATBrFLDcZMC+Em/CBd1sL2e+avTAbGQgcvh8g49JK
8b/2Em/6TXqbWe8Kmi3l/R8FKedaMaFvhE1wFCag1SS75aZ0CTBE2skfLay0O5Gbr3Wv6Q+/ZIlM
hCvPZQd+XlwEmfIElAXIBebrvIpWA9s1QYwDkTlukkHPiJGh/lYF9W3iBBtct/mmelfBD49NFxuT
iPbagV52JqhffL/oqdgmUgQ8erPUZ7M3HkHCbV82+kWX/HWXWYbLcOQAt5RCQs1jugAkdlljd4Hu
tCNZGVZb1gXtIUX/XMxgjLCSx6JLI+SKovKkCpGZyysCllUBLyjGTlA0YLvx4OBK4XkRndcc4FJB
qNXMgF1IMyskm8uHtpjnoI/5tyjm9hqgDStnEa5Cf4nQ3zpyJiBzPP3OsN6rJyxKe4Wd3K49n8sH
+CWUOUApzHi5DWmWA26EsmiBedavWMNCo596ii8ZzAUW6gmcDdTOsc/kJbv6JOx6n3jA73JFW92J
/vBorFRrF5OAc5nMJY44GdslgIP4zKoEO3JAtM5vADroxNvqsVjLipfd/JeKzFWeErFLBwPihBMq
6zlxoiNdiiUvoAQLW7N6agrsUJkyXHHkrl3o/+H3v6QzN7rsNAIkX0inrjh3scVvv9McrjitvZpr
RiozUQJ2dpRiimAvgLxA330j+NE98cDi3ti9wyPbIa6ymXarKi6HB3+ryM5Q5OBrCUJahKJJHf9a
9CAG1+0GCXIhYTrVXI+5FhPzMxNi4Y5IM+BCUhMqgXaxBcqllakWd0N+yVeoLE9Pgcmb4VaKQVq6
Oo+zeC1FlNw0tEuxistGQ+BjS4A0iRB6uCHxmwGEt8veZk0AE/4YhaGFSoiEhDPQoAFlR0LKlXCE
Wt2Pd/RMByb0GTmdM8DiS689Ded6ECqDD3c93198Rs/kUFXPSmP8aIDBg6Z0NEWl5SHAmqcnCohv
gCf6PgO/5npQsvgunAll/GZajpjRkiF0NMwaJfLwPcI+omFJXgPcIjd3pl3z1vhrgOSL5TcglPxt
GIwvBUYTqEBAqIth3MEBHXTmZF5kdfawj32KTpJaa7nroms7k8h40h7boSRpYYqYR4jRgSLvRQrO
UiFTPYBC+Uq56rvXbJNxpq2mElmgH5TfipZqCb5xVHMXLNcOzc4BQgm2zPTp8n1YfjDO1GR8aF4K
nJFxECp7o2hiyBldlgzbvsQaD/+P5HHlcrAhErYiDQxy41RhLZbBH3PRlvazD5pgh4/3QbIfvQgc
DqI3PAStSezV4sBi+P6l7+ebcnZrCOKYqqIeJtz0KDuisHOUPGObuWsbpYv9qzOT/Tz5M0l1JM5j
GuNkuWYbeKhvYvnyRt0XkTns25cqhO9e1W7lerI9CxXQcLNETahy0k2NGdubxgLlLrAHp3f+PTyK
duICI/aPbOhzbRGra+hbfvdEmGfEHkoOqb0ruaHV3RMns+Rb0QU7Km+upszL9+RvcSxy98g1Lc/9
dnyDkz9rO0DqIzcaXAXgZXaC1iDwty6r+Nls/OnUv2QyDxOgyPOhiKBig52N5nr0G2dy+Ab2E3yW
IdsH6S96S6nFisDT10/dpj4Y62Qai9UXtCixkUrPmmLAnHt9cL6PA6BO6H1tN/UtEKiscdtt4q2x
WT1o+mddUpp5yZL5v0oPQLLEC2OmbubVvgYAguS0Vj5bfs6+FGOes3bKQM9LS4WBuqs03Yqa5zj6
uPwZl68HlsIAlAM0HBY7UuB6MIVNNFwFS19r2EZ/EDSnTNYWVpbkoPooo80uArCFDWO4qm7Avp5i
rh2caJl8jUaOG/SYjeRuLiu0dBWAdgPuPIy6Y06HuXmdHLeaGKGRkWu+lM12La/1Wxcj3zMR7HYb
iUc5ikBg95+MAly1uily5gzo6R3m5rB+A2faI/ZGUr1WklhRj91wC8A83KoDZOdN6WF42Q67Pyke
iUB/BWysCJB6rAt+v1C1EdXyUPA0iYj8/pagiZFsZBfo4avlzKXHFrJwbyllKdgoGC+idJpUld1M
OxiRH9FYXrWRIVEUMoCFEtu4u2weSz3lbwIZbzHnsVZJ2kQ3ijqHlqTlcBtdA05BQH72JniyK/q6
BjpqOxGdbDVtWrgHooCNaTB+CoaisK2vSI71GHNl0Lcn74oeOBN3A4LhD1AqrTSKl8wUosBiSgfO
MSzChGtFDDLjWsIUBYAD7ZrXbowcC708WAV5KdnkIobCARNfC2CzjBRfjeO7NEmfmgRLhRit7XT5
OMj9r8vHv2C+2K3G7riIA8AIJRMsh10g1FVH0den0R2G4CUoq/fLIpaiDMxbADnlc04PQznfzXcM
K57rIpgUfZCEvYCWg8bjvUdj2hF3fGD9wV4cohrwuxqCgW8LH/dd4gycf6nXm98rxPM+IFbqAtz9
OroDYcG+cHNvXEuplsJ/yMRrB3olNFLZNDiOuzDSJsgcrHxTb9qrCBFG6WQbCWqq/h8VC78JZC5O
p4RzVs4QyIulqQ33IhY1Ln+5hfdOFEBxAcgd+G7MPX4/RsGopNBQany4/jUZtMcaHI11MPqXpSzE
2xRLB5LAaQhOKsY8KoKxNMGgqD7wOMqu9RPAlIm71eYz/bVMqPBNDpO7hGLRqSFRe1M9gKYCwEFg
prRqZ7YoLPN6oLvoWM7UYt49NWrTMlZ79KAU3u4HtPHzxJ7Fp3Dtgf1ExrqgmM4UfoArZ2RzCUn9
EwowToeGImV/TjwKMqXeDa60nWzRbERnvQu9aCJfWrLPhZEk3DyNkF1Wxak3GiBHltgiD3opsi6b
yeLLdGYnOmPvelN1YoU+GMJKKCiYoat/lM5kIw3EdoltrN7oFYPRGfPnZ5LJpIJujSPgRBsPb+EV
RZbTkIsBfXUtNVr0xWdnyTzzsZACW3mAguN8pVUiVtjXNg7XvhbjF3k+DcEZCY3isjmlfOo2sfiR
GqK78qnolb1kkfRunOWVQFXEPG4LOQqxOzj9yE+B1IqoxerxwUA/1dJqrzO8rRYj186QcSahVAUZ
gDN+N7hnWzDTWx19dd41VR+IZCtP+tLs17lP0RmfMvalLkwtPtlg1XtuLwI8hIIAaMcEK6qtCWw+
zGTWFrYqt4U9+MKmWilvL+uLF07AJo6KFvH3kx4lYZIaeBczGYHyJRTqTVXXd5c/50+kL4SDIPMD
BhlmXAGaxGgpdVUAMhsc6nyC57Qy0Lo4vc/xprAD9bgFpJA9wFvBzNjtpF/1QbFAdr1eOFg2qq9f
wThUftDmMoCuuI6Bl23JbnjpZLP0M6+3eDd7nvbjQ2EDqjxcM+dlR/C3ZBZAQBsCXo2pIwg3QMN2
Gy+zJgUBDOAm/MQFT4yycuLL9/RLIBOEdxM/Nwr1qjOfg/LkQ28jD/hElz/rclz29Vk/ATbPbino
ZcIAhIa0YJmLZndENc8CqJ2HmVjMEYO1yV4RSD30T7fwpRbjUBs5Grix+M8XBPXXFtzLtEIqOLWn
tfYflEeRM2GVQgPcKiZk6d05008vgPmQTxJGMwr+mJYVKKjEUxfkil1PrZtwhbei36KFnglkLiPf
jVERchAogmMCOKjhE7ihumtMhYNHUbuWtoLTXksEfaa1zVmqyo+T1YERCIRCQGOxWUyXRXOR0wHt
HLtDRBXMIl/bvxcWZVB0V+A+qWAQYZx6OQOnH+BTv9/fvIJDbx/p1+Nt6RdAJul67lrzbtG/ApEB
i7MY4tfBmvH9EyZSLEUBsLdRthPegUayA1XPNgI3JBgf9vMusKdTIts15vkwzJeZ8csq4MVCMVY8
/wWM75NHXRlrBekpLWZl2wJvmOSFfnZajU+XzvdcEuPfhKyRtSL+TJNefkOEQklTOYIjHWgy6a+1
cGPxg34JFNmxInVqponoUI3GN1lt5Sid0ayswar5BmNv9vS46gKWXCm6ZlieR20L/2CCuJgb4p4f
PmWONtYXsA+ceboNMqRt70W3aw/0YtAIYSpgyoDdiVmV7wY0GAV6Mhx9H1OzvBPsyopeRoKJKQpL
DB6C1ZI6vQXsTQSeOvJOjS56swl13HMayEmw+ly7yq1+rT3JFupRLpBeO7Oscbp0sJbY4/Nl37No
PGdimcsph7IManica5WLzSbJIuQbWElaWYFamhdADQ/AhigWyIbOljDiVJ2NgAC0pLV7u7gB7CWY
gyqTOAiyENk1AopE9v/j5Vgym3O5zC3Uua6tc7DwmsOsNK5o1BMAKUPVC2WeuBnYU7FoQIKrqhhB
wgZ2PxsFh7Yz86EL/K6oc8tQm3wtLFh6pSUNbgl1WpTmWIeYh6HBCWE4IKGsHog/HDpwk92OGEbB
Wr9ijb+0X9Ob9nH5Q68JZTyiZBRqbUwQ2vK33YQxFMyr9tEaE/eSOZ2rxpy3knRcQgpIkbkSTrbV
mkMf5eTmsi7LUmQUaIBtC+RKJh6Qgl7Ri44gABnznS6GIXBu0zVVFsMcSZexeA9EVCzhsyfW8uEE
fiGEAa/cOyHAfCZOveut3Cw2Tf//wO1bcgHnApnDK/RWlIUeAvsY9S7jpW8e2jSx+3Ll+BZNAVj2
FMpFAHA2c3xpFyd6FcaDqRFPU2egMd5pgmL+wTcCagXGLQzwkLF9AqEZhDmjwOZJGXpzy+0btbi9
LGJZjy8RzJvQKMDAUamxcZxuc0PtC6PGgRJREld0WfwwZ7owB5YNrdrAWUCQSEwRZFfVuE1RN0iD
biUtWza6M1HU9M9iT0SZpaT2ENU4xM/RsgZHJiBbJrfbhFtlU69Z+ZJqIPMARDQYZijxLCOvzrhY
1kZk3J1kJzJvp1Gw17q3Cm/OP/9amFtHJwJvOHbomGrT1PVKrwQIU9QhM8tStUhSuEGlrnnXpWAa
RoewBHV5wFkwL7es5gWpEwXO4Sl7SAGTFZkNJn2uMS9mD+9VbVMkmgfjIXGJuxZ3LoYNNOfFpjcl
sWd3fVVVmjthxDYiOcp/UeibCL1brkaS+8kTYl8+0sUeyJk4ds13Bmklhf+Gu71OgMHwpG7R9rcr
LOKodrvlrtOb5C69SZ3c+5P6wblk5pR7OSJtEUNRuSTmXCdmEa/EDEtO/lwCc7vLDmBregUJmZht
AFR8GPtppQyzJoK511OYp0IiQoSUV2bV72Jh7TrTY2CjunMlmOtMiJrBhVMJaFJNDojFt/IVHaoG
64J32RiWvOG5KOYmV10blbEBWyBT5atj40cYOell7d+qRD3KmYdKg7pLRqpSjZ0CGYs2v4H7dTe8
Xo36F+/y13Vin+Ac/cZyrJAY0zLZxPtCYJYtejKBTRmO4tfJjn218cCBdlhbbVuzDeYxTrWqMcLP
fd9GtaTmQQCd2L/7YEzeVkVRCSI/KIfVdlDagpkLCq1hWC5ZBYYBsNFCwUF+tOuRpeVT2MC/q40E
8jzRkiPeCpI1/JtFMQqGqRFWAJOWbWLpSsLVkop0aRyqQx5XnsRVTwURnctHttgKpSBBwCrH3vwP
jN8iicZmNtB2lL16Y7jKDrxXul2iGZNjtH70ph0gFdZriIvqnYlljAHEhpmBfiuusVRtclmzVa53
SLI2irtYtjhXjzGJOivlhOc+1cuOEvY2MzMDejRY8BzacOL3+ZGgKDz4id1dqbv1BbMlq8eogAE0
cJRkFLYsDMpKfS4y/ACQaNyrUnkrKuXKA718lqCslSiCy4/d8zbDeGyfwU9xSuoqSnzs235DWmFt
XJw6b9b1auqXHMb15n0nYvQeqtDu8fDSgoMeBf3OFl19V6PYtbqct6YY/e9njpEPMLI6jlBMkQgw
xxFfqJhSh8tauQPL3+hLMcYBT3XdSpFID9APrsPnEmtqIZiahmcURK0ZBNbb7PGyyE/kgUtnSf30
mWqykJVgdYTIHvx50W1glTYCnO24H/e0+FM6WmypG2BBvjf2CIg6zSpgqrVVAlMCXyBGA1G+ufyb
FiPl8+/L3Mm+y0oho8eNCk3yimDZVTfRJgR0B0ol8m7ws7WXb82imNuZdG1SoS4GJ/ckbmkjuN7N
HhA4sfMcOyhfrDzoi8HkmYZs+4CLtJmXK8gbwK8HFnVLaU0QmYL5B3sA4IvfrJzoimGxkbOoAqlK
oDdTOaFRctPdoAAFw2qdLACNH+XiWnvgV64M20nIlTyR+BwSW/I2iwgiMx1bdasNWRoqXjDfzz7V
mflWeobpKCom3wuuYCu70P3NWd1ctd6aE1+KWc6/GuN3OtEIUo5O6xhtlXhKlsdmVKQAiUw7O/tM
ssSPf/nhGM8zBXkz5NQwRS84BKg3dzeNR5DvzNv2NSvNZH0/Zam8fa4l44Q03WiHrIdIftuATQnQ
Bvti019zq6ttiznOuSTG9/QjHHlXQhLn0yZisutzE5Sy8SmnHj3CRoDygBwEC8F49w96s+JuFy+F
BvRoNDAAP8QOKuggYeHiEE6MEMMkMbiU/gRbFxh0ZzKo/Z7ZZxIWYWwUkIFBdbs50k5wdkCDcjNs
5Mfoc/B2xWIWb8SZRCbzEdLMkAoqUThJ7/Wm80I3cAGwAsgBZ70Mu3jNz6QxV6LP+LHmQWxsyljr
GYcrzFPbs7wWg1KH/+OWn0lhbgHwLZNKmdBnkiLem7KrWmjNQt/0MQFhbmOqmfEvTYO5A2Uegzcc
tJBmWpemiJl+WfIvfyf6J1xSibH9ihBRaQkkjCL2QsTcRKvODpLQJ/wadu+aKOY5lRuUWzMa+c3D
YwfEUcF4VDhPFivrskqLrQCw6AE1F8BDIAhkXlGRB4EmL6LjAMyQfQsGQgweCf4I6Bf9ZPzVH6sT
SBdXntJlA/xbJjvoayhyG9cysqC8ymRTLsb6row03cx1aa2hsvxqf+nHDvbmZcyNnQT9anfEzkDi
YMu03nV02dMd3v5g2RMzqBpAQzAzj5yIqcMEcd5hDLOENEzZql1pFn/U7kevAkMiwNcCCyHzweYk
05NCqXF70V4E+MqJ50yBmNkTSoSaV7mDrw9rwftC3QSEMjyyyd+0p8xd7gYum3UZ3bAE+ECiJZjN
PR3OBznB/VoLfOGD4fgUMMboiAJE/O279+XCRGyKGqhU2GW91tx5B3q0/YDxMLpusdY8/fmcQBiY
0tC2wNCiwe6TaHo9NJkIYS0XHwiHOEtbY9n6aexUBB4sTBSISOQYfVRxjmWjx7wiQFeC8iUvdymA
4S/f4kUZQM2knLwqbcl+P7NiLJWubuj3abVjUFcOQHZDYBSskUT+9OnQ5UwO83KMxlDG8gw5+SzY
8hA5AIp19RkQiqdE2A/qWgj88138Lo85u2gYu2mkeoHQaVu6wYZgwZjOsIcOsdfQAujF+e7dvwtj
3o+qGSoS1BAWb4gv+RQ9CdDsq9uUiyZHkZ15GAOouxkX0Xcxl4AVDZVwEj30Av/BBcL9ZXNYFqEr
lAoKbGgs/oA0IH9XJzTkguYj1EurSJ7+lQC2eQB8/lCdNQjoBNVWs8Is8/fLEhYtWgc8K+jcgFAt
Mx+Di8SSbwJIkNvImgO3rsFGGZf2ZSmgJ/wROQOgF1C9QHr6XZNj3nRt7scsKHPDHLpCk5/UYeRz
HfxrZau95YnSCjsuAHOZP42i2r4OodbUh3nOxe6VT/iRvAnKCFYac9Jbbr5qyz5Hd4G0eWCHI6ih
gKihJX4wVSAVEOdKMWUx4nofqNeKatY92BG9zuj617rhJ8Huez1/zoeh3fNjW13V6NgdMDI4fjQR
QPjMtuSazsK6qGTHYgIivRhI5ZrJAdOgPtRdowcvxIgFW2pr+aYsMtiYOAxd6AMFld+o7SiOuzJI
mvKgy1maOArPk/mZB7/hlUqKIHsu00EOvYnEA79Bt7ywdGFofSEmxbUq0I9RK1LXe8kcjijraVnd
RmZE5Ci2DC3CPtwoKIUdBMa8DTjQmI5krvAKZnFX3Y6gj3JGqSlN0DyA4NkQu+usHzrglBqcn0gS
t5ObPnzOCi0B9k6pHjSlK45qr+QvWMfpFastlcissQPxjEmQbD8D4tsjTds/N8WY3hicKrkjRkSu
5FAD09moJL5Mpm1tBFcJEVtLmHLssnO94CgDZ1iKkl3NealYQ042XMa9Z13mk4IIW2GWJItUWexU
QXon1PFVFZbPejsZ5syR+hik2XHklWPa1Dshk3srSidiAivxOoFvlwOM7ysV2Yx9uOfV5Kbi+2ZX
S2XklCVw6g1+jpxabIRd16uGhZBM2KmBxu+Bp6i6SiaJvmK0iYkHq3D7UgQ7nZS+BX1f2mNSilav
E+TkaPAe1EAnd2GloWHMj5tJCbHHq5DXOcpv9J70Nj/weJ+7vLHkfI6tLpkiM21Styezame81rlz
yGcooSJHS2WhtuQ+jPaAxjUsgr9mQ3+Ra710k6L0wEGMsu4MzrhwLMFVMQnJFbDInShPtBMQzl8j
EuPRKdPAnMfhJLbTuyyExl3Sd+PB0ProqpBlAHvk0S+BH0pLk/pnMRVvcn3aF7NaWFVvWOmIzljf
YiK8De2pVHZVmmSOgt6lpcn1L/S0RWzSpW40x5tuEm9IoT93OeBcKklSgN4rGoeGyLGdCqVqkhHc
uVwn7pVhcNoZX2mSb4kgmhoIDJr22BA3nMNHsDpiwawf/D7nrEnah1N1Iw28y1WSH4L8NR5Kd2wL
j+8xCBzgCuqzXwKUE2MpJ72Z7G66TXnMXRnlsZQiuzQiW5RQp6neAYrpBGnlVJqbgL85lADgoGTv
Rjg+JXm0J730wWWpqzVkV8XDldaMvIW8zM9xUCWvAEej7qFGjxnVtErMdogKE2BYT1Vl7MUxeCjy
5DhLqV+I4U4h6pXRyXdNEG2HeT6pc/oRi5PLjeVdFwVHomq3HQB0Qx191iqxRpVzBqKd+EC1hbSx
22raV2mzS/vsF58glqyOSetGpTVOvzrjoU8FU5RNFMBnw8zeEv16zi3QFdepq09mhpaT9EQqN46e
9QwwLp01X5X6lfgmXI2AiQ/AJuBK70J4r4T2bLzUb8IMt2hnKngHczDKPYV38g3QFxGj568NeZCF
GR7/RgLpGx/aw3RFRNvIbENyCcwrMzGeI2iH5D44VTKl3HvscjNCuKPrPpdsJ2L3wLNCPf5WeIAX
Mvs0BQvAgxRuivauw7SoxIHqQEVqnc0mF2GCgOPMYcI3MtL4HqO0h5zLX8HzYcNfY6u4vRHH8hE4
VhbX3zZtDFoGZ+SD6wIQ+9qUm0OjXXN9ZIZVf8oBKwl6I4eEgsXLAJQsbe5VyjGoJgNV2ksxMfAo
oajWGE5UusNT3t8IxQ49mjC2yA6TTim3FerrlBynEAPDSM4Ps2EVUWYautM1VsoBhgccQw8AKYNL
bGLDBveuLUGkWh36FFgFweB2Rn8r1E9hgFZwGB6Ac2Hn8WuuNR4XPski9vGUR05LTDgBZLDNW6od
xPkuVCqL509iVHscMORjs8qcIPLz3kdPbAISlOY0sSVPfg4/XEiVo0cj+hLWUIhWLQWmphWgHvT6
4F6t3mHhfPeRkOfC4Ew8e1EZgWjsMZwNewpuOwVjVcJsg5NYA67iAE+EoXf+Rqq2s7rBBxV2cmsZ
qd10nqa4efY4Y8NV7bxWcVuxwEj+r6z3Q8Ur4T4ST2pvh3RDIvz8u2reVOUxRO17tEPFz407oYd/
Sw7R4CuPYe4qaWrXTbQRErhEp81z0EvbCSJn/VcdHfjGJ52FaTNs1GNq2xOA+Vo+dYldTY01IqcT
NUcY34zQMrLHAu1P41j13oxhwOAIM0x/Kcl+UMysdHD4UWu18RW2WtQIc/27dNjn6jbIzfiGx5gr
eOozz9BspG1lvhkSp0byPWHhTEJJubY6w5yCl5C3w2AHuA2u9TNpW2j2UN+IoVXeDprT1p7Rj2Zw
bAaPdLfp4JSFO72FnFMbVwGxKyxqh16gmcKwnRMzP9QxaDh5Kyvt5DkUtvFNCZQZvD8HXfDi1KVz
eaJLdiH6JKDnbA89njzNR8U05qywd7vEq9D5DS092atAiSFWe8e3eyVxDWTTxjEnx4p3pMKE8fbi
MeAdYbDmzpa71gpwqUXO0rvb6RF7d2aWOWNxyABDTY5ZfJDDDVfDD9lRoFmN7HecrQynsUnspt+2
BCGB6hCkfxmGg1GQLpOHSvEnnHx5rNptnWI+G66itZr2FiNa7XA9aHeTuIlbD4RpFfbC9E1RgHso
9KoyNGfjxCEi4HdFeiCZx+mnwDhG471RHzLJq5WNArMI06eA3HeCG4dww7YIDnJ+Y8SdjWoZCNJi
VfRywcz7o15lJoF7PMTqU6+4OJxA+2hCJ1cA8m6LKDqPVxKsLfTn9ClqeKvjPiIEZfHHiCIL52BC
xRLSFzHZRH+RW3H8y5BMMlsgD9XTh67agVB0Ui0x9trOBSFWeReGTt9MsJBHILNxioXrPN/SY9d3
TeQXmEw3YF/EV8Or5FdTOBxAtcrbPHL72KvvVfwbMjfYZxztpNiJdExj7gP1ZU48IdqK5JjcgYGh
AaAD8fX+seyQ8A+29itsT7nuCLKZcdd1/TpFjhZa+D/z0lb6I8oqLR6fR6yucACeCPSNoJrJFGKq
zR/7u4lIdpNvQuVWq27S2QOTEThak8gS8pd82sXSvlbeoXg7bHTUjvPUNkjg993NpGa2rDginGZj
dX2M6bKN1Pto0Jva5FXYNK52Ilj9xM7jiqOImwxCa8mAgTbYHD+N4V//x9GVLLeOA7EvUhW1U1ft
8m7HcZaLKslLtJPUTurrB57TzOUljkWxuwE0INFjI0JHvs2rFS9b6mL9BcmilmP4uVkGdo6vIMnL
k2qQGAgrKasIp2cm9gMiVV90p3XsA9N9o+5NUNxwRwSSoS1zWVSgKpmoZBp9WasDzTPoY/zKTWsW
GrqM1JB00LHaLUvRgIZu8Serl1Z7GUgVmT2+F7Sz4kiaDJb99Gvz/spmDF2PRc4AcLENcG0WxbXp
TGQu3XCp5HC/KSts6B2GOinhr+Ge2BLgfzq+o2xfzXEx/bTTT18lS53Vw97WIrKeTD3BgyQm5pgP
Zz6uMEEB+UpJaItL532ZNOTyXHfom6T0qTwrl6I9TNrZi1rKgqruLp45hhVWoarxhdE+pKpNx/pe
z21C29/V/Md7fEjSFnAK/O7JveYPff3eRJWWm8IVi4fhaSei25dpRab5Ut+gIQps1ju+NEEzmWI+
5qSIeqLvxdalVq77pvwza5S9zQ5hohf1uv45mTKulBktPQphK3zWYvtYx+yxqhfbvI9qpxck7vk3
Q1Vwbitu8GELhXY25Mm242Z+KeCiZaCzanf1EJXVedkir7ngcBhz5KlTyfEETwrWO3LaMS+dumhw
Modkq9fFavpotohADI7nxmoPTWSWy1gMEbfr0HJLpE2avtW8etgaGeddh7fJerdqLS2NSC0N2ri4
MY2Iak5UeXHXne0+QYJvjVfdNt5q81ziHiDFHAIaxePdaSBWTIEYAujciy4PMIxoeTSvV4pBrfiy
rE89v1e5jZOo+8vw8mw/IONWiOghUOV0jR50XPMHOLQ+Kdnx1yU9gp7RV5jxMMd8OkgSygFKKIyf
5YavGksDKLNsOzB33yyR2M5e/9LWAwSw6UDgNSI/dSuYNh7UzdsyRJ4BOd2UNWZQs+tU3QcZYenf
wTRgBVT+4zLhVjDzaG0eZFoSoh96fIR2K0Iuzl6973FTTvsJwYzlcNRAjukPJoOWDyHHVzljAYy5
YFuN5yVKD5JWOEN1PFASNxNNsfCPd7fHiszBm2IloM1QO7l9VNaJSIKty8DUwrZowWKm+CvRJ4ek
CYrtYDT3TY9NEreohugNq/A58Ukt0/mxcHZeHwq9PtYc2+bPZnS/5Ldl+iT4JVo9p972NaKKdD9y
yZxNBvk2hL3Ad8l9ivGHId9D8PxeagoZ8Wuo9ctJunznOX1gcPyswtdgiiBxcy+UYPR7gSWEPzji
usGwwd8gxgg9ctZ0L6DKfTEm7vMCdwGNuup33BJE8KDRjiqwKDNsxb4K900Wh2W+uOpnGV8cO+yr
98axo4WcON+7487zziu7tOKz6mWYe4GjHWYaMJpSTfjakqD04vVmzm+3IQl2g6NwE3Xi0JeF/4yv
+Ru9+1D9Sn5T09403rX1aLFjYx96dG/Wt4NfllXMnx6lExYsWJGTQF+Aeej1Cx+RWRbOcGF1e21X
qDGZq+7qjVpiwEHf5GBCL+b8NQEOnfLKX8Y1WsqftUW2UNR3716eahiT3SvFQJ87DKfERg/xXttB
j3LtBeSm549aRuRC4CXFI/GYS99mh9nDXqONliPAP0Zj0cabjIvA3rJm9jXEFlyN5TEse3d+qlHF
R1fCXvhpTPHSOdn2ge5lKlPr1J0adKANetwMlX/sYDXWYr6CyI3DXfqwGrvVCKUdu/beaxOc+cJ8
xQdoVYi2qnQu6KF6e9cBuBnJ3Wjgxd6gJA3v+opBy7fg7f/bNoErv12Y+3O/n58dxs25OcAgptTT
w+KPwJASLgvdYfy2naDfTyaKPTLqJc4rRXhqE5BflPg2tj6eFkzOfsFa/Hre6rjY6Yln7GCOaNtR
3oTE2Dn9xXtDOSQY7h7lD3R0Ey5YEQCq+uCPlSQUBIINN2d4kNkPD69QjtsEedt+Y0fm24xCJQMI
79vMzWPvZ6vCFSVhzQSNSVZ9bImX+56VaUbqEn+gsz8gxQs22Jhl/FLdmUxF+rTBw5SeMJzAfcnT
QSbalIi70cGKHH2m6+PvLTFUvKzfKzaK4PSS34zhxVE3872eoeMdm/caXsVl0FrBUEE80M3YTcYX
Nf2qLrbWU1/F5Fa5IQ65woQyd5H70/4DYY0gyjP0zkV+2tCQo4tzU+hk7CLBDOhEFC17flB7jnUT
fW/qfmXsai3ueKhVj9rYL6II3SpwL/S1OpPZ97psIoE00772iwsSxOgcdHNKsnw6u99VUsvQxavw
3le+cRA8WOsYV/ArkcHwplVpx8/8w7b99V8zwW8a/9wIcTcgQ6PtffmrX7uLQJD87I9NNgC44Qfr
iLnLSmwozuJtebh8L2hgFTsW8tYfzhuNnfvWhd14bX46bGgDMzASTT5/8TYhIB4bzBt8yI7AU90m
FO6FT/vGu7vkvYQPbg50Md7qX64FtRMAl7M5Zoo3Ia99Nv9Mp867zkuwvuUEc2lUNVZkonkH/14e
FzPQDpPE+p4JiREq7pdqgpIHDOt1MFZ7E6hpC2JgzL8RZMHw2xz5YSn+l2E/lfQ2LmUa6k6k7+nB
3s3/qmMJnGvbt3qk6YlrpXIMiHke3nE+l1+uB+sKCzWyy5ss9+pgzU9lmdTbSTi3ajub/V3R0LNv
Rl4H/c7FDNxFqJBUJqNMYSGi63FVfQweEifuK7gza75hiJlyBHhuyJ2PChP/CFV1TtoWuyVs504v
xHlxaxnzEd7B7F1BbUu1m9ADS/hgY/DUfgYOd/t8iorqkls/pXtvKn/6mqfMJNmm0Lq/2sVRwpZa
v5RbZHi4ecMeElCBBagiyAuBpau9KjKgcjSQ7sc0wMwNAWIYEDAjHwZcESpoMTqFFlp7f8ZVfSF/
FqRfLKDQWV1o7+tjsLwvB0A1xt+Cm/Cm5mC9VOt1lgHAg0kmCM1cdx7m6BhTKXT/eRniaVMdEcwp
wnAdaBmx8IojUPdh+WLiA6iYPAoBfO4s9/AHhMfUAZ8IfbsxI/Ml5pi6QD/u2Z2dcy3juH8sdth2
5V400foURS1tMH7Low7sDA8aeepDQJesewemob/l987wEbsoMs1NhnunUN98d99rf+VjcJCVlzio
0epkXeBLKtLGCDX9igFxjDfjQbo9JuH2ssKZ7BVv1xaJc4Wjk+v74cDMl+1dHWnz4xaHlUd8OQBs
QhqfgeCP6maroKtOMJfqazyEPuEwzZO4zKOeJUrfmc4hP5bveNaD7mOkfzZV2MuXViYwFXroKeAO
g6vMi7oGAT3ZWCc2EkQuzmdNI/TtDKP8GqFjzp20fClXeKtXTiI/gV1sIhhOSB1TIoXKHeijPSWD
uK7zX2mH7JobfkthaWeEeNFz727B7h6dBFqpn60MclRUTPcIk/uR+T/gMu34ia04hVg+3MX4nj6K
FHnurZasbxOe9XqabGQWpQ3qwKrtF/RcKHpDs3fIDyGoOmiXw8be/OEO0qM3TwtAguWyweJui2QV
llqoAE/A/FmPxn8SF4PIMCzqNRo9YOz/XAOwnbMjO4yx7Gf9HlFRWbJcmQTpZKZDMLX+9Lsir1z4
8/A8tdu5my8gr+lV4q90gNE4iH+xA5irAC6cQ7d7dGftH8N3/9GUaEbYXnhH4tzdFmiDOK9L1ids
iPRv8zQh+RrFEWE1hh6DTJuKvTg7Bw+NCyb+G563A8lEn22hSROGEfTshc2YgJMYdTTKuylrRZg/
Wg1uVExPcxrjg1l1qlkRZiCH4h2NbDdaPp4tofdqHlDduq8NnAGsBrfQlgBrfXUjedRpl1o7AgdA
C2eOsc72LrtUXdDuyqPZv7v0iwyxxfGYChy/EXBY0NTY1H2bge+PmXNmL3mbGq+tnRQwvm1ecmTt
fsMMFBic0YUOinHRpSO6BKHhUlM1vtgAfZUH7N5DmSkqPeD5CRefWIHAYanQDZX5ocxdZ38QTJTg
zreHqdpdV/ap2j6JQs4UHhbRQhhcxfaGYZz1EZgW4JlA+aqb1v7CB8afCU+2AsCQVQW5M8A3CBmj
4ww0NnK2Z26sjJUyotxz8YBTq9qx5UuT9EydOluhA2t5faGa2plKC00N8cW67XPXOND+vdoeEnBu
Dkxn0rfXuft2LcDnFk+84uZUpe+hymPfwM8VTxa6XA3xPtVGoDzjDuoCiF172+i3Qu7x/xFVWDmE
BjwwtyGQ5FNfMkx1HZbDzEduXrh8Y9Wu7F+aKmm9+8zxn+JDExey7Rr3gNkr1Bd4o9XXoogLTQVs
Rb05aIwj5cryB/QI2HnphkstjrqjAQt88fIPu76qMaXj2WhPa3FTKvLmE0Wa0djCC7MvjqPWRRbk
zYJ9mOxlJt8Mm+8m0hfyHSVvORrbob/Yo+VPnRHw9VPk/VFObxId7NqwkGgs0PHiLM0amdqnO52n
NpNualD6tpA67nHQ9d7zGx3I3E3H8qCx7j31xjw7deeXycOkU4bCzmoLx/WvwTPRzy17ZTALNrNi
WXYcd/7UtaGbozFBNbUkNH0ElR1fbPUh3Z9eFG8UN01ufngtZj7CUgTyBO0Ak9hOpgWqQWEhVKlj
kcDMs7k0s7wpLRvq5+iVJ3y/I9wyWQkS37gXnntv0Wr1Zh5b7UkbzrO1l8P7XN1XJSNGTnluw9T+
ncNTgo/Tq6vqSIITqhsMR10dkPlYe1CmYsJRWKGo1GvLoZCVt4HFq2PEbG4za0Hi+AJoBJZsolvO
NYoLEnjjAld2Zam4yj88u93ZOsaVEV7pmIXgNIwXF4DBUuPCL6aPAeouZBztvJUBpsGw0ZrdTgAO
nuAcb6E8Es0KYA/nswr2mxU/Nc2r0v/Zqrsh5iNs+n3HD1v7R0uFF6vxBSZZx9YyW9NivRXJUFhH
Q4w4KPhjhodRH2fcMm2ux6PL49Z0favlu01fD9S5lg5+ONaHprp7Eiqxo9bAnFNjFSFWZUPbQZqt
+rJMvKZgvRTARq+BWRmwk4bsyxnzUqe9jNof0NHm2S4XKrbIn9mNPm+62MybVOnV3qlVxmZc+gqI
E3CNscaH4VWql3Ogg+NVzXfXtkHrusEE/4sF+3vSOLTzVAdmewayU2CgrPrlc8pH8KEy2+pdJZCN
Diyrmpcqsr0iRsZvVLpzIDdg5Q6eBdcwCeZYR8WynBAZp1it78mAytYd2BOs5aA+tLLEEb6rZU5X
SO/WAhouw0skhj4jR/YkxH7Ci8WC0sc+q2qvGgQrOoVvrYiu628GfbAexO/0sMsumYWTuisoLfN9
dcbT2kC87RnFXdN4BBpL8as5H3Q77aobx6yD599be684VirVinPtDeHYjgeG0VEfpwgPLzftoAUM
uXRlSprHVJlp5/IvPuo7BwOHrHF0++aHqOowyCky3PqDzHM0jvqlnc3raown57kG7rmR5x6r2gir
2oSyFRG7VgMYwtjQ8XV6e5CVs1tqHtrTNKfTPP1M5SgCnbd/eAo3e+KYx4j1IPqaGR0oKbtAxKNW
xOOkAQzGzTSSm9GR2+jJoymQ88Fr0B1YG1BrOLt/kyvuS1MGWJQ4TROuoFpQv3MPotx2pMJa92yu
wazs0AbxgNaUI62w5kZSFDVaDnBdTP8nmBG3fR1oAFcWqB4kSL/Shql8Z+9t1AClvy/jeOqdEahS
Gwk2hWYBhgSJwlRJv1kwU1Xgq3owOBvK7NxGzYrbOB9SWrR7D68SFWMwuEVUMtihmUkv7yvafhfc
4Gad9QUWO2hlhcI/tE86O3BDIBpjjWpkxS+sD2xt8xEB7XfrxzRegRpKqwlyAKsgEkDW9ka8NW+k
uJZ52HXhglyNKgV3V6p96332G4C1QAcICYJqaV8NM/ZYOA+BC03chj4tagFIdoFpJ1V9NLTM7bNy
vLMCX2I8oXSMWU3CVc8KedzgmlNg3MCQQd9G86p1V8bHoFnP6Ico/FFskIskFUbtN9snlmhhfPrl
OT8lfVjPmdu6FsPXKpMeff9Y2yjkmOXhZmSe3GHXmx+OI4MKGK/4M8YpNIorVYnDXj008VvfYt83
BFpmYtJj9xVIcWmgsAug8iEtdo72udBvAIRMHoztvALFVG8ayyiYxZr5Ypa+PewnmGhP+xLPkmNG
1dpz43x66NzbT9s7rkZiz5HljYEDzyzyL1cH3fsbQdVYkP82+ufmnkv2LgHFmZhNHpv+z+h/wAdO
YoooDYymiHJY4BQMhCUm/dLec4I3iX+ZwxkUqFt9ztNhNPc5izGmiPqfAE/m5g/Ha1MdUJEAGr9Z
mJ2B9LW4Xo+lmU76N0dnIceXpg6ohWFjCF3kwmA8Nui1BhcyuI8CnVFFjhP07X1smR8aBZUHrNnU
Iqkb+6FCMwtz6xJhsdcB4zpMfU36WHDKeQPQUN4tCsrE8yBairDDHSl+wwmh4PVshgCHYQY/iA6b
Arlz4xoioWIoMTJUwQSurlRLBK7/MVtdOLqA/GXjFy72KtGUd8QMNTxlOYEowbeu8LXQvj12UGEx
9K6TY2cCvkx9RS7l8m9B2bIRBq+Bhi+FiPSc+109+nCBMJeLWvaQd/hu+zcbLxu9VlvS93v4hUTU
PRRuRr1LR6+DujgQAm31odHAMAJF855N3Ks37zpct7krUs7coHSskxyLs77ORbCs9FC3C66e5XPR
+7gQ2t3tYR+HUbFqhk+HgM8E3mHR68hhp2+pBL4cB0asRAAuVkzfuToFjc0jCnS3L5FvBkkt7dRP
W5bh4KCeqC7Lbe8dIrFkqJo83MoLzEVCphU+XWaQEWPmLuiVTSs08XCfH8ODasFjJJjAKhPpRqbN
0Q7MoMq/12EM6+cENOI5aUY8OL8WQJ3KgFVC9bsa5k0ynJ98BqD/nPqLtNDn1x7Qz6yZGdPbUyvt
o1eaidwA7/frae1Odq/FpVbtFg1g7VCY6XPfkzFsKwqZEXBLo60Hg1MB4sOr0knu26BFEPCcqR45
bpU4kOnj+SHLBRTV/GN5H3zhRyMHfqzQ0dtMJbOqzyXOuCSwfQXfs8y4rxyRSsriGQKLQkdJaGhI
Z9ylQMN6kAoQyacEzNJSD/FCHJ8s7e+Qj4nOYXhCqzdtbQPZOSCmy6R1ZkiaoE7y3MTjw2XUvvn6
S0ZIG0qwYlp5dNsy6JbppFegRda3krdpMRRwleOf01a9Pc+b6Koh1FeeDFA4GBA0tEhPrcHHO8Iv
ECqrvKOCimHRu2zUkAMyz7vW4kcX/ccCsYW1mrt8gXswm8Nc0tdtrO5TzXYVeKG6KaNJX6KGa88Z
5F7QNzV+KkWBho4kQYsX2qqJ1KZlVj1WsbECet16UCragINcl8veWtDCCotn2G/fIVLjTZs/jApE
7NRdnap+c4BblDMmgspYITKxYP4FbEcOEB41zivZrINdl0euTMCNOOsbfVSDPLn6Ux0CepOMuJT7
OB/kftHps+H6qEz3Ck3hwaYC6KFI9GIILWJ8TqJ6I9DvjV4etAoP0mZhv3TgFXqg9jyrTVCWfJtO
1BjOrZGH+by9NhrkJdOS79reDBrUgFDXyD0XUygJPSAcZF8O7LKVTVwyflD4W7sZw8psAQ/vM7p+
lhVgEBvzFG+rYAQebM7Dj9dVO4lrQwN51Uqaeeu/VuuzycZQTYXzK9joRgXhmz8NBfgb9iGbJh5X
cOUDaR8KIwb+iAW/UUg74b0IbBRApDrdmnELlMxsVYbL9iKWk8X/RD77pbdEeCJ8OQ3LXcLYA6JP
jt5LM082QEugL0iEH/uHjtg6kwa5rAMdBB2MvXxXCIgRdpN8aYomwk2yVUvGMR4t1MOidQEUK2ka
4DovMPMPVj2Fj3LAJSrfgkxWnQalOZ9GGwI1azo0/U3zPmZjSPM84d2xH/aVYUH7M0EqR0JRf/QA
yfP1WjgvDI1s1X1bG9Qce17EFtgaTG0LlJKaglMrRJcNivFyXQC2a3yGQvJolO9egTPgCHBkwaLF
xvDDrQ9mp82AO48Ygf1coh5epX5aNivKJWRkaIwwgNq1G5fTEntDZm9hM/HA42PYie8KIATD8J6A
3pmAyUqECa447Y7IqPFlqGDyogE4vln9K/J9O79LrPkCYhjHfVdMQZ07vge8UB5tYBwdPO7gPjfP
qD/05hI81Q1zxR3FfFuKvbXejcLBPIcc5sIM0BrT+jIQGfaMBwQ9kAeUwHG0i06vAsSjjrFuekoY
GjtZFuTem1AmRrUJs0ILSkOQthN2KaF1rPpw0l5Xfmwr3O994mHkWNarDllNA0jKbSNsRYQLRIJq
vKncBMLdxxsBwa4OcG9K8Lb5OrDntss6r96VNlQt0FuqBsPYJZfIqMRRadihm8pIU2aYr2cNh4hU
dejJu5wzzEG+kmjwIDfZ7OZcD1XGGnjt1u1J8hZ2VUfA7WKCY52adm3RZBxCUhw5UJQAUfm1phXm
GsAmM+7aIwZhiCVh/1AnGAIj0uMxmEljfi0eoh4BISNsr4eXMGmagBUkWGbIjRgLRQXF5vJnb3i3
2i6FOvxoWOPVABdg6lgocVCgEduupEIfADWcYFdYze/5OH5uG42U5/kQ2/gTQHjNjur6R+8zF5oz
RK8EAjzyYk4nOSHBE6ZJ9rjFg4dc3cbYC25CFYv92VGB+Jti/NlZb0AUuCKzxIPZ8ggtlIeMrw3y
6Gf1VgQ2hdDI19qbXU4hBBcBaTGQ4UulDZgAAJiikQ8badolvvmlSmfQu1NhQtwKStD58ohMphag
NdQzs2GF9KkOmyFxAugyOdDx9UDmC3DbbphDK+ApUKwoyUg8OpBiSFj5Lc1136wAgHMC12nSpD0E
iDmEd4NjBmNnIzsKHm3TEhirCwAXoFp7zbEdpi1b8Bwa57XEXHCVG1QjHbTI7JB3beC6zcEc3bB2
sdNPvqkNKCQyvXCTEP5M6JBHZDppsShUyDXrvGn9saZOXEvTd/DF2hjpF2W8lYsKKH4yyEeN1ZAd
uhEHFkum98FsQ3ODTycINbWBXT6V5hb0kD8VgIV1zERtm6cut6HDK/Volro/cXsPM1FIPddUQakH
ZyKkC8q9jXJhgnAZgFM1PEL9BOftgleg+N1QzyIT8HmZmvbvgPSw4ooFuZucIOOc3OMAcaBb9pGF
xzH2UwqgVZox7pChFYFwjd+u7fq0aNnN2xoSe06R6B1wZqy2fhWedpvW5WuxcCw6JGxHHNZFp7bT
WKptxhQ5AP3GDu3YUgt0S0Y26ihUHl1iiN7bUGGMbnQNGnZXob9HArlfVqge44C/ZO5sL3QGg0Po
ObcBg7woH7Rbzmd0Ab3xr5sIpuJ5+LNm61vN4BmUNnxSIjDVbcXBaHWU/8EhEFdAhOYV20WW+pm6
5anh5H0avLQfx5fVAmS7AKyTLQenCLLeFvQpw/MS1xBYFxvZP50DFIKBAKbsfDYiGFef+bgYQYHn
ECwV38F9AlPaOmj+5EIVqJxqD9eBQ23Ind270MAjNyNQi33EssZTOIfp0SimIsHrWYWT7uaBYXfK
dyXodoezc9+thl/Q7TTVzjfoKYVh3zj0E7jPcmI3exVDSEz8kl6HEL/bvoRnvNOtTHlX5v6oiRtb
ulcgZSBwhedTxlOWr9/Ey3/cnkfMM0B3QxrkVVjBXNmL7bCj068AQ6vzmo8vfTV99RhBRWG/D6t1
rhb7xEYoD/Xuntv8PpX2rnZyK5ogOq9rqL6gNzsWUw8N7LNGD4UKSqvG+2QOiakAlGFhMtJtkMpt
3V7LBUKpvnKDgtVQikxfVgmATKdNoimxX5F4CvEzNNeuYd17Oj6lFa7n2255tcYuaqSTGsN4ajQr
VV2bTquGurpy4FOa7YDI0B9NWaSu1H+XZlRZN68d+L7iaWdYoo7WzYszd2fLcTGE5ujEe7sB7F5U
X0wTyGayagcEhMUg1BM3OPi0YJ+3AUofeRHrAswMAZv5eBpG9BR0WM6KWXVQd+2rnGeIViEhpv3w
Q532ZGFHA9tEN87YBRsYmPuhFmLwFNRXHPe+d0PLIa8roKhwG3DHtdWGd13qZ6uppl1Tt3ksNa3H
MLIexGThBwuR9Gxr8gAwHQivscI0OY+HdtCB9nbtjtjFdSbeZZ5xOxhL/0e62QoRrWlGg+X8rIiQ
gfpOFo+6AuIe9Bt1bqwAoEMt8TqMsnipMehdCkKYE0182RLCcgyMCojlm+W5NvCEHuSEYZLpuK1O
zTNY1SJgw5LOFY4U8l4taIFEXWOvUpAtVBwdMsYmmJfYIAI6qj6IUxmZXnT0MleecdBWE/psjzZl
qLnMe4jBG+Sb28Dr5zmca6IHBVMTyK/9aulbK8Xl4FbfhlPMyA1jg+1FZVkjIxHppTgbuMuZrkie
tjkjIOAEhiAIasz6u++qDuTAVon92LYyg7GLF1sCN6LMgaGuJnPOq5dD8tSt85sqwREMZQ3CQqdl
rGHoCscSF0KumeROtKW5rwUXGY7CFsyG3u4WpexI1NJLShjvpNQeNuyUqBI3KldB3VM0SxCwqL0Y
7CUU8wjzIheZ7ynEfU3qAaKLxNDCr9l5gm60I6nn9RSVzegTZVoiJhuRN5wFIP+ut6Qi34Bl1bKM
bLOk1wXkAd4hoNte3VqRoZwcctjpYc0tYEJVlSHWTzAcIF8AWzRa1js8D1vnxy7K2O5AumPDo4XO
eq4toGuW9euu3YfJ4bIooRQuGuAi46HP0adtvTg64PXnFv5mrbn+FLl1mfT6anXkheYbLKEY0g47
1hBo3OedBqsHtMyNA+NOgMLdjB546hmaSMuGThMfr3fY96IXv17hfLBR/umNNwe1vcBOCMsquu80
JhSB8AJ163eJHVWw3eNqi2tZVRZsfN1pZlk+QK0NuIY0v9g5J05mEavEmscwqMKL7IGvcG0cnw2m
JM007ABdo6WdV4i9jLZrypO22Tm/1IWTY1zOx9zld1M4GLH5rK3WjjXURV8LITmSx6eyGyParxZN
BuJuRlyOcN8/9R3zZugdLA9Vh9qALelaaN0MqKkUXtIgi1rhR+vYU8gNAd7eKxcoWAyXO7/biiY5
aceeOqkt5mfJmgxtBI/ClvY/6s4jSXIjzfdXaeMeHADuUGPTvQiEyMxIrVhVG1iyBLTWuNM7xbvY
+yHJHkaiwiKmp1dvQ7NiCU93uPjEXwA/yZNu3Y8hgGz+NL0nz69znvY8HbpdGvi9dxkHcV+6uZKb
/l6f2vQmNO0suHHscdKehC8tHUKNR9yUozlIwyaUcXapGrnXg/spQEmFWjf1m7AbE+9a6LLDmaFT
pv7RjiXVwMiouCfLpBH5VtRxIS97JkHwJvzQeAysRqMTE43auAvbqrd+5EFJ7TKCkwXTImu09jIX
yIa6kXBqNpFBxXVb+4WZXo9RWiGyHY0i2eDe0znbrs40wmSzN4uN31DxIrpWRPUpNPqs2uvCS2DS
xIofeEC7a2ABntomwzZThVe6qJ22tI+oKHFZiMqpN1KWsXUlhqxK93kqYJ5lPLftoNY558vp+mtZ
mtwhNb4mGhgVm4Lg5NUSlaK0ywrAKzEQgMlIZXGFPPforSPyIfqxthpHzkVh9tV0z4kdQnLAWbbT
Kk0q75NITW3jWQKOwRjXBrmPUDR7pxFWqa6fx863lpI6ZcKADtWq4TIaLmIS/gokduAb9HZqJ16P
dTTU6yDO5qpdofWvNpH5yleLSm7iqu1/9yxZ6Coxe23nT6oPRe6xjRy1efZqhL4ftEpQZ8KYqSy/
2V0zkFXxbhUXQQ3f6LJLW9AI8Ugqs7aSIks5vfnQrIM+AMTejfkEPCGrLEUjoxhH87K3qqYHdBkU
M6w4g3uIqEAtNjkaK+qDPmQDoPNcr5mnrpHyTmk5JXRzZW5tm5TS174yElmspd6x/PxoRvxSZnb6
XNd5kF1aw6iXF7lRRPVl0xWRfR1OCnejSZsze8o6XaGHlMqR8pUT6MqFn1Eo29mZrKNNbDs57fJe
k+29l9uFtc8LSdnBj1P+mxdVpj7mUVXhXeohf+rWXlI7VzF7x9g0lk8LguZKC3/eSmSqrNTa8rUv
itXSGp3tNqqdEcvyzZBgMhszzpt1ORQT4B1qfsZnr7H1oVp5pTG1z3JSkAjTJR3OqREGYkx2rpb7
fpq7hl6o5/WnKGllf6fltnfba2K4y3pHHQEz2Y2/7Wu/ES+KQeNn42dqWl2nqZdSM+vz/nPdp70B
3jwxLVqVMb12A8acj0/DYOLF1JW6D9rbaypzZ0V5AKpEk3jDOhMNQ1uPdPoUZT+F4Cp98Vqr/ng3
tIb3Gk/Eqzu9r3L7Qp3i8KlOo7C71ca5nj1CclRWeelFKBQrXItuOx8w1PhNU90Y+mgkL3AzJxCB
SdLCscA/1b708HjYGlFroBMYqvkTNFiDkrxlMBWdGEisQyPxf/fyutJcrVJVY005Z7RvkK3PX0PY
e8Z10Yaa/0kq6WBuCb97CjXwUzs3z8OivOQ6wi14KCRIN8fJtPhF9hUonDKPoC+qaV4B3WD/x5sh
7RxvM9Reoe/9KDTKnZE3pdx0nZJ/drqMt3GYSiu6cbpCoEhWwARw+5DO6tAZJE9ZHfOa2E4R0xT1
ZeZd5ZkmQV5oYlJJsoew3HiqE4OMEN6UXAw5+Riw6siki1/IwHb7UlKjSutBIzVth6TfJrbmlWsZ
5vHwqRoS4ayEZ0NjiOFvUrnwcsSlPCPyo4tWqxL46BEJxEXjZfuyVvpdEWX9hQ9Qvtn5cVQrW0VW
ubFNPc30qSj5VGYpF9VxeAVxLQoujCHKC7r7GW2yepB1TbxD8AVEtFaHi1SryV21TITVowwZhCug
iqgZaXEfvBDXGfDLtI7IZ5N5k4eunyWobbY1EfPeCgbYwLyQSnJRTTF4tKBLlXY7eGOlXGWZ8G0w
DKnEqiEcwvDFiyrM6g16LTXkIBqcYEQyS78TgVZ8GXPetpvU6f1vdVfzesPjLG+mJsg/1YEKNCDy
G/t5yG3f2oxRnThQJG34swAwejLFCAG79Ar8CcA8FYXj8Ibqb5o3rurMzI6mpBz7MjkxlWQ9TI2Y
/qJRVRwotj5yMTavs9oVQDrMSRegtfti1F78aByrS6JO3VrblZ2LS8f2kmgTxEE75Lc0WYO0Wmmx
NvWXTV0G445evdVcNiP6uuvIGHqTypfdySuH9aTXQa4ZXMVJ4ZcXDpcDwklVnpUv1BVt83rIZKuu
x8GDl+xbHnlkrYTA3tOg639YbEqSLF2HcebnUwrKNdFBxyQ6GvjjkKpble7XVsQhRRyIyoDs5CC6
8oFSHV02gRJW6TZKrMa0zEaDEuqgNtEWrTz/m2qNUt/nejgodKwsmDW9NzjtU52licGZE6G1HXsj
70ELtXVwXwzs6Y0vxfBEA0Rs6nRS90jPZmsRkBuiE02ftmwKMFKm6muv0ionAeHDsUMoDg1YwO5R
RkkCtWxwxmoes3UeFVOXzae8SQK5HssmR25psHCA1mPOy46bSH5yWNcZo+/T1csMQwEb1lka3Mk4
1t5qZfS9XcsueRPT0HiPntFQgk9FnsFFCGPaUlLxsvxeJCH9BXZnRp+vTYMgaYiQzemcSt1PWgym
VIXmIDFgEHb+ZL42eIqTSztEXwA/OSrHtRutC9gTq+xVbokpiJNulD8G/Y+vw3/63/P7P0Qr6n/8
F7/+mhd0+fygWfzyH3fF9+ypqb5/b27eiv+a/+p//9F/fPwlf/PPf3n91rx9+MUma8JmfGi/V+Pj
97pNmvcx+RnmP/k//c2/fX//V57H4vvff3n7loYQguumCr82v/z5W5ff/v6LsEwH+Y//OBzhz9++
fUv5mzch7N+/7b5Xb2F95C9+f6ubv/+iCOdX28DT3cIyUEOSdNa+6L+//5ah/aoKEzdBW+NPCEQP
fvlblldNwF/T5K862RwWqqrJRSokv1fn7fvv6fqvjo5OtqrieWjioWT88s8f8sOn+OvT/C1r0/s8
zJr6778Y9izGcqAzInGvEJbj8GM4iKk4S7Opjpy4onIAi8wK2mgdjVSkt4kC7+rBVmQRgcA36B4V
6QROuwkVW24yy1Z2dq2gLRDWtnI/TX4PqtGh472tuo5Xtlfaxl5FbdYqG3oVBcDILKN9UmsCdFlu
dPVw3RA4wDVx8rJZhUoI6123WrAbo+XRRvBl2ty0waS0r1HRiuCHWfhD/GAMSvuD1L8BitNE0TBc
4tVD5jzlZpfvKxWUkDsFTVXcTq0ZFkC2eeTueF87kJ5NeDvV9dg86eVASlhpYWHsZO+0OozObgxR
769LKAS51xHhTvlkq24hSE9XE/AW6DvkFuFaI7qAYARmC7IhaZvjjij3NWtuGPCLtV+pKUFaB3Kf
Vqve0vCGYRrja0N8Sd04QB853fZdC8fN9k1ZQWe17fprX1tFsm71DOw2mRwgCnMwHjuVli8QpbRP
LwOnQRbNHKT2NsVS6pdCdFp+22GWh/CS2pKcJLlFnKHkkRFezW717YuUvm25bYoBOa9/Win0fWsT
tLdqa/AcvIFOXFUkaDCEhvbbNIggXpmRAzYfz7PaXHtjr3dYpWp0e8ZIt2gAd60wi5siCZ36XjJR
ujw8Ht4q0nrH3Nl6C+AuorplrEfUhVmYAhPfBy2TTQsaOXairWJZgb+JjB67Y9J9w1ubqBI41xbX
HhzdyR5IQkIWAKRiwgq1g67Te7A7uHWJ1bM46tTFdPH0WSyJF6EXv0faBJ66rezgwUqTot0EAObe
8irRk13SNOgrmpFUaLjUVlMAWq67Yq8gH63eDDbliZWqAES7x2aQ2tGIxQxkm4RWMwopNLJz3ehg
PlgV5PzYi3pnZ3qeR9MkMaZvVZua30jEqydInOC/ykmtjA3vuY3ocD+UGmKPlTC+kvcOvw1SGd/M
MolMGJmVAiYumQhGJBVli5X1FbmbjLwT+0SZcih5JJ3xVZiafvYcjJPnbXzNaUGMB35qbpwqzmGE
vL8p8v19SSvPeitCtKx2Qeaov3dJzltEns27xGWS5jeFxztKt4unK20dBXnY9xetGHsHPrkmG7nW
zUloLsFPY3AKFOIOgHSKY26k7qeKi4fYY//+cEpP4RENzUZ7DVWPp5UTnRVQgdN4I7uWz4rs9D7q
x2zHX5h+Q1+khNiimKFyVwT09bbZ+0PevD/qBBIKvPEuTLF/qVvd3pai6prraY4HDF220Va+hwmG
13f+Rm01BQ2IfkAc23gPKzKqfzBye0FOHY4lrGKKCrtqxE5ArZSwADNQYjziFz3Nrqwqdeal8EID
n64y+sF1ow1X6Wj0gCMwh8GimGwt26djP0IVItig+EqNXIMubMfTFfx1z9r177EUIg2duaMl6kxr
s9MNVDbfY6+i5W9fUiKcg7LwjxCt6L042qDLCU9sqNVSrqlfDtVl/x7fmWUEM097j/tkWRMD+s4c
DyrvsaGeCeJEP7B9kMcKkfJvsVfMu9fJFTp1nP5kuPHHOeIkwyH6bNldCY1dwxP3Pmi9ylh1OkWz
rVb55XPqW/B6cqVUbh21mqaNEc4818BW0uhaziFw+h4Nq++RsWqMSQZmpMmnta1nvvU0VPRFd3Xp
wDdrLdtI9+F7tJ2JOifyDuwyvxCIWOFe8x6dh4ZPpJ6/R+2dpU5TtGmGrPY20zTp+rMW5KEDUlSS
EiuNkSmP+ih6sQqkPw0Xw3uOQLlqKu4Cn6K3ZwMFMEckC5TYDl7pMFnUWCkjx+GFxiORXgE66Kdv
Y+OjZhMVSWZsg/f8JJwL3ztNaEgJmWnVXXaesLTdWPYh9ASJ5hAoBqWheekPgy+uO4qw7RU/HPlr
LaTnEPVC/N3X6PkhxO0N/LeOa8/Z9J05AMJSGyst7zJeqHxbZ5NjbrtmzqEBKXYU1LpOBPd+UZJY
QQWNVP8ys+0OUYG+TMRWOuWYbvy6Iq+eiC/p9ccG/9+2W3h3yAP1z0Cuea7CalS8tZ7qSnQ9lHY3
bIRIU+lGDeiJrwrPXL5N8YGA7dlKb64oF0MV3kRN1oqrAuWawOXKTXF35cYvqfOV0whV2Omnh7gr
JnEVRQ2mKWbLdblvI3KEFXJGMrrjyquUB83zoGXTGy1g1wKxgeBg+t8zxauQ0ImBdK4AkX6O2vEm
aaKbXvaYmVdWoNbX8Thk/G5HTrktPMf4jfgZJobTJybEs1HVvU0tWm0CjOcpYECUuH8GcDn4m7qw
5EueziL1UVQoGTCypBx5fHOzue7tyMA6DkFHg55rw93B9MC7G1Eedt8dz75AhK5CFCKs4wyL3lDh
6FRaFvzWkedvuIWg1uV2zGPhG/nwuxwc3duqTTMC/EuRY6PCFI4AK6sC4RM1tyAHUxuM3vLC7p/9
VuU2lFyH+dpXBZ9QrXQaaWSzVb+x1Yltk6dUndcy9+gJ9rk3+jc5paJ2F0W+nVG5j1vA0GSmzxWW
WOC0dd+H5k0yxw+jl+y+mJJLs+pNw2ivKKb74odeOl61zQ2gTGsSsh6xABTUs24l8AZXt3bTxw5N
hYC9oOsDpfqaLc1VXeoWkhlparQ7W4tA3OhZlG94n2h3RHluWshjpGTp+LoH/RXdReiJVRnGNPpw
zQIoIBwFkRirVdAwFlHnP+ZFzM2gR3lrcTs3NCBGq6gLkiNqVPtylLG2bYRNQbJM7RB5WWE1b9nA
mwBrQ6GnvJKlBvjTAEqO3h0QBMQxaoSVLup5TdaTilvgTWEFFdC8npjrtkiIdTdKiYLZKrbUsZ3/
/ap+8kD2196KGDWut31vF/l9NwHwBkti9dBGs76Sd1WSojE1V0n89MaKi0F7qrm3vJQrDnLLs0zT
yPnUIbQtVkwBnq2WqEG8rvoyqu5LGu8eIAsZt1uh1CONi041kk1Vqe3EaZdlCvooC8AtxBF7tq/U
DC0s6BggJOwxrF4oMxs+fZtRo4sNsBvmmSoH/1tTWmANqUQ6QNt5O1EeGiu1RG7Qc4rmss/aYrj3
6oTOR5bnDQ2OSokRQLDQdFsR6iMSos3l4E3rSD94SNCvxIkj48vBpq+4JqCZaRPgx1zNf1RqPMaf
0qwYMUcK8nUbaeUAoK8qsjei8bLcdbI1UEHQ4uH3HqMgCzA9gdh17g9UCSNLifInq6fTK2sc2SmG
m7mCgH4wKnTOcy0sf0sNATnRDJ0yAHbUNdON54/gnIqQvjXCS2qD8BSqYFQDNSNd931KaNaXAfHs
RIwOc5U2ILwNT3CALCUVzpVsmbI7helUbwVU5dolRA7DtRIl4cx6FDONnooe3a859OfbJ1CQWPzc
TSidoqwxCh02Nx+rWqmZZiHbk9Zp8UwJrEHlqJwxS1NKeIR8hkFBN2q1Or9PRgFR0oasUsZt+ZWG
wtgBb8ojfGtLG3fxytLtz3ES0lcg1VbDrdWXXKB9icgiCkFNU66olnjhfmoBe/whH/gv5dk3IdzO
Ov/RfEyqPybn/99l48B85clsnGv///6fKmzyvz29EX4cJuR//t0/E3Ld/hVlWNO2TexbdXQNyaz/
TMil9quN5qpNvi0wKSHJPkjIrV8xo5idt8iUDU2z+L3/Tsi1XymnmNK2rLmyQuvoX0nIFwUaQ8UP
TZeW1E3csDRt6YXIQY5bOoTNqpz795FYlXQqDwoVf9YADnP+pbX7T2OwBoeK4mSgrZiCKXTtF7jq
m9lL0gOUvAp+ByWpYrp8K1f9mgbZRoGo1ayhgZ/5CRZFh+VPYC7svvQqxWlGGAh2uOnbCNlthYXm
9/IrciPNFrbk2j476YWEteFw882qurYmNdAMS2VpC6yW7Co4Tt6N8akh1Fypr/kXxPHQNXMBBT4k
OGoj+rz7F20MlgMv5aVr6gRNVzJwlb4U8k4V1wlwu9MLutAn/WmMhYrr0EgFjc6ZwNW/aB4EWrhz
DU3t/8UoNvqnAmivTjj/cd8U1uD7bQ9hNMlNSrlT9EPprNuOrPDMQNosc3pQlHqfj8l5oz9tSWmL
ef8caN7DqLIVcod6JW9g22B7eglA+KL+rtyClRbGqnlFweEqvBP3xvPpOR7bJocjz+fzYOTE86nU
xYxcp2D8kIvzkVXK0EAa0zP+YtpPHw2NSIkfpuXoQmqGulhO7KNCr24SGgHrfkNaZAL5zV3SCeyP
xzUKIwiTGd+VtXfm9C2UhXHp+TjuQsw2l5aSpRXjepGgqZul7WUoJ7CURo+gF6XA6aJXx/oOi2Tv
psiUbnt6iY/O26DAaqgURq1375aDJaad3Y6ehRgDvWrHZPoWfOLmt9ODaD99yHmWB6MsPuTE9c2T
zCjDtn0l2YiwMABndYkExbq7pfAUfwZeEWwQtffPjL28w98X+GDoxYft4pFqQcfQsnlt0EoAlnDm
gJxbwsUn1JEPDhKNEUJEFWK6hMICXEAr4/QiHp0IZk68lRKrc2NxDPHUM1JwUxjLaJgMIx0zdZ9P
j7DUV/9jMx4MsfhMvd8Dj1QZond7XiKacL+b9yiaXqMduEcc8vRwi3UzNVPVhOTAUVwHJbZUq2/T
JoZrgkqXDvYbTuFahYAx0iT8t4Z5d0w62OFgY5pkCGlojeqNH/4QxTdPvJ0eYnFD/jETA39g7GeJ
PZY3pA/EMMw8E4GW8NEBlGHrqKbcxfEXOnlnFm1xkv4YytENm/gH/7blee1j5N/snEXrwGPXyWvT
WEj6YTwtbk/P6ejXORhosRe6prSJsNQIJgBqPo61xzPucqBoc3qYc/NZHM8soWBB0oUpFYJZXQ9h
SN46McoWqrM5PdLi/Py0cotjWioSAtYsChd76ODo6UMQVGe22rkh5n1yuNUUpS0jqvOgntGOjb40
xpmPcmyjSSwJVOwPrDkm/TgA2XTaTCPxxAh30lLRkbEeigGGX/ytb+5Pr9exDXA4lv5xLDVKShj9
TKaESqghkzPmtlsC6T49zPvPfBBevH8XqQu2MrcArbfFDtCEijh4Lqht7OhMZwbAzbX6A/WWdboD
SV39CO+dH9Gt4w5X4b26Bne/Ls91Yo/tQgIpDq8EfkRA+nGugddNYazAKsmulQtjXW/6t/wK5KEL
4fJa+TJtkJ3cnXUNm7/WcuaHoy5m3lcx6Owg4mteRfdyM1ygwHaXX+qreG0+nl7lcxNcbP628FE9
UBCp6mx7k6N92k6lO2T0d7wfp0daPiLv39OgUUqWaHO/L00MRiUkqQc64AKr31lbhPN2zcbagW6Z
bZ/O7J5jB+JwsMUmBQVbGlYOPzYwKxQY5VpTI/j/z1Gi3zVFe+byfb9dF19MV8Eu0bc3TJvb4uM+
0Q0KwDnYGReBq2kb78sbRI1W0dvsQdLswrOWWkfO4IfxFtPrwIv5STug5Ua5rK6+a+gyUKc9s4ja
kXvrwzDi47R8ELZ2o1Xv00LvF2lrfImtL8MP9Rqu/ap4ZL9cnNkmR3bkhzEXR64vbEUYOmOigLXO
nqWbf4HNjpCR5s5bxSfS7t1x723OjHt0SQk2NNDo0hDW4o5GH10o/cSS5j/aWUBHW5c7xe3cwXYR
2HLryznjPedqdOxQ6Ko1gwe4twUh1scVphI19GNFa9u7mQ0JwytjM139MdPMPZdTHJ8i+CB843Vd
05cJfWzlueVB8mrgw0BOrKBgJck5T5Rjm0YAicCJHPyKXNrGJ5MBMDQHWdWi7TGl/gpRmNPf6tjT
oGPzQVYCuoJgcbEvG9EWqgam0lWvkMW75VO5/qZZWQ/W3r+Sz4Or7KYbPAcu8wvrPtyeW8djW1Sq
JsgPywQjaS2Gt/VcU/WE2mba2Gvgk24aJW5aor1i+meO4LFPJqk08QYZ+lwN+7g/zA58s2JAMHOG
/jejQPrUV99CIc8Mc3RGhkrljJoWkLHFNgyLqdSimekKCW0XGK+Z/gb2+8rxv5/+ckcvSlyuQM0Q
qQpTzD/IQSRk0gOuej+IXXEnr6Z14NYvyiN9jju+2Eu//xfLOvObox8OtzjUbSZtraP3gRiN+DSl
HsoY4w5JvvW/Oa3F+tl2FA4jflBudBk8hxfTvlsBX9jM13++Pe/xO8OOlhECGlsS7zWifYsU+uMy
RrQImXse4+Jq7pQ9spM7iIQ7+cDFNWwh1j46+/gKfvtF9uY9NVctpiv6ajYBdbPN/8jH/tgOOvyJ
Fh82basIXAripNJD6M0Ffbq3L60vHlAMt4bYsxq4UjfZA4zns1XDRa3kj698sBqLrzzGpNkCCiVX
NxKoNF9u5gqNfK5w29sgu9esuo33SWzigO6+m305Z7t67MYzKFkKUwodp+7FfVBXjpPo1IQxpgl3
SCys2vBchHF8CJJ8qgaU9d7LVAfnpk65tq2BKQb+K63u0nk4s4OPBExEKRqFPGHg6bzcUWLou7EV
ZBASYvyGl96dLuIr42L252wuBhfF6VcJrXprn7l6jt1whwMvNg5IaK6LiralUnwe7M+6fl9Z57zo
jm7Og8ktNkgE4yKjRTiH8dWlhjT0KtworsTJYiWulCt7j1+hW23TM+nD0Y92MOziVgB/3YVxz7AN
3gQT6AuQcKc/29Gd79icAKGCUFwWe+EkDXXZ2nOmMNsndxcYE+0wxD0zkWUV9P2EcZWqhA0WmFRz
Ed/y1heJYqKOOnyKntVNvA8a9oeymVsQardC2folPLszji2fCfwV2RsiPsdcXHJha4SjleM900Kt
aUFn28P69PId2XvE66R2lM4cS7Xn5T04VVM4NgH4b3os9WuiQcpHoKvqzpSQj0zjcBBnEXVVwmEi
gQmipkbwet92Z3L/ZR1+/jiCajjuWoYAvLqMXMe60gEvqyEOCO57ZgUtY6U/AxXg5oO0vkIB5C6E
U3c2y9Lnm22R9wjbwLNy7rkBkF0crBgQtJKrc/q49S+cPaa37rBVASxnTxh3XKc31d56Sd7GNSLD
gLZvWkidT+aZBTj2FW0OgDFDpXGBXOwTvWhNdaoRlq/N6Zo3c9cG+pOCaNy/vlls06TbYUpLSGcx
zFSUmqh09Boi1DM72KI9upYGNlmnh9GP7ZfDcRYXYgYhQmtqxkEfTH1ETwzZ0IvgGTDDzr7M7vBp
XoudeIXznfyOZNYaX5wb7aY42xJ7t+7+6eMeTHjxcXntbYlSZkis5lw3WyyM1qaL9DIlJmT2LxQ8
a56HXYYfy226Hi/qC/kQvZyLtY9dPeJwOZaXqN/5YTTMMtp3xBXIb81oeMSbbvVLJJEpCLqDXJ3v
vxzfVH997cXVQG5txuE8eSpUboQcVFhjnIT87umvvWzzvh/ev6aHfd7iCjIjQ+sMgQrItrisruHi
3faPE3c5l+uaR/fHuG0voWIi3XBzzjf19ByNZaammT1IFpU5lvaTwD66vAcKd2aCR57eg89nqIsE
xk5B9SUxYyRITmURAiTq5yh4htF7ZqDTx8ZQF0FYQcO+g8UTUs5v0dS9KaozUcTx1XIAJMAR0Gi3
fPxS+tRADbN5LLroWnjhOqcZJzBiOL0hjk/jr1EWt4wN+w+NMF6LofichaNbVf769AjHag58kr+G
WFwwJmJpWpgwhPmgu0iFN6tgTRXVHdfTTfZQX5we7tyEFreIkgxeinJZiLPI77F2XxUv/96/v7gf
CqFa2OUyGzUTKzYakNDH0yMc3cLW3E436Ibqy9aK7Qy5AYAZYa5Oc0UDp6H9qjSffSqKpweal+Kn
C/dgoMUOg3IYeV3IUg0gPYR3jdepm+U//FnHGtHO04Md3wYHoy12Wlcadk/JIXTlzr8o7qY9pb0X
6Klrk6YeZcXTwx09PQejLTYddHXSNIfRZgFGtO8qFEZ/Oz3E8ZfzYIzFVoPVl3SVzRg66vDqVfoo
Nwly32AVN/0OJpgbuqiAu+k9qTBa5Fuovtvz7+bRDX/wUyw2pICWLbSKn8KaAKQioqe3yfb0TI+E
/bDK/9qRi8dprOvCUGuGwKPkYq7JwpDZVucbEUfDO1sF+WBQF3IM/eOVF+pTUZUZ4xh33bVY44O1
iS/tFRqqtCLQ4TmzJY+u3MFwiyu8hlaHvBpv4ZjvJ1rM09fTy3b0IB/8+4vzNSHr4PepwnR0/UJJ
ik2AVLtWIxgXnhnpaExuHwy1OFzgcHOjbVg5udO2N3QvN9Ye4Rt/N1zNEfkMizEf0+256vm5FVyc
MtmTIzotj6AZmavWR6TYfzq9hkfPsS0oexrvGKNFvJJoiucFEd8oGI2Vot8ZmCN48svpQY6HnjTN
Z69rntplrB0h1ydDj77bDD0DNn8/3cmd6ootgj4b/6q6wGwL9fjExQtpm25tjBPvzjX/jt3Gjgpw
WuVVx8B88Qm59FF5QDfJRXcQ+WhyK/oQZnITSaxIzoGpji3r4WCLD4fmQzrF84fD8BWDvOcUlZ3U
ObOsR3fl4SiLC3Kss0Eg80VF51N/NbrTWr1C7NoVe+i792CUh1eUWG/89bnq1dHZaQAl7fk1pnL5
8R4xC+6yRrKUVnJdR69Jdz1Mn05vmaPPmUMllAo2on7mEjWS1X0y2XMWTAvO3uFu+cUBoqUlZL9o
HZy9q5bQpffA3dFsVVBhJidcBs9DMzbNND82zdfZaR4rwdtsb3wZP9Nv3CJsv8MG6PQUj6/iXyMu
bmMVwYwuUlhFmQNaH78jQIo75XgmCHnvAi2jkMOJLW7hxtFSo/AIqOpNw6Wf3VXX6kZ9yXeIWD9E
j94desQunf/79gkp4c3pOc6P46nBF1f02MjKUeagxAjifZ6r17VTXogG/nOALVhJkj8g/Xp6zCN+
7iqO8X8t7LzwB2Ugr5dF5wUMOvt7iAvzcn7k8EwipT090tEvKPW5/QGmzpgByocDQS8b/TKYT3mY
7voab6pObhBFcU8Pc/wsoGBFqQ58plhWi6ckmztwBJIRcpaQm12vhPqZNf1LXmKRk02P0wjOzopG
fAKwOQxU5NTN4cfpH+PYYwQa6b9/isWdFuholKBzz08Rv1jiLikf/71/f3GrZMrQwxHis/lO++aF
6mvS2mfK4uemsIjlwsb/M+eroxANnaciOlNZPTfAIpIz6saKKo01Kur82lCiSwC957b30YfMoDEB
LF4Ap18caFNCXatawh5cijf2Ln2zr+Yaytzcpi+EZ7U7beYu1f+isi8cg3yZPag68r30cXCs8nLU
2pFP5BbmDwE+yMSKGvnGM9W/Yy3Fw2GWXe02Qk447tkGXiZeYw/3UHwhkVzZdm2A0ig6aoiK77NS
PDq8EDML6hYCLp7EfnPm8jp6vP+a8Hvb+mDCXVEj2NvM+Vs1olD6xQyRqkP4+fS2P366D4ZZ3CL1
JICTmUy4v7J3c1Re7OdWI2Wqjb821qdHmw/pTxfywWCLzcN3y2zgWRyy4keK37wevarorxT+eOYk
nFu8+aQcLJ5Xt6ZSTQzU6ZRVYWca41uPEu/p6RwdBSAmrDUDIQVncWeUVRC34dSALTU/NdknhAiR
4BZnBjlaFncORllcG5pWOE0YsBH+iZetzBszWoeb4skfNjnc4CsQx9am3WokAwnuZIj5oyyDeraK
zNvzvzfnxR2TmjC7Jtwy3SS+VnOCMDDsVvb76UGOx5b/nLON8MXH74fWiq9MYOVc+2Z8rcFjZFv7
sl47Oyicc3YKyEvZOmfjsHlb/LQ/HRUBCTKSGSjxcVidA/cHijcy4l2MjnCA8/OZqR0JStBSJwcG
zkLisUQB0jpqhsFgAfXCpxUV6KWCTW1m7OrCx4SUDmaJvV6t2lukg2C85SHeGbmc1kPqoAEfzCzW
HkcEVUG9faaArGSXaPdFX3ZPBRpVZ6KMY/EMQDRQwFQIDPETZ2Fy8maKEz6FvvN2xTbdYdNwGa0K
91zj+8hp+jDQ4oVPeyvurIzavDqZ2KA1r3abzKxa9cyVJ2fG1+Izw+cCbuOAUXlvUX/8zHBoyz7y
8X/LCh1BLM8Px2wzIbOmr4xGetRyxgzeXtPZDjLSpqI+VXptfh55mPpVB+nSRGJqQvoPETsbYp9R
PQRVPF5Av8fBGolABJY5KC7E1/pTMXnxrcFWwJXPQVQxi/AuiUParLZdTg+DdKZVUeBhiesNVixG
b/QPEIojN4RPftsKKt1apGQ/eADtFlkSZAAUyzavcrSn18PQomE+IBqe1YmCtCWaYb1djhhfoylY
8p9t03odGrEKgFY5WFs08gKUHtQh11Ya1PPG7XOEsCTSUNrKmsC4oAwdh3f21NggRtNYvMI277eg
6NPLMEzHL6lSdnvahOTqiWX6L3nvIDvfFY322CWpuLGd8SsEZ5rilVmu67LRd6INh8cGPuqdrjr0
9fwccfocMNzUyw7iPnASzUj+H3vnkSU3sqzprfTpOe6BFtMAQqZmZpJMTnBIVhFaa2ynl9Ib6w9Z
t19FIPECzbrTnpJVtHCHC3OzX2BC6ibIzyHi2w6YaKnFz0Rs+VOpR8NgcOPhFq0PhBnEiodZP0Ls
Kiv5VjZTqK36YOBVU8dl+RURYv+PDpOrQ1/68qe6kSx0o9XqYUTnDenssERIDyQijFtd6iltjE2P
HCevBcxIMhwwKpSMfbnvnU6VpbtEHnU8uqTAuA+CHJ8LWOFWvdcsYXjsvQHdFGTmC6XFXCWNazQi
CsVAZ5HN9KeRd3mFy41maLcaGoXdbajIMIY9E7jpVvMVJN0lv/C1XagVQ3EzGkMqVzuzEDz8DaVx
bAqkjDJacshl7+Am47ES1qESbhUxUb62gsRmtMbQqQe+GWYo8HPFKMfydajlDq8k0dD2NdN3MyaR
9hw2+MsUgHMPDfKCWyUKu71mhN2Ol2D0JAdp/OgnhX5n6Gb8FVZi8kkvmtTppnQ4KVr1k6fG0smF
xLXT3EQ6pGgUPEqh5W/hCzSPSI4U29hDgs+Hyg/zHQE6BMkMcysHgfnmCq2CJZZSpdm2TC30lfsu
OAnaEKLTmGs7QauCPw3dZQplHX5vhYAgTqliDpt6HGTUJqISDdpCPYqFpG4NIOp/+IJc4hzVNPcx
SJR+k7S4/yqihc7XiP+R0UeF03EDQAzXcW0Jh4qrBHm9F8Vo8f3pEvUOTRHTsysqDUgj1EqPwemA
kFqMBPhe0SO0r90uvgFliplRONlPIE2GYIyLNM9+jLzOuM9Lt3nw3SL8KiiVfG+26HObGYqHdYpd
GfpvxUFr8smIS7Hqb1mcImyH/ulkpRnDd2nMtLsJB0P+DiNaxvDZdz+LRS61p0Hr/bsw0PHv6j2r
vqG2JYf7oPezL0mXIc+WyQmmNllxyHNZYWYN7Qs6AMFT6gvh4wQYeaoGoeBtJkpkBkmOr54WNdUB
9yrlXm5K65EjQN+oUpbtVMMLH10RryslsVBpajXrmIQiNqRjKTwrqZvccxYNtwLSZsib6MGtKiaC
g3SbckARF2AWB+Gvwmu7ndhJ9b5QYm9fIWm1d1uvuBuisd4iy+t/ahF0dwK45IfWGOJ9nUW6UzRB
vYe0juELGqS3fqCJdigr6CbkdTd5DLj10awTyTaspDr5kVrSOG995A3KZtu0QbPvJDM8hSOLOR1Q
vuwCmbJJLSONEbmWh/yxUsGvQzWx+pWF7mhsWtk38HEP8YBPDeFTZ+gtxoz98Fo0OV5/+btsEU/s
/KF0UTPB18zaDnhhwSlLx30gWDnqUDVS+0i8R7cmljR3QReMn5JGKD+L8N08u4l1ZVcNiKy0oVmf
8N9M/xjHuP1SB6nlVHncnDor8/eD4eEK3geq/6VrUC0OPKFWca0x9a0y6PVjpRbGm5g19Ag7NXTx
W1bjF0/HYg9VD1QxhRxCA34n0ovSpMitKmrzPc+DWLQzOdJftdTv30ohERGLlkMttZEQslDl1KIE
Jdg6j5wAxdVPgWRK2MAMIb70g4KaqNTWe93LhsdufENIqtrXYtj/VMW026dDgmpUAln/i/euJRWY
gfuqmTxAbT/2tZdQzaVHTnNpHxc58icilReQpu59nOE+qTUIfqXaKNVbFG3QXDc6WT56oRyfhKop
d7rUNae8zQqE1Qc84Ly2TbZ4EVrbXCtxE3UHC5dVH26/gtzESRNd4W6QFeWWfBzPeYQXjqlSpz9Q
7MLnWSzG+05MNazQtWDnm0N4X2jIa3FntOkhRY78IUc8+Ig4lXpCY97fKTmOkQhItYesDnEIb2rj
pccVV9czZTOEo0vhqCjuJOy0DoVWCRtFj12nm2gBXVxWuyxs8jts/VzMB1hgZYPQBe6ezZFToP+m
lb2GNpinfW4zP9rr/mh+Bw4IM8PUzL0mljpHGLsv631MKutxRADaM44InVbYkYYARVqvRNa61qVv
cOm+ZXn7UKGawZotum0cYBCJSdkg9w/1yPiH1MfP1TOimzHSEWMmEVF9bCqgw6OzUwTawzj05p2Q
4D3dDDiKoN6mIqOW4hksh6aL1FLm3vWlacR70+iaAcsIs8H6t4+EP0YW+jbJM0wy07IeV1K1jykh
AnoTNhVtKZNqw/T3Z884dH/AA/U4OKuatuv9G1nIDgEmrtdT8o9Z/xQFaB2oI3g586zf5J3YhKaX
2CKOIp14D1d2JcLCK5sQ8CmBmL8Dq2YPCy/zyjRLRXxXHfy/jh76ODuUg3YSN8FNeForDS7gXC7j
TUM+m7ghzttaGpg47WGShbkdN6ED9G1nQLTYQnn3wF7+Gx79/8Uo/idFzan88t9LQz7/7/+V/Y/H
7018oUPx7//t3zoUqvovsHVUzfhjJB+MCVPyf4UhlX9JcMLhUkz9BuNdM/K/hCGtfxk8GRROSB3t
VB5hZzoU2r+U98KDpogsYIihv6NDMSvOoJCAFAZvbWp6FJT5QZdrJoH246HkJ9plymIhQ5elfG8C
HnC7n2eT8/jXg/pCjmJWRPx3KB6TisxcqMZsX4tCFXmVwEsmPI6krd7d6IDyw0Z5O+wwv/uEIrmX
7Dybm2n1jT87Uz7Eng0zCIu4l5lQu8lRnuzQ1fuC5vbKhl+aS6rVvMMg4phACS/nklN+kFOXuVTF
7K5LxHv+u69K232LyuK0MplTLeSsaPE+oPNYs/oQumgpLFoSpqCsn+QsvjM6rBmx3+rh5IwI6yXB
U8iDFDldvHa99O16/MWh0uOewLw8DOYkDDeXyjIoCB9LwOWBzIyk02KF0J62Nquzg/qvkU7dMWaU
C8GUL2fV0LrGLHnV487lfcE0521A4/76aJZWB9eAaYkqPRWgqJchfBUHg9RndbT1Vz350TVfebRe
D7EwYTCxJmo12jFEmlXQlDDy9NwlBNkSOndIL/VPJK77vFVXVuHCfJ1FYuIuB6MHAUZP7Ha76pB4
dDH4SSr7+mDmncvpm8Bzg8Kt05GVOYYuYzReImmNh1m2uG+26Yu1i53+i/f6Mzlmj2is2BGe99YK
eG5pBnnEAbYGq8xxOf392e1WoZMpdflkXuCGIB0HRJorrU7ws4t6p8WxaSXeHFf5PkjIGJyL9Dwg
G82ubyPHd7qdVkV3Su5xmu0dKPfVPnWmPibKcSdMrz6LOx9/qT/rV+Xx+hwvrEnjPPr8Mvf7tDZ6
dlhhaAhm/2ylN2W1U7sWZPr7szntUT7FIVPHGyKu8ITzFZTRijdLENfqiUuL8nw0s48XG/gKJSNP
OWQpHR27JYgG9YYKi+0f5E0Az24N9bsWcXYYS0kWiWrtopTfuPsQpVA1M1d22trszY6N0pcsDzwQ
RoK19YRoHZq4Oor9Tbq2EiduxOywB94AV9Disc+qmG23HiMUIVJ6+l9dth2jH1kmbQeKCIGh3KMK
71glWmstwt5itk9zYWWY0zCuRZ/tg6Qdyj7k59mQKbaxXu7RF01xmMmcNhMjG+V2uzHNl+vLf3G3
AxlTJB3aBqJclysz7sSWjISV6YKzG7zURmAX48lfLsJ01yNps9mlHUr6RTsHdAm1YYgWl6FK/IbC
3o0U5Po9Aw/NjjqBVFriW0GJYFspgoA+fBjtm0YsvwoSVjjC0As7s1fDQ5ijc11Book3auOOR8kU
8vtwUNOtqjfu1tdhudQhdkTxKOc7FXzoIfA94xNKH94zLFcUNnJRvlP9utDwm4/UN9Quixsc1lOs
hxV9eKgrTzMfQmGyFnbC2xvMee56/KmQ6MSu/KYTcF/aClRdTxCz/J2olMKDOno4KsahdFuVcMkk
7PN2uhi5j7IqSAcxbftDhrbzCU9baWWnz7bd+2RCRNa4rVEt0fXZYglhsI8DmpF2ZYrYP/9RaCsB
5s3aDxGmX3B2ZqmDjCRrGiu8qtw79wkJ2IPpQLIeNiKgwnUY/2rA2SGplHmiuA1D4ll1NE/JwXuC
/7yFCvmPMIwfBjhbj2QKOCrhQAU3OAPE0tnYYV5f8u8JzdmW/isEqYiicqpMj4/LOZRpeDc5dih0
F/Givc135S1WAfv+kG+LWw7pvWSHh9K23tZO5dmR+SHw7CTrrCr3BWUKnH+W3JcqwVyzWbk5F5fg
2eBmS1BV8poCJDFqBO1a69nqVnI5aenEQCLnv6ZvtgQFV676siPCRB7XfuBvtvHv9R108cc1+vFC
LD6RygMNGwcFBbHZaCjVNeUw9Iod306duP4Q3Fr7cDM16tcwdvMCAl/nMtZsXCHUbUSRiVU7CBjE
rAgwHlvD7nbKicbWNt52h1Wpktn18h5U0XlDQIkyyCZna3EIhxrDyVa11SfRRrNXcvRyE31Ct3Rr
fdLx5sTdGPkuG6kIWzhmX357KyigM6H+kuFxw85Bf6pS1MjQE7792W0phZ4URzmEz9M31Tf9tkEN
1q5t/YvnKMfrod9HdrkLL0LP5aNAKGhN30yhd932HVlzCt/0d1xNYAebFwH+N02AbQ8v7zQcfhNc
89fEc+OZCC2wwOZABsEA8EPlSrWRY9a+ekVibQSxxFs6pS78T4YKjgzkJioV6rymN0AADBQEv8HH
JZ+RqX5Pp+UtBOE7xM2OcL434b0x2urO3SQ7XBNXKwCzhOJ9tBrgTnQN0eEBjn555KlqHLXItqi2
h+iUgu7kmD/zn21c0D3XB/vxjOPdjWEh0p6o/RH4MpIejCWOfxILGle76BuKtaiLD/Z/FmR2SbiU
arDM5OMlkNSLL1V1NNs1RPG8gDnN2cVIZjl071ZimdSMpLOlnYpsEu67m3prwQ/2dtnapTT9a7Pt
cBFtOijOLnYjDtJRbKd52xvN3rejLTKJmV0ehFfhO+LI8g5HJTbjn2po/yZG6cNIZ89znFcpkw/E
7qXPuErcDPBffa91rCJ3rn+4j7fTNKfUiNgHpLUftPYyXxm0aSco0a2VoiiUvf5+ABiFU2FPB7A3
5/JiTRFiMDBttQFz2gzFG/nrfxZh9qGQjE/GQCGCOzabsLpt25UHz/uhO1sKOkXCSdiRIj3osMul
QLPVsoLJvl7dd1v3JDwEh+yTsEuPxT3r4smnrF05JlIU+kY/Fk70AvyQE/s+g5BjObmzdkssbGng
4JOoj67wCpt/tLr1Kgi1tW7rfXLrmRly/fUnOX65Pq8LUbgAiWBxI3EjzkYtKLGfNqiY2V3sbTz8
O/PU3JV9vXI+Tf/MbHLhIkBB5GU1vSlnYWS3GnTd7TQmtz5O1B88RA7lfq0dsTia/wpDifnyG2p6
6+eF32s2zjHfpKL5kvroEWmrSOUpAfrvh8OiuYxTt31ZulMcIAwP+Ljjw7VvyZJEdVvdAjTfryku
Ldwk4IjIyGRLAR2tz+avEtW8kaJWs83w2W/wz6xsybiRODGuL4el/OA8kDGbwcEv8eOM+FCdDW8Z
+MvEn8Ztfo/ku+Tkh5IM7Tbcqrd/Mam8e/GwBqZfOK0MiWK2qJuM9oPYzuCBFfK9UgN5A05HVmwh
+HV9lPNa4nT0XoSYXTKdh/JZEVfTcgw+edVu2LbPxR2mS8ZdAITHFk7Ds/CIUcTq9bY0OBXtYRy0
AXEBtLpcOdg/aUFQoXkm76uT9RA+JocYXjgyC5jz7TUbWXfn+mDnsM73wZ6HnH7S2R2naiMupxww
EGeL7/7LAKuwevVukm12p+1I/XaC/bP7Gt9nj92Db6C0A7xhf/03LC3f858w7duzn0CPMPKotGs2
PWsH1YdP4F+ewrDI7EoFV3o92NIhQM6lIzHE6kEH+DJYifVjEKKPYefNSfeGfeTuo0zYXQ+y+B0n
m0JKthBp5i8IDP76YUz5joWYO56eOHny43qEOZvsr+92FkK+HEej1paS94Sod+CyhZO4jSkDu48u
coAImHh28lzbX+THmNeCdUp2wpv66fpPWJpJyu0IvSFMD6VttljH1jBz3JE1G6nJTVljN9bAoSme
fz8KHUcIH1T2ZbKHy3EKXtBFsss4Uzfay5XgNNVT0K5t+engmh/ZqO9PSvuwS9CSu4ySR2LSKqUP
cHqiPd25x5+jHT3KhzVw6dJSP48zm7Oo8hvZxzTcVrzKxmjLsVr1CABiMqn4fH3ipomZD4kaLaL+
k4LTB/HcuEBFu/am7kQsHMXwKS3ETdZkDypduWiNj7G0FnjHiDL396TyOdvCg2vpSiX0MnBga2so
raMWzanK19hiS4nC1HQDnUzlGW3Ky89klVVY4V8h20HjVzdK4qf71Pdyu+4z09EaSd9hiIyQCWom
T0lcy4/Xp3Tp6713zSknwpqfr3jAkXHagdVFuh+jcdsXuuABpN9wm0g0exJPHn5eD7h0jpwHnB/O
oHk1jHMkBCaSQy9bh1pIVw7fhS9nTrcNOR56zhBgZ1Nat/4o+6YEVPC5aO5q9SRqKxTNxRAAByCk
Te3ZudGjl+HQ5gF8sZs2L3bAhLKTgpPwVjbD0f7tCTM5JSbhHtRYP3SBs7Yaxy4VZNtSaiinBmIW
b9cjLA2GMw9i3fSa/uBaqQha7HuSLNtRB2pAoIReBHt0AFba6Qs1KAh1KrNCFQhVwdmBhJVw0mIl
LNuu2Tk5mFG9fY5/mD6NMaAK+hoUYmlUSJMDsIfZhhzbbKH5yENTj7IwpU/BUA/QuaNXyVpTJ19Y
zuiGT2JDkBvgtc62b6K5ldSHDKqpQKiZr7GxskHnhI3pVjSViRBG8mRZHzJhzoIoa1IOvQLvxq3/
1n0GmbrF6+pru6V8vVN31S1X427tabFUmDgPPM+MC87EUE0IrN9hF4WtSOwY91wi+b18WMuX5hK2
76NEXJViiqUsKFQB6PPwo8plEtTGHuweRiuDfB3v0dY5KVvhUXi5vugX7hKqyyBkQOYA25yz7QQc
NPXAxQq5iupoU/bus1KC/ysynoK+JjSO6q2x/hfOWtpgiA+LOq0bhnx5LqViibGtRcgEXezB1/fg
wjdR3DlWvIbnWAs1/f1Z/hkVbRQEXonRs7rzMWhB0EsPviveGsltaZPBtkH0VMVjB3mzyzie5rZC
FXQ0TXFs1Fsw8OGwlejWX/9YC5fkxO0nk0HbhXbKbOa0oY6DrhklVgekyPfX9CSksfaBlvoAF3Fm
06anCYIK7Xsc6+vUqqk3lRP8gfM9omjXh7S4rzVuDg5WQGGci5dTJ0/S+aUF39K9i+7FLZv61B7i
GwkOUOb4W9eeWvb0H1auk6WnIGP8O+4sX6usNDL7qoapcqp36a38y4030QmnyOfxXoIFBkKbltuD
tnaOLZ2UeERNTGcaAR/yKawppSBMFJpeR/WEP5ptoEM3kVs7p74XnXgdqjnN4CxdnFBiIFine5Ny
zOUMV22WYIirk9scg3tjJx28vfsMxwsCpuX8g0L/RbBZUq96ZSJUrUFGEH+Ju2CjBHd1t3JmLa4Z
kicwk5PtEpDHyxEVgZzwEHOl95ZifdSh79E8tynV7f+SEGweggekL1bWzNLN/XdYBAwvw7p6h8qa
CgbDi7vdRGswkrvEwHgy35qlYgfRyjiXzubzeLNTJdXaknICw4wCF5fYoyDkYNpdu9DYj/8gT+BI
MUxRo46Gpvjsw2XR0PVJRqs7h9+k9nbqu9twTQB06csh1sorjG4Fl/m82OqX6aij2KDYQ7nJHXx4
nWovOeGD7hh3SMfdSifRUQ+esya6uBx4Ql9Ds+EdM0eRxYNY9V3E8DobVrDt2xwzP/Id9r9v8ku9
FZF8HCB/ANhcO7QXNvykKWByzSK6iwX25aqBalXUVpMrtm+GuCY/qs2X60fowiUH2pcUj6KENqUN
lwFk16pMtOQUeyzDF8slARvk8h7b1XAThzS/rkd7fwpdHifc3PTxLd7tOj3i2ULRmjJXY15QdvGL
fxzCj08XsT4MP+EjTsqZ66iIjzNIRIYGkBAXPRzlLweYAyyRAO4ouD70WBcPyWe1+v0EFt1yEM6I
kqJbbsxv8Np3hdonG6KRL0WHOIf1BRxadFYm7+O3IsxUVYF4h8XOvDc5ir3sdT1hlAd/X/+cOsCh
Y2EMfOqAQUsbba+gxaK8KStHibwYmK4+mRciRbzlL+fQ1Lw2ySks2dFn5Wd6jD75x9YZvkeH1nnf
DVvOaWBFGyrZdEWd3I4RFDG/irf5arH+YxYzScT//VNmNz6LWE3jkp8i5eZx9MQXVfYPVEnuvci9
gdu6cV18UXFVOl6f/OW4E9KeUwAs/CxubIlZGLSmgiCNvkfm8WdVKPAYSbYTs9kDgnmOE0vfJLjR
Xg+8UIllxKRMokQ3DpLTtMDP0lAVA+cMO2QW8E4/tU5zaGwL3t7n/kh93dto3xrHOoXozha7rbwj
7dgd1qrBC3sItDj6UJMC0Mcul1tCH+wGH8s7D3Rz0vDQXFG2+JgDk/7CH5rUCtiM811qxhPeIlbZ
Qbq+kRoU66QUl+Wf1+dyYRzsG5XXOTQXUF+zdVwPwmjGYkKTYLJsgEOdxisRlg64ixDzdSLqtdvn
8dQK+cs+LHuN0Jt8F0LbCsc1aMbCvF2EmyWiqemFUlUQrqxhQ0sbH6NAD8/56/O2HIWLF5gF4ibm
LHfppEIvai0C3mv0DhTtTYcscNqsZPMLbSQ+isZNx9HGi31eLbTMBE+SKDKheAa/EkR7RuG7HLHW
h8Yp5D9q41sn504RmTCfSWbaBrJbZvugTiZhO119CMv8R1daJwk0bZfCVnfXdsJCKsBv5Ok5YT25
V+Y5SFlqaaMZgfmODzaegTDawhfvFKG2mN77950zwYTTu9W4H4/gCU+Oj8m0fJmd2TWG3zI7VKdC
XDthu6Eg82L9CAVH+hHsk2N9H8Pge/Wk/4fIH/fMZeBZD31sol4NQgJT/dpkSvSVqvvKplkb2ywj
p50dl7ggM7boVdYn70C+ctvsPeM3GXuUCy4GMy8U9xYmbkNOpDJ/4c2zydIHHfb19d2yUIe5jDI7
Zig1IwE3jaeiDWrhbv1Uvfq76RgQ9lVt599Se+11sQCUvIw5O3eEofDzSiHmpHCandpHijJ2sKX8
rW1wHKfxg1bEnfqpvlvLjlcWyBxI27bAy303ZE7B95KJHZs8WKkUL4XQcb8hR+XcnohkF1cgaiNy
GRedYQfCsxz/aMs1BuRCAAO1KOxtLBpz5MGXAaIeSnofxni7eb3j8iSLhV/XF8X0Ey8TXyTQziJM
v+DsFpfKIaq9kghJ2NmIwg7aY47atpXWm0hasyVauIUmt08dGh+sTsi4s/G0gZqqraGY3ELmfmKv
JX8GexUN83Q73JS7teb7wgY2YAyCJONSBfY/28B9ifKC1agIZkQI0GqvkWTsm/oQI/JxfRaXljmR
KJNNO/kvluL5NNaG5o4liQoOFhQ4HXHbbftjsPWd9BB+NjfuQXjK0GcvbtZy4DnJZgp4EXn2AZs0
9RBkwCW+hiOr3qlP6qfOTo/qNoJj/w3q97Yg74zR0pu0AtfO/6Xlcz7uWfEucdtYaUOiR/JbK75o
4qPuHUzzoTatldPr411/Oc7pW58t1MKV6jJTmOFaCw+9ZzhiJBxHfy2fXlyilOwUoFMUDKjmzuIk
aSmO8kCcnb6f1PaDbYscIZJNe5V3g7CC1Foc1lm4+bBUI7daiXBI1my68Jc5KI7mr75vF3fCJLgl
alQjsbK6HFUVF7LiRXwn7XnYZvc51n+JLb8YTxPZzN8aR0dYJRC9q77NzxasSqbHicXjei5drA+W
CPKasYn7LN5kwjb6ZG10TNSP7U17Cl7ye+wjoXPXn5HXP6wVfJeGTOsG0dhJWZID/nLISiH1zZBI
BloI90G8d/0AM9bv8poV51J2aLzTjCXSIJjIsyR0TISw0wbRwGB206Hk6h/NfY4GXL8bWT2+tAl3
wR4TKMPRaEH8AebgWfr9+quGiAn1UCoyvAS12UGH3h1svlwBaE52H77xAnwHusNDcL8iLDN94ujH
9SNv4f1Hpomt7lQAsjj1ZksqDuq66VMyzoquANAbXMQo+NZH6aCDrn/QXxrMiTXMMRTb+J7vEUTY
pK/DWov94w3JF1YhM2KBAtZ6nn+2VLxFJaJ+GCW6a2dehohQ20i/ffhMUXhjTPpmClWiy7Ukt90o
KBkBzOynlH5tNMGhVLq9PqOLQ2EcTCWp5Qc120H1kGLOUI4oqtxpx+5ZTsfDfxZilo1lrWLFvWG4
FHtHW/DpZ5uIPa1chh+PNCbrbByzyTJEX0vYD66dNuFj1Aus+lIF+am3wkqkxRnjhJF5n5skSbP8
S+6gm0mx5drxsENUy0HNy/kHE3YWYfbK0DI3SRWBb9KP6HRSInwTjWxlFB8PKuaLps0EGposhGYH
VRpXMlp0KvOV0dFWhlrZUOHEsUoDnyiNwtr3WYs3/f3ZTZqMWU8xSnFtpRGMjelbCUJYbbHJA/c2
HhCpvT6FS8vhPd+b5EKmHvBluFIKUZEpWA6Kjp5Ul33HCWyjp79fQwHbhSYCzaBpKuf3diIkstzL
vmCPagZyKApflCE8Xh/K0nqDmUeby8DKBKbj5VASD2eDvvAE25X9OzWtlE2C1vY/WHLnQWafB3iU
qHWW4OIhHX4SYLhnjbKy4tbGMds3aFEpUPYZR+CX1iZNrCchUFcqZ0ur7HwYs50TFGA0XJEYQ1GC
CAl3CshvUf08dk/XP8rHFJQPf/ZRZuvLcsNW9kTmy+/wwa5Q0kU2qDH38aQ8FFu769FWpm6OCcHX
W5I6l2h9LBzqtNiZmf/2n4WYPdMHspmx6pm5lBCRhDRXLn6/HmJxT9I55e0AqhQT1cuF7Gdakphh
KNhlmX3VJc8Rqvx7Ufymcypvk+nT/B1mdt00ZRWLSGATZlC+eVr9s07DH7phrIxmeQX8HWZ24Wh5
7QWuzmjUMC82Sp89SEp2bwgSjF6U4PJ/sgTIBgBz02v/AFgwxjBSBQsvNSFy4y1dMHoM7dissHmW
PhGAcfCQgJx4oM/OmnSs2hjOn2BbhruJUoi5aCXKarRyFKyFmZ02vifoqOQShsHcZMmXAFOoWNRX
SqjTZr98CUwC1DyPRRmNHMRrLteb1saBmpdEUV23c8ooVT+bbXwvlWhoNmWUbYdmqGHD5P72+kJf
ADpNyKoJns7b/GMJYJgURBt0pp3ODu6L+8rub/SXnxkwjPjbKuxjWs8fhvl3sDkfsfcLlZzY8xzj
OUerHFuYZK/fdl+tE4oeuzVc1dJRdDY0ZbaJI0Ue8IZhaLrZPdIbugvXDIMWGmwXszeH9QETRRXO
YkDBZ+2nho4AtY3Ojo8l1uo2zjpb/AhAcUl29dgnm3I7OME+3/Zb69c6a2ThZX75Y2bbPDIHvR0H
xtsax+JX8xlc8DbbY41XfeocGVjN2gQvXGFIs7wT8bHR1uflPTrPQjekiefE5Ell6D6LnfHoqoFl
rwFMFupHWFlj7WlK4OQ+Vh1GKx9ztwjgyKYPqXEYtnBaH7Qv5lF90K1NeW/d+femv0luVX+Lt+jK
s2B5oH9Hnx0CkZCGuBQQfUQIadPq/q2Xam9qZH0bY3clL1h4L0+u3XQrAPAaHzGPUeFTppBd4f2t
KgRIrHlP9XP+7O/qze1thu6aHW4QcnS3zWECS61h2hdOvPP4c+ijGvVJTTNMsClWSWNnK8qLuprT
LyCxLkY5FwiooSiGTUaUdqeAIaYAskVl1I54knctgrkb90ZrnDpy/NNaTW55Mf09w/OecMUzVg9L
YkdoxZQvI83nz8nJD3ddb1d35WHYiY6eH6LaDnsa82uLeeFcYoKp+FBZ5vqfv8o0swnTujSZ4Az3
I7kDPZ2sFrQWg2AHR92d4suHxmzWWuiBiIJge9/lX8P3Sexcd7JbCp3GybPVg7AKAlsg9xPuLOQs
ox2iDo/klJDdyXoOX/AfmkAi1lbah9/rzyBnN+tGZnMd8SmFugg6uzktXqCqkBN0sgmaAD7qcdjp
O/Hm9w87a5pIuGrv5ijzQophoVytdYLvJJJMBRKrX/Gzb5obNHhXUo4P6RqJEy9dHbgsT8IPtcgM
CSqKKb3v6HK6GXwUTuSjHrz6arvrEWC5ngB82O1TMBhqqgG5hDfb7JLEwxXrQD3CXVFwn5Isu7Os
3i4sdyVnXxoTDWje8UhxkwHMwvRKjU9CbXE3mdUuTQ+K8BLIX1BLc7p6zTH5w9JnSOexZlm1UkZx
H+fEMkopuhMMSdgLgfTr9+cNyNCUtdHF+pDkupKsC2Y5ek5mQu/zf2X6j9H97ZNiGslZkNm9g2C1
mLsZQbDq++KD45D7eIWY8F7ZvsjJiKFJBn5UqkZl9D2rOKt2tFLW956pe47clvKdjpLfJ6vV8YGT
aq9p9ugfawmGCXomSyfU0JLsC/XEwpbEKNS3MdKpr3Wlyd/TOBN/6p04DHtgaTKvzUYZ/1CBqZF/
5X0pIr0YuJ957IRvAlSEndiiVyQMiffUhvK3INLUg1LhVIAJAbrIk77cHzh65zepGPrHHIPqJ8uq
/J+9obVrHMKPJ9c0BwBZqMRjAQMn/DL9DishkDtQ+E75MwIG9WLceNHG+KTf6g99vFG+izhCr/d+
5Q9Z/xQWfAw62eZEcJglbIEi4mZveL4z1h3C7EGWhT/FvmpvDEOObrVeFY+jq3qnqslYwvlgPISJ
auyavNKyzSDV7m70DOOu0jT/JQ9lZwzV3smt0LOlNHHfUOzVo0065MUxGFPsO0YxTW7lyvJ+psBa
/wzE0r2LMzSanGiwtNdG1Iu1qZ1W6IfVhb4opsHwXsR5X6WTyjzCPYBtwuoNlQJl6H6vupPI84/r
G3It0nQqnK1jnhZeTdfKc/xYvImU/OCCNm0EdyMqv5sNTp8NMUcKae+e7LPVoriZoZeC5jlFGXJ9
3xbxNh/rTT6u6XwsHWQczhAMpzoB+cLlkGTTBfggjT6wmXaTSfqm9laG8v5PzL/PRMhAiITe4Ado
Yid5+BKZKn1YLASQng46fcSdTjU/J+ii3Yh+DF3D6FGrdkNP/B4E9A7A9bhdvUlloXP0oOuObWcY
G00uUlurhsZW2vFb1CNknney9MWqtWEf6F5zFyRqdGyEKD55ldz/mXRu+StGT7RcGdTSXXM+ptmp
2XaUkwVLZkyeuHfVt1QTcXXe9vjFCvHx+qpbjGXydcDFolapTlv8bNVlZZRTJqp9R1aEjYllTvJn
VcX7RvrDTNo/rsdauqr1s1izVIcSdFkHVeNjftHt8jK0+7raqFq9MqSVMNqsX6dJcSoJees7Ptu1
icVN7OVIlUTb66NZ2q8kAxqoA5Fq8fvheDZznMVpGhSu7zQNaEg56HGj8m+izntFUahYCba0k86D
zaZu9DQB7OmUvLVahdaMYHRHaQj6teNu+tzz7WSAtoNXRdfvI34jROuSUovvqFH+ir77pkCgrqid
gYPYs6K9oNb7fzKNBhQ/GmPAi2eJVSSLodbIXkBipZy8Rnkeq+RZretjppm766Gkd1Xoj+ODGw5m
TZtI3POtpYJUagLGBxom31lKaI6bRNW6k5Rn1r4Tx+4m5wjZ4XFc8EhtIUdVoW4+xdhyvXEzVZi0
GNbel/TopraC8aCnkXFPcavdxU2e2VAV453cDua30Ze7vRCOxl1eKAn2FgFVRK/CqRiTmRuvllG2
0f3AfZSCunyLtLpJkQCAL7jJdTd1+sFFU1+M6/q2DALpzawaFDqVokydIYhDFELNbjO6taXvOuzM
9zHOOhRvUsSaqk1Wd9KzIQ7pa2nlEQ0Aq2s+q65QNq+RG4kdoMb/Q9qXLVeOI1n+Slm+s4YLuI11
1QOXu2qXQrG80BSSElwBAgRJkH8z3zI/NofKnEoFdVu3q9usrCzDriS/AByAw/34ObbcTxp7oimB
r440E+Wx94MxfJCu9lWCpUdNX0kSUUBv92NIW6gGZPUUNUHe7lBZdB8bvyHGxdz3bXNj+fVc/Cy0
I4NnbnCJDgXlVVlEyrK/0G7nXIpgAmxZ8vDSRJR1qU0wceZKmd+6EfyctgqqC1DYl6mZt/nBZi3/
bvck2xWDHFJauNkd1i3jUZfV+iIPeXNZFQ5ETKicoeAxdrcG1mQPdSz36IDeZ+c0ZQe9Ao9fmDOf
oajWFKkoewi6+Y6AlMPcNkkw9ne9OZr7goINMgRj4g3Ub3gZmdWMrkXLFvEMWdV4qgeQ65MqMiko
0EJRxi0qXB33w7iULDt6FuR2ZknGbZ1V+aavpyJdgIXjprEDtZ/tmqVSNcOxdi0INTZB/eDr3kwG
qIpEkHDgcTP1+W1padNPDYQhcxL4Or8YcydEc0cgASh18NcmXnpt1A+s2jtQ5IimgZq3kNXsUlLZ
4t7IRnbdh42dmIPTQ9vcBc99DiGnaiL9cv8243bUnop9xiB95Pndrso8mfI5zC7s2vZxgIVBPAVZ
U8bQ6bC/Tq3ZgWqnUTCA2jizyvImrIchzrRRJZUN8TUUT4dDK3xo6zh1yQBDggj5sbW6/Kqp5t4E
13bYeVFQtP4NEVazN9tFF6fN821mm9nPzFvE3k3pguSDTeoQFrmV0HYSKSI6sNyZmiVsMu1NNprB
bs5VA9kIZm3JMLhRMIVVYrihimjuhQdmeJBVH3sOitkOSXVDcnHkBnEuqe2CNoWGVtQFDJR1ZeGn
E+2b4wjEWIqGy3bTzqxKncEsYxba/qPrNj/cavQjkAtCAMW1UanhgfXgor0ptjMJ8Fc1VI+26pVM
cgYVkqgAFc12lrxJDVCQ3hEoZvxe+AMD4UEHJR2ohW7MdgQqB5JGkSrVcDHxvj+Wilr3ZTDqXTBD
oS5Ql/Uopm8Yn5lQQsSt1Xn2FUea8j7r3fqJcVt/IbboIEA1zJuG8eImJ5Ox11B8KqLGDvW+qgrw
tAC4AtbxDipUlazpLR637ffQZ/xSO0NztOvBhCKpO6onbRnkplbMwUsnM76oium4t40QLMRdJZ5x
PoYp44OR2C1zrmhuhHMyW7negDwCGacpL2MQQUNSo83LPf4v2/CurXajFw4v3oS2OvR+IVtkmBba
c2kDH/OM8n5C7PQC/UhoCedGwCVoErrhIbP9/sG0CmwrYup607WOfpkKPt+rUdZ96g6kuII2Cd50
tqeqH6Q3TBVJy9AiKj2hp2QOBwjpzHZ175h5dwn4ah9zt2L7AcQuQN8inp6hppOScWT7ohf1oaqz
5g5QFxYXikx3yODyK2KpHAJ01vwI/Tkod0LL9a6yRH67CLvcBWIcN2//hUQV2lMyNm4IlGV2AU7z
bxxA/DtwRRdHE5LJG+L02XVl4r8CH5GPKVmwNTh+Dee0k1RyDLZ08tClOg58k4tAQUspHB86tydf
/EaNm9lRGidfzpK3v1eFrb9hmZhGSGbL4hGhgUdjGkCDy4EsTGqF+RwrqeprA13Ez6U/V3udT5D1
EUX/rUZD7g/Ls41tMGfZYaJFmSqcdTvkp/0q0oZsbmbliatmtsx7FDwMK6r8HLSanmNs/crZkcKx
rnB+OMcQNPdz7HE5HykPAhZ7chySmTj6GuisKRWOUN9o3VRPCLPzO+XjEI+KhZsj8rTR/94ayrop
Zr+Nwj4EGSCS8WiqDozgKy3EdOvWs19dzHXYpCPQJTGkWMhFXWYVW9o0jD0VuDejzghE3HgcjWp2
nzlpiZDtTmptXAy4deOgm82bwMyNR/y5PgkMExI9TORzUkD0QEZh0XiQuGrnMOUFhQAb1R2klYyg
xr4RIdkFYSVQd6bV5Vw75A5M+ITFgaGDW9EZQCKZBbS2Kz11V15WjNd1aOt7nk3Nc5dxeS1JZ8du
hYxYFEIP5gv01/RtKxQwh44ycTjTWd+N6A95MJy8/11r0kJFmIrs3sBtomI52Oy+A5lcqnxG7id7
lt/MvniRQBWmmQHQHTBw/a4r3Op3CSmg11xIH4ptg9feYU34prJqiCHS2XUeqM/LR8fwq3uoaVlp
J0oBqhJTWVGBekACGSNvD13NCnJYzOJRXqv8pnHa4Vg0Qj4MA2+7qMGfg8qmp+rLrrGzZ9ed3N8R
IxNENrj0YjCFijxmesAlC6Geo8bKHGurbFKnsI1vk2OACVyDCiZCqWdKpQkVT/A40x43kgmdGfDG
7ujUVbcTgxgSStfT9wETt9XjOMzRPOd1VOZdcBUIxCSRlRf5Hp2hFISHEL66RHAsbgqjNSEG1ZkX
bs/rHEQsjBykE152+XCRd+TWzjeQ2vDvrXLOb4Ti7NLJnRzuJerdbAERSup9wCzzyww2zDKkce70
EEdClmljU0+kYAMdoB5GVbhxmo2P1JDUMUixUSFrcS5Ix4ZMVIj8USRqg3/lDQ9SkE+qPdYCunHe
aBxNiH8fR5s73yHZbu44n7LrrmjDi6rLgisC1O+BYvnSUeNTZSD2icBRMkZuk88CQZgrt2qmlYx0
MPSX6JNGGyjUzSIUBtBQnLv1ZkYd6xaixG2KHwtSYit26IqAfBnmHNHMhD/OHNu4RtsQmSMCTap7
yJyw2ynsGxwInfxu5fWI+4T7L07T9mkmbeeqQSD6gIKue9tApyspvbLbWRWjB9PpB9SXMugYDoVf
X7OpKO7ALQQK06pkaWCW4VVljxAG4948bfD4LqqYDjiio077xZEHsr6jQ60fSDexwzizIK3syf/a
ObxMCBhbrsceUMDobQzQwGRJNzUFVBF5V991kFP5gtosvRrMXt6gX5eTSMxVs685t/dB34bXb0Mm
ueMkXde1qZybF7eV9NJQ2byRAXQiTYjQJXiDTDMeOwKnfIVzl5duvYWUSb2lYJRZ0r3sQHKoI0Vm
WeNkoBV+cqw6DGT0muVLh8Xxj0vChqQlrUi9NQInv21MZe8r5U/g+hobDXFAUu2InMadmUlxqZre
3yNe8xJJOfKTQy5fKAUmOkKFJD92k4Oc/SQcVqQS5FdfqRCQFSynPKXWUN1UfmlGSoJmRhhGmXBD
03TsFElMi2a7DNtmNJhMHWWxS5LlCLcCat71hhUcCz1iFnAHbwpLwzWHxt8pMrTfuaWce3tifUxZ
SX6yKkOjUQVxMNyr/gYKX+qu8S3/oudS7/DAqV7BKNHc22Xepu7Iui+4j8ttkGt1qEbD9WI2U2tX
8766C3qJW69vMokZgmdCEDJIaY+dUdVQuIhpzucmrbK5fBrLDHPLhWUcZ8dUj66P+NQcRABpWEfc
c5GH0dv6DDY6jiMyzvonVxQ5OlJ17MBduBNxjfFhRHov4Xp2EgJ2wm9tgxdWH2YBWY7w0sQ5oSnb
e90ot61q2i30b/hG4FRKmp5B+m6uZkhrlt7GM14lf4G3NAglOY5r7TgUHxX0tnDqdsIDjMwCL9oe
X1xTp76BUvHwmPVwfNE1zaLKGG7hHe0BBRn62siWAdorbf5MZRjc5bgb/dipa72VOvRuPVFaR231
TCS2KcGGM/p5dTt7WlwSQf0vvcF6FpW+RS9ZmDfPdoGafuzkqrj17KGdI9s2DOSQuEOhg4lm88jz
DLw061KYSWe39oNXmCGE+Cxy5dbefK2RcfsBLB6o27wxzEVkcQMxhRyN4CfkJin4riy0gRZmESRg
aEEJtDM7sjHCsLroFScv47Aof/tFW4sUWTT3BYxEIeiJ8jCtzFr/7IQf8rTSBX2h8xhWCNiRxo1p
V0G4lTiZ/d0MuCF2ZidDHVn+OD07DBnSvek3E9rhwc75EODBAN5H2mGLzMYS9buo/V6zfEa0FQxw
oqmqq6tSKPUdnqZ/QmVgBBzF9wcamQ2CK7K8AbbcmIwjV6HsjmZNwZ9LOBdtHEBzFJJwA8+uTYJX
bkz8vvN2RmnzfVuai2xg186A7NgI512dIXva+X5D95YQiHN7ElZ4aFttgPB2GAtoNglu0QgkGtPt
QMzskTdD/tXNdVulDHKR3abUYvLRcC/AvUzcAt+BNxoBotuFF5zikEy6kTNxTR2rxffrMILAZZjB
Phz5ZiQTvB+Dgc8FczUVWxyfWRN3fTdZEUeM5kTVKBEwja4zPnCD1Xet1YZIWjgFjvc2dAcw+JO8
AKvHVGNSAz/PbysfC5ZQgyAgbXHab4htt92xqwaNzh6jHV+9tpHPaA6gThI4iIMz4k4BROEDf7oC
7KFj0VwysmTOmSN2oxjL4DqY2vKJBCL/GsyiAObEa6YmpWVQ9Qlu4cDYDSPkLcBmTLvw4LXEaS9s
AQFLo8ud6wFU1fuM5GSECFdmekk5ZehnykEGAXVRJbOFZ2vKIB9R0XAjzQY4aFLJXMEjAsmTrH3T
yjCDcfkDFp4vosFPpeYIYaCNS0G2nhrdPN44oFUb0F0eFr+zkdoi6lA1e4CKLysSPmn/xh/pxBHt
FFUfV9Y8fOWgWs32VFWYvwmM4hTZRzPAMhsgaMN56iN8xoB/liX6XbaK9FCdHbN2opdj1at8M4b4
kHoSLoyUIj10M6Qzdjysizk28ZgHs9I0jeOuaRwDsWpb0RcQnWX1BaI4LLaNlEHUQ+Xzy5hDzwKu
7Nrfx9KC71R5qfZO9fZNOXb2ntdmodKuNeEShub1ndvOfRAVNZQVB9zJTmKYTmtv517WJBEExGyJ
Uw7WQeCh+7hAs4N0Rv5j3vIig27vaFfw+wJlOkzZSMg+R97nOPmAokJpVTcbNufjo116vYdXYJff
GdqtLxiS+s6GGrXzPdB6kAnB8X5lEel1+4w56LjreOiXKVv8FXw8WZjCyXAVNGFwNTBUSBF5BfCM
2fbA/TNo5AQidCabTVS2A66HnoyvbkUhy8x11R0N27C/48xZjgMTnkfJhOvet7K5iQZLZ9dAyshv
Q44DBpq62DOSCT3vgEKFHmsjwDAUlaBl/kIpJMyIr4bnuR+qMPE5hLITh+rxlQsIYsbwAyMB9QpC
lJnhF7jljK8LmcecVlTltwRf/Udj+9ld6PXTBF0wYfZLU3FzUZtDnwLu5uRRWZilF7UOCN2gyswP
buaE30tEq5dWgK0JieBZPXiTUaaT1/XfesdhX/H0oVuFZGsZZyBtI9HQSZCYOujLi8Y+C+8re4EB
hZAvx62F1MjRz8d6P/Tgp+il0vdd7pcbrw8mxFAkFF0kwUGboEVxuCq469y22YTnQTD17RDVcyUO
vpPRVzkCSWUWTnlUs++9DMQvxqTwVX8nWOHeCkImHMZj/gxUx/jq21IkoIe3dhAL76KSc5pHwGSy
ryLA3WtYmSOTorHmK4hq6kdMP5Tu/QFt1+gSieTkt7GFS+QCyRQfTmQGl1D+rrdvMfSMpqsYuTY8
xzWQAQjwRqQU8PRGDareDsz0tm5Jw307tf1tXobiyjORXI9aroxUZBmH5uroPUIuJkgBwgOPUxXQ
3Ygmh4tmqudvCNewcXimr6uqljGpXVRnHGUIMGkN2AgmxLk9EYg94GwCnExI0zdSdpFSPNj7tmqO
Qwat07mf+FaVU7sTs2WkrZT5NhwGBlHRnl94WdAfqK/4nimKPMgoQOW9NKbYk60uVFBXB49ItnW7
xtgAZGInSN0Gz8vRjXxXYB6qJrQPhIb02HkZTgXM9ZeBQks2JyLb26ProbTYO4nO6zn14C8JHXW+
Fdp3oxIZo1h1Vn5vgRF0V5Qh0i3SHPblDOZHRerfUdd7YqEj9+3ABDZJAY8nZp7mje0mAWcsZlMm
bnRn5LfB1HjxbMwMBDot4GBBBnVxK0DfmGjpI8rEkAMmVfXQ5GN2hK5Pf6xaAAbcoIL8G/YNOgtQ
VUZvATR8zAFfpXMsVaZIQBcx0mx2PNTjeNMq4wsPOdvK0FZ7qAKL1LXx7C+XR1fV9HiYIbbbTEif
oZlKpWUHL/Hp0P2QYAkF3DEIoRmSB/W2XHI1SL2Nr7MPJraoWgTqOyXDi5pp9d2bqDAj04aeeeU4
HIQOvr/1827c415xbs3Wm5Op6bx9qOaXwrDqw2TWJLWxta+9Dk8Yz0T50WY82GmPKyyFUW9rKHAh
mMgsSHy3HOK+deGZeyka87UIeQlVgbYbf46mwVIx1eW1Mnsac6Afvg2GUUHYkFvsSlnQtuo952dd
IviwaB0cqiIvLjprcB5HKZujDBkwnIp0X+lgNwkLtHc39m72czIMnZZ+A5INqG/rnYsKPCjWNfoI
c5pf1LbnHHs+spfJXeCiKABcGq7LNoMDsQqNpMmVXdrsiJQSpLEr0T1pEehLR3v9NRYm2Lm0K2+g
vfQKiGR/8F0lt3iQTTumqhm8Ilke14GLLwSl5WMdWuhVLpi8LuolcWvPI1ggpTJAgzTgYOeQl/na
Cdd7JCI3U39kePNKH1wEjXCLPM6zMDgUA3K2HoUIl2rN78i1uLt+cMhGz8TdTtL1bgNhTxF2sAUF
86neDIKGMSR/6kTlyHYTsLFfzv7sH4HVb+MiQ1Qhca1FNND2weod6IBYS/eh7vNdo8JhO5CySgM6
qAvERcPBnC3kYwuN7Y6jCN3BshMJGKbAXmPP05E07ZQC1Dw9G45lPkvlTL8brdYbPARRtHQqu0UY
A23pGFEmvakz6W4oL+keHlr+aEuDHcEKC8HvqalFlNt1nUxDUCTCNNBhalXFFpQXw3NBuu/WjCw6
4NlZPKiG76fZ6O6ABGW7BhPNo97shzCRbCTfmsbGLq3VRA9Gn8tNCZhQGmaS7BpUuu64qs72EFin
6rXo7wKLEWgtbGfNFo8SlkLE2+SJSEHfftFdTa/6KHeAFELhGkg/+2dxfw5Cedqmv4hAAK2O6uOv
ZW9UeSbgfAWQCW1721Mgn5F+3AiJy/JMzfFUgR05ZQBhwf+J5q9Vgb2s+TiYHRy03pc3Gvl5ERcg
qJ9U4l6Brz6BoniugW6edga0E8/RM5yE6Lw3vyocqxGS3pPDUXNHx7pDwM2AapLcF4BHPUCS8siu
0ex0UT75QLDze701QOWk8SBO9FZ/qe77n+f0rU5Vst99oTc85PuyORp6wxza24kclksTWcPq7syU
n6rMvzexKin7puxLXDTLlBNkC9kG4Vl3WW0hiPEcJAogdnXXiR0ynudw1h+b9QGteW96Bd0bmPao
WFa7JKm+6XdIEh2yQ32Pjlkg0uiree9F5NsMQhOQVRWbc8t9buQrQBbLTUOOCuYRgSVu0UYQW986
/rdqbs6U7U9uoL/cek0OVdlEE7vAHC91OLOiCQ0bgFSeP1/Kc1aWz985y2TbFVoCFisL4qr6WRVP
FegZ/2dGVpgAE0nEWhbYItpBVdkH1EvKS8nOcWieG8tyULwbC4Q2uxrC7QtYjl2OHG/vYlO3cvP5
YM5tr9VxE9ZUjX0IKx4KzIYB8dfpv7MmaMeDZDdAV/a61adFKmyokIaGci7iDSdq9b63nj4fxel9
9JeR9SlBe+lwKNTliRPVe/v3duMc5TVNs2T6jlziA6iTk+k4XyIj8vOcytLJPYR+Q2BKQTqGXtNf
16nBAzEze5jmDo9CUPcRhJ60F4mHjPTnwzxpalGss9Dbvkhb/mqKB07pZgwJe1R9UjE0mzBAYKi0
892kzePntk5OabgQGODZsvS2rs6G3srcctYwphI0m/UyEsflTlD7doMc2LALHlqcjJBnHe85i8az
YmqnPPO9/eXzd/7vI1wue1RRkzD7Ujev7Tmim499Jzh73xtYzaZbhq1nKhhYmIjYJntkG7xJvAPO
/y2wNyT1Nu12LOMSmP693qrL4O4c3vljN9rqOywr/m6QZt4D7N7jO9R73PX+ZhFCFgl6XlyItp/n
rT3lQO+HvDpTCG99lKhgziqrI5ntK9mayJY2B5vWZ3x1mb0VMgw9ij6IdoC0hPTUKpBoc+j8mBJg
aGrPUan7jRR5hGfs7nM3PWMmXAVmRMyQa7dhxm/LOGfoq8nnyKLnUGfnzKxChGJuuiIcYKbITBBI
LhoRDA8nuvl8NCd8/v2khatwoAIkJrcbmLHze1+CuwPz9rmFkwPxQGAPbgHQU7orDwgb6rpjLmjS
lTIySp4Y3tXU5fH/zMrqTLRBN1n6LazgpRmboP5BPTJGe9C/fxODSOCvwax8zGmlWTt+i+kSr7Jm
yKheTdw6M5aTa/KXkQ9UbHZdlC7eekktEtm/+MAo/Xcmy3c9KJ2gHWGNis/GIptHt6Zo/mpp5OTW
fcFBb6v9f7tV3XPAHIauV2JBewR9Fr8eNr1X62oUqLraxEBDnb6lwjt3EZ+cLWBBwToDEuAPDKxN
1/eF6yok9g75y0L83X0Jr7qEPeW77n6RkrP2n8/eRxK7ZVTvLK72zNw61mARWCygGN0kP7wnoCz3
xX5oErIJDyC7+XIubD85SDT1hKAIPtGKTYHBy4FsRZ7Pb+KGXfQQVf18VKcsYPbAO4y+yI9dyg3S
+pM9IpMo1AVtQMs5NH+49f961v+bvvKbP47i7p//gX8/83ZCLTFXq3/+87J4lrzjv6v/WH7tXz/2
6y/987p9ZfdKvr6qy6d2/ZO//CL+/p/2kyf19Ms/UqYKNd32r3K6e+36Wr0ZwTddfvK/+uHfXt/+
ysPUvv7jt6eXpgAuC2m04ln99udH+5d//LZoyIFx7d2ELzb+/IGrpwa/e/Mkn9j//T8nf+v1qVP/
+M0gwd9BUbWwWbshiHQBcP7tb+Pr20cu+TsenaC2RLBngmbIwUeMS5Xj12z77wgF0fGFVx36y9CA
8dvfOo5KzPKZ93dgsoMwhGQqWuvQpvn/J+GX5fpr+f7G+uaGF0x1//htdZC/McJDQg50A6GN/byW
tLAqwLtbC6B/VMb2E1ObDg+r1vj3rldYgealjy45NOeBVSdYba7JQMKyB94pkSUWI/RmMGmUobtt
JvfMPv44nmUnobEMF9PCELaKhCYvQ+rdbqAkW3dJzXWksq+F3L5b5T8n8f2krXNHBJ0Qy8wT08Lx
BEqiVbig54BUYgZ6XG9AUTVc8GqLnM7NQo1e2HGQb0dk9XFKodHlc8sfhvfWLoEwCEsF8RiyGh5V
ZaAD+QaUb0A5uO2TCk/uz22sDo23wYHz9a25BaQKa5GJChVI0gEjnliNGfX2q+2dm75lud8FdX9Y
WCi9wS0GjZp190fg1czzDVjIofhlPzgbhrdAfTT4y5i8tWafGdEyK5/ZW13wUnRupZfl6oDlAvgH
GYMxCjwzDexzTFgfTflgWoLMjY2Vwt24Cln6rNJQ8SuLpC4vKJQRzTmPBb8FKv+MJyy37K9jgqEQ
iBucHkuT09oTHFP4TlFjTOGUzqoRiCPrPpLSM6MZZe0EpZDP/eKj7y0cG+AQw0GGKp632sSoBbvI
dqMEDUw0XnKee4Es8R59cOEZQ+smd/iHjze+6+CtT1BCcleTaFlakdHK8Na/neLFO9CU96U96pje
fK93VbLL7upv//7gFm1X9CPhf9Ac+TWoGS1DFLWFE8oCXwkSQHe9YEeLj/efmzm1au/NrFYNVW/W
VxM8f8yGgw1kADbidRcCSu33e4Jq5+fmTnkjiF4wm3/QP6zMNYQAjNPDSbQxJL736lUGdI3B+5Kf
o+T5eGhAKwWCDaCWAWkfWo1+nT9tW0Sjao97RG1M68Wwzvn7GQNvMjzvnrghaeZQetjDqEqgSVYm
Wpxh3V1zXb+5HXi4cRGC8w0CBysHF2SkoEuG23k/jHudiDtxWxzCq5lGOi4ezCIC7/TBSIDXuft8
mdbv9zfLoK3A7rIQDiBg+3X2AnSbcDpicE5UHNsZiHtoV+oZnR+J2OtLAByNM8fHic2MNnm0j3ko
EQBStUz3u+lEn+bgtAHuSQg3PCiK/LQc0cUx/Rkf/hIevr8qT9qB7iLyP0gCIcr51U7ZWp3PNOxY
vbvziQQ0Yd6EmT4znBOOjiDpX2bWrytw9LN8AFgMdxa/cL3ultmvwryi+gyt6mk7WCAQQyJsWnff
MWQ+VAZBdLQymfvKcPaZlT/3YQ2wgyPOufz6TbK4BXSelr2LoxBJwdXk4f4VVTFhVNmP0RmjGP3U
duon5lZcq9dyS7bN9bk3yWqA4IVYDt3lbnbR3APRpdV6NXaX1yIok6p99qFNUIguHXw/lYDcfe70
5ywtn7/zQGswHb/p7CKxZZFMrI5RMfEoT+cg3H1uaR2ufRjUciq/M0XMvh1LxymSgNkHh491MmvP
iNthHGPXRqW9NGh/VLbh34RocbwgcgTphnKdFD0BWerzVt72BVoOVIAWiM+/3Opcg948Xn84o6G0
49vIRq62ftlnVKts6SWXT1mYR3lJzkz0aQuoAhLQ6aPHcu1FnuzQYdgDOuabkI8VUXCOU+ykhUWh
CI8YpOrWTkNCxfsOsKbEsXRUV5fCPHNtfvCVZZLeGVj5CrqzdCm6osQ7Nts4bH4kTZnabZYoOzyz
w0+PBTyjqJouAdbKVFkPwL/2GAvEhC2k4ZG6PnNWrY7EtxV33EXSiSzxxppGZy5nKyNaF4lpaWvT
1OZtB6Lm1CiCm89d69SsgVQWDbV43yFNt9rLjTKrSnhDkUCf+NaZjxAyqNv6kpgk/tzQKqp5GxG4
f9Bwv5xW3jpJq0SdAfe4gBMd3sfa83emknkE8fdYDN51YJXnLsyTFi3QI7jgenHBw/7rjqZoOuQM
kmmJCyoiNI7QR+/QpA0Qf6gw35FoniJvA+ifjsqzymbr2/qP4b4zvnIRL8j7sGAwDpKn5ykFdv8A
+SgV+Vs7gcjKOQadU/6Cgpfjg+EeGtre4rHvTi9IlGgjKOEvfX1fGf6h19lWu+fOoVPO8t7KakYd
H7gfYWJQpSU2I1piWsOP525Ou7ZNP3eXU1vsvanV/MFd0DjYwlRusa9FIy8b4PXPbLKPZz6ODHAz
oCwehCBLXfO21rLE9pMWqOnvg1tnA8i8iIbdohwIZaGteFj0Gc+t1MmBgZkKrG5o8/5ASWs04OF1
Omw4oebmsejbHl3SPj9zQp32P4wKtzROXBCh/OoQfatr9MTBjIJLRMUOicrEuS0eXIgUguX5zO35
kZB7mcl35uxfzRHP0B0zYc6+zbOlgkemuLZBWhx5TyCxP05o+j2oRxR/7Y15EW5rdJHE6DBLwOdw
ZlVPbQXMrO3j3ESOe921L1RVgbYyR6+PBMggl7HPp2jmZ5XHTi3kezurIVuucvvaw5azp9giabtv
Ur2z7lzg3Z4hZWhegG094T8/3xandiBuBcTJyJBBcWt1T4MBYQZFHrZFXwCnWBwyPOJ9dEKX+gx3
0enR/cvQmk4SjO5G084YncIJnWYgedh77XiuRHSiMAryGgtpOMSvAH6u6wSdr2tzFrhJq8d2L64m
aFgAaGWj9TwaFjb3vUyrG3UFv4F+gLFtkmJz7v179jusnqX9kE0CXaoQDYVaSx8Lgf4MEAZ56KPz
0FcBDbmgZUlmhC+2TRcWxK6/mgdn2MjaK7Y4PgD3ZaX1BKy3H/cAtd14jEFUwc8FesEbJMgYyepE
8EJYkGKzzqbKlvDvXZrn7a55P4krp3BcVY2exiTKBH2r++nHfFzEPzTadCJ0XBjJOSzPR3UFbPe/
LFpr4c6RVC6tGSxa996lAXwilEeKLjIioFl/LFT8aJcHZSTY4oAqS8oD256THTjpn/9yHNBirw4c
4LR7IfEN0IMdSfGszsV4y6T955NqrfUtZ+C0vCmHAaCktg0kdGX6XxKoXr7oZ3ZWsb3JAGOcOtgZ
NuNjD9JWoCxSH7WkMj33bjt5Mr6bs2VO3wUJVSWJLrt52dOoX2UhImMdW/RcqfTk3QOCPRPJAzCf
fYBzKJMLNBt5y90jL8ZH/6iPKvIi5/fx+rwKzMlBvTO2GpTJ+CzYRBAoeOjyCoatPz84dnvmglvO
gA+rZCPfiJQ3+UhaXTTgw9clhuR09hOB1LYOi01RAgPAAzQ22Xs5sjPvmf9kGv+yubpgssKEHB+D
zQUL48V10ox7+3u/mVNsqXYznYM/fiS5XXa1jdAc4TJqUetH4DzLIeDoeYbBbMsS6zh3sRHrONzy
TVlFxf25QszJTfyXwTUdKivQDt1IjHD8f6Rd13LdOBL9IlYxh1fGG5SsYMt+YVmyDeacv34PNLs2
L8QlZjTPt6RmA41Go8M51gPAzGy94QBZ/581/K2SwbqJPMoTK4WE8pfoUFDk7iA/9G57pDcJj0SD
zUn/5YhX+jA7NgCwauxEHLDGXXz9c+2Ed7GXOzD+29BGdTiIb8ktrxSzGcWuto0tz+UJHnBo6adP
jcFVnQKjQGjnVG4gVkJqMPezoDTsdOY86LYP3p+lZQ5ePbedVdVG7KrdAqJ7zArPHQCC+5CD381m
uN6tKv2QtduKiwlgAnXiJlfdVX6oQUsNVJWjaas+jSAFJET3gyyeWTJvDz3O5A4EM4jswLIgm9dj
dbsvgLd0TK4JHaOZNWNw3k16YGVFJGjrEJNqPH+/eYWtzJEJbDRgxzQ9wKLeus6UQ3fQAtUXDx95
0aCaZVAqHLRgsWjxCgbAtBok7G5Wtd8x//EYW9wrZTPuXclgtkQkIzJKIzJgyREQDsZjdlxcSNS+
YGw1A0BesHjjQwfT/+dI59QpImMlimiUR9GHuZ9VvZTqKqXaqQQHimBWneekthIVaxHMSTKArpio
Nfwu5rzEE9I9Xpza9bfugE6gyZH95tR8Eg9ATDr2PJK/zXttpR1ztoR+NEJCcHumWSvcypjSsqNQ
bhzA/IjnHFPrv8qekCvB6BPOS2brkKEYhIQ17fs03rza6lRjqlwflRqSFXJXLSC5BcjJ/iljazVv
jmMtgjGaCjhBgI5CSncMvelZBzU0suSuhOn5ALBejwpOg3qgJOUYtf2Ac1yLZk54iVYhUcyhXTcm
B5WYJznufqnFcr+v4tYiYunAbQC0XBTjmR4DDCnPvdFqWMTythwSJxd4NaBNCbJsqDJY7DGVwyhS
J6qBsSmgusUFsYf2LuS9XrZ8IcpovwUwTmpc0hYgQQue6wCvjAQNcDqJrQ0mx6fzxDBvJH3OMS4F
yAZX1s9iiiHeAY+7giNky0utdGFbPvpRbwoDoLpu1uSWTRKxtAVB+waEZKcXMs69yNFIY0IbbQ51
E/PssZvnPxewq+fVUYk42WHO7rMserk8WalhQEY4mW7ULY+tWH/5gAn/2X+N8a+TZZVmlGPNlpI4
k/GVtI/7Ajbf98iU6OiEeUtzMwuVqzJwWAmUwIie0xxbG0PlqgZPYF6pAAXyaJaPuOkjplSd/NYk
tvkNgIj7H7HR4o77A3jjGhqBMDnH1lIXAbG1MhSJq3UB9UU9moEsp7wKAR9yZeDZF6h2f6UfZszl
8J7rm1HwWjg1pZWvLRRdzzV6xlqw5aHRzRsO4mjHzuxLnggwX5ej7KbZIOuODisNqlrMireLrKIo
qeJM++1n6YpGbK+DUx7bY2M3WOuM42158uRL/YYpEUpRhjy5uNPL1tNymSNhMwgFLudvlRgz1cU8
00eKbtm5fz3GIusxTV7nO8AGuvWtqRza7FqLOeePK5Zqvto5HajxSLNAM4wBIp9Kouvypg+GQ3qV
tb4YnoQg84gv+PsbyFtPxl5KcTLyqpcSF/hPztJg0IVHkLz51lyvJ3M3AzFBwXSAgi0L1NyjxMzL
S4c0wXLSTpNu/w0KF55SzE2GuzLF9AAkNq7kA5atRMtGYYdHwVEC5FuQ5HGLgKfnppNemQ1zu5UR
QEB7UYbZhIDC+aGbLyH31tkK89dLyVxtrSnVcY1+MoT5tA9qOIy+EPyNBaQmzuZA/sjR2KRfp5WL
KilYwNGJHidk+YPEBZ5IYF1XN5Fmz4co2DdDjpFobJKPGH1kWTPuBmQX4UQw9I0XfOTGTqSfowPQ
KPES2Be5bSTwh5QQEfRMjJFIqQD0BXobpVLlLBXmj8rsQ4frjwjGJAzg9VthDRHqGPuDEF73jc55
UfC0YCyimQcgBSvw970BClj5Gmg+nPts265/K8H20gilOZtxn+L4Nn4MwI5Z0mxhzDlLRVf7vcX9
kcLcI51JVODXQkpY68e0HW7KfkGThe6UKuiXIvVpf/N54phrRASAQpyA+dAVx8WOpNduPg6Kb8Zn
Ta7+5fox14mcCM1fUa8pNABrw0yR/GgCXfjfKUTtZHV7pBXweKwM6zeLgj02T3Eh2GQCFIj6WYmm
474wjtGxxVRJLTCGT3BDqhbAD/tfsp5xFo0ngbkzssJQgZCM/RlGy0XTk51oJcfl8EQw5z+vownN
ZxCRAcgTgaNtVpw94Z0c5vjPXY+yd1sBBg8Y1BZAUQYZrEw/9/diWwiaf9GmqKGDj/6+2niQH06Y
XIADUKLMrTL9PNbNTWXKLWdHNnOP6EXUFDA2UMJr5gFqyFE9xyMiBW2+0XpHdiLgOoGZCGx7j1qg
KF+Bk+wSbgFqc5tWYhnHIBVmJGkKxFoNAGFMwDGYC8f3bCZz16ox3qBKGhJJFg6PGgxXrXgtOgpI
PVEwORhedFOqTiMe+twRTvKHMmpr0Yx3wITtCFBAHCVJ756lNgdecvH5AxayWkG6wisL6aZIn/Ua
gYlhvADMZASQ5WT9SxmMFTaNgvf8SA9ThpWrvgMrBkDKjbOvyabXXmnCeIUIIGRCPdLwJx1lsAAs
7UMPtGnHCDtgnGgVIGG0wRjdfalvlv3ublqJZTyFUOqjMaG5HQFsGNA5ZXIEbiKekrws7uZZXgli
HIZayDWaTOnLQ1Adq6asTqMNvH+eQvTM7CnEBA0FkSqly3GmwusGpXfhvhTQ06ydFG8GvjhHGjUv
VhhKTKghW+iBeUeNlRC04s6mFbsAkMIjMW4111ILjZNnp1v/TooCTE40TGNino1Sqho3+kL7lYwZ
sJ2CCGhX7VBP+gNwrjkXx9YumSqiRvAHYaSDnay0rASYZjk6VQ39Xogfu/oMVG+OyVGP804dDTNS
wAXHTCUbgIeIeFqKMeWSv4BaaGUJ4KklXqCJhyKPty9vc/UwNI5JDrSFonEPn7NyEXNRVMusoK40
x8KpB52vHRfZlV7nt1IOOPh9YZvrtxJGDWYlDGirVZ4BFxilwOlWkqJjAewiO2tCTgP/puFRSlvg
65jI6TM3x5gtmdjE2Ke+fkW4gtl7js1tK/JHAHNtCIkpgXwFApbqqwhnlxeAPhx/7q/WphYGphBw
gmAQLM2h0ndJI87IbBcLWAgLcpeT9te+iC096PQYXnQi9oUlrxuEygjBhIHX3gAsIHSWD+BR0KWX
fSnUebEmbcloFEAHKoYb2a5QzciyBnC8uMgLxamy2xmkvFUGNHr1B45QJvn74jaVonBO0AyPO7Z9
qrVqYVQF3HVh3nwz1eIlC4HhWorG/b6ctwDrnV5/BLHtU4YxSpNa0HSfrbzqT+Y1pvw6f/QWd0Sj
E013lMFwFitbtdXX6HMLRM7GFd3Ut1xefxNHZ5aqF6ArYpbHiAURPX8zZuVaHNB6F9cT5wRvxoLW
SmfG8o1eb6OxRgN26wE19d74S92gdpqX1p0B4uWWD9HT/kJvKqdaGh2kE8V3rSYzkLrR7j1BOaI5
M51i7saM2HWXc3Z0yxniIoGJAjQYA/TM7dgJqVrMKY4DOkbtOE69RXrsLeSSAdu7r9JmtnYliu2K
yNVCBccc1nF05reIejlj9AbNVIpXBbwWjE29KNgYctJ0DRm9ohz0YW8plrJavChUDoUafzIb8atm
jZ85im1u1h9Z7GMBbQpWGDeIqGlD9nCUU68unfRn9aXxZF+6ln6CLSMqHYlXz99e0ZVgxumbcWro
5ThTy1R83Un8fPAGZ3HeFvRry61WU0t/d/pX8piTAMez5KRBKDX4opMvNg0PAbv8rPzKvPjhIzlG
yzDQgIsYB4EOE4liUHokKkDs3UlPj6auOkL3UhicTPTm3pkI1URDfKujXN7PlUkUgpQgciMiQJON
6xJv437+ybGQrVjeWkmh1rqKAmoKBAQEeSQs0D6c+dMz2N/iA3I9tR0HdLQTcXzSXc0u2ndcXiPN
1qW6Fs6sY5IsnWiVULGn0z7tzRhyqwibhrHSj4nllyoLO3R/0DclUrXuclZqkIi3bnRoAlk58DSi
h/edHZqKiSEs8Cki2L5czgkMoTLwW/GObMLz0kRO2wxuh9EOoFw4fVgcqkVIbS2cD5x93LaWP4KZ
aE6tSD6AnIm6MNGRYltylYMCKGdHPoJ4+jMItEB95+SctOeGVFVTFXSCaCDcBfHdpbrZXGWdBcBb
t21SV+0BKiiITt2XPO02fCbqWsh3IMWAkRmWcNfMxKKwashJjuQAAHI4lciRvuiKrVIMPcyUZEFc
ufkLZ1XpdjHbCZQECUwBEmYy33FWDhlBn2NP9UMZjxC/dSIfDSkq5kCr+0SzP0LnjdcZfXuCnBm5
JGzo5ZKGeSorI3CTsZHyCdBVgttJTnXQ7jUPtCKD3TmV04OfM2jPmmBrj/sab20oKIDNv2gMDbaV
f8knjLUYeNpXyT2obw6h0dqIJIN9KRtOR8UICNJucGDocWBOSSFHoEcZTLCGSYNK8axPWmY6ViPJ
4A0rXs2M8GahNvVaSWSOR6JFJGkLI3UNNIePvWADx9yv6oUzBLJlp7jXQeMNYDWMgDB3ex+PUZEZ
yBSoy+QUoBDVo1clGR1h/EC7C5bwt6S3fvGV3+5CFeDWYpq5TT7YsXFTV6aTirO9v1EbDvpCCnON
A9VIzRUFDCLozQZj0c94+rEvgLNg7HC3JUUFxoUgoOq+VGLmpcNj1mYO0C78fUE8TRiTS62oMtUK
ggrtVwsOk1Yb3H0Jm0ZN8ddkZFdo1wFzcMOhGowaRp0AO7mKAZFdxXa0yGexe26mr/vCNtVZCaPr
utp+jPTjNbpAHZJ04pU6W8ZhsEyJo9Lm7qBXDFA5GIS12BYKgIeSicxQqSEZooBPywjqBGEGRjCP
anTrKaMiGv4tilk9sOxmY9GDwQ+EDq7oFb5wQ641z7rGM8aWD5i4P38AXAoBHIa/QHkO9Mp3GaS8
S0Yt6jBVDXsYvR66iQfZS3yk0u0id+H2gBWenHjdm5u6ruXSzV1tXpOjuV1WCDAAH9KbxcUr7Tq+
7tEhVx3MBymzl6f2peOO3m1t5loqs8JjMZsqoNvpxbL4zZ15vfioF2GQyTdd9bbVPOKA0MTlOaqt
kvLFKjOmSmqrBdkkKAj/9xRIf1o3FprcacncNGz9fv9obLn6tZ7MBToiTKiBpAE840E5LWAJ1cfK
kyJOSLItBQ4YDSoIS9i8hhW1KALRiXwVCIuemRimm2pZdzIwGsEJsrYciwFkof+KYjMbSQHywbJE
WQnvRvA2HioQw4VDIJPQUcDZsL96W/0v2K4/0hiXr5M2rEHimLnm0/RqIs8+HZbG6YAWTp9vADuo
rvXI3xe6uZhYL0mXEWdhyu7yQER6Arx7EJhhy76AvdSuEstBQnJfyFZDGBoaVPSfWpiblNhXW58A
NB8UlineiM1VAu7UFny2tvVSfwOkMGI6AAmAlLy1rc9zYU8/+Tjj8obXvvgC5jGi5EToQUIHTHk0
xNR4zj0tL8qX6i7CIdTd6aAcSox/ALXCk93hWu7AYWSDjVQ48p4pGwt+8SFMnAIWB7AYEXxIERm+
3oJWKBKdEDa8v+QcMSZTq+xkjaiLhiAlNkevGcgvMLQcJKH4/u/EMCZroFjTjjM2thO6m0ZFZwzY
9ohdDvXPjwjCw98CzhJacxlXVsv5ouUJXFkvp2DZAEFH271aUvi4L+YNNYd5dmgqLWygyZhCfjF2
Yva5Wacz3gDi7NBSV+RDncqLfyhOE3yg2nUhjLEFIs1NM9EmowaguLl6CJHTKMkHLGGlEYvkakXI
iUYNHlLldCARcKL1G2vktXhsFZDXqrBdkL06DDO6I2n3Ep3LaR3iyYkNsurWlgLtbcKP3E6Fk3Pz
Txs++kKyfOnB+nkKwYGFRVQDdAC4Q3lLG6fAH/MK/pQenc/PeNJQ2N+/ccFunTK8wkV03wP6Dl3u
l7KlQh6aeIDs8GnxZ284VrfWTawhyWFkmIHCHAVmfFHB3DfSjXACB0C0APbwdlnQr1oFMbEOSEE9
klI3n74p5DwS/biEmLbteHCzW05zLYg5dBGY7HKF9pFLnSeE6AUQFs7NsCUBLzaURHDF4jJnToCq
5VqUawimQY7wVa/aKzT+8+7VrU1ayWALo8YydwU4eFK37TJbWF6SCGydypf9PeEJYRxhr1ZK1g1Q
pMGEQm0boL8+xXlWBdKc8OZYtlK82lojxuRDoNINqoknNZCMPXrYUlCRIqyrjyrCSOXrvmqcPdKZ
91tlTSg2F1BNUH6K82SH8/2+AN7a0Q9Y2XOjVn0TovvEBcGZ01XhAXyeoPzlWTNPDP19JaZAL1In
WTreOTGI6Wep+laYaRFEYcNZsE1BtAWdlsdRTGa2p4zncIhiMLODuFx2+8j81FdLBeoj8XV/4bZc
H8rVFq3vQh5bp5GBmaxrKgRVVe1m/Qh2YeJUtK6BvHWlfSBWBE8Lpi+BYGDiwcgYQh6ZY54NuEnk
FFbQtegRumm4JaEtc9MVzMiA3h2AHm+DTutt0tMSPgA+lbTtqyIBs8YoOW1pW+u2FsFc8lksLLpM
r0RtskAQjKdYmDikvxWJBYJc3jgETyHGx5kphiSSVEvdOqzsBpH9wutM29YHgRGQMgwAgTAbEw+J
Jg4C+ptU1OCT/IccGzZN77XKt8r4wCgsSoN/hDGntWiluCxzqAOO+utoyr5L4fhZSQVn37a3Vg3Q
WRitR35bVlidwI8mlaEUpq6ZPjRR4+nAVN+XsHVMAdUO1BR6RjHsfukPMJQHdENwc7lEMbwyS+8F
GaRSBQ8hjxoTG1GuxTDeoB2yZeotPFdNEKg4Qks7OkG1bZmIFyS0HoXSeZRSjoVv64bkOX0iA8mY
sTk0CTUy2JTwEleuBPmpqTLKt8rZoq2ZQyDi/ZbCPo+13CTg6IQUeg9Jboah2NNUuv3X/EicxhFc
E9w6zXCwAMTDkb2pINp0sHN4DSD4uty8aVbzOU0gui3v1OUxDCcvG3jV6a1pKg3QOr+lMHs3SmLb
a1GE5w1ejemZnM1PVm+DrPKgYdCndMCiW9rh4IBH6JijInLuVDvn+Y/N1zNe5ooEdGBNBJzSpa7l
aPRyp4U0ffQWW9vt9dTZqKZpidOqLn20hnbtV9+61Bu/VCoIuTlHZeswrr+A/r7yyUMv9Hma4QvS
PnbGcOltFBJqe/88bq72Wgrd85UUKTUEohWQEn4TbvvvlY8NTUx7OIOGbQlGF3zdqR2+jAdk6IC3
cvU2w+Ltf8RWEgZ3HGCpAEGOPjq2jFhh/JmoCT4iOcYHybRDFO6nxyh1QOJqTwBItpPlFC+vNSfV
pNJdZPwEBAO7WBRR1cMnXGqvlEA1DhUIxup2gFSQ3NQjXuo09GQhbUJB/xPfuG+vF1d36u+qF3sC
oDJiD/isLrC9b0w/89qjechvZVc17dkGg+KhcZrrgnv8Ngzi4mOZgxG1yKJGNd79qt49JYn4RSxA
tLu/FTwZjNlX+STNUpsg/d0C0kEuQGAso5tnX8hWLH2hCWPaNQrJs6hj2dVgciOni2y66PmxvEtO
M7fZ+Q2Fem+XGRvvzDRSOxHikAk7GgfNN17Cu/RkYk6Rbrd8nJzZTf9K0X5CW37ppuBixJRk5yuc
Lgeu6uzzbo7lYlnwLcUVVV35AvZGuDLTFk75Ay/XwdtNGsOsDjfirZQs1Im10jHTczsfdY69bAE1
UT4RlKnRUWShV5ARQUiKQWGk2YVD79FCxiLaMRAFRLtTjhomup0BePRNUIO3FrVPRJhAF/1ZlT7H
pDbCsYvvYFQdTQ18YnRdaUFF81PPKI6dfjLzl/RaCWY387Tx2KRBNge5ds2DhNvK+l+IZ6LbvGwl
owOHKiy6O8be8pLFfup0nuIgI3Gb6ShWclZ+K2t2IZIJN2QgrctphaTmUrd+HN/M5o1U5qCwDu3B
As9h/4N0k4+UhjNVHWe5NyKBtWz2eQ/sKqNUG6y2Bt5RVWx/ZO1yFbcFp768takStS5MaKH6xwYc
CwjpmtLAK7hu9M6LCjEou6iwdY0kdN59snurO+wb0pZma5GMk52FIiwa8Oe6IJ13yxAEleDGFoE3
uC9mqyiGYZY/qjGONs0V8GIvBlT7pUcoANvSFe0bE9BxjYqA2bjZvYoyIM9QtzzCWizjeRu5QcDT
QT08NttPolp092C87TkOnieFcbhT2dcmGOIRPEX5WZxr3+Q993kSGLfTAL9WHmnnwagmP3ohvitI
w8ty0v/BXhvrtWJcylL16L8cYOTgwp2Es1Vg8MyPcMT2TYEnhnEd9CBJQ4S3Cs7TfVrdq/IvfZE9
dR68fUG8NWMcRjGA/CRp4TCM9iCS3pkL/d/t+ztg8jAZgcSS4fasKlsryEEw5I8oIYkKRQeX6ZVz
ed9kaIsytASrNRugzAVS/JDEH3EBf0Sw7bHGaGTod8G+N9Hgh/XoiXXtjsvC0eT9vtMaPBrFwdOB
zCKbc2ml0iyHsESLPTHtibLwYsyMmILf8eo4G4UCKgqNmyjcbrzrKz3vRk2CqPhz+Xly25vCx4V9
I+G2QLscUDGC4Vt1zcNs3Yh1LsUyzkZAKyLiD4jNmmPxKLktUCjkx3n2tRNqA1wgJepVLs/rpTj6
+yrayZUpEnIL4gT1Z5Y9x/KdldxwjhBPBuN3qg6gnSDTgkq9FNUepugGsHXnUyUdBr0VwFltTYgb
RTFDrDnHvaeniej0ulz5yLxFBzPLJVcHt7tTmcLwIBR11dttFpXgaMFcWakvwzcAfBAPsAwqxtqq
zqmrdnpOmnlx5BT05Rmo6sno9pN0Y4bECrpI0p1CNYQz0g/RkeSd4WmCFjvp2Bu3k6pXp6JB52Ay
gFCe5KniFSAXP2mKXAeIIXS7RSPMbJfSPByEWhLvYs2cOTMxYIN6tzWUXQqTohIIC97VonW9bFIx
64Ch2DvlL0qn0gfqd+UA+PuD8YRpjGfxyiyBX8e/8TYel/RZ+Uc24191FQiKS1TTVLoiXAnhPDoW
qNOfWlHQDoqQaxMGy1XtJ7r/pwe1ziW7aLT5PJtGTLwamBwB2GVIoGKGJdi3pg1juvgyxpclpM1m
kQD5C7m21E7U+BYjLGerIf/80XGxBGxhGjW0OOymN3Cz8ERjRM90BwDTgIio+RtLztGLnewB6qIx
JBV2Oy/QZDQNjqI81v98AvlSJyZQm9p86BOZwpqqkZ1rYJl+aotP+xv01o/HuJT1DplMlEaiyQJx
ATQBDG0QH3qCnJvu0acbrQBhYvJMMGDgtM+iH+WgPUICDqidvGTU9nqalGqN9pCyEPpWrqej0g2U
OeLHTG5LJXIsHh3v++CALucfGYxj0zOgH8wGZBSpaRuYcFFjb38xNx4slyKYeCobzR5o5Bj3MzPl
eprJfa4kJ2Wx3GrODgrRa3uS5E/iMipO1MYRQASsL5xP4K0k4wuIqXf5QEHz08/xzeQa/qza4Z3l
qXb2PbsZbnJf+JpzhPJWljnltVFHYzUCxnLRRyeNPivmM0crjgQWFSyrgCYpU7RHsEYObl8geZX4
b6igxe3oyu58EB7Jv9OKzZzVgwywswb2Ivf50erAAdPywCU4m8Vig81ZPTXtjM3K+5c0AuEuXmKy
yTniW7HR2vDZRG+EfhChHiBFDfST/D33isLuztZbTmb6DpYnDxmL7NQf9jft/7iW3weObTYVFsmo
0Q9OY7KutE0psHpHejVeLRI0sUedSxyED3nuNOlxxokgn1SEh053PZ55ef2NmsLFydToTqwipyhq
MxHnH9+Su9mj6ki29GKhoWJ0dd/6ZHhGoDnyIQt4eLYbIfDF2jNOpy6x9D3GP92maRHVxLbcnIrs
QZ5/7C/2Rjb/UkHG9bRiJo7jAEHiyXquwEgNcvVnzY9PqVOgeeZXCI7qESAPsV2D2DW85w3B8UyZ
9TvKXPa6gHtkieYHSR2fCy31cq067uvJcwSMqzGsTp/7EGrqnXkqk96tK27aiX7q+yvxt92yqZ8m
7MQ5o2D24KYHGEeeumLvJg8oiwBlFlOY87FHBhU4oy9I+RmKzYMO20i1XewlW0JcjNYcphYHNrkq
v2sxMvQE4Yz0KbyleXigzXn7i8ox0nedBVNalAa9tsY4CtC2jeG0B0WSXUy8cjIB1Ar3lpaJNkDn
OaliivF7RZOcshbstDnM4deye07mivNU5x0JltClxHMxqmXYynhqUYyvnby1sx7Zy8wHmN4yO6Y9
XuWRJ/1qdFv/G6morefh+vSzeD5WqwJDqsW1ZTzIJ81HWdYJfflZcXK0jfF8HOdo6Iyr6aYiSa0S
6mptIXkRcNO8KSGVv28rvB1k/AwJYzOMCqg0WPNdCPb2uVY8tevuim54HpeGE9jzxDFupQBjeInn
KKheUL9SmwfNfDEBPAdKZ1s3F451UuexZ52McykKkpUWddZqAIzLIA0UYCLzoWk2MqMX55tNv4i5
mNcGxdQAD5kOezQO88/sNvJbX7ctOJw7/RB5GGva3zneHcgCuQtxaA3CAvUG33pd3Oh5ekStz0Eb
amgXmZ0/UquUfkQnXuS9UUK5VJh5yehTMicJZcganeqKhDeD7Mre+ITpVIQh6ZUE/K7SrnuKk3LW
/cSOfd7QAudwsE1GktAbQ48GCddCaX0puhulNTjNEf/nGf773jDoN6xiDBVAKWWoQsvGBZzbAMQ1
AMkjD00BqHun+654fGhtri0xgU0PZjbaLEo3VSzPy2Bbsa24ZWA58VHsnUK3tV+CjoEbXuWNc+Eb
jLsZ4toqS1GHuwmvKwCbGMM3WZM4NxPn+LMd/mjbxLThBO2WtryKcsupLMUbLcnTw5M28jwoTyXG
2cx5ousYcwc4TIQGfswO1PWntuc1DG6aooUOGlUC7DRAOy7NJOmtiIw1dJqmB3EAwQEmWvZP+qYe
Kwn095Uh5k2Cqj+NH7pysMFraS/y4zD+Q8pRNCfjUK+kMAYwyYmUJTnojWbrmdRmoKA/BOVTji68
1WLum5gkZptODfoXlv7GapOTJs4cFGieCGbbBfF/j0sZ/XpVeTT6khOK8DaEuVgEJRVjpceWl4th
2tViPFpdDZ7I6fv+xm8/9f7sCTtE2qcoS4iUfgT4onjWoWM9RzfROPkZMpKoEU9B5RROdJ0Jwb7k
rYOqYLoBAP8U4f+tCWdlcuUcjSUoGPGSHYfetjIUoUEbMgXlMOvXU6S9ypih9/Zlbq3qWiZzq9SY
mRKQN0LqylhcuXzR5wJ+gVfp2wwjFZAGq4oFSCJQL1+eJjWpTaMlNBqPbYN4ZLYFybZeCTwrxsdp
W0c0urPkarmnAgP7rgCaMA9TlZ4lNjJBuKphdTF0gcn5y2/oQqISzFHBgNRH0vZeNR8arbAlIC18
YE3RLCRpFAvfZFEPWxlHbBpRfKq1sxgfTMqU2vEw3jc3biWE8RzZUkfLNEOIbt0Z1TEFvE/8dV+P
zctYwXy4JoGLBwP/7Eujtbp2MrBr0RHJh/IN9pbY953doizodkhi8kKMba3+SGT8eqiWgwX+ebzA
58o1wufabHGBcM4ZTwj9fXXOsqoSaj2Zcc6QRbStUAh9KwllT1MHntPacotAKwBWj6lj+Jl9hZZk
lrXegj5DOoJ57b7LJo6xbUrAEDNaPU0DDRCMMmQx60XPcd+GbWKHRmobwi+OGVAfwB4ctHFS/led
0vIyZhBXoxqWGd4PrSc67X3hp0CRWRyE9a585mW8tvRZC6O/rzYHM7HT0FYqgNGK9gygHg+IXJzr
cMsRrEUwS4Z7pFmaECIaufOy6K7QpYBUpl2PH1s5sDOiXVET37XC5l3WavXyX8j/xW2d4mE6G44R
1JTI6gMj1DitKGKBfxVJenCwXq4diSOZJNKbODOg7Yfd4madndk9ML1yFwAZ8UOGUjhnPbdyPSux
7FNM0DSYuTyiA6IKExvUXcM5njt0yC3hmH7KC6k/9nUq1/bYRRq303nbYH4r/e5FhtwvSGKgtPEw
uUClpNSpSkB5rsor1W+cIpg+8J5e68vcmX1FhFZKYT+DQZC7uq/bHpda4Sv1VS7zPMiWs1oLYw6f
hXapPiohTFEyr5dmzxpfO0162j/jPCnMqSstSYzqEl5kBjpl2AFUqajme1nvOEvH2yzm6I1NYcW1
CG20ufNGVMWQ2+VEojxVmIvRRFWqGgsD9lAOjiYl4NhoPGM87C/YVqy23hYmmAiTVJEqGVaXdF6h
Bmr60OdgVNbRXN9xkBxlniwmti7h48OBMqx0LmCTjsXXSXTjwa2DyE8/RQ+YjXYXyh9yVdx0lMrW
me76u+QbrLK/zb5hBfZV32gGv3AzBuNmqiXRu4SysVBCQM1vHhTwywCGv7wW0BItBCM6NwiIi/O7
xAM49hOvHsAxIrZOHZZal9SU1GiOMTAutp+jsOWch8308Wp/2eJ0gqGuwqKem2LEUZxE5QstlRng
akKx56RyOkbokr2/Yn87MZNxKR1pQL6pQ5x4ig/KuTvkx/6Y+i2nk33z5sPktITLXERcwjiTsI2M
qWpiZOWbJjNQcM/m63lKhSu578ixigdMv+wby+ZerSQyjgVdhArwUbBXDXBYxEx2Yu0jBUB1JYLx
KbkYNktkAoR0CW8TMbGn7ilWOndfj02vshLCeJUwHI0mq3HHxTh5efFiKslByjlPT972ME4lrjAL
+wb1LQC+qJReIus1BlZ6snDk8JRhHIpszLGhFwPaIpsh87s+FY8k6QtwZ6DHKOSsHM8CGG9RVpM0
LZT9bAolFw2ZT9Yi8mbcNxVC6AMATkUBJhljAnoR/5d/DG08QZ0vN+aQ3g4YPf+INa/kMFYgdjFG
4kIcUwzE+EaR31mC8bBvaJuPLnUlgzGCIszNtKQBvXTbflZBtxo9GJ4ULECGQV0XfThcepPNHcKb
WARnoorBTmaHalmZSJILOEC35ef2u3GIvRCNP9Jsi6+Sl3iWy/Pgm/kA9Y9INmQsTKlThr+ukOa4
mLbyRfByT1hcwYspz6tbozX9KQs6B+9A8qFn5lq8dBkog14BZdYI+9jXs60QA5OMqm1izff3krOw
BuPVE0tcUuvt4m76OzlOnFhNv+6L2DaX1UoyLh3IKbE01VBFDozMlz3pYHnSp/l18BoMnhWn4pr3
Rt++G1ciqdqrJ1qcYeC5o6fgjcHo+3hdRXb4Nhkzu+gVyyaHV/zYdIwricz5HvIOHUET5jORlL0C
wtwVybRvVjd+K0PuxO6mL1nJYs54VzbSYs3QLp0/pSmYy4vrvv/nY8EIoVZCmEMukioZgPyBI7cU
6LD+DkDzOvkcp0CpLCdn30R4CjHe3hwbUR5pqNrMD2ZBgGyeurG8cCo372yd8mfSzCVghDTk+Rij
WEgYmg2d9QgNoLxJRHwoZR7NJGAn3gVKjBhGmU6uYzHtosFNRR0ADoZ10Igw+YoSa14jadKJjH17
13WlXLid2KKFHWNwwThPzadG7lvHMEykdYm22GlYhk5XZtNRJ2p0igtzPOQ9GE8HUpdHrRfLOwvD
M8cCDLz+WLThSZ+i0B8WMpyJWIWfF0kOn/D3kdtL+nhARRdUfqSQzmWENgdZ7Sqv1IbidpFqya/U
SL81TTJeN9Zg+uokmZ4AWlPARPe2lKsLAFLC6FeNUvi5n8JasU3SAWiqTdTc7uRGAVtkqH6ran3A
2EeoOPVU5VdKHYKCWCDkSyZEUEfM+/TVyMYQsV0y1a9zVLdXEigOrsHR0vyHo+vajlTXgl+ktQCR
9Ers7HY7z4vWBB9AIIRE1tff8n07c2yPp0Fh76raVce6o/IpwhRSlyD5SWaeO8+/bNjM70HtekU9
+uFdinVE8dHHsUwRf6k++h4x6qnoKvGmMCL6mPd6fLRxNEVJTwkEVxrNvk5Xq3Bmz1q7X+1iYOWw
8i74EyEmAIHT1DalDiqWsJb4dy90vCIYuDk6i2fqpMWAbZc6e691EiDwBhPfm855UFlMhcAltq4d
ndpa/YDGbphDpY7JUzPbsm3pUCB6ZXghU+y+iBrLb/FhHJxMS99fJof4124hUbL5+1YnPnIkU/BT
Jp01RNjB4nop8hKQTKNHP3WWGY+aQK8xp2ycMa1fT8EXnBjnM2zph2PT9eK4doP6Ffp2KWt4gtlk
HTu7prNvaea0zhcRHChHPdZlQ4K9bIy0L73H5u+oXvy3WZvlY9k7m2loyYoGq6tJSWjNk/ZNnPOp
XQu/2sOnEXMNa4IhWP+PJqb9mNSwP+HT6G+44Q9pUPfjnsTbNJ+qoWnf8IK6MrDoRBcRhenmxOET
zIvqKx36KnediFzMzscnSdz5jhsvvAwklnml56Ugg/Ork1V/mCbrPjqybif47ceHmbLuMLRiP7h2
hIk6bVm5xAtc/inb0nmou5+RTzkeaq7cu1HTeF074p5xOvC3fRcGWVzhhnikZRRPgre8nBe+JW64
TAV8gaIcsUxV7tuZgvR0tkQASi+jaYGNK2i90m0XNFrhOB3FFsM3Bb8K+TqgDSCcjw5b4G1XpJqK
svM7W3jBAPViRyANF37PC19C1dAz3yvpUMPfeHblYR9WlTRBN5Z8nQKcf63JhrGLrvgL50NrFy+1
PKgvhimajR3FskR2EUJ1kJOX9tNOYcaKEeeWDX3quTVLYzPHech69+C0QXBoTdVcAril3Bdn2b5i
q+dHWBF6modGYYEs6N4bM1zg37Hel5FEiEzQQbqJOig3ZPy8aI45C9hxsktfRvtW7rLOtnE7NZ73
ZNywiJfpnU8TXiJsqCGmHPl4xvB5PnNEzATNM/X+bjw+9v6/xQVQ5M1HV9fvLV9v48QvrONFV+9A
iGN2gB3JYaKwchymXNjtYyUQTsBHyNvbkzN0yU+azOTbvI+PNFgKsRm0Ols+RevR4/Q0juNtk1O5
mIEmlEcFJMEHSEzyDgMDiPm6eJS+N8wrW0z6zTasE+qowziqP6ZD0gUN9DcPNriheM4TiaNiaiOW
TdLjyWbhr90sbzwM7tM+nh2UaAkmEAoEr9/XCQLVJXre2HD2bZgBwXcRJtb+ZfWKYQnFvsbePitF
T27jbEVrvGIy6izi9VGJ4WiWEI4A1VM7Dx+O6Q4IPo8TtssrzNheVLshlop/eA4YqbCvccB3sA5A
0h98yHRS+8vFcR67BuQwM5nsEJLTbXYKZ/aeiMO+vKm+havvZ4O/3K3XYl6YzsdmMt+kdjI2hofe
9hC4wwCmDMmaqKGHR5SzBaxNpOF7c22qVrxCHNsmXgSbkw1RFakOgmcWjW5iIvrL9yzuBMd7l5NC
GGYYTkk87eAh9x15GBvxE9e6H3U8K6yiUScVriRfwNPSEcVm4hvpAhxrw5PXsb9LsP2OBn2dBnz+
ASY/OGZawMIxJk6ydvoGVXdmkj1tLn9CVOWnZSTMFITnSV3Rh5nYIY6sSdAPX9fa3Ef436R6NKqc
tiFMQzconX1JZoFUa+7nntM+VYyehoBnnI85QzU11xKGHmv4Q78NfhI2qHqafv1bQ6KU2rEtyS5e
RSW+5nA72R/zujBoL9Eel6JjU17N9mLs9kbNeB284bnbd5U1Dv66jhhcjSROQ9mdu52e9dhlS4Cs
hDmu841UT5gEK9uKf28ambfUB4M2SmRwIpkgZwtyVM0UZbBjbFJF2mKVDRTFnjTpEjoI41u8vFfk
Ckz/U67yV2eb1MdtapR+VoOCQxJMU0lLMakOr4lu2j+ZUYdeQDjeOaBYIZgf6u1NbXjPXaVFIkP7
XQ2hgj0My5fB+V4ceErGk0JOlZ9yGIFW834JFuld0bO8uE33ieGfNVMhX5KNNY9RtiZB2kVRC9hi
m/YQrbjcYewZDOOJ7BTri2mWYeHIxPWj31HfXHZCnXSC52NinfqvU4PIiRCLS7Y/1jq0VBuZ83Zu
b2zwf0pfMSfBPrp7CZBdoBecCVD+cKLDkzMy9beDTf2/KmTyDMc1D9nx3ofBiHWKFWKSHt+Rwqjs
Mo1xvizkZIfWpiM4nl+dv5u8xWUJPe1eNEF7shi8NlggooofE4qEw2wHk1VkHQszh8hmIWZOVDyC
jners2YQequ4urn4ptZVJXqSJwwuyVO/b2mo6lKwNh+Eh2WssMQ8U1J/P6hWIte7Dd1kaLrbOnkF
G5arWXGK9uax+0s+1O6tc+Q96jFroDa40ATOaFIGAjmdRzriGyj08+6iM0fUJc6kNmEjwzb37q7y
8rprxK2uGIaPx+Y0Bl0xw6aX6cOomhPvVd42FTaPUKmnfmw0FgGBSdOdLKsufhv7CaKuoXHumg9H
jikqhSFpiF/UFqVpZz7HOSww01qwsHOQURP8rfoxbYY9iyz96JvxwKzFynG+XGcvurV+o2SEfacQ
ufgBwhdbwHE/jdf91yRgTlZp8ryHYSHH8JUp701FlUqiBubCHpS6iue7/38T+8In/q1HDZp0XP9z
ef2nCrz3ABG9iXENKOLBTeK1r5Noi+98jj5cam+TCKCibvyCTuNLu7oPidKIkAbXRfUWqf1Lerdw
QQ4AGe9xxy4WlsvA7IejiIcLONo22QP2a2yX59Wv83nyswoB4C1Owk14h/iHvhvEeSfrnphd7knj
VC+b0305TRMkmnuothYfQjL+Ve393br2CBuTlHvrs2T0XlcbYnHWDdoD75cQ8S3o1C82xvAapv0C
v6HmHhj+zRXy2/zd+xW7AkZuNcsaQ+59bHCvmeYYO0uCCv83vlj2u0767SvA5J3muA7iQF4Cat9s
bY5kgA5gUtsNI+NHAAFPBKP364Ll616HqMscUmfCQwW445SYOclbgV/B9m5I29k9oV3MKw9hkMq/
91oVTAYH5vP/YEtT1tasWezhlw+k/ZZO80cz7OqIzW/ICPio+L4nofSerOq+A2+0MKIyyFKLM6bm
LDZ4nIH80RGPAm8dc4LGel3SE5cknYu8i3XuwI3W2Ujgcuv7QFgD/+QJTxSt7yBRaD97wo8PhrDb
3sqyJv1ZYFgcj/kFUsmSLohS9sYMEap5EMItRscs2e1ytrH5dsaA41itC79RL4Fy7l1l5IF1zb+B
9HWKPGGVY1zzZY30yQbdYx+jb7KNz7AaTyvOck2G8yorKGhJovc/2xTnWxS+qJX8QpAcIpz7kvfD
ARvnaGpc3+PPeBZ0w+2cmQYWxQbX3qyih3SqjOLy6lB6LZHL0SyEBSHBcVrDnOo59yP9S8IFNInC
9rEHNN8694yqPg84u/XhcNhsnQ1ejwq+uW6eD08aiyO8F5NJOF2LZYbwhOwfMWb5MkRdeQAWsFh4
mEplcm1XtJwiabcQgVMcA4Xi0AkEGrA3hntr6pxnw9ljl5OXWceAhtjaDwZbT/z0/DGF2AyjPamq
6hKhddru9gUZ8G26mul5UEAwLPSpaq03dD0hprbomkUuxbGBKSC06516RfP30DRKHN4nY2U+W4rb
fgX6uLOE1BVAClO6gfNqNo1JrAaV8H/hxLK5rbKKmZtq6NHvm7yKxxvdIgSn/AC+czLIb2yAfKE0
seGW1J6+CIL+t6GJ04gybmAlVM/PamnvROHr9XUL7KmW7Usgu1z1NiHESWo2XFVkksG8hiANnXV7
XZtfwvml3ZeO7qUiw/s0xYUC4T03caLYezD8csY/o2jx8IK0WTGv4flvzQwzqAg54nOi3U8PEeYQ
5sS9vDWSn2YCzYmGO0+nE1fd1Hoj6pXVMVbN/v+0w2rpMbP+F+ddSak99mgzHPJGlupQi/UUTFBt
oce6oNjBKQDJqnGyZfz2MdobtU3SqwEk7h2R44lxupuv4OQQXmrn96y93JnddNrCx2LsbXR53mos
0LFJHa/F9kDPrz+7jue08k5atnC0+K7QEq3hmFfDo3aCCxqrp7h6d+0dbFjC+uqpqVQe9++q3nFa
mjxAaQsiptgC2Jz4cI4gXkoQB1ZBZ9upLzq215BovGs4SLnPPu7lFmm9jUSrUR0RF4sCgZwlW4pq
/mtxh7YWE1Cdxa5DgJiDy45xUAl9SfFsERiXbqwqaliaxEgJFD9NvXFOgj77U0GoBOi6ZNRFtuPR
FW9z89UhqSFmKhe6Lvb27moc/WHhLkFGqn8SIHBg0az6RzXc3O7qtycW4wcMhp9pLxOmVcYoSbf4
18+c5+jwZIdZxorgtqF6q/wn4sWPfvqYZBlQCvS+iKdPTNUmY42m0fjxcUcxnsz+BrfO6G8snrdu
QR5yd1jBIaBZvJnOKYKqzsNGn8Ryc5r1pOmaUxmdjR9dxqnCrlr2bFbTa7RjLgyrC6JRA8+V7WsJ
hpsM1/cx/kPpmpiwyRvBabLX86nH0U93mbfyjen9yMPmOej9l70CDy/6D9dDycN0XjcWfLlJCG8h
2p8RdkJOfoi4tl0lfTCndY+bo2sPHjqKNr6u+mjJlCu5F3bdjwE8wZLdW/INItbRzaPqNV6/d9rn
0n8Zgk/r+Blt7yq8V/PJxhYKb5KPPLySpgz95jw6GDAbcIyqFe8DO0bxJIJKEEkBBY2Hk9JrSTtM
hjjxKQrM2cNL4LWsssbHtMHyNi/4V8v1WM/Q/nV/eqBQM0ZHeHOhWMytps9kBZIA0EMP36EnUkFF
EaAGbzqDbF2Lkbb1DF/d13GYT6uWhV7GiwKDCblQEjAot+J/qPrdJPS3ux7Y7yUEBBdRfW/c4Xfn
qIfR25d1659PMSQeIV3KdvFo4uA3zoMDoAuZunx69s0EmJSi3G9gtzAqFKVt81+9KxziHjwCm255
VS6+2eF6yZBKefV4eIjj7oL/Rt3UkWvdE9j4XGPdH8Z1QgWMy1Oqu3EI8k+8ZA4jyMtvestXN8L7
aP6j3ZqBJE0NYAR33m58rwqtgpzj5QnT4LLBcd9gSipc8qkXqerEqWmGi9Hwv+bDkvUhvIyGr7a/
86p5nfvlz8ZhNxDXBwZkBda9OW5aDLP9RzdMcjufC4f/GBc5wEQvg+fAeeYodrEuVx+1szn6g7x2
zLtMewCgby36Dot7CFni6G1OZdckU/g1uuG5tg0KbOiZujCj/CdqW6Q1+Qak9SCsyztc9u6+5XxF
h7HSvFoojJXwu31xGRSuVWwQql/d9p/AOYK2snDxEzuHvHYOHpPZToR4SR3/1Z6bAEK8svUeLhGM
EDI4kCXDigFE8hxJ1L/+jJfvxXPGxZAbVRczNMKix5URULiHTdvLUkWn3otft8icUIi/BPS9dRHL
1FYngJTZ5tS5z15sXGceJn/C/kDxYu2w5AhiT4larzBOf+8iVXQ9PTL1Bv+DGubL+u7T+QztByYE
WSa5/7sKvVckGmNWE/UoRrOIiH6Ou/YcNeyKMuNAveEzcH6MjusMUUdPXvUK24OUsfooF5owwyBZ
ybca6AbDrEfEcZTOOYfWKG4gzm11UaPJ7/u/3hCUJMYjR04YzpR0il6Mo/LRvXiTd+yV+uf2OeWH
1oHxI/8Di/YIj3E6sNU9ujHNO+tlaOmSkZgDX7eklxpvlmcRmTMZXEbZQyzGVpSN/UFhB4Tiw59n
LB1kyOHY8e0vwmnGV3nph+nShnXeT6jCQgAJwdHgnelG4RJB3hZ9Z03ZiCqtcFXif3YIgbFVkFjT
p6P3r0KN4eDIomj+0X6fuNd/unDt4Xz/9FhUVvGb3GDb3Th/ST2dtFcXEYBDyt8djaPU2rMmuLW2
7ejsYxk2slDY6kD0k1XQ+eBuMc52Dx1w04efU9XfhCaXVi8bWujpH1QRx42PJjcMCuRx9h56H/+D
FQRHXn17Q14hiio0ysjC/SccRNb7wyMK15eK49Pu0fo0rOIVxi0PCtPdeGB/yOA+MCcLx47tba4R
8jcVLLpVzvwyhw/QEVnVP3nRZ4frxIxfgTuhYUe2ttsdqwo3HGXoyxGD4p8ZagEWw/iOXJ1tx0ya
X8JXpKhkd9jNfzNnmQ5JoqImDTjQgyYNYTQcdX/VYnO5qjzCH/1gTVbcCzEBjPWn5l5RBV/zsh7C
+BaiqUYObdHgFCXRfxOeJ2SqsdJJiPs3rDV4UZ06PS9lRU9A1IDvH7YlLEN3PrGQlEobgGtPwVL/
hnQ3aYmA/BQrZxAHKF0xpzvLQxju+82rRiBIP6D78MW2OxbycbA2Cxgp2vWwTiTb7FcDtk04MyiW
DyYAYwWyRLN/DDU7hNVnxPhp7+azqEUiZp04CsxZHJWi/bMg9CMSHhD76CDRhRNYmSU22F5kbV8t
HFyXEFtQnGqvv/vK4ih8/fF2DcN7AxbDLN9QjrANVxrwRwQKptVeVHo6CIGDxUHCiIF72jofYuEm
Dn32UEq3npf4/XXcXqIKlnziN8f4Y8SWRC7vtYYIbHlp0LcrPNimOVEByKJ9xpJOGpDdP4WHtDiv
9If0ptSA0pxoNs/oXqLMrw8dTPKAMvYKKACG2uirD8SHN9sZGEYyefgLzHcPDUVo/+vVVhID5ZeV
v6dgTQMZZcInkHpWeScRZdvSCfWDOW5OcFjove/uMnpdO1X2ywfHzJieK1i73PrgLVCAN1SdLryM
CPu1RkM2d25uKyjlf9LtNXpaYE0yOMfLuyf1bV8Ac8VdJiXPN4CwSaQOYBpLMu75iOK58deyaaYT
WZaUCzEn0IjCtSh+8HW8aomrBNZGJe/qoke4QhA7L90UHDzRH9qQPHioSulhEKsewZnJ/rFKCQ5g
rZ3EA4hgnBHnnQtyKAByaN2cONJN+8E/A6zM3X4+BWzzgArMIRIG/bGgHCcjpYWpAT1PNjBpp+Ur
D3BSV5P/HwRE9bHVftbL6Y0KJObKeL/E2z5hgrcl5RgFebOiP4zbfx7bX8y8XurISRfHBaCpT4Er
zwo0lQbJQeS/uZFw/O6KwS3XYH4ZOvwDul+VMjiIkcO8v8bdmO/uctOteJdye+DUzLCzgA2Zz0qK
s63WRy3nk1IuGtpvq83Bm7vXcOJ4Z2ItA0D/ixXFGDqZrkG/wZ8H1U9znmRcsmkReBYVqnnTgjOJ
3U9wwE/r1pVoAZ+0yy4AaAuKfscxJBk4Io59FJVbiCk3BfNtZGAXyNZJl606w0n9ZWu6uqz28QoX
a0Tchn/CUYFfoP+tHk9d7N4B9do0/beLETBWCAhRHoUH1KudL3MVXh3rZ7A4ujQrpumVLIdtgYKR
vG/b+APsdkkdiXvAo9Lbh1M4VgVcbhK7qBP391zGKueA4lwHL4bCGGpKg8a8eu2SVouLb49Ruaxp
1085mtvMRF9yNMe9hjGpG2dRbWCnxPMROaiJMwx3wCR5F4c4c78V6U6VDN5X1RYaH53oLak2/bTv
UVKL+FMs72uzFJGwh3lbyp9bfu1lqbc1Vy5MXmT7CtfvQgewqu9Fbhl7cVxsvH15CtHg1ktTdK1K
OcI1HJjCVKhm5soOAIe9Ax2xkcawcPz238TAymPfefsd93ERN+tlZmCI3PHW7mPSVGdpomxgY+po
FAcexr69pqxre4qd5r75XYlaMEfeWdIBBGN7U4yEpUZUFx7Nhe8CCrKg5uipmkAs1bxsVH8LGQo4
T+XW4w/bbzfoAFGT4IX5A4q8dj8EG8+V/z1oeBtP+sAwITEDYvKNvDlD/Ye2E5qv4dxT9awblssQ
rp7aT6vWz5HQ98kp3sfsHte2OZmNZ34lYZ4wvsIUEoColzkYQe7ls9vQg+ugUJZN9DrveDhVdyIz
3Cl/PnnEQRk2eRT1WdSzdJreYc6EsPB8gF7fcwforusMnkU31unUNRYlAyuMWstVQCjlGKx5mPBO
9rmz732EGBecRb5GvPUsQaN7r1x6SUirVJv/XN2kWxeBehyKcY8Kios6WuqT7KbSG6vHbIKCLvIc
C+eT0fU0yP4pMitJGycqFfDkaEIah1zPGCS9SD4fIFcD0QpEnLslmfEO/L1km3/wNgSCmOqvnn0Y
VoP7qfrupCLgCaYDDmFOa4OGIBwSGrW58JazAoSsnSBbtuEBb/yLa00BVj71ZHtl0ZqLfX9zWw2h
AS/6jd6GEIIccPsHHJRn6IN++0N76StwRQEpJ1mnm/1Vg59y/QCl+0dg3GJqEJXdYn2yUOWTj5I+
igvrhpdJdh+Rux/oIk7wBTq1TL5XdQinkd67OnBPHdawtPOQApjNnaW/LoI9h3RCCTHuL7xGZzGj
XepFU4SifxYxpccuQlEKiAeiZatOpoa5FwFeq/rgJNBArXZbk90Pb1wB32PhtRE9TL+wZMDRZO7i
HoTTfPZs/2VW2PbDwCxdHYxiO3FO1U+V+P/yeKJpYOn7LhxwkPu9XcUfJMy9ejOdU2cwn64VG8LO
NbTbbPoQnKMQ2KohJR2Lzl3XxBlAbDdtf/rHUL9bScEDEPf2o5sEZwfoRzf82O/eKdziE9Tzn1hu
d8Cap7CenkMCYyISPMHZDpW9Jp99O/83BNVXxbtrOE9j4gvIpE0UJCtcxxLTx783b/1opP7GmzKJ
snikYf+IhvokJPw5ts4f4M7mkQOp3K9+WN6GCU39yEJIAfr9rV3UreoMBAVYqIAEut+N7+MdNs5Q
Op2yZVOv15765oYEChy4w/ZhJTlUa/seyOqh2wmUUTUi+Jp8bbYJYZYuYKSzzt+YhRySfQGNuDrA
B/vwnbTiWO/bfwBMWYIciIdpwFiYNsgAW2k8mH4Ahuj2iXTcg/Uh6/Ad8GiaoAhwl3hN8IbCZJOe
zCizfeYOU1UMVl0VBajk1/YZuMrn7COhaO3jKusx1peQxfkzIceu4F34gXd8DAfn2FsKoUHEqrRp
wBa483jyMY1yiNBqbkPjpsvAb44gxz3YbTkN7bGJ+8xs0b1ymUytFl7StuwfmCyA5xHH0IgRRz2R
+LCBOEuiYEC62w7QJsAtj86TvOw63q6ugPG5s2JeLIa2NYck6r+Wgo/yo3ZOLIQQiY4m9N4u2O8x
6l+sFws0q+56Y3X/iWPtY6WwlVBN+IYLyj1QYf8wx8iEWxXns4z/dkY8g4t88kyzJ6tcnYPv1eeJ
D4AgeV8lrbDPUYXPxAAt6lZOuTugMMUz3Q582MptxD7x0Utr6oARDOmeLNMkDnrzH0yOX20VdmBK
myi3woBZjqFGqH1QShWNaaad6glkpwTfPcACA5wewujuEImiXMUaT7rFPFWyb1PMJhCEjfCPmgIi
BEAQQS0hPrfKedV7/HuoWJvaBenObdtWl4ivPrBJFI58pA8eUFDXpMqWpR1Sz4FEp/LD345t3txI
tCncpJu0qiXM/GkEPgTPBmqAmCdz230inb5JIQyq0rFHf9vzyEs9W30P0zimhszHpdcGX+v/kTG6
uRh0TwYPzHkvXAY8ks7J6hGK1xR04IrRrG52+e0M8UN6MNIfQuzyURsOkgHubV4MeYjGTmMxRR84
Pih38WskAvoWMEikKyV0BkcV1D5aFXS80ejQxJMwvLJOh/uQL8HRX7EYLHi2Y+xC6do0rvNMF28/
TlMUlQ6JsJgEiaD+qOCJs+FZf8XdT6km1HR0oKoDwjiG63frjCtil92uRJDnkLqRsXtGFBt/tSP+
jPWJuYxgJMc40mvRuojrDL2avM81H/IRivwjm31RBl79Hreecw8C5QG9xfUH5rdpc29GJ2D7rjmv
pAJwhyTippQoakqcf+Z96tf57FrdX/aojl+mLaKFq4fqHTNRcWrdCuOhIz6fMG2X+gLnsFi75VmY
nj/FtejTRnpBphvIeqoRldEe/ARzdzzA+dKj5yC7C+I3Xo5CMMTFIpXvUE9182K4dAuOlhUyoQAs
SKNs7tIZjZNh6L0cWh0RDhCeFqgA34YZbdy+aXkyzsaw+0PQRE6kr2OwYW8NMYCvUZICzWlfznHX
nnAoe5e5tqrgsT/Cgpy6ZTObvVyN55djFew4YoL4uI1Bf9XG1CXiZUk+1Vweug2018q34IBHR891
N27PZph1CjZBH1c4RSfh7jr5TieCUp0Be4vnAfmRim9PUzTLbIPG7VNExr3O4JSx1XecejWJcxAL
4XuIA/Wo1UTyHRIWPK2pN7fVLuZmXTZfhBOh5HZsV7YoTQs82h3LfFdPwnf/OCQcsC/VikoTqyMO
dyiMNtqVKnbiq9l1dMFRzi4oeQYwECBbTIRjzdvGGOtk3d7jeg3P2mcapwKZhpKHxh4Xf3d9KNQI
qAY8b1CxRmcuIev3MpD6r/H9/bYjyftZRNP8WP0IJQ0eS/gP5Z44L7auspjy6lvaVp/qMdYTKo8J
975QAX2OJyKfDYlWdHarGZNojuHAp/yAgSwiPsjgnzS52DYH4gXjmbcdEj+dqQOTsQEVeVm8DuzV
OprpwaW0fjLD8VZgPZCqBBPVf/yPs/ParhvJsu2v9Mh31AUCNu7oqocDHEtvRJkXDFKi4H3Afv2d
YFXflo40xK5+ylQyqYANROw119pNpilmYTvdUrNRj8LLXLpIxCBzSy6rW4ti1I5yGW0Z8yY7ZYme
op2wdPhYimi6TKakuBwxz+wXndUvY8Y5M5MCpmQtlX3RjTjmGGFst12cxnd6sd4Cgrw/YI2P2W+H
IbXgfuaFt6JpfPUqgmAD3hwXXZsX7XNmZUg/GW07P/R2ib4c4jejkUTZTMshaqENgQzD8TFbpvR5
rLmPnhHy9Yn6kAovzaxYzcG0Ti+RqYnP9ZR1F8rpDJQEp2L+qIfmwTMXfmGcZvQCXTiL4Y/EKoaA
rpwBHKn0rq1y1C66jF3NtkK0uvckhjdqWgjsgbBapzvabpFey2ka2NYasjw0vTZRpx5tUftJT0u6
zVBkeMUXmLgnT5+KHR/LmC9AIdMXQkFcrGoio/7Fl8vWt1oeegvMgUHps8vkGAVpORsf4IUiNOc6
C0khNcxa7Bc1O6g4MoH7i+aKQ8tiGx4qjB3nPjKy/L5jcU/kfO159BjUUxpgZCC81dEykuFZlbX+
vdQT1iDCSAFpCkO59m3F7Fn7lXJ1Pms6DE7QTX0nT/SmgzQrB2my7VoxMm+JFvciCsex2o2GlbGz
yyN2+VyO+L4WmXrSB8WReE3NperCiEMBDI6+jbxjfOhskb3SKIF3wNS97gpuo39uKYyzAcf4zA6c
bnzupu6WpnhqQFWanSME8EBPBwUIZkKgqR+1mt1vC62PyqDWNYx+HjduY+uizvn+FyXds9I8Jzq4
SKygsNjFH3vXVcsVyJznkr2myTE/LpwzUohY8jvbVZXlZzag5B2qV2XfNXHWCT+zcu92oRHtLtGr
/rEtzDY8FFk58bI1KYJwH+vH1tPIlnHa4dsgK2VswG8phtlWnlKoU4ZOpzBlXnuVsqVPwnF2m2YU
TBZLuX5rVtMRK2ix0/VaftdV1NWQapq2saaRKcCUc3ORmllz5cYSV0NOe0U2i7H5MEiEjwaWCK+I
MuTeTQb9EPPhvM+ytCwOqunzSzm6mdpa6VRUG2OkhpCRehywV4YRy+OYqoln9LqfW0Z/Z9EPfeeO
SzEGdV/oexl2rk+sb/MxXSQ71jZOL1LClncKYfpChgN63FhMgW1RHpVZNu4htohGSqN+Y9Ik60mB
LWySec4vrC5ejt2cjnemlXjHUatMSlIivjdyLTxEUTVuw6zlE1t02ZMBI7yfCj4viVua9ElHZiB5
OTpmqKAXxiQpYQqTooKLLmfmMJRV2MvvUzmok05Zec/eXvNBKyY0l3EBiFXxAbaGWk1jNnfMnMNG
zWO7l82U7bOcMGynosLQlbm2dZWjXrLOsmjoUwz2XSg0Y7dkJI/EvZiQir16GylihITBdmGIankx
L312CscUsz7g9UMxMbUMuhX5VkvZMaa+tktj+t6l4fhF5A0UUiX0wJztaZ8MjoFK3RUA/Uh/mklP
85RChDeC5ebKsi9SdxQ3KhPRt8Vt8nQz9kP7QedVu6nhST2/KiImyE70p9rVq8ewVWxjwzpp+ULE
+ueSOfIolsTtoL4QdkfyQV7cos4/k/OG4hJytkgu064acgF46djys1N0prOtRFh+HQw5B2GlZ/vG
UzQNsWud2Fkb/TPx2vS1iWR8EzZVdx1Zrn0jMp3XgjCNguyqmGX1UKTwLcqJ+3J9BZqOAuLcflgy
r4Z7yxyVIY5ElJ+6xFTPVqGnH0n87rh8EWZ5GJyElfHQNs5WLxmESoC6yLTYZV+Yhi9COXCtLcti
ti/d0aEY+NCpkjik3B6+EVA/PWqNrkPYW8O4a0t8ANGCIiFxKByiSnhX0SBktBGmu1x5y9ygpHtz
9slIh+4eD7Xb+osbsb6pHD5wczu6N7CK1aeBxKK9FTUj7Vvm7i6Row7KMGYPzI7Rdc5i/ckpYnSb
zk6/mJNM75I+bu5thMRLWY2D2rSabt3GldS+VOUgwC7iVKO99OQY+IdUSY3eoAr2EiYWqPXEaoJ0
E1d8o4H5sJvKjsoiVMuulJ667tqyeTC6WF0ACi6nITFRIcxwTi/GIUv8pkgPb36a//N1+r/Ra3X7
T1tu94//5M9fAevbJIrV2R//cVO/lg/gu6/q6rn+z/VX////+o+f/8hv/utvDp7V809/QA5L1HzX
v7bz/WvX5+ptTI5h/T//pz/8j9e3v+Vxrl///tfztyIpg6RTbfJV/fWvHx2//f0vIUnu+ME2tI7w
rx9fPxf85sNzyX/x+c9tsnaa/uff+sOvvj536u9/aZb3NxpAumt3WwmkhNdofH37gW3+zTNdeFn2
YrAXYnVMl1WrYn5J2H+Ttu06nu3ZJFPTk/ev/+iq/p8/k38jp5K1po31kAAT0kX+6zL8dCv++9b8
R9kXt1VSqu7vf53n81nobJ5Ov1+Ka7SRFOd5lZSs0iZVA0Dt3tzNr8kJYTZY+4fDmt+Fm9avr9I9
G7T3HGpn9qfzcc/94nCNkSonNqLZXMCstxm1E9d8J9rg3Oz3yyhnhkIxu2E8/PPs2DSpG1QKvwnS
6/z67dR8IIr9D0/Bvy7wjxd09VP9YEz/ZcQze6GMe5Obx/VcisdyuIrSU5d6QWc7PpUIKIl3hnsL
1/rTeGc2sjRR0ZwkfRXMp3HLZ0qSvjscmn1xVcSH1ZUq74pHSnu027gI13rLxnnHiv/bOyldkBEB
hkf3Vq7ID+5Gx8FhQk52Cd1Rpdtcl4Y/meb2z5dVnDka/3ld/3uU8wyDaHJYR5ScZ7elDmruUHVp
dE/XIi9oH9GuT9oWBy6e3+pRBJJg5fxUbqer6kYLmndCAc78gb8cypkZ1oWDdikIVCTXdvFdUY3p
VmcRcGhjS/v459M+G8r1LF5wl3Qanhm6JZ6naIcdfHzas9+NkkL3HaMNH6UZC5wS4fLtz0P9ajFm
LEun37Ikhsuy5Nl9xL+2hElRF6RmUCKnmh5Tat1gEOt8+VwcvZ1eBw3BGWvvLQ+hF+jo3zVenh3B
mVcxd2NHBwJTgWbcZto9+os0H/58lr+7oLY0Hd0yhGMa+vrzHx5W2yoMqwhFG3j1k2Edw/qxUv/e
4/F2zxyPhCnDZGpnXv15CN2L6paycYn6m1/Nof2BysDO6f7tHCsu1g/DGPrPwzixk/PhQCBNW/0w
6eZRGfY70+cv3lGGcHVH0iPMEVJYZ2di2u1MqD/oY3pUR+OgDuPO+J9E057NIG9XzHONNViTFTiJ
DT+fStwOdV4UMucbNFxazgYtlQDB6WAFa6e3Ufn6wXwnV0esL+kP8+b5mG/z6g8PgrLmMtMzzg2u
rqLH3hQUW0R+fKin6rrYIrlu1++f8lPKfAHpnEG7+/OjeDaj/esI6Hdt0jBeCu9s5kZQ6hxnmLHV
TXaQx24wjhfKJBeGLnN/HulXAzo30qPZ6n8NdfbUm/GakGBmVKffuq6Cie9DGm1+bY7DHin2ncfm
d7dzXevQGMmyqTGdfQIJZfdQopw6qBKi751vy7t9tX8NoOWEVjc46yeWSTQ9/vmJGUNpNC7ScpBf
9ifI02VtHLLvrpxb4KnZz27nI4nC73zofp071u6arq7jhPRYm50tJlzqEKjVgPnLQJj2eFeH9PzK
RPDOzRLeOtP+/Gz+PNDZBWzBpsNk1mcAoIp6uVdqTeZ7tbt8GCeV39oUBdAkq/mbhjd1U1vzfJGT
vVNvqPqF27gwne90o67hLCiCiMFLX7QxQYo0E7Vix8N4VBGuhdCA6tQbQEOZewpCLE5h7Txv25Q9
DQOshOpew99alu74OZ/wYdq0T4K07pbDSK1rZ+t25Q9DlHyKkmacv5E7WyH/xFakAZr0g0dNwqxb
8rTppJRW6W2j4Q/B0+EiTcYkSNh5HH3vWKEeC/IZr7xZNA+Ug9Qhd2p56WrwwTFBgFiWo+yyT3Pr
JdNTLI6yi+OAwmi8i7gEIqgoSn3MafrEzZ/w6+hND4MYWaW+mXvDeM0aBxop7xffK1L2ZFTJLno9
l586zNwzukVF9bCay4BDn7ZaUqdHXM/uRZ9itIPk1NITRiPzlCaZc1nSWt23BB0ae+qa93M5DD2c
q2V0+E4WitZJrd8PKKJ+2DbJZUgf4CAfR3ndtrLZLaXAhWTMwNgNfo3FsFF088a890a9u8yTvt8K
ExNGxEH4aV2Fx2bQi13s0O8nXGBhaE/ZnqxazAhurnbspOuSpd2Wl5qKpp0yzHYjUgkrMXnsQV28
Ya/sNzIqHtlyQxREcYp67Id8BjFWLYPxuTP19EqyAvk8TWN2tbjTtHNcqX1Y3MIY/YoVyBjo1L3u
tUFLHqfGNb6kpcKA0y/pVptizD5VBxaVt70eLJ4+XhWRq7ZeZxcP4+AkL1pe1QdnSug93NbeLoE4
8qlU5X5qU58gREn/kND1JHB4IBcfSqeEfCiq6hkgOTrNEWXt7iJLcyiTms2wAuLOhmdzzNnxSwq5
e1kqc9OO8MZDcwJh2mRV730x576SCB1NFOQ6CkjbatV+Mb32KuqkfhyoRN4URd08IXFMVEDa5LKh
TE9xVanrXjdyulQqo/iu1Xr65MS0ZGWMTlHR0nCPocM1SNbehBEJb2ku62VjZnlxmQO9+nba2Fvb
mMQXs9NxAYV9u5NZ6D7Meev6OOZIUJysj8UUok7odkw1jHLDlipN7tsVHbTiZbEAsIHJKD6y4Apl
G4jGJTthmoorraUAnbkmCKPZYgby4tLb4rXvgMRbIIa0SNS9p9lZupOynFFRp7YlvyDKjOvIqWnI
kZpLh3Nh9JroahCd+Nots6QS35eBNjgLFP4ybpECAKFNsxnw4dnpvqj78pgs9XLB3QERxCWfXCxA
cDyqsT6cUkO49zHJuDgjiuSpo0J6K3Wto1Qc1Y8m2jMoe88mBfFUX0lv8Ll54pUzafHu09fODkwC
zYNZxOLklbF60OzC2uWEBuiQhQKhlYhI0Jk2j56VNWQXYVOa35Mi5R6TKOnWG7yTLWCYa7FTWAz9
gS9fchC19cHEuxkkHiQwAIVJ8bAaH019siDOrSUPIjM0YXV1HKl7N0vZS0gMrnkRd+ji8NiLNmov
buJQn/RQXnZMKz2GZ695Ifqk/QK5CWPWxZspIdIuTx1cdLMqseYqcZEUkmk0HV2tCCz7YQhbXLgg
rEQWm82DpIU2vdCQk/vV5h7r03i7OG18KbWmC0SM+RBm0jx5dqju4WqnzwQrtLcZxdBLu6m8Q5l4
+b7T0nQPxE2RdrXcW6v53p1r84ThvESnwpq/hB0oul3lNkuO1juV0gRnLYv5UBaFed3KBJ0iquyA
1xIqOCXCtokcgjFx6e81hLq9uQYFEOIY7pa39ABjDRKIEw3ThMCkxFRQXfVr4IDWyAnuagDK9IQW
xGswAdyUvbM1iUJYKzxsZtocjJA0iUG25iFsWpcpY0X5RyCPXmrVwbHj9KbBEgttTnoHWRNG/WEA
db3UCrO7StYkBQij7mDEY/i5ZNr0M4fHchnqwQeZBgFcsxhU606wnOQzeGtSwwQDepJ9OAN3IlfW
BWJHm1uTn6UiIpcA0VNppbzuMB3fijUMgicn2nbg51feYGg3k8TrLkFm6SZIkMTkDd3jaE3ypLS5
nTGIIgzG5dC+9msMRbsGUixrNIV6S6mostK50dboimbMPbQRKNOWiuitiQnuHi7b3VZO22yHZg2/
yBPrg1ur4TVdozEcMc8QzeCc4RqcYZCgQe4Ayk4eLZNvCEyqG1jsYT+tsRv9qDmHLHPSIzkI+ZWg
LPgxXIM6SjGNja+RsEIyhEZBm139Ca7EQk/nfkhnFEykwMehabQgsqSAzG+BIPUCV9JIF3sypuob
qwBa2ZSktwTtoKZrNizFZ5ZPaAJJuewFQtsmwh+5LUeoygy7tj+OCwxXxHFqa1wJW6VmS5O0coty
XzfMomuyiSAYoaJLek5kHDvC3WDq+iPLvWhfiioRm2lNSgGLrInmd7r8JfJEXW5mw6bdipGK5XPb
svqxMs1F97GN9r4bouUmMbJsJ0hi+l6lDbQhkRnVx/ott2WR1rxmk2jjdRwmVLIT3fxormEvlIML
zODKi6FRUvuOgOn2mMtR8jrK4gaZpPmq9YUUfjTmVIbTOZpdfyjb9GNLpRxEitQZz7CRwhqSaDJ7
sL70azqNtCZcXd2Se/tirImvqSn5XSCCx9/rTue9dwZiD5wq9W3ie3YmSRc7KzWGixQu8L4MU2MX
zSkBfqbXbNdb4He21C+gZcKgkPN4KNegnXmN3NEWwnf6NYanMRwU4TWap42rZOcRqHLMY20IKr78
237N8aHLSrbxCjs5TFhhT6w82VkWnFO0ZgBVDrY76v6NP60JQdmyqH2/pgYZiEZ94LaFumiXobsQ
aHmBlhrmq9R05mMKy0voUmJ+qzZHE4VnYDt1odZidLWWpW0nLneqMZoLlEdId6cCdmFRZrLmc8YQ
48kcPhN+YOJTmuK5BApt8KJZ2WzUAfrAdJF0CQZOM0k+gCKR3eus5fN0LaS3xZzeoUKkXxIe9X2x
FtzNaoyus7UIn67l+NqW1430jY/2W5mew6JPGATLyUJt3gxjzs4QZZlyz1ra1xAWmEjWgn/dpN39
VOfZJ/kmCPC2LFegQDwMUdp5V+GqHVglFptu1RP0tAZGaVeRYWztER6WdxM5ZlLPatUkaCRMYd8y
WNmFU/OtCMvlvjK87sJY9Yw0Wyom3EYO/vgmeKi2R/ywVx0kmyr1HFmrOKInNUKJ/iaa2HiXMamv
Ukpdyq7ctdgiQvRw1Bb5JrzQKaBHIdRK70ZblZl21WjwUqevyZtwsxRQTu2q5mirrjOuCk9lDOVX
9032MUQrP4/tjCw9CTHtULDVS62Zw568nPLrtOpHoPbpHY4kRKWqnLSD6yzL5z6TDU2g0+aJ1b/+
NRylRV/LMtI3WPHSw+Q200kgXmyWOJuJhEksvxpMmEd08J1c4GDh0sRmmS30kAnUv8wVlKpY0gM5
Dt/HiHVrFElvlyL+PeHTRB8fpnEP8DLtQXE8v9Hw4I1VCf9TKeuiqyIsnkhyDw67GvY9bXkla5OL
VePyAbqa/WVqs0ulZcV1OerjhTcb8QeVoG5pjUJVHMz6rmUjQbBFqG8XKoXECdEgVq9LXumMxcbU
4U2ycfAdYivFQtW18pbw++gYdzO5ASEp0AZG1H3RAREOpjYxjwHkxMKRe23xWKkbU/mgx0N5bCxy
Z0qtcGgdwu+WIW9RbTcaucqcuTPSZxWkeXn2UjjY2emnrd3q9YUcsJq52NE3Xor7e+wa6752YfTS
FIxqaPqa7swk5s5Lgx0sqQwya63OOlSu7D43Hiahwo7zL0nsMFsCSn3o+jR+Yh9S7ERejOwdTPF9
mof5W6yZqLsWyb93naWsg97anMkSgqxaWNSBmaKtY4ThoW/rZJvNXuwbY8kyExbniL+EBAYjil9N
QqO2ZHAkW859xNVFaJby2ZnZvsEzj5Ep4WkPI3Zp5Hlz42KbAp8Si3dvkIBxUXclF37Oy+jabpR+
34c2hXB2qp+gq9I9k6KB39l5gaN1AhtuBxQO3r0blu5O0Dn6YCo32TYkfl2XmkPiEhn/sZ/nJZXR
yMxIDTfItvJ7LxEPaq4B8soJ7GdxIY2UkqQ0hsknYLzoNPZtezfq1vjaN2Y/+kJ1xZde76ubwrTc
J+Kc1M08CP0APCt1XDvmeIOwqX2M9BgDvjOaYteS6tBurLFNHsw+qV7YJw4Ea5eGCpbIw1AVZvpH
sCzP2uGxpVKhUktcjb3hfSljh2DzVC47TS7xR9Ut5SF0Wb8HvHXdttVmCr7YC2IQRBdD91IRijA3
i8p8bUqLe3OZ6dUE9rw2NFhtQ3ZpnjSi9l/mOSLKuOyWY8Wzw6qcXhGuUyXooXoe+5oGHjNR5b5c
4jB/MHKiNTdFlUZPZVbhcbRFsWsJ2tlOpnCCZl5Y5uks1f0+LYHWKiO904S10Ms4MqG6s/mmdIdp
l0LRDQClIzEo1DC/ekyjxypSsEi1bl3KogmPYeRNR8R+PcHbNkY3eqTLw1Ak8/cuKSx7w6qIRTDv
7K30qiWF5yAuR8ar6b+aFq7hG+sTV/W4LQFyHnOqL/uwzoD84yUn/KmNqRjhpiKwdfXDQV3y+vq8
gs0O5/DyfdGb5SKpWsufdRN7jqo0cVdL3J+hsMNXYJt8u5DHjp0li6J7wMvoMDcZfnXPWOPOjEhu
IT21h8a0MFjmXs62Jaw+t/EiLrMpZIdVURZQrAEeDTWwFLdnyUqx0z/NDmzEkElaXI+298nMjPJB
C+1yx40jus1OQgylGY8O+0533ZZBtwY2kWCBmawrfUhFKix2pL50mN6f9DqCS6in+nPlltV1U07R
fVzHArMxrDQrL2v8btVxhxMtS+0drbe0bxa0IrRvDtKsR20E5hQKiaHYVSSJ2fpykMhlhypsxSdH
4dVIZFrehGx8dlZPpEk+JBZWVj3DFtdTqwATN/aqNIhmihMT73lkLLAu+Psy8sw+NlWeaOxKZ/1u
GprxiZU/8TBdJmYaVixAzR5lL6s1qmNv2tEdjQ3c2zzEFSByS7ttjZIYLCmcu7QgCozNbL+b2sEg
yS7MDyXJXJdEyHlfp8k2rtl0JezPQ9wGhM3fNs04HOCQaAMehVS2TKGGF2Eq77FIVXxnh0l9J2dH
Xeb15D2RgFB/ncjPK31tSPOn3BvtQ9opFgWYH4n86gktwytiZ2tpJbqk2pZCYnqYdfhabUtZeq8O
yO1zxVfoAwx8/1JZSofTZNs4QIDuYhMOgj3qtKUlk/UFyKjbj9LNt/VMtlee5fV1zbdhG/bkORpL
tdzy9mKlrjMWqaGcLxp4kh04CXsxDzqYLkthJg5DR35S0BImfhzTEtu3bk3WnniL5OQY0bDNsqRf
81oSqhqWXrBPs4tXzY1Zvs2Ge/KKRgWmm05svfgkEtPD7caeJqaX1CyX255Z+XNl15z8vBgH8tkI
9IJ/x1qQ2MFiUZcz9Xj2u7m1HnPHW05SDPk1yHNxn4nS3PembnwYxnCFkQGR92pW4tntF/uz9KLx
s6XCEN89mTxGn8p9HplKbuJp7sB5OsqIvZPd2j3W8lhrp4eSj+InMTCFto7S9o0ujOPSeCvc1ZUn
Fyz3UTaeiQs3HLGpWkRcpZXr21MXIcho02WLrH30SG+A2jajGWIkXC7sAuyH6qnxnbkv3huTll7O
KcFVcwYoBQk/7ioGPmi1GT8lrdBPXmXIWzmK+LZrHM8HWpk+zKWVH51xyugU4YFz1RNlsVgnijHU
sjIQ3awdCWV1rhVr72+UU0om8qi+EWWjtvOY1bfUd91hk+LiuaLyWz/LZoCpnIr+bjHG9msLU7Wx
B7rZt3nFpKKnUwql5hV7YXTiWWdCPUXJWOwHNROY4TVk1NiL0++W2UmAqAtmQhOTg8kkvLXrgpVK
M1SXa3jOneqj6Nboiu5OYqKk+yBJTeNAzoBaRjYCBGMcdejUp0ZgWKoX0qlMNYN/ydH6UDne8LUb
zfm2wJ2AUdAgYMOKiyfHneMrqkv0le/JsaIxnr71Ijd/MezlMlxSbA8DEW5tqgguSdMEOzIrsaZO
CTSJ+CZeExWi+3PEhrRjjR6IfjZvpto2NouVxyeWWRJAPbFJPbHKPXsjFuJ6u1zN1ChvYlIGg7TJ
9G2/tN4hmSjYR64eX+kxCRCxHhpiYzpJS4yBKvcLNgp/NNJ+78VqsvyhL0ys+ebgXSRWbey6OJeb
jP0WALGEGjViLcjSWjskNdNZag7RiY9gcc91BH3Wco34CVaLCXFFe5nP3ysd4NHytOwxEfb3crRB
662pZ9E+suaVmCAWkRK84CnrynanDOGAZd+RQjWeDj3HNKVNkx8VBiXnFrZvbnOFz6cqjkRP1ndD
m9aXtGzCSsy6B8uLwCodUoYfZhOlTpA4YGSFdanGin8jGCUo8Bn5eMMwNTYu5jGvhBFI3BpfdPlK
gkl0P2hO+5lITbwTvbT8xLYVLtrK3eFT6Ngbjt8EpsMD9XCTIJVWXhswFiB/2nhK9IRoJJ7jvWtS
/NaoTGLNap395JArE0UmG58JpJUYEHddOS0hSQqG7e6SuCov+sweb1tds0lf6I0AVYk2TYLqepu3
I5URsbYANKJgygkkI/BG+aEVqltTxZJEUZYf2dhizE3M5LZ30/FQT4u8cCzKU3EtlqNpOtk78tov
6pDtCRgEoB3LIDz4XF+uE55er0Je89p7Pb8dnJfVAa/ab2p4Z6RfhLyfRzqXmIccWCBHiuEB+Fat
XTQ+vSd1nQtdZwOcyXj1gsDtphinZ23YL/G1lX2yTBGU7stEwSUsNPSLBzu0fc0dHsb68L8ZXtqm
s/ZEXEmsn1XEWhVZL0XUBLQiuqrm8ErnE0G1dPVkLcu8AZ+8TkL6lWCQ0vlEEQzy5yP4zQUmQt62
xBsFZrln0dmrN6fVUHoC2yCUJxLjN1rdvgNV/OZxgYqWLHTguzjRMzGxcum2E3dTHajE7jf0lXsW
b7bH6lAM1ScSP8t3BMzfnRQApM07tKr556SOS6OwJayNKqhEnsP75gezne7+fOF+bXLMDRMrs+Za
vAGowD/fOn2qNK9hIUfPQcI9A+xjPlFFW31HN9dD886D8ovw+zbYmvePnu26xtltcvRKIyVpQlFw
L6rxLqcWn71zQiva8pPkuw7BXw404jq4o87ukhUPjR6KFRtzvtUphr/oPipPfGV2Hjk4qs/3f76A
4jePhc2GyxDWegVxkf58AemRgwBY51UwfI2eza8kEGzoYnCkf8KOpNHM73cY3S4oyd9Et6TRbOJt
eJ0F3YP4KIPqnddArMr52dn/dDDrI/UDjOHaFfWCgYNBbnxaUZNwj1/4WO9YNdCimFLeBqtefD0H
YpPfeRda4L3zlvzmobWpS+iWZwO7YOT9+Qhw1aS6biEayah6hFP5FCfv9XT8zVMEzmm7FjoU4II8
G6Is4jpCOsaOiDuXSCw7e4jm6B3U43fn8eMgZ4+qWjqLFpVYNnPIAOXBXsvynUv1m0eVnQYXyQZD
tQzzDIOIVOpkagxZZNrLN5JCyUiu5zV69aPd4UTQa/FVtfr/YlBec5cJZYWe7PVx/uEJGceo83pz
fUKajhg+wAhSKPKLcZxeo6q/SAzxNFTine/fr5gJN0ziFYH64J+efnaqWt4TyxTXK3RIfBjh53RT
d26dGyLvLimN0CNuF+3s4M+v5rujnr+ai9bCOjLq6I9bhRIJhGdfd8EcsHo5dMfmhkLmO9dX/ObB
wfIH2CI4U9cx1rv+wwVOaACQuDirg/CLQfD3wfLRaPRT/KhoSq75rt8FW3FTRPvsuGzTjU8zt2vm
hHdmgnNgl5wDABtQaXw3NlyPfnafTVVo86LbzVvrrvF6/BDTJyN8CDeRX+yKm9B/72r/writA7Kn
pzGybchfOjx15UQO05w0sGdr51rK2zua4O3fazX4m5efcBUdYptTdDm5ny/vnHlsgLWuCboaM+9Q
pWgpo3cl0rZ9507+5vV06bsEsMHy0DLcsyvYuJqeWJRyg0qXRxGbH5J8vGb9+2jbZOcg3o+sFb13
Pl+/e3oMWgDDqsr1O3Z2eqleEISccxUTY34KzeIpnczDn1+L3w2BVmhiBjHW79bZWjG1uwzjTtUE
Wo3E6wj5hNT/zhi/u0s/jnH2vg9OXJHuWTaBEGAySXWK20vqnn8+kbc7cPa1cwXPmmD+pCG3PBtF
Wxsw2H3eBGbT67ft4uZfrKasn9MhAs8qsPb0/TTiNaeE6xlDsqVEOQXdmnBQw2OdMJii1HYASAgC
085QnovXNiolOZ2pm1u+kjT3CMe5OTjaEF+G5KJf2vnUP2oA1p7fJ63+Uoylfc3MN9yXbe0FammH
7TJN4ipTpSj82Wg1YtNE5tuyxbidFXx7owyY2nDIhgltZ4dDMvru5XpzaVaJetVVrB8iaYdfBhXH
t5hLZ7L2STTtJ40oVTsrr6KYwEpFCPvBMsL0WmtrgmhxuOsPRjkat2EXwgYQhndqCHxm62RYF2JN
KJWeVZAIMNLEoxs8nxAK+8VI5/qDMVsgQFFVxzeEAjoHd0qGe7t1jGcKvOljPFIKWWZPnpwkNYNy
jkDDDbQWZoPhkwMmsP3zrf3tM0qJiUOjM9Qv5KPoi9KRJXdWID9WimWceAcuPvdrvE2QvGe2I5lM
cKmcfRy0MskTAvebYNhl1+rSDMY9LY0/Z76zGbbye+Q7hySQwbz/98/MI8iARRBQp2uevX2hhqmt
1uw6GA3tS5d3p//H3nksR45ka/pVrt09ciAcagsRiiJIJplqA2OKgtYabzPPMi82H7K6uslgDMO6
ejVmt9ssF5mVeQiHw/3I7x/L6ef7Js59fC9NnHwWlT7SNt1hAvqdNZU0+f1YlC9/wwaHIp3uvyXD
Tg5HklHTwKRs5QW5gGLwo0mZhG8uOWFnn0Sn25EOcxwHcdKanVl2E0tU3cH9fJJAl0TKMUwunLhn
bZiqQf+DgpDQbyfixX1tpODUI2usPJXWt1kcIkAgofH0/nKduxyZT1JN+lFxC7T1h3hhpEoiPEAN
mOx6OSq79XKMdtXFy/FtMzaX8Es7J16radGKhu5v5Q2Kw4ytZ7jlzbJHnesu39I44JoHn3H8TbvP
N+PnxL3k/J9bS3vNp1iyvM5bnOw8ioBqlpLZYu7geujuG1pM5vTx/aX8nSw5PfVtheuLAQv+r51s
CvAFSp+tjkZ2PXmwww/GXttGu2bbX7jE1j38nqGTT5XMP9RtwTwOQ9aOxOym/FRYlSNsSKEXTqP1
vbwxZTATvsaQmvm77/zF/ihD+lAY3Oa9AV23oDYMzfceoZuBPPT7y3d2i+CC/9PUevS+MKXJXVAi
MtF4wY3lpk54O/rxlbJZRZsDb9qBuvIVN3StY3rX3kme6b1v/5xTbsm0xxCh48dZp5p/vRRlol6a
Pz+FYNqHh26HuNVhYegoTZiTsxTqLe4lu+tjnawwK8vnTSKF7/B0XkUdg06IGrMFQ5qJfhjm/NLK
rrv7jQkhBAcWh/ubfOI8TlZLzw4nyTZ6nK6pbLOe1b6/jX1rTzv9zdqe6Sw+nT7HyoWDsbs0C3jm
mMGsTjKT4FvT1JM8XFEFi1zKsExsI0JogQlEgwpqO7g5krxl9AzP4EaFlvb+Kz3z1WPVRnlNWHCF
TuedhIFDEYQ5ybea4f/GaraLyXeiXhRYPvcOyevQxq7R6aWYJ19+OtJpC+x+nYdotjTpXk9VuH//
Wd5OeOiI1FqwuLmjVYovJzbGWMrMkM4hr9ssm4VZFmUXbeQ70BFoQ1a/2gsf/tu1Y6/g6lOOxxEh
h/n6a7RowoTIJpVe0ttOIm0tMbrFJYW8s0bIyXMky+rqdbw2YrYGQ0EdOT65+iFbyLcAK6zD6/dX
7pIR67UROTI6uokxkgRoviVAU9a5d9P5G1ZsBMjAGxokvU+s4FHjL2r0btnCgiwXPy6tdFVdzJK8
neGjx4/JPVMIVRVE0Cdnf6N0tNesudfOSx4FQyKqo3j25/RQuqmLbMFz7dETxUiVD0znyby0C99e
Pa/Nn1ykiBRZszlgXoBLhV6A7+8Vm+EKlO119lBvyv3gDj4y4/nx0q339irCIVZAOYL60AljTp5c
zRdTGEj1eXlFoa4p8x9KEip+A2g9FeOFo+OMMRQbbcZ98IsYqjrZmfqiJ0tgaeB+y0/MxID1fwST
6s+Xwuoztw6jmC8Mnewb0aW6Kmo+62lj/6AY5sX+cNXs2k2+l7Zo4vjVk/3z/a163iZHFeUwhdKE
vD78i5sWzAl9xRoRxqrkPX5SvPTbsOscOg49aQsE24835ef3bb69AGzFxFVWBKOZnF8n+waKWtDY
ov/zcm231l5HNrzZtv+2Z2SbqkYnEOUWxupPKxOoPCmlPlPmlssfGg1BHa0WNmJI/XBLbHjhXj3j
8GFt/QjxFrhbTwsvqB1M3KtT5mX7ifE0ZSf2M/OTyeFSbunM4U9b9O/3ZTKv+SZpRs9nI4Cogc7x
JxDIPl01CCBPLmxQ17iKLztDa5D52mV4bfBkW9bNUmkAEGndRzNhsRmEQFeS3gqvne9NGOwxYKk2
g/o8DltQbq5o9a3S08H//rY58xm+eu4TvyEMejWgayZDGpCIl4mDDLmEMdUd1OgumPqd/3zzyOtV
x+HKOW6uS/Liq4gS0U9KDNh6/SoWb62WWPvkI6h6yB4fBx/qoSN/V8C5++n39x/zou3VwXhhW15y
Cv0htotrnAemAh1zg6ghI6raIXvottHt6vo2LjMw3vumz67wi6c+uefj1NKHesJyov8YFoRJBY0F
6XNvf33fzplbmMzhv1b35MypU3OUhMDOjItkEhNVlHha5dIn+caMQeZQo25hqwCgLPtkIUNj0vQx
Yw52HXG3UgpMDBk/Zg5D7xZjCX5xgHRUenS6vP94v9O7r3YPhlWNYgLhMk7nqYcLkipOZGvMSekz
T4NUyB/9wdqK5xGdVq92w11/E3y13XhvHqYtWvboGSzpHv0e8uyXUv1vLun1Z6HjWeBq4/vKJ4sA
zWwsspUpEDMeASbLQykWOYRDWUQ7icnD9x/93JK/tHaygyDlmWmzkNNsZW6PJrgHh/UQd+3H/8zM
6QZi/Clq1I75qgHRWZrU6H6XYjcp4l9/x5BOGp+jAGfu5MyJ0nGa0EbJvRrIUvEJ3Ygq+vG+ibc3
8PqGgMKQSVQpsJ06voPC+C+yyTk5PtVF7O1If+lm2VEI2Un31QNSQptLIdj60t9s0BcmT070VFYz
BQVVQBNm98mcZzK5l+KtN2fJyVOdrFwihwWtdjHCDTWTnx1iTsUvlbalDsLf+wt4wZJxEgxVlF/s
QWf9+uIXRChqk5+ShsHS+dKn9Pu7fWfZTv3t0Vzm0KpYttZf31FvOCFM8E37vOzBaHvqnbZN7wof
/TSX6cvjRMkw3fCF3w0+1Tw33piP7z/6uojv/UDq66uCr82ggYFHF9tmLdz5/UbaqrtLLseF7XKa
hR4SC1QoeGgv6RDjg705NPPm/Sc5d3BQiYR5ScpM2KclpcIKqgR9RcSeYByaKrTMdvojH5h2ed/O
urNPV2z1Zkgu4RoapyCiJCmtua2BVRc2wkPZHpq7E+qfNQi97R+h/u19a2/z9yRsuYQMFL10ej1O
bwIm9LRaWrI/r6BlX+2V68JLjuk2ssgkaaTvI1/6Kd1dusnPvDHskl+BWwCn4DRkqaaJucoWu1KU
70y9/jLplxL4b/3Q9dkIvmBnWbpMQuL15mOclLY1c0TxAKbzptunBwpLzvyFChHbf/0ILizmmT3y
yuDJbu+sCpAuUOHV4NoGxAA/DLjNsDPd3pueg6vVJ7qEtzhzurwyqr1+ytFi7KLpVydiSm4C5Vj3
EQg+Pv7+Am/izLf8ytD6Sl+4fWIyOqq1GELnhtI0vPEtAe3F7PulRVz//IWZuFWRcTBhWaTA4S39
tqElt+8u3M8X98a6qi+shJMOo4ESj2d+jG/1zQogEc500A4y5+DlrXHGySFy5X8WDSq0M6x//sIc
ec4wb0a2OxMAPlD1kKSAIjEVPD3PMLDe34eXjJ1cnoU1LcxNsw376hZJYXeOy41k3eXwtINIv2Ds
nHfw6tFO7lGII3VaUJD1mJFdAd/kwFsX0WAXSeI9T7xGAvHx0vlx4RlPeTkGFGsBGDdH74VKU9pa
RzlFqmYV9ULmdN8Wyv79RT27LelQg9QEVYzU8Os3mNNkPNGonnuKfKsOXxfpTrGbC2v5tvFsPbFe
GDnZlSkd3DQyY0S9l9EQuG026kHbCL/aM4rmKJ9RI7spFne+1m56T/GD75F/aWHPHicvfoSTnarD
ZGlk6OCern/XGVpqCJ8NBgY40v6zBT3Zpcmiillueda1aphlX5McxcpI+g+tnOzOUM9UUOt8C1X1
iP6sY0UPmfn5/Sc5v2RgEWTZIg19mlmJGN1cyKw0VPRvGUJBFQ2kLCBnFC399y2dcQ7YH9QGKIAK
lezt601oVoh3zwaUKDONvuty6hSV5E9j8Ny2CbPnMI0v+G/nrukVg0UzDt3pHFyvDcqlTh/NmtJg
8MBFt82txaVUxjkTxC6KRVqdToXTBqEinBi57QiVMsZ792MtkKcpgunSt3XuJb00c7LdxnZAsiDA
zKrKVLSpq5X1oStTT6v6C2/pkqmTPafnNpoOSk50PWQIraNXYXP9J9TkhsF7f0NcWLzTFGJUGNnc
F1XrMaiGFNKyn2pj9zdMcOaRoiAjSt3j9RZA0oMBy474vLbVr+EydE6CGPP7Nt4mJzn4aFL5p5F1
SV/cj3T6mMZkD2ucYBxQOiPBu7ho/W4u5eXP3Rs06pBthR+H47su6AtDNq9gHnSexpzV584ad1oo
Ta68aMc4KPaGaC82E599RS8snqyfapczjjePhmDXxgARkWzKp/QbwvGe5AonvzFdeaN66peGqi3E
3+FpvTGjbxd7Gc9uyxc/yMkax3BN4rQduTKvB0/xmPYZnXBy26d4uzZzoiVkuMOvbEtH3vtvd33C
k5CGl2sSNLGHLHHqh49zBLg/x3AWwncYC2SE7X0c2Hf/mZmTw1GftZmmCXJnDTwnLVe8pvtuBd2F
z+FsxPTyaU78bbEYJd08vM+ZO3nDiM63NRWCiN0dg7Nb9NiB9AG696TN+493fh/9axVPdq7CkGxp
5thtikezggWVCe99C2/LdetXqFJzVwFuajQbv/44FAABeraaWOG7BYUWKXEN00/d8smk42X19s27
3kEZPNmitf43kj6wxGh4pF+Uy804MQ+PAiqUhflWo3koOCrZhR1ydglfGDj5AvQULFrT45Pq9k1F
tyv4hwsrePYbe2HhxHtKZmU0ekF6sfiiHhA3dMtfIn+QiT/dxUet+WO4WZDsRpamu2D67Ef2wvLJ
/ZZkBfLTDZeOIgzqnI+t+T0NL2QLzq8frVe0/QEmOe2/Mma6K6eMpxPxTTrk7tTNF7bg+af4l4WT
N6T1AAr6CJDiAjwv60a3lY6L9rcOpLVRYO0gxGs78WpaSeSoqZf5Su96ICKbVwrITuq7S5HY7zmZ
N0efzcCTbgiAjKfOzZD2jFo3HH3qPRB+L73XPG3TutPnYI8G9b68/qpuRp6U/cGA6oZ6zQyk5x8j
Ev8W8fwm/tEwhvBH9xpv/hqT/v8fF92kbfnFN/qGi/4Ql/+1bZ6Ln7/+62f5Xx/77BUa/c+//Rca
3f6wjhwAP2eyiqrv2lT6Fxzd/GCsRVqaguifXNscX8DRzQ/MK6k6rai8XwNE7b/g6Jr2AZ9JMcir
rWj0Far+b8DRT3wXBuZouMIM0wgkB43TngJ7tITajcpEb4jqtBVjyCABDU7p+ol50wvnCYn902ub
Rk6QmcS61GWYfjhxY+2m6Spalmu/6sxj3JLz7OFKgGOwQFH0umZtkFEYmHxh7tSUR1dqywHZ24YQ
BVbU0IR6irJfppbW1uyZEnbSBvabExRmXQJ3SEcr/zL3YZtSSDBkU5g+sKCIJO6wpDPilDBqpKZz
xxIJqDvaSkP9Sc50JUuR6qb3xnLQtWMoGRn6sC1t8rLZkkRuv2j0X7tdG4zdUUrDFqZRrEyCmeRe
nnejMkdOYtmz+IbKcNA+qFXCCH2mWvJdTibtelRbK3TN37O5SlKkrLAaaN9Z9gp5yTqEyyEHKSMT
Xf+UxZP9ZBZcpE6oWUXhLGZbXQ9xVd232hj+aqIe7nIwlApsozqSEOaR28lCP7oLRmI4a142EWoZ
PwqCfoR/4opxYk3A22JOndFuWylS4dJ0p9whOCKBWQtz+XtFxxo1bCmqH1c45iOCIdb9SKD+Y1Fr
/RNPHtdOX47STz3SCNlksCj35TrtHnaRXqMtmicqs9JC/zTNi03n+ZTohjOPFZN2CI3BKjV6mX6E
XE0Y0bT7LPyGAO5yDecBXGGU5siDrBPLLapBUaI/mH2cPKt9MsEKSkiquVHJqwCwUVfg/8AFlG4h
BShSw/ZDJ7LqB9taS/WCbvs0sBBSNuOe5vQsVZdHuEPt2vVmdYlbRiHYiJkMj/nZ/k190OxwEE6l
z9P1tIyV6RQjL82lzgBDiNHubT9Ae6oHqb/WumVBVrpT48QTEEBmXxqt5FsN+6OGeMQpDtUvVzmI
UTQZPgojVjr0X9IGYd8VqxHEwCQcVZZsyaG7BlWOLEJc3KOAWBibnLjOdLWqS+hvG6UFLvnULKqL
eKHQHMNo0YIa5yFG34SBCrL5M0PUqAgJnG61MbWUXyvRIq0U6anb5UaeeYxDzMyaR5JMrG0UlIgs
FSUnZDJgWVCKrtnldmq1oTPLoyFvG01eUNkxA2hmpQBu6SRgwMWuXnQ6qoqxRlcuTYP131w6EEVm
IinMAhBmgXqESWS6hrDZK5lhB6h0tH2N5A9C5bBqGyCBbCSII5XophjFTjlvXdS29c6zSxpM3DYc
Q4CjQ8jcRzmYeerHhsF51JGNZkCtmpUfkVhqlBq0yvhaL0FGDbQugl+dqTHi3AdSjlhT08igoaaQ
ADml6RRV30BFuGkZGaWHnZaOvQecAeRFO+lNuQFcID0VtZUw+SZNQ7Djap2TTVAO68+iMyqCChi9
6B6tc9NjEZedChl5kjLfUgqtdzpliG5y2EStqwXoo2/mou0Z6AgkyfDgXGnpJl/Rsr46GqHuqiJB
yHYBtIaEowAIx45csnhHgMn5xOtSabKoSu1jIxtLepQ7g1KiAsOXJKSlNSNgG03A8jStRd9JaM3O
6DECUnBVwjCQUkjw5jt4kqW0H+IwnoENKJIJOyfk2BhDc1WmamRkyJguZo4G4xCqCkWhPzTm7C4R
duRL9UcuBuRdIkYx3HZMyGkYQDkYrjZlGK5R1HSPk9SC3MhzM++B8Cm6BIQsMKzrZLA5uROdaZ19
FOrdz4XBmwLobmjgsUazrm1yXS0lzloBe1GKJtgI6VSgnktTihO2RgAoaGRm7UHUrbCfkmzQoJeX
JIURg9Q7BOUtQe4Qha9+PNgZ0Elfl0tV2dD4JNdPmd0V6DHVg8msvZkX7XGYy4KRESHJA2DaKUf+
GdZp8yyj7l44WZzDL6ZENkbfmh7G1bWSWCL+mYVVjwIhxabwtoEmYeWOWSxZ58QGo0/oHPWqnN6V
UtmoR2WMLGRftUmoeynPQ/vWSJo+iR2UMaPeLQDVhei0dxFjq6Cz6DQb7cwE+xMu1s62dTM90Ktr
CbfWVM4tRMvDpyCVhslJizkTG7wME0x1X2bKoW4si1khI3lC+0NkbgeU+Oei07/tRbVhI22UJiEO
oBX3GcOxvcxLbaL6OxLvaePHkjweA7Wi6K5n9QMlM/kYzHBIPQ1Y1m1Jh/bPyBYNnJ5RnWEOM1CQ
u1Y/icVBPrNOr5ZGSsRHQxuaTxq53cpjiSAkozPdN9u4AQgHD4ac5TCRcnR1ocwLgtT6nKAmAelk
oyVtUm4GA0m4e6uhDwkYFSg0kkF136IKSsFrcsuqSUNu/DySXWSgI91T6d5ogXkBTPpZKW2RAKSL
JWSRoirtD7aIU8QOcwupuq5YYurvg5Q9wFyRNM+eS0V4SHZO+nEaNXPaIogIT2cwgPmCy+QGiWYr
fFbnaGn8IZsSscsGYYRPISK9onM6Wa7AkEdgw7kZwLYhDZyLcoy3Q0tbj9/3jfG5rexsvNHLoY99
IFFlfhugavcdJKCU7ZtsUqp7M0BkBAlsHbDTUOdpelWPjdltYyRoRwAMRRrt9SnMUU8PSzx3wGWF
quMDBEJykJQsbTdrtDHwq1rI0WezXs/vJRN5x0C7ZFf908hdXz0PJKhjeKFTM6NUHTOUv2H6RKx3
cTmlnPXmnz3G/xMO/DeFqLXV/H/95WS/CQdunrs1HijbtnwVCPz59/4RCOjyB7LsjLQpKnkrJhHw
jP8RCBjKB9x4mzZ9qtcMO63shb9UkswPMDtUy7YN+isJCMg//SWSpFgfqBvhSjNnidiHxp/99SPe
/Rku/ilQdV4kSfymIbwIK+n4W4d2UKhgXFOnSWAN1F9kMXOrH+smLinRZ1UebOV8jv5Avqhobsje
GP0NqBm6IMH2A2qwxrrq91JsGv19LEtckUpZIGDfSMFQHBu17+KrdOYr2ubWAH9K1/umf+TQnHp0
b23t8xhnjL9x+SiVE4E8bB9REpulW7MMpD/Cuhtw1OJe+0yLl3ZMm1FHrFEJJRmJZqXhEIjMUuD5
BEWxTVHtsY7WAmoSqJhRKo7cR/iYJAitYmv3hdlksAjgyWzGaenFcQmGip7GTkDIvQJ5P2a+Uavi
V5ZDR77NplAkd23YMv4pKqNG/Rt92cqRIwu2r2zh2vvck6BDHWCfzW0mGFLzprjqxQMc8gnXQw6Q
utUaIwxdSUYO2COzWUAfDcu28uIarvAuSyWYPXm9MCQNliHk8INCW/saXtUIh1aKIgWYXhsbt1lp
VyDkFx29z4MWo6aNaxrkpptmTTWDFxKh8WmCgpluwwLG77aYms48zEEPrmjWm0z/1M+x/ZDHkpns
m7BoxZ1Cp6pxlPMCr1COMsTYy3acyg3K6m13wCEeAQrJo/gpg9WKfB3XiSCMIrQ3j/gBDqK/GZQz
2n/dOst9c7HrbqMiwSGcIgkitBoTPFSnHtPROI6WWtxZg6KxGqp9XxSwMg27CZZ9s4ie6Ze4R7kT
QXON1iJaGplszXt5OlbAnS1vDHqyd3kjDDqL5CFWd6YZW7rXW01uewW818TtOPRXHZp0qX6JojF6
RzVmyjGRmbbVrkSokElSdTFapFQt448yTEvLGdBWNX2z4aPcSk0YGhslYazgYCZqNQLHQdA83QR2
IPTHBnllza9KRIV+STkwVqZ3rU7e9dYwVjLl4gI4fQlKDjmcqtkMEtAbc9UgXjq3SDVuMPiFSv9N
CSsG5Liw+GddqDWatmkE+/4T7GVVu1WDGFpaHBNcOV0aL8ZhHCbJdkC/J+qD1gd9uCFwwl22EnjS
0ErjufGteOYyUspxhJY1wTJiYwq1p8zaGUh9lwo0+RtDGHk1OSjFTQLE2pwzYQhKOHPh63eD5KB0
DNK86mg38Ys0tRbgzPXSP8KXVvABzNya4oMlKiX7LtMHsOyi1EinO0KkKdgzRZ6HbpeGGt6cBDXz
tlFM6kZWQEH2yM5qZcdIwoBc7yKH4ikiexYAVGuR0kDHAhhsoQuvahl6P0aGZKZ+o6Bv+W0YmxLi
YND1tpuG6z2Y4qLa/hAg76rWobRsUlgZqKdqhvQ9M+YGQXC0fHSvUQPxTavslf6GomPjIxUK62Eq
elnyjZiq6wY4aUBSPZzVhVCpKT7nS1fRhdXbZnPTQPWVCdykvtrZRrnkG2TTh8SLOs2ufxU11GV3
7CfV+iyvQcB+CQI6/NqhbxNfWJwQVtMhn2wUZXFPhgc/W8P1yeIvM+F0DQjOEN19D5r4y5LG8ex2
1IhW5fU6X5h1J/h3Sq0n5OhKBBX8YZg4SoLO0orbWK3j+hAvmt15HVrehe4SQnf6QdShrO50Rf/Z
CnRqd5UyZmIfQrdS71VFq/V9NOE0++oyMUqv8BXq3/kPTW2XZGq/6m7XWe+nXdN+N0a503dw8rpH
uUAEZlasqLw2kE809rmkSMVzr5dR49l9k2oOGPgyuzMLsN4+cTAA8mUoNeXjtGiD7relMfVu3SsF
HYQK4L8woR3tinGkHuhlrw2G26AIS7Ijw2m7Hoj6/hglU3+Y0BNAkChcxtC31TT8Az0ISMaNEYsb
WmJkmHVaFCgOSrTZt4GxxV/RFNdf4QtprW9EwST7VCaaHr5ZLj9BnI2zK6BNabar4FEXjhHA+P+I
Y1XIPqfOQqq0ofcjA5O75Mn90qPbAdUVfflsOGhGpAfBJs2beJqdQRrUlhMkA82Jxne5aJKbG2mi
7HuSS6pj8kLsg+iGyrgPUSaVGcFAKzXc5FwHMGTrlHMbD6EPtuBvmy9jbkDFFJNKJCbVAz0voS19
aggTCiQVkn4xr5Ds7fMtaiMcB4mmogQtCZnPwkohyD82IrdE6hgRGW7XkONG/6KIooL7mCPPjaDx
FKo7GHaMS7RqfyyzCoVz9KjYc4UJAtYVgJTn27a34JaOPU10V2kdzvJViQhK4ogQIM5Bh8ugfu3r
Mn8qdRh3fqSReQBDl6BtQ19cAxenzTo8aXTn46sktMNwz7zeCFFUs3LfWOQxIDbKUK02EJlZbpQx
j9BGkUc+zTZZenMLmTge3QB9MXsfZKKjxRRd9nhTlNDFndGajD/QNe6fbDIrLf0jhrznjCnv8wJ5
h4Ib1rLQdUyJncYuiG6Sus5Vv2UnHoui19Wb2WrT5jFnzDZz23SMWjdCh16HuCkOjWbCv9Tj/miA
bTToT5fNYZ8Fdmp6zAhKw8bSwqa9m8pECRBSllLlRwEJb96DYSVu1dBD6w96K82ox1HdhvSuDVn3
NJVlV+zRJbYe9ElWKAijRLHcwshM1e3ESR7t4ZrFHWjOeGgITMqk9XQaNlYUvQZRnz9g4ItzJJvk
O4taiX1YFMEWEBXXq28qcWbd/JZvDxeFzZPIdeWjV89J3vTBMawSSMTDEJjwbNRl7u7HUkUKoNU0
fjWnYYReqrP11uzLz04ujPnhtzv8P7HBf+PMrwXN/3dssC3j//O/25dhwT/+yl/1AVRQV/U5kxNr
ZQGtXcZ/1Qe0D9DfmKoCcmNxScj80V9hgaJ+0IgJVJpoYFThBOOs/zMusD+INVT4PbpH5YHB1X8n
LhCnFQL6aMnjGxQKCMi5ktby2ou4oC3TChWD0ICXIoyvJSo8mV+2HWl1NwMf3+HCSNEPEQK0d1pT
iX6Sym6qra4nfXglhUS3njVpsw3uvRlMv+t1pB8mcyzBmHQmaFgn75Z6vmqahO5WSYr0rWEPC6Us
0rjVoVVsVKJWtTUZHaBypsmWk21xLGkqKSmXIx43R2ZNgMCnN3oUfLPxGAtpBKdQtb0hc/hGkMKS
lNqBZ6mj9EMjtYjK1LhINSkGg+jkkOSj3jmCX3EV0wpa76LNseaLGmVyRI8QdlqaGvS0IdXJcEWO
Irq3QhCVvlQlRv9xQbK4QQsePSavmcjT+Wmbx8AJ+GdyX0gqvy919ISAiSmnR5SRk+d0FkzmcXDi
2YgFyRwnnA2+yQV+DBfbkopgI4ly+l4yUkAys65RehZzWmwRRe++CLlFbBwSt7rQ+I+rwNnfLeat
1YxOHPPB/5KqMRsdKUEC4lom9gEyqQOH9aQYpbNrNcjq2dOSMih8Ir5UQfKyF092SAjET5yOj1Ye
14WbJJqkbeRl1pFNm+ZG9iQjkMxj35TBt0CJzWTT8q+AX0ChbbkGMRffN9aEfA9aQmTLFet20K07
tPnuJsoiuRVoldPDd6ndtLKmn6Y0k9rqjbD6GS0Ib/hZAX3tIeilcroFGRj8NPumba8C0opEVGls
L4cOfQ71vtDNztpD2DRnP2m0WT5MajvY40NSzFrFv24XBjloo4kdy6zRbQCFS0gxoSufxFmp78y5
pPpghnFsujlPaztFGsjRYZRafemupUgAji1DI09v5VGPhtue7RNtSK/GnOOJnaiHwersgHnf1ETw
KEV+/KbLOwkur2yIkicMyarrzjgF6lc2nDzs+7mJ0mty/wbdDkEG9igspJHaesVviFTPWGuwxp0T
jtRDQMC1ZLRKQpDwBjrEgHJLOCnhXirroNSdae706E4PYOcioGpy/Jdln7HPkVIyAJuXsYGEu5Kp
R62fW0Gdys6Tfi8nBkD1pATn8xkvF6+CDHNTbzWbC20HX4OvW6B/Af2aNL+0BZyt4PKiqUNsRysd
9JJSr3t/LmeqWakWLNnOlm0kcFBznWBToAtEW1LBPeV0iNQFB9uuSD4m1qI8h3Y+HkulCo6pBXrO
5XNRewTV06hAHW7STXccpPIroQpJ9rJsxmO3MitAzcyNeqXbkiY7rZHat8BopU+2VKWJp+Ql4kod
5QbVE+mw8C33VSU+RmqG8Adw35wfuRvreh+PkChdMh1B79pxAkSX8ydpP9dLmOrXlVyXnyqpXcFl
ZD51yvk5Q3rIRYXfuyWTU49xpmzggk513c2ntMf7EFb4qTEly+/xTkE70ZZtrIoNLUqAOa6+xdNn
crgq3AX9k1Q3pUolB+ql6SeGnKPPYM/L4lQq2cd7+Me9hmqfWl+JxjKlzYxk1rLr0AooroZFKpCp
KNQAsbBlTuGs1VXBUGSQN7daJAzoVYRYNIGXHLE+3cUcofiGRu3PESU0t59MmyinauXvqTnE2b7l
11B1RA0f3i0lG0egHOg6cMKerM/HEa0AKH1ZKYZNP1SjtbXzgN+JDXP5LBmjKa7nUdgbFf0Zkra4
K3h0lBEObVQI+WYWnLQHwimKJjLaIz9Dkhbqtq3zadnRwU67c5qmEtJ98uqNyIUswgcxamV2aKEk
X6cjUjL4T6uGx6R5ZQ2SGCEH1GMmVQs2bS5pwaOF7MlPJIvNB61bIVwOPwZf0RKOJlA9VSymi7RC
OdL5n5PqQIAkqZ7RQyqHew2t+vAYMISOmANIQpgc+sh/qSsAqz/anRYM0TahRyWKXSuk4nelTXGh
3UYh64uEjTmx79UyV5xOyYqvHGL9sMk7xfpcVhPf7UwrObpC+ty2z9MsXbWE1XrjkLZNh4cuiZPZ
lUglfbbtEpBsh7I9kPSEUZ0tIkLz/FyJPkVBxUqDkCpUhyLesJSmck0raJuROZvz7Mip0FB7nTXK
5kZC8fSTjFbUQuZ/yOzrMR6mZdtFs4z0XiqN6FMw39f5SaYU1lWmpmq+xSsNkQtJilLatLLWIgjJ
pGFQH82Ikth2Maa6+VFS9BB0Aema7FW/k1U1TGnbyxMpxo9M23j+KJIgNh29QJ+NnVZZKXevEZMJ
yg0gUQxMJ4rd/sGwb8CATtbIiMetLoRDbpSIei4BBXuCc0e7B7WmaDfDaA/UZ37n6KJWDdGUssp1
pdhVbXakzcaqthFaG6T4pKjoqACpVSMoDBRCdXo1r2JKxjhfR3IyIxo1MReGoyfoF+0MsPGtk9F8
OjhZ1IzdDY19tekES5z+NJVukm8ladDVjyrqG4OTR1PEXUCrQug0a+3CSzMChSvEGheypUDLxLYP
aLY/6JJUNHfDmLTjrtbDSaUgqynjfUJDRLefh7AP77k0LeOmXYK6vh56KFcuUiyUgOdpkqLrlijE
uJIkCcaQiVggOnOFNorDUPS476alkGawgoHdMNL++pXmAvyNseRccaxuTtTjEJODvuW19eZ3OQ/D
6I4CVG/7OqWYfB+mdR4ATBo51/pC6v3Cikv7iqNSQwEDeoC+s4vGVP1KUtPRi6u2UXwOaaOZ/i91
Z7fbtg3F8Vcxem9C1pftAS3QZtm6YQ2yNveFYguJAls2ZBmY+zbDrnO3N/CL7ccP2aJiG/FooCxv
CtTKIXl4eHh4Pv78wFMpCW8x9tGthKOegvX9A0EiMhXrp/n6Y7JarrhZLR+fotvo69dl/wbvJB4G
APaSP8hlqr9d/2hXC3MLklGB67Iu6s2f67zafM5X61m9c8DLX28XRVnfLf7fR40Ff5hQL1c9322W
+ds32RQv3s/Fqq6KSX3g5mFdVtSg1IhP0ZhlTGw9hXh/kAqZ5EbSEFER2YhIzBbAuZjf47EASpYC
cKIJqpEzSI8tLh3jw+kpaoae/ubUFDSHfpu+fQOwYNS9s53PBsI5o4B6/uFQT5NEJosNIwFiEOmu
AE6pRt6XZ2zAg8DaOUrDWID1xr2VFPBmmhYbIsHTngS9RqAqysYd1i82AFA67kb3zpcGAYANMbiA
C7lqrLbFhpEAsQhkNxnJU+07sWGyWJe11E645Mu2boheKQodAm3FEAiwFmhdjZDgx1BMwRunmu7K
I40gMb6AU3LdDCMhMaVZ3kTPU6YAt6UgZTMEMg99bBjhpU5w3QyBCEAeBXRu3zgC2nxIBgSuR+EY
iALNKO/4QIqaqzCgGCWOLWiDRhhwq7WZkA7FiKdFKE0wmlOLn0e7An+fBI9xOiBCQUkURVHUy+vW
EYU0ECmvBfBmB2+9yOadKISAM7xSN3YMr5ZuDAWwX3DB2AJqmm1hiGOshSAlc1x+RENY/DomJdC6
oyz0I4HvGw/y2Kx196BAGLAjKDcZGmPBu4NCbgltwUz++om8mp01fo4FnQgQ9Qag5DfSwDQtYWDT
BFylR4kRBs14jzSDArCT6GBOugF5AGAo4n2nI+dlNBLKfibA4dt2COVWdZ1/wjqrKA0sUK1zRESJ
kFCPYN2ZM8Q/5ZjgWndlA2lsYOJSf97sB6bZ3g9RzB0j5lEELPWGTX4pRwk2o6+5DmphKAZEmRVq
9u4o7LABYOgIDGEjDd5dpVDrzlwYi5SoJtdqYyJLihYXEjGMkJYA+1E13aNHypEENQns7aYaw0iA
czxOqRs7KAwxXpgQoHAJ7uwnGyISUp3ZMAjY+uhIojsdMaA+jhoyqsj8W3/1JIbb8hPep84DfRh1
3ErySAQwz3I7+aULwbK5gL2MLwFzmJQHo/I7WiBWv5N7kepD2Kftj/ddy6TDWRCy/jhQuScYLdcR
gxhTGtw4CZqsm3dnAe+YAVLt6kvohwmeNe7QEnJbN1sPSG8zuTEUF5FDo5p3liJ6ytlECgPBJMEW
Mb6CrmcpiQXo/gPqAPbHhV9qgVd85PuWbmoxHAr5gALeZv4xq902DmK0I7lSAMp5623m3uDsZ4yk
i41aynFHK+JXA+cCYABQhlXz79p0oJTmfGd7grDHlKnIgvn28iep4JlUqmua+5R3tgFv4zhvggEW
MCU/8py1px/jUSQcBSjl+W7VVxygu1jmFTWfUxXFLPLVoWDnsQ+a4N3L303gTkXn9lVM6jsZ09Rd
72Oc7yxPm4ottn5sYo3tPzfze9nzwTE1//mxyKusmjxu1Gw3ZpQ32ZxA6PtJlbcDKMplvB/FizDs
TvOdJDrLHhbZqk1XX6qcCc+zb4uyQ1m59Fwpf8gei6w9YBJPsUZcyf6ST+H9rHcojq13kWsP16vl
9rnizc/el6ysrco9Y8O69nA89/d4tP5VYvIpA3zkcfuPNWjjqHYddKuY8RC4ibZmLthJIypy75tK
S1fqt1m1/duiq2O8F6CbbZ/vO9KuXD/OpPOqzOb364m9pNq95kpcwtUAVfN7VubAJFiM0ZeVS3Sw
x8O5WVS1pRqNs/SyvRxB3XHcWVIVZL0rsnWqorQXWhuwrpP4wq7t3Wbrmb0O2mfkTDyvHoqlxXvj
hnGlfLeYwJmitI4mk0jjSvv9PFva+1WGWbg6uhL+xBKuer9yjhT2uHXmiyv52yJbb5+bYSrbRYeH
XAl/XjDiuSV9JhbrTrmcbv8t7QN7l/3gSh29m5X2Su7cAK60r/KuUt8FoU6TPmT57dLRXtqDTZrZ
oT+zbV35xWTGsN79BwAA//8=</cx:binary>
              </cx:geoCache>
            </cx:geography>
          </cx:layoutPr>
          <cx:valueColors>
            <cx:minColor>
              <a:schemeClr val="accent4">
                <a:lumMod val="20000"/>
                <a:lumOff val="80000"/>
              </a:schemeClr>
            </cx:minColor>
            <cx:midColor>
              <a:schemeClr val="accent4">
                <a:lumMod val="60000"/>
                <a:lumOff val="40000"/>
              </a:schemeClr>
            </cx:midColor>
            <cx:maxColor>
              <a:schemeClr val="accent4">
                <a:lumMod val="50000"/>
              </a:schemeClr>
            </cx:maxColor>
          </cx:valueColors>
          <cx:valueColorPositions count="3"/>
        </cx:series>
      </cx:plotAreaRegion>
    </cx:plotArea>
    <cx:legend pos="r" align="min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pt-BR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22</xdr:col>
      <xdr:colOff>15243</xdr:colOff>
      <xdr:row>38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E2CB6C-EBFB-4B9F-ACD8-F333017F9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7</xdr:col>
      <xdr:colOff>22860</xdr:colOff>
      <xdr:row>61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6CD4AD-8283-41E1-8324-4F3A09184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20</xdr:col>
      <xdr:colOff>0</xdr:colOff>
      <xdr:row>37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517F36-1B4C-4BC7-A8D4-ABACAD17A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42</xdr:row>
      <xdr:rowOff>0</xdr:rowOff>
    </xdr:from>
    <xdr:to>
      <xdr:col>7</xdr:col>
      <xdr:colOff>563880</xdr:colOff>
      <xdr:row>62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7DC7ED-DE03-406E-B1C8-6FC296C6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0</xdr:colOff>
      <xdr:row>23</xdr:row>
      <xdr:rowOff>15240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E8904A17-2EC1-4DC2-90BD-EE6BEC17F87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91075" y="457200"/>
              <a:ext cx="5314950" cy="41967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id="1" name="Tabela1" displayName="Tabela1" ref="B4:F31" totalsRowShown="0" headerRowDxfId="9" dataDxfId="7" headerRowBorderDxfId="8" tableBorderDxfId="6" totalsRowBorderDxfId="5">
  <autoFilter ref="B4:F31"/>
  <tableColumns count="5">
    <tableColumn id="2" name="Cod" dataDxfId="4" dataCellStyle="Normal 2"/>
    <tableColumn id="16" name="UF" dataDxfId="3"/>
    <tableColumn id="3" name="Total de setores" dataDxfId="2"/>
    <tableColumn id="13" name="Setores trabalhados" dataDxfId="1"/>
    <tableColumn id="1" name="% setores trabalhados" dataDxfId="0">
      <calculatedColumnFormula>Tabela1[[#This Row],[Setores trabalhados]]/Tabela1[[#This Row],[Total de setores]]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showGridLines="0" tabSelected="1" workbookViewId="0">
      <pane xSplit="1" ySplit="2" topLeftCell="B3" activePane="bottomRight" state="frozen"/>
      <selection pane="topRight" activeCell="C1" sqref="C1"/>
      <selection pane="bottomLeft" activeCell="B3" sqref="B3"/>
      <selection pane="bottomRight" sqref="A1:A2"/>
    </sheetView>
  </sheetViews>
  <sheetFormatPr defaultColWidth="8.85546875" defaultRowHeight="15" x14ac:dyDescent="0.25"/>
  <cols>
    <col min="1" max="1" width="18.7109375" style="1" customWidth="1"/>
    <col min="2" max="2" width="0.85546875" style="1" customWidth="1"/>
    <col min="3" max="6" width="12" style="1" customWidth="1"/>
    <col min="7" max="7" width="0.85546875" style="1" customWidth="1"/>
    <col min="8" max="9" width="12" style="1" customWidth="1"/>
    <col min="10" max="10" width="0.85546875" style="1" customWidth="1"/>
    <col min="11" max="14" width="12" style="1" customWidth="1"/>
    <col min="15" max="15" width="0.85546875" style="1" customWidth="1"/>
    <col min="16" max="17" width="10.7109375" style="1" customWidth="1"/>
    <col min="18" max="18" width="0.85546875" style="1" customWidth="1"/>
    <col min="19" max="21" width="12" style="1" customWidth="1"/>
    <col min="22" max="22" width="0.85546875" style="1" customWidth="1"/>
    <col min="23" max="24" width="12" style="1" customWidth="1"/>
    <col min="25" max="25" width="0.85546875" style="1" customWidth="1"/>
    <col min="26" max="29" width="10.7109375" style="1" customWidth="1"/>
    <col min="30" max="30" width="15.7109375" style="1" customWidth="1"/>
    <col min="31" max="31" width="0.85546875" style="1" customWidth="1"/>
    <col min="32" max="33" width="10.7109375" style="1" customWidth="1"/>
    <col min="34" max="16384" width="8.85546875" style="1"/>
  </cols>
  <sheetData>
    <row r="1" spans="1:36" s="2" customFormat="1" ht="16.149999999999999" customHeight="1" x14ac:dyDescent="0.25">
      <c r="A1" s="103" t="s">
        <v>0</v>
      </c>
      <c r="B1" s="3"/>
      <c r="C1" s="94" t="s">
        <v>1</v>
      </c>
      <c r="D1" s="94"/>
      <c r="E1" s="94"/>
      <c r="F1" s="94"/>
      <c r="G1" s="3"/>
      <c r="H1" s="94" t="s">
        <v>2</v>
      </c>
      <c r="I1" s="94"/>
      <c r="J1" s="3"/>
      <c r="K1" s="94" t="s">
        <v>3</v>
      </c>
      <c r="L1" s="94"/>
      <c r="M1" s="94" t="s">
        <v>4</v>
      </c>
      <c r="N1" s="94"/>
      <c r="O1" s="3"/>
      <c r="P1" s="94" t="s">
        <v>5</v>
      </c>
      <c r="Q1" s="94"/>
      <c r="R1" s="3"/>
      <c r="S1" s="98" t="s">
        <v>6</v>
      </c>
      <c r="T1" s="99"/>
      <c r="U1" s="100"/>
      <c r="V1" s="3"/>
      <c r="W1" s="94" t="s">
        <v>7</v>
      </c>
      <c r="X1" s="94"/>
      <c r="Y1" s="3"/>
      <c r="Z1" s="95" t="s">
        <v>8</v>
      </c>
      <c r="AA1" s="96"/>
      <c r="AB1" s="96"/>
      <c r="AC1" s="97"/>
      <c r="AD1" s="101" t="s">
        <v>9</v>
      </c>
      <c r="AF1" s="94" t="s">
        <v>10</v>
      </c>
      <c r="AG1" s="94"/>
    </row>
    <row r="2" spans="1:36" s="2" customFormat="1" ht="30" customHeight="1" x14ac:dyDescent="0.25">
      <c r="A2" s="104"/>
      <c r="B2" s="3"/>
      <c r="C2" s="4" t="s">
        <v>11</v>
      </c>
      <c r="D2" s="4" t="s">
        <v>12</v>
      </c>
      <c r="E2" s="4" t="s">
        <v>13</v>
      </c>
      <c r="F2" s="4" t="s">
        <v>14</v>
      </c>
      <c r="G2" s="3"/>
      <c r="H2" s="4" t="s">
        <v>11</v>
      </c>
      <c r="I2" s="4" t="s">
        <v>14</v>
      </c>
      <c r="J2" s="3"/>
      <c r="K2" s="4" t="s">
        <v>11</v>
      </c>
      <c r="L2" s="4" t="s">
        <v>14</v>
      </c>
      <c r="M2" s="4" t="s">
        <v>11</v>
      </c>
      <c r="N2" s="4" t="s">
        <v>14</v>
      </c>
      <c r="O2" s="3"/>
      <c r="P2" s="4" t="s">
        <v>15</v>
      </c>
      <c r="Q2" s="4" t="s">
        <v>16</v>
      </c>
      <c r="R2" s="3"/>
      <c r="S2" s="4" t="s">
        <v>17</v>
      </c>
      <c r="T2" s="4" t="s">
        <v>18</v>
      </c>
      <c r="U2" s="4" t="s">
        <v>19</v>
      </c>
      <c r="V2" s="3"/>
      <c r="W2" s="4" t="s">
        <v>20</v>
      </c>
      <c r="X2" s="4" t="s">
        <v>21</v>
      </c>
      <c r="Y2" s="3"/>
      <c r="Z2" s="64" t="s">
        <v>11</v>
      </c>
      <c r="AA2" s="64" t="s">
        <v>22</v>
      </c>
      <c r="AB2" s="64" t="s">
        <v>23</v>
      </c>
      <c r="AC2" s="64" t="s">
        <v>24</v>
      </c>
      <c r="AD2" s="102"/>
      <c r="AF2" s="65" t="s">
        <v>25</v>
      </c>
      <c r="AG2" s="65" t="s">
        <v>26</v>
      </c>
    </row>
    <row r="3" spans="1:36" s="2" customFormat="1" ht="16.149999999999999" customHeight="1" x14ac:dyDescent="0.25">
      <c r="A3" s="5" t="s">
        <v>27</v>
      </c>
      <c r="C3" s="6">
        <v>136022192</v>
      </c>
      <c r="D3" s="6">
        <v>65712079</v>
      </c>
      <c r="E3" s="6">
        <v>70310113</v>
      </c>
      <c r="F3" s="7" t="s">
        <v>28</v>
      </c>
      <c r="H3" s="6">
        <v>47740071</v>
      </c>
      <c r="I3" s="7" t="s">
        <v>28</v>
      </c>
      <c r="K3" s="66">
        <v>1230778</v>
      </c>
      <c r="L3" s="70" t="s">
        <v>28</v>
      </c>
      <c r="M3" s="66">
        <v>1009778</v>
      </c>
      <c r="N3" s="70" t="s">
        <v>28</v>
      </c>
      <c r="P3" s="9">
        <v>2.3260885661238493E-2</v>
      </c>
      <c r="Q3" s="10">
        <v>2.9899762155566466E-2</v>
      </c>
      <c r="S3" s="8">
        <v>47471627</v>
      </c>
      <c r="T3" s="8">
        <v>124241</v>
      </c>
      <c r="U3" s="8">
        <v>144203</v>
      </c>
      <c r="W3" s="66">
        <v>42595922</v>
      </c>
      <c r="X3" s="66">
        <v>5560298</v>
      </c>
      <c r="Z3" s="8">
        <v>356926</v>
      </c>
      <c r="AA3" s="68">
        <v>0.78918774295405603</v>
      </c>
      <c r="AB3" s="68">
        <v>0.80896929228169867</v>
      </c>
      <c r="AC3" s="68">
        <v>0.72504690431519703</v>
      </c>
      <c r="AD3" s="10">
        <v>9.3000000000000013E-2</v>
      </c>
      <c r="AF3" s="66">
        <v>105873</v>
      </c>
      <c r="AG3" s="66">
        <v>90552</v>
      </c>
    </row>
    <row r="4" spans="1:36" s="2" customFormat="1" ht="16.149999999999999" customHeight="1" x14ac:dyDescent="0.25">
      <c r="A4" s="11" t="s">
        <v>29</v>
      </c>
      <c r="B4" s="12"/>
      <c r="C4" s="6">
        <v>12075686</v>
      </c>
      <c r="D4" s="6">
        <v>5988173</v>
      </c>
      <c r="E4" s="6">
        <v>6087513</v>
      </c>
      <c r="F4" s="13">
        <f t="shared" ref="F4:F9" si="0">C4/$C$3</f>
        <v>8.8777322453383198E-2</v>
      </c>
      <c r="G4" s="12"/>
      <c r="H4" s="6">
        <v>3568074</v>
      </c>
      <c r="I4" s="13">
        <f>H4/$H$3</f>
        <v>7.4739603969168789E-2</v>
      </c>
      <c r="J4" s="12"/>
      <c r="K4" s="66">
        <v>608547</v>
      </c>
      <c r="L4" s="71">
        <f>K4/$K$3</f>
        <v>0.49444091460848344</v>
      </c>
      <c r="M4" s="66">
        <v>112619</v>
      </c>
      <c r="N4" s="71">
        <f>M4/$M$3</f>
        <v>0.11152847457559978</v>
      </c>
      <c r="O4" s="12"/>
      <c r="P4" s="9">
        <v>2.0390014994365126E-2</v>
      </c>
      <c r="Q4" s="13">
        <v>2.4624943173208062E-2</v>
      </c>
      <c r="R4" s="12"/>
      <c r="S4" s="8">
        <v>3556244</v>
      </c>
      <c r="T4" s="8">
        <v>4717</v>
      </c>
      <c r="U4" s="8">
        <v>7113</v>
      </c>
      <c r="V4" s="12"/>
      <c r="W4" s="66">
        <v>3155889</v>
      </c>
      <c r="X4" s="66">
        <v>433229</v>
      </c>
      <c r="Y4" s="12"/>
      <c r="Z4" s="8">
        <v>29663</v>
      </c>
      <c r="AA4" s="68">
        <v>0.79711313603741629</v>
      </c>
      <c r="AB4" s="68">
        <v>0.85683202785030466</v>
      </c>
      <c r="AC4" s="68">
        <v>0.72235336844016707</v>
      </c>
      <c r="AD4" s="10">
        <v>8.900000000000001E-2</v>
      </c>
      <c r="AF4" s="66">
        <v>8875</v>
      </c>
      <c r="AG4" s="66">
        <v>6300</v>
      </c>
      <c r="AI4" s="32"/>
      <c r="AJ4" s="32"/>
    </row>
    <row r="5" spans="1:36" s="2" customFormat="1" ht="16.149999999999999" customHeight="1" x14ac:dyDescent="0.25">
      <c r="A5" s="14" t="s">
        <v>30</v>
      </c>
      <c r="B5" s="15"/>
      <c r="C5" s="6">
        <v>1100638</v>
      </c>
      <c r="D5" s="6">
        <v>546845</v>
      </c>
      <c r="E5" s="6">
        <v>553793</v>
      </c>
      <c r="F5" s="13">
        <f t="shared" si="0"/>
        <v>8.0916061108616752E-3</v>
      </c>
      <c r="G5" s="15"/>
      <c r="H5" s="6">
        <v>381740</v>
      </c>
      <c r="I5" s="13">
        <f>H5/$H$3</f>
        <v>7.9962176847202422E-3</v>
      </c>
      <c r="J5" s="15"/>
      <c r="K5" s="66">
        <v>18110</v>
      </c>
      <c r="L5" s="71">
        <f t="shared" ref="L5:L35" si="1">K5/$K$3</f>
        <v>1.4714270160825105E-2</v>
      </c>
      <c r="M5" s="66">
        <v>2616</v>
      </c>
      <c r="N5" s="71">
        <f t="shared" ref="N5:N35" si="2">M5/$M$3</f>
        <v>2.5906684439550081E-3</v>
      </c>
      <c r="O5" s="15"/>
      <c r="P5" s="9">
        <v>1.5096766432712282E-2</v>
      </c>
      <c r="Q5" s="13">
        <v>4.1237113402061855E-2</v>
      </c>
      <c r="R5" s="15"/>
      <c r="S5" s="8">
        <v>380342</v>
      </c>
      <c r="T5" s="8">
        <v>378</v>
      </c>
      <c r="U5" s="8">
        <v>1020</v>
      </c>
      <c r="V5" s="15"/>
      <c r="W5" s="66">
        <v>340960</v>
      </c>
      <c r="X5" s="66">
        <v>45696</v>
      </c>
      <c r="Y5" s="15"/>
      <c r="Z5" s="8">
        <v>2527</v>
      </c>
      <c r="AA5" s="68">
        <v>0.83421400264200796</v>
      </c>
      <c r="AB5" s="68">
        <v>0.87841768470040726</v>
      </c>
      <c r="AC5" s="68">
        <v>0.77616501145912908</v>
      </c>
      <c r="AD5" s="10">
        <v>5.7999999999999996E-2</v>
      </c>
      <c r="AF5" s="66">
        <v>857</v>
      </c>
      <c r="AG5" s="66">
        <v>687</v>
      </c>
    </row>
    <row r="6" spans="1:36" s="2" customFormat="1" ht="16.149999999999999" customHeight="1" x14ac:dyDescent="0.25">
      <c r="A6" s="14" t="s">
        <v>31</v>
      </c>
      <c r="B6" s="15"/>
      <c r="C6" s="6">
        <v>490385</v>
      </c>
      <c r="D6" s="6">
        <v>242973</v>
      </c>
      <c r="E6" s="6">
        <v>247412</v>
      </c>
      <c r="F6" s="13">
        <f t="shared" si="0"/>
        <v>3.6051837776588692E-3</v>
      </c>
      <c r="G6" s="15"/>
      <c r="H6" s="6">
        <v>149786</v>
      </c>
      <c r="I6" s="13">
        <f>H6/$H$3</f>
        <v>3.1375319906834661E-3</v>
      </c>
      <c r="J6" s="15"/>
      <c r="K6" s="66">
        <v>22801</v>
      </c>
      <c r="L6" s="71">
        <f t="shared" si="1"/>
        <v>1.8525680504526406E-2</v>
      </c>
      <c r="M6" s="66">
        <v>0</v>
      </c>
      <c r="N6" s="71">
        <f t="shared" si="2"/>
        <v>0</v>
      </c>
      <c r="O6" s="15"/>
      <c r="P6" s="9">
        <v>1.6260211763709915E-2</v>
      </c>
      <c r="Q6" s="13">
        <v>1.0635538261997406E-2</v>
      </c>
      <c r="R6" s="15"/>
      <c r="S6" s="8">
        <v>149204</v>
      </c>
      <c r="T6" s="8">
        <v>136</v>
      </c>
      <c r="U6" s="8">
        <v>446</v>
      </c>
      <c r="V6" s="15"/>
      <c r="W6" s="66">
        <v>128262</v>
      </c>
      <c r="X6" s="66">
        <v>22972</v>
      </c>
      <c r="Y6" s="15"/>
      <c r="Z6" s="8">
        <v>1320</v>
      </c>
      <c r="AA6" s="68">
        <v>0.66465256797583083</v>
      </c>
      <c r="AB6" s="68">
        <v>0.73360242179616553</v>
      </c>
      <c r="AC6" s="68">
        <v>0.59597989949748742</v>
      </c>
      <c r="AD6" s="10">
        <v>0.11900000000000001</v>
      </c>
      <c r="AF6" s="66">
        <v>479</v>
      </c>
      <c r="AG6" s="66">
        <v>275</v>
      </c>
    </row>
    <row r="7" spans="1:36" s="2" customFormat="1" ht="16.149999999999999" customHeight="1" x14ac:dyDescent="0.25">
      <c r="A7" s="14" t="s">
        <v>32</v>
      </c>
      <c r="B7" s="15"/>
      <c r="C7" s="6">
        <v>3272126</v>
      </c>
      <c r="D7" s="6">
        <v>1631135</v>
      </c>
      <c r="E7" s="6">
        <v>1640991</v>
      </c>
      <c r="F7" s="13">
        <f t="shared" si="0"/>
        <v>2.4055824655435636E-2</v>
      </c>
      <c r="G7" s="15"/>
      <c r="H7" s="6">
        <v>875340</v>
      </c>
      <c r="I7" s="13">
        <f t="shared" ref="I7:I34" si="3">H7/$H$3</f>
        <v>1.8335540389120913E-2</v>
      </c>
      <c r="J7" s="15"/>
      <c r="K7" s="66">
        <v>426513</v>
      </c>
      <c r="L7" s="71">
        <f t="shared" si="1"/>
        <v>0.34653934340717824</v>
      </c>
      <c r="M7" s="66">
        <v>2404</v>
      </c>
      <c r="N7" s="71">
        <f t="shared" si="2"/>
        <v>2.3807213070595715E-3</v>
      </c>
      <c r="O7" s="15"/>
      <c r="P7" s="9">
        <v>2.4071879369948288E-2</v>
      </c>
      <c r="Q7" s="13">
        <v>1.3044350792695164E-2</v>
      </c>
      <c r="R7" s="15"/>
      <c r="S7" s="8">
        <v>871987</v>
      </c>
      <c r="T7" s="8">
        <v>2284</v>
      </c>
      <c r="U7" s="8">
        <v>1069</v>
      </c>
      <c r="V7" s="15"/>
      <c r="W7" s="66">
        <v>789465</v>
      </c>
      <c r="X7" s="66">
        <v>91845</v>
      </c>
      <c r="Y7" s="15"/>
      <c r="Z7" s="8">
        <v>9879</v>
      </c>
      <c r="AA7" s="68">
        <v>0.92881993417959563</v>
      </c>
      <c r="AB7" s="68">
        <v>0.96748442367601251</v>
      </c>
      <c r="AC7" s="68">
        <v>0.8927077650481906</v>
      </c>
      <c r="AD7" s="10">
        <v>0.10400000000000001</v>
      </c>
      <c r="AF7" s="66">
        <v>1709</v>
      </c>
      <c r="AG7" s="66">
        <v>1444</v>
      </c>
    </row>
    <row r="8" spans="1:36" s="2" customFormat="1" ht="16.149999999999999" customHeight="1" x14ac:dyDescent="0.25">
      <c r="A8" s="14" t="s">
        <v>33</v>
      </c>
      <c r="B8" s="15"/>
      <c r="C8" s="6">
        <v>401762</v>
      </c>
      <c r="D8" s="6">
        <v>199629</v>
      </c>
      <c r="E8" s="6">
        <v>202133</v>
      </c>
      <c r="F8" s="13">
        <f t="shared" si="0"/>
        <v>2.953650386695724E-3</v>
      </c>
      <c r="G8" s="15"/>
      <c r="H8" s="6">
        <v>107938</v>
      </c>
      <c r="I8" s="13">
        <f t="shared" si="3"/>
        <v>2.2609518113200964E-3</v>
      </c>
      <c r="J8" s="15"/>
      <c r="K8" s="66">
        <v>60878</v>
      </c>
      <c r="L8" s="71">
        <f t="shared" si="1"/>
        <v>4.9463022575964147E-2</v>
      </c>
      <c r="M8" s="66">
        <v>0</v>
      </c>
      <c r="N8" s="71">
        <f t="shared" si="2"/>
        <v>0</v>
      </c>
      <c r="O8" s="15"/>
      <c r="P8" s="9">
        <v>3.7248646410110893E-2</v>
      </c>
      <c r="Q8" s="13">
        <v>1.7201301720130173E-2</v>
      </c>
      <c r="R8" s="15"/>
      <c r="S8" s="8">
        <v>107622</v>
      </c>
      <c r="T8" s="8">
        <v>94</v>
      </c>
      <c r="U8" s="8">
        <v>222</v>
      </c>
      <c r="V8" s="15"/>
      <c r="W8" s="66">
        <v>94915</v>
      </c>
      <c r="X8" s="66">
        <v>15674</v>
      </c>
      <c r="Y8" s="15"/>
      <c r="Z8" s="8">
        <v>1039</v>
      </c>
      <c r="AA8" s="68">
        <v>0.65100250626566414</v>
      </c>
      <c r="AB8" s="68">
        <v>0.91353996737357257</v>
      </c>
      <c r="AC8" s="68">
        <v>0.48728382502543233</v>
      </c>
      <c r="AD8" s="10">
        <v>6.2E-2</v>
      </c>
      <c r="AF8" s="66">
        <v>410</v>
      </c>
      <c r="AG8" s="66">
        <v>265</v>
      </c>
    </row>
    <row r="9" spans="1:36" s="2" customFormat="1" ht="16.149999999999999" customHeight="1" x14ac:dyDescent="0.25">
      <c r="A9" s="14" t="s">
        <v>34</v>
      </c>
      <c r="B9" s="15"/>
      <c r="C9" s="6">
        <v>5344491</v>
      </c>
      <c r="D9" s="6">
        <v>2639589</v>
      </c>
      <c r="E9" s="6">
        <v>2704902</v>
      </c>
      <c r="F9" s="13">
        <f t="shared" si="0"/>
        <v>3.9291316522821508E-2</v>
      </c>
      <c r="G9" s="15"/>
      <c r="H9" s="6">
        <v>1593836</v>
      </c>
      <c r="I9" s="13">
        <f t="shared" si="3"/>
        <v>3.3385706527332144E-2</v>
      </c>
      <c r="J9" s="15"/>
      <c r="K9" s="66">
        <v>53460</v>
      </c>
      <c r="L9" s="71">
        <f t="shared" si="1"/>
        <v>4.3435940518923806E-2</v>
      </c>
      <c r="M9" s="66">
        <v>92906</v>
      </c>
      <c r="N9" s="71">
        <f t="shared" si="2"/>
        <v>9.2006361794374603E-2</v>
      </c>
      <c r="O9" s="15"/>
      <c r="P9" s="9">
        <v>1.9266301879546664E-2</v>
      </c>
      <c r="Q9" s="13">
        <v>3.028148990617003E-2</v>
      </c>
      <c r="R9" s="15"/>
      <c r="S9" s="8">
        <v>1589428</v>
      </c>
      <c r="T9" s="8">
        <v>1325</v>
      </c>
      <c r="U9" s="8">
        <v>3083</v>
      </c>
      <c r="V9" s="15"/>
      <c r="W9" s="66">
        <v>1420962</v>
      </c>
      <c r="X9" s="66">
        <v>177667</v>
      </c>
      <c r="Y9" s="15"/>
      <c r="Z9" s="8">
        <v>10770</v>
      </c>
      <c r="AA9" s="68">
        <v>0.73969213853765803</v>
      </c>
      <c r="AB9" s="68">
        <v>0.82476034603694182</v>
      </c>
      <c r="AC9" s="68">
        <v>0.61837279093031006</v>
      </c>
      <c r="AD9" s="10">
        <v>9.0999999999999998E-2</v>
      </c>
      <c r="AF9" s="66">
        <v>4092</v>
      </c>
      <c r="AG9" s="66">
        <v>2549</v>
      </c>
    </row>
    <row r="10" spans="1:36" s="2" customFormat="1" ht="16.149999999999999" customHeight="1" x14ac:dyDescent="0.25">
      <c r="A10" s="14" t="s">
        <v>35</v>
      </c>
      <c r="B10" s="15"/>
      <c r="C10" s="6">
        <v>451703</v>
      </c>
      <c r="D10" s="6">
        <v>223206</v>
      </c>
      <c r="E10" s="6">
        <v>228497</v>
      </c>
      <c r="F10" s="13">
        <f t="shared" ref="F10:F35" si="4">C10/$C$3</f>
        <v>3.3208037112061831E-3</v>
      </c>
      <c r="G10" s="15"/>
      <c r="H10" s="6">
        <v>122156</v>
      </c>
      <c r="I10" s="13">
        <f t="shared" si="3"/>
        <v>2.5587729016992872E-3</v>
      </c>
      <c r="J10" s="15"/>
      <c r="K10" s="66">
        <v>9551</v>
      </c>
      <c r="L10" s="71">
        <f t="shared" si="1"/>
        <v>7.7601322090580108E-3</v>
      </c>
      <c r="M10" s="66">
        <v>4486</v>
      </c>
      <c r="N10" s="71">
        <f t="shared" si="2"/>
        <v>4.4425606420421121E-3</v>
      </c>
      <c r="O10" s="15"/>
      <c r="P10" s="9">
        <v>2.3389073877565957E-2</v>
      </c>
      <c r="Q10" s="13">
        <v>2.976190476190476E-2</v>
      </c>
      <c r="R10" s="15"/>
      <c r="S10" s="8">
        <v>121732</v>
      </c>
      <c r="T10" s="8">
        <v>95</v>
      </c>
      <c r="U10" s="8">
        <v>329</v>
      </c>
      <c r="V10" s="15"/>
      <c r="W10" s="66">
        <v>109985</v>
      </c>
      <c r="X10" s="66">
        <v>12502</v>
      </c>
      <c r="Y10" s="15"/>
      <c r="Z10" s="8">
        <v>1006</v>
      </c>
      <c r="AA10" s="68">
        <v>0.750186428038777</v>
      </c>
      <c r="AB10" s="68">
        <v>0.75173095944609303</v>
      </c>
      <c r="AC10" s="68">
        <v>0.74545454545454548</v>
      </c>
      <c r="AD10" s="10">
        <v>0.114</v>
      </c>
      <c r="AF10" s="66">
        <v>441</v>
      </c>
      <c r="AG10" s="66">
        <v>273</v>
      </c>
    </row>
    <row r="11" spans="1:36" s="2" customFormat="1" ht="16.149999999999999" customHeight="1" x14ac:dyDescent="0.25">
      <c r="A11" s="14" t="s">
        <v>36</v>
      </c>
      <c r="B11" s="15"/>
      <c r="C11" s="6">
        <v>1014581</v>
      </c>
      <c r="D11" s="6">
        <v>504796</v>
      </c>
      <c r="E11" s="6">
        <v>509785</v>
      </c>
      <c r="F11" s="13">
        <f t="shared" si="4"/>
        <v>7.4589372887035963E-3</v>
      </c>
      <c r="G11" s="15"/>
      <c r="H11" s="6">
        <v>337278</v>
      </c>
      <c r="I11" s="13">
        <f t="shared" si="3"/>
        <v>7.0648826642926441E-3</v>
      </c>
      <c r="J11" s="15"/>
      <c r="K11" s="66">
        <v>17234</v>
      </c>
      <c r="L11" s="71">
        <f t="shared" si="1"/>
        <v>1.4002525232007722E-2</v>
      </c>
      <c r="M11" s="66">
        <v>10207</v>
      </c>
      <c r="N11" s="71">
        <f t="shared" si="2"/>
        <v>1.0108162388168489E-2</v>
      </c>
      <c r="O11" s="15"/>
      <c r="P11" s="9">
        <v>1.7066832264427619E-2</v>
      </c>
      <c r="Q11" s="13">
        <v>3.0551181102362206E-2</v>
      </c>
      <c r="R11" s="15"/>
      <c r="S11" s="8">
        <v>335929</v>
      </c>
      <c r="T11" s="8">
        <v>405</v>
      </c>
      <c r="U11" s="8">
        <v>944</v>
      </c>
      <c r="V11" s="15"/>
      <c r="W11" s="66">
        <v>271340</v>
      </c>
      <c r="X11" s="66">
        <v>66873</v>
      </c>
      <c r="Y11" s="15"/>
      <c r="Z11" s="8">
        <v>3122</v>
      </c>
      <c r="AA11" s="68">
        <v>0.768019680196802</v>
      </c>
      <c r="AB11" s="68">
        <v>0.80511662904439429</v>
      </c>
      <c r="AC11" s="68">
        <v>0.69793887704335467</v>
      </c>
      <c r="AD11" s="10">
        <v>5.5E-2</v>
      </c>
      <c r="AF11" s="66">
        <v>887</v>
      </c>
      <c r="AG11" s="66">
        <v>807</v>
      </c>
    </row>
    <row r="12" spans="1:36" s="2" customFormat="1" ht="16.149999999999999" customHeight="1" x14ac:dyDescent="0.25">
      <c r="A12" s="11" t="s">
        <v>37</v>
      </c>
      <c r="B12" s="12"/>
      <c r="C12" s="6">
        <v>43111342</v>
      </c>
      <c r="D12" s="6">
        <v>20771414</v>
      </c>
      <c r="E12" s="6">
        <v>22339928</v>
      </c>
      <c r="F12" s="13">
        <f t="shared" si="4"/>
        <v>0.31694344405212937</v>
      </c>
      <c r="G12" s="12"/>
      <c r="H12" s="6">
        <v>14682311</v>
      </c>
      <c r="I12" s="13">
        <f t="shared" si="3"/>
        <v>0.30754690331315176</v>
      </c>
      <c r="J12" s="12"/>
      <c r="K12" s="66">
        <v>390515</v>
      </c>
      <c r="L12" s="71">
        <f t="shared" si="1"/>
        <v>0.31729117680036528</v>
      </c>
      <c r="M12" s="66">
        <v>717610</v>
      </c>
      <c r="N12" s="71">
        <f t="shared" si="2"/>
        <v>0.71066115522421758</v>
      </c>
      <c r="O12" s="12"/>
      <c r="P12" s="9">
        <v>1.537816911868801E-2</v>
      </c>
      <c r="Q12" s="13">
        <v>2.6152807537644193E-2</v>
      </c>
      <c r="R12" s="12"/>
      <c r="S12" s="8">
        <v>14627794</v>
      </c>
      <c r="T12" s="8">
        <v>17474</v>
      </c>
      <c r="U12" s="8">
        <v>37043</v>
      </c>
      <c r="V12" s="12"/>
      <c r="W12" s="66">
        <v>12924899</v>
      </c>
      <c r="X12" s="66">
        <v>1819627</v>
      </c>
      <c r="Y12" s="12"/>
      <c r="Z12" s="8">
        <v>102397</v>
      </c>
      <c r="AA12" s="68">
        <v>0.88285608353380407</v>
      </c>
      <c r="AB12" s="68">
        <v>0.89806646941443613</v>
      </c>
      <c r="AC12" s="68">
        <v>0.85733745844107867</v>
      </c>
      <c r="AD12" s="10">
        <v>0.127</v>
      </c>
      <c r="AF12" s="66">
        <v>31808</v>
      </c>
      <c r="AG12" s="66">
        <v>25178</v>
      </c>
      <c r="AI12" s="32"/>
      <c r="AJ12" s="32"/>
    </row>
    <row r="13" spans="1:36" s="2" customFormat="1" ht="16.149999999999999" customHeight="1" x14ac:dyDescent="0.25">
      <c r="A13" s="14" t="s">
        <v>38</v>
      </c>
      <c r="B13" s="15"/>
      <c r="C13" s="6">
        <v>5507439</v>
      </c>
      <c r="D13" s="6">
        <v>2700997</v>
      </c>
      <c r="E13" s="6">
        <v>2806442</v>
      </c>
      <c r="F13" s="13">
        <f t="shared" si="4"/>
        <v>4.0489268104134064E-2</v>
      </c>
      <c r="G13" s="15"/>
      <c r="H13" s="6">
        <v>1683154</v>
      </c>
      <c r="I13" s="13">
        <f t="shared" si="3"/>
        <v>3.525662959319855E-2</v>
      </c>
      <c r="J13" s="15"/>
      <c r="K13" s="66">
        <v>48581</v>
      </c>
      <c r="L13" s="71">
        <f t="shared" si="1"/>
        <v>3.9471781263558499E-2</v>
      </c>
      <c r="M13" s="66">
        <v>223732</v>
      </c>
      <c r="N13" s="71">
        <f t="shared" si="2"/>
        <v>0.2215655322258952</v>
      </c>
      <c r="O13" s="15"/>
      <c r="P13" s="9">
        <v>1.3362766329025498E-2</v>
      </c>
      <c r="Q13" s="13">
        <v>1.5772618094475579E-2</v>
      </c>
      <c r="R13" s="15"/>
      <c r="S13" s="8">
        <v>1680207</v>
      </c>
      <c r="T13" s="8">
        <v>677</v>
      </c>
      <c r="U13" s="8">
        <v>2270</v>
      </c>
      <c r="V13" s="15"/>
      <c r="W13" s="66">
        <v>1475344</v>
      </c>
      <c r="X13" s="66">
        <v>212747</v>
      </c>
      <c r="Y13" s="15"/>
      <c r="Z13" s="8">
        <v>13170</v>
      </c>
      <c r="AA13" s="68">
        <v>0.91932667458266393</v>
      </c>
      <c r="AB13" s="68">
        <v>0.93255211881727751</v>
      </c>
      <c r="AC13" s="68">
        <v>0.90541702493551157</v>
      </c>
      <c r="AD13" s="10">
        <v>0.10800000000000001</v>
      </c>
      <c r="AF13" s="66">
        <v>3610</v>
      </c>
      <c r="AG13" s="66">
        <v>2661</v>
      </c>
    </row>
    <row r="14" spans="1:36" s="2" customFormat="1" ht="16.149999999999999" customHeight="1" x14ac:dyDescent="0.25">
      <c r="A14" s="14" t="s">
        <v>39</v>
      </c>
      <c r="B14" s="15"/>
      <c r="C14" s="6">
        <v>2831380</v>
      </c>
      <c r="D14" s="6">
        <v>1383959</v>
      </c>
      <c r="E14" s="6">
        <v>1447421</v>
      </c>
      <c r="F14" s="13">
        <f t="shared" si="4"/>
        <v>2.0815573976340568E-2</v>
      </c>
      <c r="G14" s="15"/>
      <c r="H14" s="6">
        <v>922603</v>
      </c>
      <c r="I14" s="13">
        <f t="shared" si="3"/>
        <v>1.9325547295478467E-2</v>
      </c>
      <c r="J14" s="15"/>
      <c r="K14" s="66">
        <v>6370</v>
      </c>
      <c r="L14" s="71">
        <f t="shared" si="1"/>
        <v>5.175588123934617E-3</v>
      </c>
      <c r="M14" s="66">
        <v>27258</v>
      </c>
      <c r="N14" s="71">
        <f t="shared" si="2"/>
        <v>2.6994052157999084E-2</v>
      </c>
      <c r="O14" s="15"/>
      <c r="P14" s="9">
        <v>1.081827823043951E-2</v>
      </c>
      <c r="Q14" s="13">
        <v>1.9655477031802121E-2</v>
      </c>
      <c r="R14" s="15"/>
      <c r="S14" s="8">
        <v>918936</v>
      </c>
      <c r="T14" s="8">
        <v>932</v>
      </c>
      <c r="U14" s="8">
        <v>2735</v>
      </c>
      <c r="V14" s="15"/>
      <c r="W14" s="66">
        <v>775786</v>
      </c>
      <c r="X14" s="66">
        <v>150726</v>
      </c>
      <c r="Y14" s="15"/>
      <c r="Z14" s="8">
        <v>6747</v>
      </c>
      <c r="AA14" s="68">
        <v>0.94762707104745858</v>
      </c>
      <c r="AB14" s="68">
        <v>0.96500391747192482</v>
      </c>
      <c r="AC14" s="68">
        <v>0.92742180382629824</v>
      </c>
      <c r="AD14" s="10">
        <v>9.4E-2</v>
      </c>
      <c r="AF14" s="66">
        <v>1947</v>
      </c>
      <c r="AG14" s="66">
        <v>1683</v>
      </c>
    </row>
    <row r="15" spans="1:36" s="2" customFormat="1" ht="16.149999999999999" customHeight="1" x14ac:dyDescent="0.25">
      <c r="A15" s="14" t="s">
        <v>40</v>
      </c>
      <c r="B15" s="15"/>
      <c r="C15" s="6">
        <v>6332638</v>
      </c>
      <c r="D15" s="6">
        <v>3059823</v>
      </c>
      <c r="E15" s="6">
        <v>3272815</v>
      </c>
      <c r="F15" s="13">
        <f t="shared" si="4"/>
        <v>4.6555917875518431E-2</v>
      </c>
      <c r="G15" s="15"/>
      <c r="H15" s="6">
        <v>2153860</v>
      </c>
      <c r="I15" s="13">
        <f t="shared" si="3"/>
        <v>4.5116397082861484E-2</v>
      </c>
      <c r="J15" s="15"/>
      <c r="K15" s="66">
        <v>33243</v>
      </c>
      <c r="L15" s="71">
        <f t="shared" si="1"/>
        <v>2.700974505556648E-2</v>
      </c>
      <c r="M15" s="66">
        <v>18697</v>
      </c>
      <c r="N15" s="71">
        <f t="shared" si="2"/>
        <v>1.8515951030820637E-2</v>
      </c>
      <c r="O15" s="15"/>
      <c r="P15" s="9">
        <v>2.3143769831518893E-2</v>
      </c>
      <c r="Q15" s="13">
        <v>3.7916436591201912E-2</v>
      </c>
      <c r="R15" s="15"/>
      <c r="S15" s="8">
        <v>2147801</v>
      </c>
      <c r="T15" s="8">
        <v>2797</v>
      </c>
      <c r="U15" s="8">
        <v>3262</v>
      </c>
      <c r="V15" s="15"/>
      <c r="W15" s="66">
        <v>1920723</v>
      </c>
      <c r="X15" s="66">
        <v>237339</v>
      </c>
      <c r="Y15" s="15"/>
      <c r="Z15" s="8">
        <v>16758</v>
      </c>
      <c r="AA15" s="68">
        <v>0.8457344775365977</v>
      </c>
      <c r="AB15" s="68">
        <v>0.83557808716707027</v>
      </c>
      <c r="AC15" s="68">
        <v>0.86609038519866544</v>
      </c>
      <c r="AD15" s="10">
        <v>0.10400000000000001</v>
      </c>
      <c r="AF15" s="66">
        <v>4564</v>
      </c>
      <c r="AG15" s="66">
        <v>3444</v>
      </c>
    </row>
    <row r="16" spans="1:36" s="2" customFormat="1" ht="16.149999999999999" customHeight="1" x14ac:dyDescent="0.25">
      <c r="A16" s="14" t="s">
        <v>41</v>
      </c>
      <c r="B16" s="15"/>
      <c r="C16" s="6">
        <v>2865867</v>
      </c>
      <c r="D16" s="6">
        <v>1383183</v>
      </c>
      <c r="E16" s="6">
        <v>1482684</v>
      </c>
      <c r="F16" s="13">
        <f t="shared" si="4"/>
        <v>2.1069113487011001E-2</v>
      </c>
      <c r="G16" s="15"/>
      <c r="H16" s="6">
        <v>982508</v>
      </c>
      <c r="I16" s="13">
        <f t="shared" si="3"/>
        <v>2.0580363192170367E-2</v>
      </c>
      <c r="J16" s="15"/>
      <c r="K16" s="66">
        <v>10670</v>
      </c>
      <c r="L16" s="71">
        <f t="shared" si="1"/>
        <v>8.6693132311432275E-3</v>
      </c>
      <c r="M16" s="66">
        <v>19054</v>
      </c>
      <c r="N16" s="71">
        <f t="shared" si="2"/>
        <v>1.8869494086819084E-2</v>
      </c>
      <c r="O16" s="15"/>
      <c r="P16" s="9">
        <v>1.1701056749600439E-2</v>
      </c>
      <c r="Q16" s="13">
        <v>4.0289505428226777E-2</v>
      </c>
      <c r="R16" s="15"/>
      <c r="S16" s="8">
        <v>977393</v>
      </c>
      <c r="T16" s="8">
        <v>2163</v>
      </c>
      <c r="U16" s="8">
        <v>2952</v>
      </c>
      <c r="V16" s="15"/>
      <c r="W16" s="66">
        <v>850430</v>
      </c>
      <c r="X16" s="66">
        <v>136670</v>
      </c>
      <c r="Y16" s="15"/>
      <c r="Z16" s="8">
        <v>5635</v>
      </c>
      <c r="AA16" s="68">
        <v>0.94390488948425988</v>
      </c>
      <c r="AB16" s="68">
        <v>0.95328719723183386</v>
      </c>
      <c r="AC16" s="68">
        <v>0.92419522326064385</v>
      </c>
      <c r="AD16" s="10">
        <v>0.12</v>
      </c>
      <c r="AF16" s="66">
        <v>1981</v>
      </c>
      <c r="AG16" s="66">
        <v>1781</v>
      </c>
    </row>
    <row r="17" spans="1:36" s="2" customFormat="1" ht="16.149999999999999" customHeight="1" x14ac:dyDescent="0.25">
      <c r="A17" s="14" t="s">
        <v>42</v>
      </c>
      <c r="B17" s="15"/>
      <c r="C17" s="6">
        <v>3097056</v>
      </c>
      <c r="D17" s="6">
        <v>1494762</v>
      </c>
      <c r="E17" s="6">
        <v>1602294</v>
      </c>
      <c r="F17" s="13">
        <f t="shared" si="4"/>
        <v>2.2768755263111774E-2</v>
      </c>
      <c r="G17" s="15"/>
      <c r="H17" s="6">
        <v>1065115</v>
      </c>
      <c r="I17" s="13">
        <f t="shared" si="3"/>
        <v>2.2310712524914345E-2</v>
      </c>
      <c r="J17" s="15"/>
      <c r="K17" s="66">
        <v>17457</v>
      </c>
      <c r="L17" s="71">
        <f t="shared" si="1"/>
        <v>1.4183711441055983E-2</v>
      </c>
      <c r="M17" s="66">
        <v>13244</v>
      </c>
      <c r="N17" s="71">
        <f t="shared" si="2"/>
        <v>1.3115754155863963E-2</v>
      </c>
      <c r="O17" s="15"/>
      <c r="P17" s="9">
        <v>9.2053976984298649E-3</v>
      </c>
      <c r="Q17" s="13">
        <v>1.8679245283018869E-2</v>
      </c>
      <c r="R17" s="15"/>
      <c r="S17" s="8">
        <v>1060240</v>
      </c>
      <c r="T17" s="8">
        <v>1103</v>
      </c>
      <c r="U17" s="8">
        <v>3772</v>
      </c>
      <c r="V17" s="15"/>
      <c r="W17" s="66">
        <v>897522</v>
      </c>
      <c r="X17" s="66">
        <v>173007</v>
      </c>
      <c r="Y17" s="15"/>
      <c r="Z17" s="8">
        <v>7868</v>
      </c>
      <c r="AA17" s="68">
        <v>0.84928255475240044</v>
      </c>
      <c r="AB17" s="68">
        <v>0.82741857073407876</v>
      </c>
      <c r="AC17" s="68">
        <v>0.89283408650742413</v>
      </c>
      <c r="AD17" s="10">
        <v>0.122</v>
      </c>
      <c r="AF17" s="66">
        <v>2520</v>
      </c>
      <c r="AG17" s="66">
        <v>1846</v>
      </c>
    </row>
    <row r="18" spans="1:36" s="2" customFormat="1" ht="16.149999999999999" customHeight="1" x14ac:dyDescent="0.25">
      <c r="A18" s="14" t="s">
        <v>43</v>
      </c>
      <c r="B18" s="15"/>
      <c r="C18" s="6">
        <v>7338669</v>
      </c>
      <c r="D18" s="6">
        <v>3485857</v>
      </c>
      <c r="E18" s="6">
        <v>3852812</v>
      </c>
      <c r="F18" s="13">
        <f t="shared" si="4"/>
        <v>5.3951997774010288E-2</v>
      </c>
      <c r="G18" s="15"/>
      <c r="H18" s="6">
        <v>2568050</v>
      </c>
      <c r="I18" s="13">
        <f t="shared" si="3"/>
        <v>5.379233725898732E-2</v>
      </c>
      <c r="J18" s="15"/>
      <c r="K18" s="66">
        <v>85764</v>
      </c>
      <c r="L18" s="71">
        <f t="shared" si="1"/>
        <v>6.9682753510381237E-2</v>
      </c>
      <c r="M18" s="66">
        <v>66569</v>
      </c>
      <c r="N18" s="71">
        <f t="shared" si="2"/>
        <v>6.5924391301850502E-2</v>
      </c>
      <c r="O18" s="15"/>
      <c r="P18" s="9">
        <v>1.4541586350923476E-2</v>
      </c>
      <c r="Q18" s="13">
        <v>2.1830900976962973E-2</v>
      </c>
      <c r="R18" s="15"/>
      <c r="S18" s="8">
        <v>2555500</v>
      </c>
      <c r="T18" s="8">
        <v>4030</v>
      </c>
      <c r="U18" s="8">
        <v>8520</v>
      </c>
      <c r="V18" s="15"/>
      <c r="W18" s="66">
        <v>2312899</v>
      </c>
      <c r="X18" s="66">
        <v>272807</v>
      </c>
      <c r="Y18" s="15"/>
      <c r="Z18" s="8">
        <v>16290</v>
      </c>
      <c r="AA18" s="68">
        <v>0.92779043280182227</v>
      </c>
      <c r="AB18" s="68">
        <v>0.94031396924057697</v>
      </c>
      <c r="AC18" s="68">
        <v>0.89642785871083619</v>
      </c>
      <c r="AD18" s="10">
        <v>0.13600000000000001</v>
      </c>
      <c r="AF18" s="66">
        <v>5606</v>
      </c>
      <c r="AG18" s="66">
        <v>4417</v>
      </c>
    </row>
    <row r="19" spans="1:36" s="2" customFormat="1" ht="16.149999999999999" customHeight="1" x14ac:dyDescent="0.25">
      <c r="A19" s="14" t="s">
        <v>44</v>
      </c>
      <c r="B19" s="15"/>
      <c r="C19" s="6">
        <v>2696091</v>
      </c>
      <c r="D19" s="6">
        <v>1289039</v>
      </c>
      <c r="E19" s="6">
        <v>1407052</v>
      </c>
      <c r="F19" s="13">
        <f t="shared" si="4"/>
        <v>1.9820964214427597E-2</v>
      </c>
      <c r="G19" s="15"/>
      <c r="H19" s="6">
        <v>890921</v>
      </c>
      <c r="I19" s="13">
        <f t="shared" si="3"/>
        <v>1.8661911918815537E-2</v>
      </c>
      <c r="J19" s="15"/>
      <c r="K19" s="66">
        <v>23482</v>
      </c>
      <c r="L19" s="71">
        <f t="shared" si="1"/>
        <v>1.9078989062202931E-2</v>
      </c>
      <c r="M19" s="66">
        <v>36189</v>
      </c>
      <c r="N19" s="71">
        <f t="shared" si="2"/>
        <v>3.5838570458061075E-2</v>
      </c>
      <c r="O19" s="15"/>
      <c r="P19" s="9">
        <v>1.6406374228710219E-2</v>
      </c>
      <c r="Q19" s="13">
        <v>2.2895881299565105E-2</v>
      </c>
      <c r="R19" s="15"/>
      <c r="S19" s="8">
        <v>888107</v>
      </c>
      <c r="T19" s="8">
        <v>758</v>
      </c>
      <c r="U19" s="8">
        <v>2056</v>
      </c>
      <c r="V19" s="15"/>
      <c r="W19" s="66">
        <v>792326</v>
      </c>
      <c r="X19" s="66">
        <v>103151</v>
      </c>
      <c r="Y19" s="15"/>
      <c r="Z19" s="8">
        <v>5653</v>
      </c>
      <c r="AA19" s="68">
        <v>0.93451298164379026</v>
      </c>
      <c r="AB19" s="68">
        <v>0.93957945169017831</v>
      </c>
      <c r="AC19" s="68">
        <v>0.92620087336244539</v>
      </c>
      <c r="AD19" s="10">
        <v>0.111</v>
      </c>
      <c r="AF19" s="66">
        <v>1820</v>
      </c>
      <c r="AG19" s="66">
        <v>1579</v>
      </c>
    </row>
    <row r="20" spans="1:36" s="2" customFormat="1" ht="16.149999999999999" customHeight="1" x14ac:dyDescent="0.25">
      <c r="A20" s="14" t="s">
        <v>45</v>
      </c>
      <c r="B20" s="15"/>
      <c r="C20" s="6">
        <v>1945299</v>
      </c>
      <c r="D20" s="6">
        <v>929842</v>
      </c>
      <c r="E20" s="6">
        <v>1015457</v>
      </c>
      <c r="F20" s="13">
        <f t="shared" si="4"/>
        <v>1.4301335476199354E-2</v>
      </c>
      <c r="G20" s="15"/>
      <c r="H20" s="6">
        <v>684334</v>
      </c>
      <c r="I20" s="13">
        <f t="shared" si="3"/>
        <v>1.4334582786858445E-2</v>
      </c>
      <c r="J20" s="15"/>
      <c r="K20" s="66">
        <v>4152</v>
      </c>
      <c r="L20" s="71">
        <f t="shared" si="1"/>
        <v>3.3734759639837564E-3</v>
      </c>
      <c r="M20" s="66">
        <v>25166</v>
      </c>
      <c r="N20" s="71">
        <f t="shared" si="2"/>
        <v>2.4922309656181856E-2</v>
      </c>
      <c r="O20" s="15"/>
      <c r="P20" s="9">
        <v>1.3871267636443181E-2</v>
      </c>
      <c r="Q20" s="13">
        <v>4.0652446675031366E-2</v>
      </c>
      <c r="R20" s="15"/>
      <c r="S20" s="8">
        <v>681036</v>
      </c>
      <c r="T20" s="8">
        <v>718</v>
      </c>
      <c r="U20" s="8">
        <v>2580</v>
      </c>
      <c r="V20" s="15"/>
      <c r="W20" s="66">
        <v>601478</v>
      </c>
      <c r="X20" s="66">
        <v>87139</v>
      </c>
      <c r="Y20" s="15"/>
      <c r="Z20" s="8">
        <v>4987</v>
      </c>
      <c r="AA20" s="68">
        <v>0.95227185948835436</v>
      </c>
      <c r="AB20" s="68">
        <v>0.9441193680514921</v>
      </c>
      <c r="AC20" s="68">
        <v>0.96758241758241759</v>
      </c>
      <c r="AD20" s="10">
        <v>0.127</v>
      </c>
      <c r="AF20" s="66">
        <v>1077</v>
      </c>
      <c r="AG20" s="66">
        <v>1129</v>
      </c>
    </row>
    <row r="21" spans="1:36" s="2" customFormat="1" ht="16.149999999999999" customHeight="1" x14ac:dyDescent="0.25">
      <c r="A21" s="14" t="s">
        <v>46</v>
      </c>
      <c r="B21" s="15"/>
      <c r="C21" s="6">
        <v>10496903</v>
      </c>
      <c r="D21" s="6">
        <v>5043952</v>
      </c>
      <c r="E21" s="6">
        <v>5452951</v>
      </c>
      <c r="F21" s="13">
        <f t="shared" si="4"/>
        <v>7.7170517881376299E-2</v>
      </c>
      <c r="G21" s="15"/>
      <c r="H21" s="6">
        <v>3731766</v>
      </c>
      <c r="I21" s="13">
        <f t="shared" si="3"/>
        <v>7.8168421659867246E-2</v>
      </c>
      <c r="J21" s="15"/>
      <c r="K21" s="66">
        <v>160796</v>
      </c>
      <c r="L21" s="71">
        <f t="shared" si="1"/>
        <v>0.13064581914853857</v>
      </c>
      <c r="M21" s="66">
        <v>287701</v>
      </c>
      <c r="N21" s="71">
        <f t="shared" si="2"/>
        <v>0.28491510015072619</v>
      </c>
      <c r="O21" s="15"/>
      <c r="P21" s="9">
        <v>1.6152363120054691E-2</v>
      </c>
      <c r="Q21" s="13">
        <v>2.7624825011665889E-2</v>
      </c>
      <c r="R21" s="15"/>
      <c r="S21" s="8">
        <v>3718574</v>
      </c>
      <c r="T21" s="8">
        <v>4296</v>
      </c>
      <c r="U21" s="8">
        <v>8896</v>
      </c>
      <c r="V21" s="15"/>
      <c r="W21" s="66">
        <v>3298391</v>
      </c>
      <c r="X21" s="66">
        <v>446041</v>
      </c>
      <c r="Y21" s="15"/>
      <c r="Z21" s="8">
        <v>25289</v>
      </c>
      <c r="AA21" s="68">
        <v>0.82520723190392276</v>
      </c>
      <c r="AB21" s="68">
        <v>0.88091603053435119</v>
      </c>
      <c r="AC21" s="68">
        <v>0.7421557470330028</v>
      </c>
      <c r="AD21" s="10">
        <v>0.155</v>
      </c>
      <c r="AF21" s="66">
        <v>8683</v>
      </c>
      <c r="AG21" s="66">
        <v>6638</v>
      </c>
    </row>
    <row r="22" spans="1:36" s="2" customFormat="1" ht="16.149999999999999" customHeight="1" x14ac:dyDescent="0.25">
      <c r="A22" s="11" t="s">
        <v>47</v>
      </c>
      <c r="B22" s="12"/>
      <c r="C22" s="6">
        <v>52295888</v>
      </c>
      <c r="D22" s="6">
        <v>25103963</v>
      </c>
      <c r="E22" s="6">
        <v>27191925</v>
      </c>
      <c r="F22" s="13">
        <f t="shared" si="4"/>
        <v>0.38446585245442888</v>
      </c>
      <c r="G22" s="12"/>
      <c r="H22" s="6">
        <v>19042763</v>
      </c>
      <c r="I22" s="13">
        <f t="shared" si="3"/>
        <v>0.3988842622374818</v>
      </c>
      <c r="J22" s="12"/>
      <c r="K22" s="66">
        <v>82938</v>
      </c>
      <c r="L22" s="71">
        <f t="shared" si="1"/>
        <v>6.7386644870155304E-2</v>
      </c>
      <c r="M22" s="66">
        <v>134668</v>
      </c>
      <c r="N22" s="71">
        <f t="shared" si="2"/>
        <v>0.13336396712940865</v>
      </c>
      <c r="O22" s="12"/>
      <c r="P22" s="9">
        <v>3.1876302395634624E-2</v>
      </c>
      <c r="Q22" s="13">
        <v>3.655022140999508E-2</v>
      </c>
      <c r="R22" s="12"/>
      <c r="S22" s="8">
        <v>18910141</v>
      </c>
      <c r="T22" s="8">
        <v>68096</v>
      </c>
      <c r="U22" s="8">
        <v>64526</v>
      </c>
      <c r="V22" s="12"/>
      <c r="W22" s="66">
        <v>17284869</v>
      </c>
      <c r="X22" s="66">
        <v>2003360</v>
      </c>
      <c r="Y22" s="12"/>
      <c r="Z22" s="8">
        <v>154313</v>
      </c>
      <c r="AA22" s="68">
        <v>0.76014680164536075</v>
      </c>
      <c r="AB22" s="68">
        <v>0.77583761943884844</v>
      </c>
      <c r="AC22" s="68">
        <v>0.64988730277986473</v>
      </c>
      <c r="AD22" s="10">
        <v>9.3000000000000013E-2</v>
      </c>
      <c r="AF22" s="66">
        <v>41042</v>
      </c>
      <c r="AG22" s="66">
        <v>38876</v>
      </c>
      <c r="AI22" s="32"/>
      <c r="AJ22" s="32"/>
    </row>
    <row r="23" spans="1:36" s="2" customFormat="1" ht="16.149999999999999" customHeight="1" x14ac:dyDescent="0.25">
      <c r="A23" s="14" t="s">
        <v>48</v>
      </c>
      <c r="B23" s="15"/>
      <c r="C23" s="6">
        <v>13582941</v>
      </c>
      <c r="D23" s="6">
        <v>6596602</v>
      </c>
      <c r="E23" s="6">
        <v>6986339</v>
      </c>
      <c r="F23" s="13">
        <f t="shared" si="4"/>
        <v>9.9858271656142694E-2</v>
      </c>
      <c r="G23" s="15"/>
      <c r="H23" s="6">
        <v>4920171</v>
      </c>
      <c r="I23" s="13">
        <f t="shared" si="3"/>
        <v>0.10306166071684308</v>
      </c>
      <c r="J23" s="15"/>
      <c r="K23" s="66">
        <v>27997</v>
      </c>
      <c r="L23" s="71">
        <f t="shared" si="1"/>
        <v>2.2747400424771972E-2</v>
      </c>
      <c r="M23" s="66">
        <v>106305</v>
      </c>
      <c r="N23" s="71">
        <f t="shared" si="2"/>
        <v>0.10527561503617627</v>
      </c>
      <c r="O23" s="15"/>
      <c r="P23" s="9">
        <v>1.3751094197960239E-2</v>
      </c>
      <c r="Q23" s="13">
        <v>2.1753246753246754E-2</v>
      </c>
      <c r="R23" s="15"/>
      <c r="S23" s="8">
        <v>4889027</v>
      </c>
      <c r="T23" s="8">
        <v>9692</v>
      </c>
      <c r="U23" s="8">
        <v>21452</v>
      </c>
      <c r="V23" s="15"/>
      <c r="W23" s="66">
        <v>4288078</v>
      </c>
      <c r="X23" s="66">
        <v>678500</v>
      </c>
      <c r="Y23" s="15"/>
      <c r="Z23" s="8">
        <v>37976</v>
      </c>
      <c r="AA23" s="68">
        <v>0.74994071146245056</v>
      </c>
      <c r="AB23" s="68">
        <v>0.77433097783106708</v>
      </c>
      <c r="AC23" s="68">
        <v>0.66608192263836508</v>
      </c>
      <c r="AD23" s="10">
        <v>7.2000000000000008E-2</v>
      </c>
      <c r="AF23" s="66">
        <v>10752</v>
      </c>
      <c r="AG23" s="66">
        <v>9788</v>
      </c>
    </row>
    <row r="24" spans="1:36" s="2" customFormat="1" ht="16.149999999999999" customHeight="1" x14ac:dyDescent="0.25">
      <c r="A24" s="14" t="s">
        <v>49</v>
      </c>
      <c r="B24" s="15"/>
      <c r="C24" s="6">
        <v>2305887</v>
      </c>
      <c r="D24" s="6">
        <v>1117759</v>
      </c>
      <c r="E24" s="6">
        <v>1188128</v>
      </c>
      <c r="F24" s="13">
        <f t="shared" si="4"/>
        <v>1.6952285256511674E-2</v>
      </c>
      <c r="G24" s="15"/>
      <c r="H24" s="6">
        <v>847243</v>
      </c>
      <c r="I24" s="13">
        <f t="shared" si="3"/>
        <v>1.7746999161354412E-2</v>
      </c>
      <c r="J24" s="15"/>
      <c r="K24" s="66">
        <v>7679</v>
      </c>
      <c r="L24" s="71">
        <f t="shared" si="1"/>
        <v>6.2391430461057962E-3</v>
      </c>
      <c r="M24" s="66">
        <v>9496</v>
      </c>
      <c r="N24" s="71">
        <f t="shared" si="2"/>
        <v>9.4040472262220016E-3</v>
      </c>
      <c r="O24" s="15"/>
      <c r="P24" s="9">
        <v>2.0766396967361163E-2</v>
      </c>
      <c r="Q24" s="13">
        <v>5.4115670746340293E-2</v>
      </c>
      <c r="R24" s="15"/>
      <c r="S24" s="8">
        <v>842466</v>
      </c>
      <c r="T24" s="8">
        <v>1518</v>
      </c>
      <c r="U24" s="8">
        <v>3259</v>
      </c>
      <c r="V24" s="15"/>
      <c r="W24" s="66">
        <v>756511</v>
      </c>
      <c r="X24" s="66">
        <v>104144</v>
      </c>
      <c r="Y24" s="15"/>
      <c r="Z24" s="8">
        <v>6163</v>
      </c>
      <c r="AA24" s="68">
        <v>0.71586158848118908</v>
      </c>
      <c r="AB24" s="68">
        <v>0.75031992037537321</v>
      </c>
      <c r="AC24" s="68">
        <v>0.56238125395820138</v>
      </c>
      <c r="AD24" s="10">
        <v>0.08</v>
      </c>
      <c r="AF24" s="66">
        <v>1882</v>
      </c>
      <c r="AG24" s="66">
        <v>1654</v>
      </c>
    </row>
    <row r="25" spans="1:36" s="2" customFormat="1" ht="16.149999999999999" customHeight="1" x14ac:dyDescent="0.25">
      <c r="A25" s="14" t="s">
        <v>50</v>
      </c>
      <c r="B25" s="15"/>
      <c r="C25" s="6">
        <v>11074820</v>
      </c>
      <c r="D25" s="6">
        <v>5201283</v>
      </c>
      <c r="E25" s="6">
        <v>5873537</v>
      </c>
      <c r="F25" s="13">
        <f t="shared" si="4"/>
        <v>8.1419214299972467E-2</v>
      </c>
      <c r="G25" s="15"/>
      <c r="H25" s="6">
        <v>4165291</v>
      </c>
      <c r="I25" s="13">
        <f t="shared" si="3"/>
        <v>8.7249367517698073E-2</v>
      </c>
      <c r="J25" s="15"/>
      <c r="K25" s="66">
        <v>12748</v>
      </c>
      <c r="L25" s="71">
        <f t="shared" si="1"/>
        <v>1.0357676201557064E-2</v>
      </c>
      <c r="M25" s="66">
        <v>12803</v>
      </c>
      <c r="N25" s="71">
        <f t="shared" si="2"/>
        <v>1.2679024498454115E-2</v>
      </c>
      <c r="O25" s="15"/>
      <c r="P25" s="9">
        <v>3.4953751660938143E-2</v>
      </c>
      <c r="Q25" s="13">
        <v>4.340567612687813E-2</v>
      </c>
      <c r="R25" s="15"/>
      <c r="S25" s="8">
        <v>4140737</v>
      </c>
      <c r="T25" s="8">
        <v>15411</v>
      </c>
      <c r="U25" s="8">
        <v>9143</v>
      </c>
      <c r="V25" s="15"/>
      <c r="W25" s="66">
        <v>3886261</v>
      </c>
      <c r="X25" s="66">
        <v>310206</v>
      </c>
      <c r="Y25" s="15"/>
      <c r="Z25" s="8">
        <v>34640</v>
      </c>
      <c r="AA25" s="68">
        <v>0.83730206696482534</v>
      </c>
      <c r="AB25" s="68">
        <v>0.85040914840341775</v>
      </c>
      <c r="AC25" s="68">
        <v>0.64394516374714394</v>
      </c>
      <c r="AD25" s="10">
        <v>0.126</v>
      </c>
      <c r="AF25" s="66">
        <v>8548</v>
      </c>
      <c r="AG25" s="66">
        <v>8756</v>
      </c>
    </row>
    <row r="26" spans="1:36" s="2" customFormat="1" ht="16.149999999999999" customHeight="1" x14ac:dyDescent="0.25">
      <c r="A26" s="14" t="s">
        <v>51</v>
      </c>
      <c r="B26" s="15"/>
      <c r="C26" s="6">
        <v>25332240</v>
      </c>
      <c r="D26" s="6">
        <v>12188319</v>
      </c>
      <c r="E26" s="6">
        <v>13143921</v>
      </c>
      <c r="F26" s="13">
        <f t="shared" si="4"/>
        <v>0.18623608124180208</v>
      </c>
      <c r="G26" s="15"/>
      <c r="H26" s="6">
        <v>9110058</v>
      </c>
      <c r="I26" s="13">
        <f t="shared" si="3"/>
        <v>0.19082623484158623</v>
      </c>
      <c r="J26" s="15"/>
      <c r="K26" s="66">
        <v>34514</v>
      </c>
      <c r="L26" s="71">
        <f t="shared" si="1"/>
        <v>2.8042425197720468E-2</v>
      </c>
      <c r="M26" s="66">
        <v>6064</v>
      </c>
      <c r="N26" s="71">
        <f t="shared" si="2"/>
        <v>6.0052803685562567E-3</v>
      </c>
      <c r="O26" s="15"/>
      <c r="P26" s="9">
        <v>4.0313727238282034E-2</v>
      </c>
      <c r="Q26" s="13">
        <v>3.4821481089347683E-2</v>
      </c>
      <c r="R26" s="15"/>
      <c r="S26" s="8">
        <v>9037911</v>
      </c>
      <c r="T26" s="8">
        <v>41475</v>
      </c>
      <c r="U26" s="8">
        <v>30672</v>
      </c>
      <c r="V26" s="15"/>
      <c r="W26" s="66">
        <v>8354019</v>
      </c>
      <c r="X26" s="66">
        <v>910510</v>
      </c>
      <c r="Y26" s="15"/>
      <c r="Z26" s="8">
        <v>75534</v>
      </c>
      <c r="AA26" s="68">
        <v>0.73775117655099687</v>
      </c>
      <c r="AB26" s="68">
        <v>0.74725831670890175</v>
      </c>
      <c r="AC26" s="68">
        <v>0.64670040276773733</v>
      </c>
      <c r="AD26" s="10">
        <v>9.1999999999999998E-2</v>
      </c>
      <c r="AF26" s="66">
        <v>19860</v>
      </c>
      <c r="AG26" s="66">
        <v>18678</v>
      </c>
    </row>
    <row r="27" spans="1:36" s="2" customFormat="1" ht="16.149999999999999" customHeight="1" x14ac:dyDescent="0.25">
      <c r="A27" s="11" t="s">
        <v>52</v>
      </c>
      <c r="B27" s="12"/>
      <c r="C27" s="6">
        <v>19030448</v>
      </c>
      <c r="D27" s="6">
        <v>9226539</v>
      </c>
      <c r="E27" s="6">
        <v>9803909</v>
      </c>
      <c r="F27" s="13">
        <f t="shared" si="4"/>
        <v>0.13990693518598787</v>
      </c>
      <c r="G27" s="12"/>
      <c r="H27" s="6">
        <v>7112211</v>
      </c>
      <c r="I27" s="13">
        <f t="shared" si="3"/>
        <v>0.14897780524876053</v>
      </c>
      <c r="J27" s="12"/>
      <c r="K27" s="66">
        <v>44040</v>
      </c>
      <c r="L27" s="71">
        <f t="shared" si="1"/>
        <v>3.5782245051504007E-2</v>
      </c>
      <c r="M27" s="66">
        <v>17513</v>
      </c>
      <c r="N27" s="71">
        <f t="shared" si="2"/>
        <v>1.7343416077593293E-2</v>
      </c>
      <c r="O27" s="12"/>
      <c r="P27" s="9">
        <v>1.6128100995590425E-2</v>
      </c>
      <c r="Q27" s="13">
        <v>2.7010220083274753E-2</v>
      </c>
      <c r="R27" s="12"/>
      <c r="S27" s="8">
        <v>7060953</v>
      </c>
      <c r="T27" s="8">
        <v>25403</v>
      </c>
      <c r="U27" s="8">
        <v>25855</v>
      </c>
      <c r="V27" s="12"/>
      <c r="W27" s="66">
        <v>6235193</v>
      </c>
      <c r="X27" s="66">
        <v>941768</v>
      </c>
      <c r="Y27" s="12"/>
      <c r="Z27" s="8">
        <v>48247</v>
      </c>
      <c r="AA27" s="68">
        <v>0.7592910324418769</v>
      </c>
      <c r="AB27" s="68">
        <v>0.80166466554060933</v>
      </c>
      <c r="AC27" s="68">
        <v>0.61459346768589296</v>
      </c>
      <c r="AD27" s="10">
        <v>5.5999999999999994E-2</v>
      </c>
      <c r="AF27" s="66">
        <v>16614</v>
      </c>
      <c r="AG27" s="66">
        <v>13640</v>
      </c>
      <c r="AI27" s="32"/>
      <c r="AJ27" s="32"/>
    </row>
    <row r="28" spans="1:36" s="2" customFormat="1" ht="16.149999999999999" customHeight="1" x14ac:dyDescent="0.25">
      <c r="A28" s="14" t="s">
        <v>53</v>
      </c>
      <c r="B28" s="15"/>
      <c r="C28" s="6">
        <v>7105745</v>
      </c>
      <c r="D28" s="6">
        <v>3445670</v>
      </c>
      <c r="E28" s="6">
        <v>3660075</v>
      </c>
      <c r="F28" s="13">
        <f t="shared" si="4"/>
        <v>5.2239600726328536E-2</v>
      </c>
      <c r="G28" s="15"/>
      <c r="H28" s="6">
        <v>2599734</v>
      </c>
      <c r="I28" s="13">
        <f t="shared" si="3"/>
        <v>5.4456014529178226E-2</v>
      </c>
      <c r="J28" s="15"/>
      <c r="K28" s="66">
        <v>14707</v>
      </c>
      <c r="L28" s="71">
        <f t="shared" si="1"/>
        <v>1.1949352360864429E-2</v>
      </c>
      <c r="M28" s="66">
        <v>4576</v>
      </c>
      <c r="N28" s="71">
        <f t="shared" si="2"/>
        <v>4.5316891435543257E-3</v>
      </c>
      <c r="O28" s="15"/>
      <c r="P28" s="9">
        <v>1.5532915906583993E-2</v>
      </c>
      <c r="Q28" s="13">
        <v>2.6409521327425939E-2</v>
      </c>
      <c r="R28" s="15"/>
      <c r="S28" s="8">
        <v>2580170</v>
      </c>
      <c r="T28" s="8">
        <v>9502</v>
      </c>
      <c r="U28" s="8">
        <v>10062</v>
      </c>
      <c r="V28" s="15"/>
      <c r="W28" s="66">
        <v>2278933</v>
      </c>
      <c r="X28" s="66">
        <v>341034</v>
      </c>
      <c r="Y28" s="15"/>
      <c r="Z28" s="8">
        <v>16738</v>
      </c>
      <c r="AA28" s="68">
        <v>0.72500325055259396</v>
      </c>
      <c r="AB28" s="68">
        <v>0.78665456196096228</v>
      </c>
      <c r="AC28" s="68">
        <v>0.52560102771150674</v>
      </c>
      <c r="AD28" s="10">
        <v>6.0999999999999999E-2</v>
      </c>
      <c r="AF28" s="66">
        <v>5908</v>
      </c>
      <c r="AG28" s="66">
        <v>4722</v>
      </c>
    </row>
    <row r="29" spans="1:36" s="2" customFormat="1" ht="16.149999999999999" customHeight="1" x14ac:dyDescent="0.25">
      <c r="A29" s="14" t="s">
        <v>54</v>
      </c>
      <c r="B29" s="15"/>
      <c r="C29" s="6">
        <v>4751323</v>
      </c>
      <c r="D29" s="6">
        <v>2333772</v>
      </c>
      <c r="E29" s="6">
        <v>2417551</v>
      </c>
      <c r="F29" s="13">
        <f t="shared" si="4"/>
        <v>3.4930498693919003E-2</v>
      </c>
      <c r="G29" s="15"/>
      <c r="H29" s="6">
        <v>1730079</v>
      </c>
      <c r="I29" s="13">
        <f t="shared" si="3"/>
        <v>3.6239556493328218E-2</v>
      </c>
      <c r="J29" s="15"/>
      <c r="K29" s="66">
        <v>11182</v>
      </c>
      <c r="L29" s="71">
        <f t="shared" si="1"/>
        <v>9.0853102671643472E-3</v>
      </c>
      <c r="M29" s="66">
        <v>2294</v>
      </c>
      <c r="N29" s="71">
        <f t="shared" si="2"/>
        <v>2.2717864718779773E-3</v>
      </c>
      <c r="O29" s="15"/>
      <c r="P29" s="9">
        <v>1.7932944464734549E-2</v>
      </c>
      <c r="Q29" s="13">
        <v>2.6313788120769642E-2</v>
      </c>
      <c r="R29" s="15"/>
      <c r="S29" s="8">
        <v>1720354</v>
      </c>
      <c r="T29" s="8">
        <v>4570</v>
      </c>
      <c r="U29" s="8">
        <v>5155</v>
      </c>
      <c r="V29" s="15"/>
      <c r="W29" s="66">
        <v>1515458</v>
      </c>
      <c r="X29" s="66">
        <v>227815</v>
      </c>
      <c r="Y29" s="15"/>
      <c r="Z29" s="8">
        <v>12089</v>
      </c>
      <c r="AA29" s="68">
        <v>0.78509712206847271</v>
      </c>
      <c r="AB29" s="68">
        <v>0.81337630942788075</v>
      </c>
      <c r="AC29" s="68">
        <v>0.66744887696949384</v>
      </c>
      <c r="AD29" s="10">
        <v>3.9E-2</v>
      </c>
      <c r="AF29" s="66">
        <v>3653</v>
      </c>
      <c r="AG29" s="66">
        <v>3095</v>
      </c>
    </row>
    <row r="30" spans="1:36" s="2" customFormat="1" ht="16.149999999999999" customHeight="1" x14ac:dyDescent="0.25">
      <c r="A30" s="14" t="s">
        <v>55</v>
      </c>
      <c r="B30" s="15"/>
      <c r="C30" s="6">
        <v>7173380</v>
      </c>
      <c r="D30" s="6">
        <v>3447097</v>
      </c>
      <c r="E30" s="6">
        <v>3726283</v>
      </c>
      <c r="F30" s="13">
        <f t="shared" si="4"/>
        <v>5.2736835765740342E-2</v>
      </c>
      <c r="G30" s="15"/>
      <c r="H30" s="6">
        <v>2782398</v>
      </c>
      <c r="I30" s="13">
        <f t="shared" si="3"/>
        <v>5.828223422625408E-2</v>
      </c>
      <c r="J30" s="15"/>
      <c r="K30" s="66">
        <v>18151</v>
      </c>
      <c r="L30" s="71">
        <f t="shared" si="1"/>
        <v>1.4747582423475233E-2</v>
      </c>
      <c r="M30" s="66">
        <v>10643</v>
      </c>
      <c r="N30" s="71">
        <f t="shared" si="2"/>
        <v>1.0539940462160989E-2</v>
      </c>
      <c r="O30" s="15"/>
      <c r="P30" s="9">
        <v>1.5543612565046518E-2</v>
      </c>
      <c r="Q30" s="13">
        <v>2.8314132727567744E-2</v>
      </c>
      <c r="R30" s="15"/>
      <c r="S30" s="8">
        <v>2760429</v>
      </c>
      <c r="T30" s="8">
        <v>11331</v>
      </c>
      <c r="U30" s="8">
        <v>10638</v>
      </c>
      <c r="V30" s="15"/>
      <c r="W30" s="66">
        <v>2440802</v>
      </c>
      <c r="X30" s="66">
        <v>372919</v>
      </c>
      <c r="Y30" s="15"/>
      <c r="Z30" s="8">
        <v>19420</v>
      </c>
      <c r="AA30" s="68">
        <v>0.77500698240434107</v>
      </c>
      <c r="AB30" s="68">
        <v>0.80790369013347296</v>
      </c>
      <c r="AC30" s="68">
        <v>0.66951997314535083</v>
      </c>
      <c r="AD30" s="10">
        <v>6.3E-2</v>
      </c>
      <c r="AF30" s="66">
        <v>7053</v>
      </c>
      <c r="AG30" s="66">
        <v>5823</v>
      </c>
    </row>
    <row r="31" spans="1:36" s="2" customFormat="1" ht="16.149999999999999" customHeight="1" x14ac:dyDescent="0.25">
      <c r="A31" s="11" t="s">
        <v>56</v>
      </c>
      <c r="B31" s="12"/>
      <c r="C31" s="6">
        <v>9508828</v>
      </c>
      <c r="D31" s="6">
        <v>4621990</v>
      </c>
      <c r="E31" s="6">
        <v>4886838</v>
      </c>
      <c r="F31" s="13">
        <f t="shared" si="4"/>
        <v>6.9906445854070631E-2</v>
      </c>
      <c r="G31" s="12"/>
      <c r="H31" s="6">
        <v>3334712</v>
      </c>
      <c r="I31" s="13">
        <f t="shared" si="3"/>
        <v>6.9851425231437128E-2</v>
      </c>
      <c r="J31" s="12"/>
      <c r="K31" s="66">
        <v>104738</v>
      </c>
      <c r="L31" s="71">
        <f t="shared" si="1"/>
        <v>8.5099018669491974E-2</v>
      </c>
      <c r="M31" s="66">
        <v>27368</v>
      </c>
      <c r="N31" s="71">
        <f t="shared" si="2"/>
        <v>2.7102986993180679E-2</v>
      </c>
      <c r="O31" s="12"/>
      <c r="P31" s="9">
        <v>2.3351012835739812E-2</v>
      </c>
      <c r="Q31" s="13">
        <v>3.5652458709586859E-2</v>
      </c>
      <c r="R31" s="12"/>
      <c r="S31" s="8">
        <v>3316495</v>
      </c>
      <c r="T31" s="8">
        <v>8551</v>
      </c>
      <c r="U31" s="8">
        <v>9666</v>
      </c>
      <c r="V31" s="12"/>
      <c r="W31" s="66">
        <v>2995072</v>
      </c>
      <c r="X31" s="66">
        <v>362314</v>
      </c>
      <c r="Y31" s="12"/>
      <c r="Z31" s="8">
        <v>22306</v>
      </c>
      <c r="AA31" s="68">
        <v>0.68582140003687542</v>
      </c>
      <c r="AB31" s="68">
        <v>0.76113773866582857</v>
      </c>
      <c r="AC31" s="68">
        <v>0.41534988713318283</v>
      </c>
      <c r="AD31" s="10">
        <v>7.0000000000000007E-2</v>
      </c>
      <c r="AF31" s="66">
        <v>7534</v>
      </c>
      <c r="AG31" s="66">
        <v>6558</v>
      </c>
      <c r="AI31" s="32"/>
      <c r="AJ31" s="32"/>
    </row>
    <row r="32" spans="1:36" s="2" customFormat="1" ht="16.149999999999999" customHeight="1" x14ac:dyDescent="0.25">
      <c r="A32" s="14" t="s">
        <v>57</v>
      </c>
      <c r="B32" s="15"/>
      <c r="C32" s="6">
        <v>1591079</v>
      </c>
      <c r="D32" s="6">
        <v>776892</v>
      </c>
      <c r="E32" s="6">
        <v>814187</v>
      </c>
      <c r="F32" s="13">
        <f t="shared" si="4"/>
        <v>1.1697201586047076E-2</v>
      </c>
      <c r="G32" s="15"/>
      <c r="H32" s="6">
        <v>557695</v>
      </c>
      <c r="I32" s="13">
        <f t="shared" si="3"/>
        <v>1.1681905542201644E-2</v>
      </c>
      <c r="J32" s="15"/>
      <c r="K32" s="66">
        <v>56878</v>
      </c>
      <c r="L32" s="71">
        <f t="shared" si="1"/>
        <v>4.6213045732049159E-2</v>
      </c>
      <c r="M32" s="66">
        <v>1767</v>
      </c>
      <c r="N32" s="71">
        <f t="shared" si="2"/>
        <v>1.7498895796897933E-3</v>
      </c>
      <c r="O32" s="15"/>
      <c r="P32" s="9">
        <v>2.1912683351868543E-2</v>
      </c>
      <c r="Q32" s="13">
        <v>3.0470914127423823E-2</v>
      </c>
      <c r="R32" s="15"/>
      <c r="S32" s="8">
        <v>555359</v>
      </c>
      <c r="T32" s="8">
        <v>982</v>
      </c>
      <c r="U32" s="8">
        <v>1354</v>
      </c>
      <c r="V32" s="15"/>
      <c r="W32" s="66">
        <v>496706</v>
      </c>
      <c r="X32" s="66">
        <v>65823</v>
      </c>
      <c r="Y32" s="15"/>
      <c r="Z32" s="8">
        <v>3957</v>
      </c>
      <c r="AA32" s="68">
        <v>0.70529683611802352</v>
      </c>
      <c r="AB32" s="68">
        <v>0.76601671309192199</v>
      </c>
      <c r="AC32" s="68">
        <v>0.50682852807283763</v>
      </c>
      <c r="AD32" s="10">
        <v>5.2000000000000005E-2</v>
      </c>
      <c r="AF32" s="66">
        <v>1383</v>
      </c>
      <c r="AG32" s="66">
        <v>1106</v>
      </c>
    </row>
    <row r="33" spans="1:33" s="2" customFormat="1" ht="16.149999999999999" customHeight="1" x14ac:dyDescent="0.25">
      <c r="A33" s="14" t="s">
        <v>58</v>
      </c>
      <c r="B33" s="15"/>
      <c r="C33" s="6">
        <v>1523771</v>
      </c>
      <c r="D33" s="6">
        <v>759967</v>
      </c>
      <c r="E33" s="6">
        <v>763804</v>
      </c>
      <c r="F33" s="13">
        <f t="shared" si="4"/>
        <v>1.1202370566120563E-2</v>
      </c>
      <c r="G33" s="15"/>
      <c r="H33" s="6">
        <v>518154</v>
      </c>
      <c r="I33" s="13">
        <f t="shared" si="3"/>
        <v>1.0853649547358235E-2</v>
      </c>
      <c r="J33" s="15"/>
      <c r="K33" s="66">
        <v>29587</v>
      </c>
      <c r="L33" s="71">
        <f t="shared" si="1"/>
        <v>2.403926622022818E-2</v>
      </c>
      <c r="M33" s="66">
        <v>6247</v>
      </c>
      <c r="N33" s="71">
        <f t="shared" si="2"/>
        <v>6.186508321631091E-3</v>
      </c>
      <c r="O33" s="15"/>
      <c r="P33" s="9">
        <v>2.9024061744786941E-2</v>
      </c>
      <c r="Q33" s="13">
        <v>3.7246667883878037E-2</v>
      </c>
      <c r="R33" s="15"/>
      <c r="S33" s="8">
        <v>515318</v>
      </c>
      <c r="T33" s="8">
        <v>1108</v>
      </c>
      <c r="U33" s="8">
        <v>1728</v>
      </c>
      <c r="V33" s="15"/>
      <c r="W33" s="66">
        <v>451102</v>
      </c>
      <c r="X33" s="66">
        <v>71072</v>
      </c>
      <c r="Y33" s="15"/>
      <c r="Z33" s="8">
        <v>4830</v>
      </c>
      <c r="AA33" s="68">
        <v>0.53171107685531827</v>
      </c>
      <c r="AB33" s="68">
        <v>0.61113924050632906</v>
      </c>
      <c r="AC33" s="68">
        <v>0.38264174849540705</v>
      </c>
      <c r="AD33" s="10">
        <v>4.4000000000000004E-2</v>
      </c>
      <c r="AF33" s="66">
        <v>1284</v>
      </c>
      <c r="AG33" s="66">
        <v>1150</v>
      </c>
    </row>
    <row r="34" spans="1:33" s="2" customFormat="1" ht="16.149999999999999" customHeight="1" x14ac:dyDescent="0.25">
      <c r="A34" s="14" t="s">
        <v>59</v>
      </c>
      <c r="B34" s="15"/>
      <c r="C34" s="6">
        <v>4426329</v>
      </c>
      <c r="D34" s="6">
        <v>2158167</v>
      </c>
      <c r="E34" s="6">
        <v>2268162</v>
      </c>
      <c r="F34" s="13">
        <f t="shared" si="4"/>
        <v>3.2541226802167693E-2</v>
      </c>
      <c r="G34" s="15"/>
      <c r="H34" s="6">
        <v>1582873</v>
      </c>
      <c r="I34" s="13">
        <f t="shared" si="3"/>
        <v>3.3156067153733391E-2</v>
      </c>
      <c r="J34" s="15"/>
      <c r="K34" s="66">
        <v>14126</v>
      </c>
      <c r="L34" s="71">
        <f t="shared" si="1"/>
        <v>1.1477293224285777E-2</v>
      </c>
      <c r="M34" s="66">
        <v>19086</v>
      </c>
      <c r="N34" s="71">
        <f t="shared" si="2"/>
        <v>1.8901184220690093E-2</v>
      </c>
      <c r="O34" s="15"/>
      <c r="P34" s="9">
        <v>2.2131248325802187E-2</v>
      </c>
      <c r="Q34" s="13">
        <v>2.5023799809601524E-2</v>
      </c>
      <c r="R34" s="15"/>
      <c r="S34" s="8">
        <v>1576600</v>
      </c>
      <c r="T34" s="8">
        <v>2599</v>
      </c>
      <c r="U34" s="8">
        <v>3674</v>
      </c>
      <c r="V34" s="15"/>
      <c r="W34" s="66">
        <v>1403935</v>
      </c>
      <c r="X34" s="66">
        <v>190577</v>
      </c>
      <c r="Y34" s="15"/>
      <c r="Z34" s="8">
        <v>9382</v>
      </c>
      <c r="AA34" s="68">
        <v>0.74181818181818182</v>
      </c>
      <c r="AB34" s="68">
        <v>0.81200192030724916</v>
      </c>
      <c r="AC34" s="68">
        <v>0.41476510067114092</v>
      </c>
      <c r="AD34" s="10">
        <v>6.8000000000000005E-2</v>
      </c>
      <c r="AF34" s="66">
        <v>3302</v>
      </c>
      <c r="AG34" s="66">
        <v>2996</v>
      </c>
    </row>
    <row r="35" spans="1:33" s="2" customFormat="1" ht="16.149999999999999" customHeight="1" x14ac:dyDescent="0.25">
      <c r="A35" s="16" t="s">
        <v>60</v>
      </c>
      <c r="B35" s="15"/>
      <c r="C35" s="17">
        <v>1967649</v>
      </c>
      <c r="D35" s="17">
        <v>926964</v>
      </c>
      <c r="E35" s="17">
        <v>1040685</v>
      </c>
      <c r="F35" s="18">
        <f t="shared" si="4"/>
        <v>1.4465646899735302E-2</v>
      </c>
      <c r="G35" s="15"/>
      <c r="H35" s="17">
        <v>675990</v>
      </c>
      <c r="I35" s="18">
        <f>H35/$H$3</f>
        <v>1.4159802988143859E-2</v>
      </c>
      <c r="J35" s="15"/>
      <c r="K35" s="67">
        <v>4147</v>
      </c>
      <c r="L35" s="72">
        <f t="shared" si="1"/>
        <v>3.369413492928863E-3</v>
      </c>
      <c r="M35" s="67">
        <v>268</v>
      </c>
      <c r="N35" s="72">
        <f t="shared" si="2"/>
        <v>2.6540487116970263E-4</v>
      </c>
      <c r="O35" s="15"/>
      <c r="P35" s="20">
        <v>2.2857055001710435E-2</v>
      </c>
      <c r="Q35" s="18">
        <v>0.06</v>
      </c>
      <c r="R35" s="15"/>
      <c r="S35" s="19">
        <v>669218</v>
      </c>
      <c r="T35" s="19">
        <v>3862</v>
      </c>
      <c r="U35" s="19">
        <v>2910</v>
      </c>
      <c r="V35" s="15"/>
      <c r="W35" s="67">
        <v>643329</v>
      </c>
      <c r="X35" s="67">
        <v>34842</v>
      </c>
      <c r="Y35" s="15"/>
      <c r="Z35" s="19">
        <v>4137</v>
      </c>
      <c r="AA35" s="69">
        <v>0.79803240740740744</v>
      </c>
      <c r="AB35" s="69">
        <v>0.8314606741573034</v>
      </c>
      <c r="AC35" s="69">
        <v>0.37301587301587302</v>
      </c>
      <c r="AD35" s="21">
        <v>0.115</v>
      </c>
      <c r="AF35" s="67">
        <v>1565</v>
      </c>
      <c r="AG35" s="67">
        <v>1306</v>
      </c>
    </row>
    <row r="36" spans="1:33" s="2" customFormat="1" ht="16.149999999999999" customHeight="1" x14ac:dyDescent="0.25">
      <c r="A36" s="2" t="s">
        <v>61</v>
      </c>
    </row>
    <row r="37" spans="1:33" x14ac:dyDescent="0.25">
      <c r="A37" s="2" t="s">
        <v>62</v>
      </c>
    </row>
  </sheetData>
  <mergeCells count="11">
    <mergeCell ref="A1:A2"/>
    <mergeCell ref="C1:F1"/>
    <mergeCell ref="H1:I1"/>
    <mergeCell ref="P1:Q1"/>
    <mergeCell ref="K1:L1"/>
    <mergeCell ref="M1:N1"/>
    <mergeCell ref="AF1:AG1"/>
    <mergeCell ref="Z1:AC1"/>
    <mergeCell ref="S1:U1"/>
    <mergeCell ref="W1:X1"/>
    <mergeCell ref="AD1:A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showGridLines="0" workbookViewId="0"/>
  </sheetViews>
  <sheetFormatPr defaultColWidth="9.140625" defaultRowHeight="11.25" x14ac:dyDescent="0.25"/>
  <cols>
    <col min="1" max="1" width="3.7109375" style="2" customWidth="1"/>
    <col min="2" max="2" width="9.28515625" style="2" hidden="1" customWidth="1"/>
    <col min="3" max="3" width="19.28515625" style="2" bestFit="1" customWidth="1"/>
    <col min="4" max="6" width="12.7109375" style="2" customWidth="1"/>
    <col min="7" max="7" width="8.7109375" style="2" customWidth="1"/>
    <col min="8" max="8" width="9.140625" style="2"/>
    <col min="9" max="9" width="12.5703125" style="2" customWidth="1"/>
    <col min="10" max="11" width="10.140625" style="2" bestFit="1" customWidth="1"/>
    <col min="12" max="13" width="9.140625" style="2"/>
    <col min="14" max="14" width="13.140625" style="2" bestFit="1" customWidth="1"/>
    <col min="15" max="16384" width="9.140625" style="2"/>
  </cols>
  <sheetData>
    <row r="1" spans="2:7" ht="16.149999999999999" customHeight="1" x14ac:dyDescent="0.25"/>
    <row r="2" spans="2:7" ht="16.149999999999999" customHeight="1" x14ac:dyDescent="0.25">
      <c r="C2" s="22" t="s">
        <v>63</v>
      </c>
      <c r="D2" s="23"/>
      <c r="E2" s="23"/>
      <c r="F2" s="23"/>
      <c r="G2" s="23"/>
    </row>
    <row r="3" spans="2:7" ht="4.9000000000000004" customHeight="1" x14ac:dyDescent="0.25">
      <c r="B3" s="23"/>
      <c r="C3" s="23"/>
      <c r="D3" s="23"/>
      <c r="E3" s="23"/>
      <c r="F3" s="23"/>
      <c r="G3" s="23"/>
    </row>
    <row r="4" spans="2:7" ht="16.149999999999999" customHeight="1" x14ac:dyDescent="0.25">
      <c r="B4" s="24" t="s">
        <v>64</v>
      </c>
      <c r="C4" s="25" t="s">
        <v>65</v>
      </c>
      <c r="D4" s="24" t="s">
        <v>11</v>
      </c>
      <c r="E4" s="24" t="s">
        <v>12</v>
      </c>
      <c r="F4" s="24" t="s">
        <v>13</v>
      </c>
      <c r="G4" s="24" t="s">
        <v>14</v>
      </c>
    </row>
    <row r="5" spans="2:7" ht="16.149999999999999" customHeight="1" x14ac:dyDescent="0.25">
      <c r="B5" s="26">
        <v>35</v>
      </c>
      <c r="C5" s="26" t="s">
        <v>51</v>
      </c>
      <c r="D5" s="27">
        <v>25332240</v>
      </c>
      <c r="E5" s="27">
        <v>12188319</v>
      </c>
      <c r="F5" s="27">
        <v>13143921</v>
      </c>
      <c r="G5" s="28">
        <f t="shared" ref="G5:G31" si="0">D5/$D$32</f>
        <v>0.18623608124180208</v>
      </c>
    </row>
    <row r="6" spans="2:7" ht="16.149999999999999" customHeight="1" x14ac:dyDescent="0.25">
      <c r="B6" s="5">
        <v>31</v>
      </c>
      <c r="C6" s="5" t="s">
        <v>48</v>
      </c>
      <c r="D6" s="27">
        <v>13582941</v>
      </c>
      <c r="E6" s="27">
        <v>6596602</v>
      </c>
      <c r="F6" s="27">
        <v>6986339</v>
      </c>
      <c r="G6" s="28">
        <f t="shared" si="0"/>
        <v>9.9858271656142694E-2</v>
      </c>
    </row>
    <row r="7" spans="2:7" ht="16.149999999999999" customHeight="1" x14ac:dyDescent="0.25">
      <c r="B7" s="5">
        <v>33</v>
      </c>
      <c r="C7" s="5" t="s">
        <v>50</v>
      </c>
      <c r="D7" s="27">
        <v>11074820</v>
      </c>
      <c r="E7" s="27">
        <v>5201283</v>
      </c>
      <c r="F7" s="27">
        <v>5873537</v>
      </c>
      <c r="G7" s="28">
        <f t="shared" si="0"/>
        <v>8.1419214299972467E-2</v>
      </c>
    </row>
    <row r="8" spans="2:7" ht="16.149999999999999" customHeight="1" x14ac:dyDescent="0.25">
      <c r="B8" s="5">
        <v>29</v>
      </c>
      <c r="C8" s="5" t="s">
        <v>46</v>
      </c>
      <c r="D8" s="27">
        <v>10496903</v>
      </c>
      <c r="E8" s="27">
        <v>5043952</v>
      </c>
      <c r="F8" s="27">
        <v>5452951</v>
      </c>
      <c r="G8" s="28">
        <f t="shared" si="0"/>
        <v>7.7170517881376299E-2</v>
      </c>
    </row>
    <row r="9" spans="2:7" ht="16.149999999999999" customHeight="1" x14ac:dyDescent="0.25">
      <c r="B9" s="5">
        <v>26</v>
      </c>
      <c r="C9" s="5" t="s">
        <v>43</v>
      </c>
      <c r="D9" s="27">
        <v>7338669</v>
      </c>
      <c r="E9" s="27">
        <v>3485857</v>
      </c>
      <c r="F9" s="27">
        <v>3852812</v>
      </c>
      <c r="G9" s="28">
        <f t="shared" si="0"/>
        <v>5.3951997774010288E-2</v>
      </c>
    </row>
    <row r="10" spans="2:7" ht="16.149999999999999" customHeight="1" x14ac:dyDescent="0.25">
      <c r="B10" s="5">
        <v>43</v>
      </c>
      <c r="C10" s="5" t="s">
        <v>55</v>
      </c>
      <c r="D10" s="27">
        <v>7173380</v>
      </c>
      <c r="E10" s="27">
        <v>3447097</v>
      </c>
      <c r="F10" s="27">
        <v>3726283</v>
      </c>
      <c r="G10" s="28">
        <f t="shared" si="0"/>
        <v>5.2736835765740342E-2</v>
      </c>
    </row>
    <row r="11" spans="2:7" ht="16.149999999999999" customHeight="1" x14ac:dyDescent="0.25">
      <c r="B11" s="5">
        <v>41</v>
      </c>
      <c r="C11" s="5" t="s">
        <v>53</v>
      </c>
      <c r="D11" s="27">
        <v>7105745</v>
      </c>
      <c r="E11" s="27">
        <v>3445670</v>
      </c>
      <c r="F11" s="27">
        <v>3660075</v>
      </c>
      <c r="G11" s="28">
        <f t="shared" si="0"/>
        <v>5.2239600726328536E-2</v>
      </c>
    </row>
    <row r="12" spans="2:7" ht="16.149999999999999" customHeight="1" x14ac:dyDescent="0.25">
      <c r="B12" s="5">
        <v>23</v>
      </c>
      <c r="C12" s="5" t="s">
        <v>40</v>
      </c>
      <c r="D12" s="27">
        <v>6332638</v>
      </c>
      <c r="E12" s="27">
        <v>3059823</v>
      </c>
      <c r="F12" s="27">
        <v>3272815</v>
      </c>
      <c r="G12" s="28">
        <f t="shared" si="0"/>
        <v>4.6555917875518431E-2</v>
      </c>
    </row>
    <row r="13" spans="2:7" ht="16.149999999999999" customHeight="1" x14ac:dyDescent="0.25">
      <c r="B13" s="5">
        <v>21</v>
      </c>
      <c r="C13" s="5" t="s">
        <v>38</v>
      </c>
      <c r="D13" s="27">
        <v>5507439</v>
      </c>
      <c r="E13" s="27">
        <v>2700997</v>
      </c>
      <c r="F13" s="27">
        <v>2806442</v>
      </c>
      <c r="G13" s="28">
        <f t="shared" si="0"/>
        <v>4.0489268104134064E-2</v>
      </c>
    </row>
    <row r="14" spans="2:7" ht="16.149999999999999" customHeight="1" x14ac:dyDescent="0.25">
      <c r="B14" s="5">
        <v>15</v>
      </c>
      <c r="C14" s="5" t="s">
        <v>34</v>
      </c>
      <c r="D14" s="27">
        <v>5344491</v>
      </c>
      <c r="E14" s="27">
        <v>2639589</v>
      </c>
      <c r="F14" s="27">
        <v>2704902</v>
      </c>
      <c r="G14" s="28">
        <f t="shared" si="0"/>
        <v>3.9291316522821508E-2</v>
      </c>
    </row>
    <row r="15" spans="2:7" ht="16.149999999999999" customHeight="1" x14ac:dyDescent="0.25">
      <c r="B15" s="5">
        <v>42</v>
      </c>
      <c r="C15" s="5" t="s">
        <v>54</v>
      </c>
      <c r="D15" s="27">
        <v>4751323</v>
      </c>
      <c r="E15" s="27">
        <v>2333772</v>
      </c>
      <c r="F15" s="27">
        <v>2417551</v>
      </c>
      <c r="G15" s="28">
        <f t="shared" si="0"/>
        <v>3.4930498693919003E-2</v>
      </c>
    </row>
    <row r="16" spans="2:7" ht="16.149999999999999" customHeight="1" x14ac:dyDescent="0.25">
      <c r="B16" s="5">
        <v>52</v>
      </c>
      <c r="C16" s="5" t="s">
        <v>59</v>
      </c>
      <c r="D16" s="27">
        <v>4426329</v>
      </c>
      <c r="E16" s="27">
        <v>2158167</v>
      </c>
      <c r="F16" s="27">
        <v>2268162</v>
      </c>
      <c r="G16" s="28">
        <f t="shared" si="0"/>
        <v>3.2541226802167693E-2</v>
      </c>
    </row>
    <row r="17" spans="2:7" ht="16.149999999999999" customHeight="1" x14ac:dyDescent="0.25">
      <c r="B17" s="5">
        <v>13</v>
      </c>
      <c r="C17" s="5" t="s">
        <v>32</v>
      </c>
      <c r="D17" s="27">
        <v>3272126</v>
      </c>
      <c r="E17" s="27">
        <v>1631135</v>
      </c>
      <c r="F17" s="27">
        <v>1640991</v>
      </c>
      <c r="G17" s="28">
        <f t="shared" si="0"/>
        <v>2.4055824655435636E-2</v>
      </c>
    </row>
    <row r="18" spans="2:7" ht="16.149999999999999" customHeight="1" x14ac:dyDescent="0.25">
      <c r="B18" s="5">
        <v>25</v>
      </c>
      <c r="C18" s="5" t="s">
        <v>42</v>
      </c>
      <c r="D18" s="27">
        <v>3097056</v>
      </c>
      <c r="E18" s="27">
        <v>1494762</v>
      </c>
      <c r="F18" s="27">
        <v>1602294</v>
      </c>
      <c r="G18" s="28">
        <f t="shared" si="0"/>
        <v>2.2768755263111774E-2</v>
      </c>
    </row>
    <row r="19" spans="2:7" ht="16.149999999999999" customHeight="1" x14ac:dyDescent="0.25">
      <c r="B19" s="5">
        <v>24</v>
      </c>
      <c r="C19" s="5" t="s">
        <v>41</v>
      </c>
      <c r="D19" s="27">
        <v>2865867</v>
      </c>
      <c r="E19" s="27">
        <v>1383183</v>
      </c>
      <c r="F19" s="27">
        <v>1482684</v>
      </c>
      <c r="G19" s="28">
        <f t="shared" si="0"/>
        <v>2.1069113487011001E-2</v>
      </c>
    </row>
    <row r="20" spans="2:7" ht="16.149999999999999" customHeight="1" x14ac:dyDescent="0.25">
      <c r="B20" s="5">
        <v>22</v>
      </c>
      <c r="C20" s="5" t="s">
        <v>39</v>
      </c>
      <c r="D20" s="27">
        <v>2831380</v>
      </c>
      <c r="E20" s="27">
        <v>1383959</v>
      </c>
      <c r="F20" s="27">
        <v>1447421</v>
      </c>
      <c r="G20" s="28">
        <f t="shared" si="0"/>
        <v>2.0815573976340568E-2</v>
      </c>
    </row>
    <row r="21" spans="2:7" ht="16.149999999999999" customHeight="1" x14ac:dyDescent="0.25">
      <c r="B21" s="5">
        <v>27</v>
      </c>
      <c r="C21" s="5" t="s">
        <v>44</v>
      </c>
      <c r="D21" s="27">
        <v>2696091</v>
      </c>
      <c r="E21" s="27">
        <v>1289039</v>
      </c>
      <c r="F21" s="27">
        <v>1407052</v>
      </c>
      <c r="G21" s="28">
        <f t="shared" si="0"/>
        <v>1.9820964214427597E-2</v>
      </c>
    </row>
    <row r="22" spans="2:7" ht="16.149999999999999" customHeight="1" x14ac:dyDescent="0.25">
      <c r="B22" s="5">
        <v>32</v>
      </c>
      <c r="C22" s="5" t="s">
        <v>49</v>
      </c>
      <c r="D22" s="27">
        <v>2305887</v>
      </c>
      <c r="E22" s="27">
        <v>1117759</v>
      </c>
      <c r="F22" s="27">
        <v>1188128</v>
      </c>
      <c r="G22" s="28">
        <f t="shared" si="0"/>
        <v>1.6952285256511674E-2</v>
      </c>
    </row>
    <row r="23" spans="2:7" ht="16.149999999999999" customHeight="1" x14ac:dyDescent="0.25">
      <c r="B23" s="5">
        <v>53</v>
      </c>
      <c r="C23" s="5" t="s">
        <v>60</v>
      </c>
      <c r="D23" s="27">
        <v>1967649</v>
      </c>
      <c r="E23" s="27">
        <v>926964</v>
      </c>
      <c r="F23" s="27">
        <v>1040685</v>
      </c>
      <c r="G23" s="28">
        <f t="shared" si="0"/>
        <v>1.4465646899735302E-2</v>
      </c>
    </row>
    <row r="24" spans="2:7" ht="16.149999999999999" customHeight="1" x14ac:dyDescent="0.25">
      <c r="B24" s="5">
        <v>28</v>
      </c>
      <c r="C24" s="5" t="s">
        <v>45</v>
      </c>
      <c r="D24" s="27">
        <v>1945299</v>
      </c>
      <c r="E24" s="27">
        <v>929842</v>
      </c>
      <c r="F24" s="27">
        <v>1015457</v>
      </c>
      <c r="G24" s="28">
        <f t="shared" si="0"/>
        <v>1.4301335476199354E-2</v>
      </c>
    </row>
    <row r="25" spans="2:7" ht="16.149999999999999" customHeight="1" x14ac:dyDescent="0.25">
      <c r="B25" s="5">
        <v>50</v>
      </c>
      <c r="C25" s="5" t="s">
        <v>57</v>
      </c>
      <c r="D25" s="27">
        <v>1591079</v>
      </c>
      <c r="E25" s="27">
        <v>776892</v>
      </c>
      <c r="F25" s="27">
        <v>814187</v>
      </c>
      <c r="G25" s="28">
        <f t="shared" si="0"/>
        <v>1.1697201586047076E-2</v>
      </c>
    </row>
    <row r="26" spans="2:7" ht="16.149999999999999" customHeight="1" x14ac:dyDescent="0.25">
      <c r="B26" s="5">
        <v>51</v>
      </c>
      <c r="C26" s="5" t="s">
        <v>58</v>
      </c>
      <c r="D26" s="27">
        <v>1523771</v>
      </c>
      <c r="E26" s="27">
        <v>759967</v>
      </c>
      <c r="F26" s="27">
        <v>763804</v>
      </c>
      <c r="G26" s="28">
        <f t="shared" si="0"/>
        <v>1.1202370566120563E-2</v>
      </c>
    </row>
    <row r="27" spans="2:7" ht="16.149999999999999" customHeight="1" x14ac:dyDescent="0.25">
      <c r="B27" s="5">
        <v>11</v>
      </c>
      <c r="C27" s="5" t="s">
        <v>30</v>
      </c>
      <c r="D27" s="27">
        <v>1100638</v>
      </c>
      <c r="E27" s="27">
        <v>546845</v>
      </c>
      <c r="F27" s="27">
        <v>553793</v>
      </c>
      <c r="G27" s="28">
        <f t="shared" si="0"/>
        <v>8.0916061108616752E-3</v>
      </c>
    </row>
    <row r="28" spans="2:7" ht="16.149999999999999" customHeight="1" x14ac:dyDescent="0.25">
      <c r="B28" s="5">
        <v>17</v>
      </c>
      <c r="C28" s="5" t="s">
        <v>36</v>
      </c>
      <c r="D28" s="27">
        <v>1014581</v>
      </c>
      <c r="E28" s="27">
        <v>504796</v>
      </c>
      <c r="F28" s="27">
        <v>509785</v>
      </c>
      <c r="G28" s="28">
        <f t="shared" si="0"/>
        <v>7.4589372887035963E-3</v>
      </c>
    </row>
    <row r="29" spans="2:7" ht="16.149999999999999" customHeight="1" x14ac:dyDescent="0.25">
      <c r="B29" s="26">
        <v>12</v>
      </c>
      <c r="C29" s="5" t="s">
        <v>31</v>
      </c>
      <c r="D29" s="27">
        <v>490385</v>
      </c>
      <c r="E29" s="27">
        <v>242973</v>
      </c>
      <c r="F29" s="27">
        <v>247412</v>
      </c>
      <c r="G29" s="28">
        <f t="shared" si="0"/>
        <v>3.6051837776588692E-3</v>
      </c>
    </row>
    <row r="30" spans="2:7" ht="16.149999999999999" customHeight="1" x14ac:dyDescent="0.25">
      <c r="B30" s="5">
        <v>16</v>
      </c>
      <c r="C30" s="5" t="s">
        <v>35</v>
      </c>
      <c r="D30" s="27">
        <v>451703</v>
      </c>
      <c r="E30" s="27">
        <v>223206</v>
      </c>
      <c r="F30" s="27">
        <v>228497</v>
      </c>
      <c r="G30" s="28">
        <f t="shared" si="0"/>
        <v>3.3208037112061831E-3</v>
      </c>
    </row>
    <row r="31" spans="2:7" ht="16.149999999999999" customHeight="1" x14ac:dyDescent="0.25">
      <c r="B31" s="29">
        <v>14</v>
      </c>
      <c r="C31" s="29" t="s">
        <v>33</v>
      </c>
      <c r="D31" s="17">
        <v>401762</v>
      </c>
      <c r="E31" s="17">
        <v>199629</v>
      </c>
      <c r="F31" s="17">
        <v>202133</v>
      </c>
      <c r="G31" s="20">
        <f t="shared" si="0"/>
        <v>2.953650386695724E-3</v>
      </c>
    </row>
    <row r="32" spans="2:7" ht="16.149999999999999" customHeight="1" x14ac:dyDescent="0.25">
      <c r="C32" s="30" t="s">
        <v>27</v>
      </c>
      <c r="D32" s="31">
        <f>SUM(D5:D31)</f>
        <v>136022192</v>
      </c>
      <c r="E32" s="31">
        <f>SUM(E5:E31)</f>
        <v>65712079</v>
      </c>
      <c r="F32" s="31">
        <f>SUM(F5:F31)</f>
        <v>70310113</v>
      </c>
      <c r="G32" s="32"/>
    </row>
    <row r="33" spans="3:7" ht="16.149999999999999" customHeight="1" x14ac:dyDescent="0.25">
      <c r="C33" s="23"/>
      <c r="D33" s="23"/>
      <c r="E33" s="23"/>
      <c r="F33" s="23"/>
      <c r="G33" s="23"/>
    </row>
    <row r="34" spans="3:7" ht="16.149999999999999" customHeight="1" x14ac:dyDescent="0.25">
      <c r="C34" s="105" t="s">
        <v>66</v>
      </c>
      <c r="D34" s="107" t="s">
        <v>1</v>
      </c>
      <c r="E34" s="108"/>
      <c r="F34" s="108"/>
      <c r="G34" s="109"/>
    </row>
    <row r="35" spans="3:7" ht="16.149999999999999" customHeight="1" x14ac:dyDescent="0.25">
      <c r="C35" s="106"/>
      <c r="D35" s="33" t="s">
        <v>11</v>
      </c>
      <c r="E35" s="33" t="s">
        <v>12</v>
      </c>
      <c r="F35" s="33" t="s">
        <v>13</v>
      </c>
      <c r="G35" s="33" t="s">
        <v>14</v>
      </c>
    </row>
    <row r="36" spans="3:7" ht="16.149999999999999" customHeight="1" x14ac:dyDescent="0.25">
      <c r="C36" s="26" t="s">
        <v>29</v>
      </c>
      <c r="D36" s="34">
        <v>12075686</v>
      </c>
      <c r="E36" s="34">
        <v>5988173</v>
      </c>
      <c r="F36" s="34">
        <v>6087513</v>
      </c>
      <c r="G36" s="35">
        <f>D36/$D$32</f>
        <v>8.8777322453383198E-2</v>
      </c>
    </row>
    <row r="37" spans="3:7" ht="16.149999999999999" customHeight="1" x14ac:dyDescent="0.25">
      <c r="C37" s="5" t="s">
        <v>37</v>
      </c>
      <c r="D37" s="34">
        <v>43111342</v>
      </c>
      <c r="E37" s="34">
        <v>20771414</v>
      </c>
      <c r="F37" s="34">
        <v>22339928</v>
      </c>
      <c r="G37" s="35">
        <f>D37/$D$32</f>
        <v>0.31694344405212937</v>
      </c>
    </row>
    <row r="38" spans="3:7" ht="16.149999999999999" customHeight="1" x14ac:dyDescent="0.25">
      <c r="C38" s="5" t="s">
        <v>56</v>
      </c>
      <c r="D38" s="34">
        <v>9508828</v>
      </c>
      <c r="E38" s="34">
        <v>4621990</v>
      </c>
      <c r="F38" s="34">
        <v>4886838</v>
      </c>
      <c r="G38" s="35">
        <f>D38/$D$32</f>
        <v>6.9906445854070631E-2</v>
      </c>
    </row>
    <row r="39" spans="3:7" ht="16.149999999999999" customHeight="1" x14ac:dyDescent="0.25">
      <c r="C39" s="5" t="s">
        <v>47</v>
      </c>
      <c r="D39" s="34">
        <v>52295888</v>
      </c>
      <c r="E39" s="34">
        <v>25103963</v>
      </c>
      <c r="F39" s="34">
        <v>27191925</v>
      </c>
      <c r="G39" s="35">
        <f>D39/$D$32</f>
        <v>0.38446585245442888</v>
      </c>
    </row>
    <row r="40" spans="3:7" ht="16.149999999999999" customHeight="1" x14ac:dyDescent="0.25">
      <c r="C40" s="29" t="s">
        <v>52</v>
      </c>
      <c r="D40" s="34">
        <v>19030448</v>
      </c>
      <c r="E40" s="34">
        <v>9226539</v>
      </c>
      <c r="F40" s="36">
        <v>9803909</v>
      </c>
      <c r="G40" s="35">
        <f>D40/$D$32</f>
        <v>0.13990693518598787</v>
      </c>
    </row>
    <row r="41" spans="3:7" x14ac:dyDescent="0.25">
      <c r="C41" s="37"/>
      <c r="D41" s="38"/>
      <c r="E41" s="38"/>
      <c r="G41" s="38"/>
    </row>
  </sheetData>
  <autoFilter ref="B4:G31">
    <sortState ref="B5:G32">
      <sortCondition descending="1" ref="G4:G31"/>
    </sortState>
  </autoFilter>
  <mergeCells count="2">
    <mergeCell ref="C34:C35"/>
    <mergeCell ref="D34:G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showGridLines="0" workbookViewId="0"/>
  </sheetViews>
  <sheetFormatPr defaultColWidth="8.85546875" defaultRowHeight="15.95" customHeight="1" outlineLevelCol="1" x14ac:dyDescent="0.25"/>
  <cols>
    <col min="1" max="1" width="28" style="73" customWidth="1"/>
    <col min="2" max="2" width="11.7109375" style="73" customWidth="1"/>
    <col min="3" max="3" width="12.7109375" style="73" hidden="1" customWidth="1" outlineLevel="1"/>
    <col min="4" max="4" width="11.7109375" style="73" customWidth="1" collapsed="1"/>
    <col min="5" max="5" width="11.7109375" style="73" customWidth="1"/>
    <col min="6" max="6" width="12.7109375" style="73" hidden="1" customWidth="1" outlineLevel="1"/>
    <col min="7" max="7" width="11.7109375" style="73" customWidth="1" collapsed="1"/>
    <col min="8" max="8" width="8.85546875" style="73" customWidth="1"/>
    <col min="9" max="9" width="15.140625" style="73" customWidth="1"/>
    <col min="10" max="10" width="8.85546875" style="73" customWidth="1"/>
    <col min="11" max="11" width="28.7109375" style="73" customWidth="1"/>
    <col min="12" max="12" width="14.7109375" style="73" customWidth="1"/>
    <col min="13" max="16384" width="8.85546875" style="73"/>
  </cols>
  <sheetData>
    <row r="2" spans="1:20" ht="30" customHeight="1" x14ac:dyDescent="0.25">
      <c r="A2" s="110" t="s">
        <v>67</v>
      </c>
      <c r="B2" s="110"/>
      <c r="C2" s="110"/>
      <c r="D2" s="110"/>
      <c r="E2" s="110"/>
      <c r="F2" s="110"/>
      <c r="G2" s="110"/>
      <c r="I2" s="74" t="s">
        <v>68</v>
      </c>
      <c r="J2" s="75"/>
      <c r="K2" s="75"/>
      <c r="L2" s="75"/>
      <c r="M2" s="75"/>
      <c r="N2" s="75"/>
    </row>
    <row r="4" spans="1:20" s="77" customFormat="1" ht="15.95" customHeight="1" x14ac:dyDescent="0.2">
      <c r="A4" s="111" t="s">
        <v>0</v>
      </c>
      <c r="B4" s="113" t="s">
        <v>1</v>
      </c>
      <c r="C4" s="113"/>
      <c r="D4" s="113"/>
      <c r="E4" s="114" t="s">
        <v>69</v>
      </c>
      <c r="F4" s="114"/>
      <c r="G4" s="114"/>
      <c r="H4" s="73"/>
      <c r="I4" s="76" t="s">
        <v>70</v>
      </c>
      <c r="J4" s="73"/>
      <c r="K4" s="73"/>
      <c r="L4" s="76" t="s">
        <v>71</v>
      </c>
      <c r="M4" s="73"/>
      <c r="N4" s="73"/>
      <c r="O4" s="73"/>
      <c r="P4" s="73"/>
      <c r="Q4" s="73"/>
      <c r="R4" s="73"/>
      <c r="S4" s="73"/>
      <c r="T4" s="73"/>
    </row>
    <row r="5" spans="1:20" s="77" customFormat="1" ht="15.95" customHeight="1" x14ac:dyDescent="0.2">
      <c r="A5" s="112"/>
      <c r="B5" s="78" t="s">
        <v>11</v>
      </c>
      <c r="C5" s="78" t="s">
        <v>72</v>
      </c>
      <c r="D5" s="78" t="s">
        <v>14</v>
      </c>
      <c r="E5" s="78" t="s">
        <v>73</v>
      </c>
      <c r="F5" s="79" t="s">
        <v>11</v>
      </c>
      <c r="G5" s="78" t="s">
        <v>14</v>
      </c>
      <c r="H5" s="73"/>
      <c r="I5" s="73" t="str">
        <f>VLOOKUP(J5,CHOOSE({1,2},$D$6:$D$38,$A$6:$A$38),2,FALSE)</f>
        <v>Piauí</v>
      </c>
      <c r="J5" s="80">
        <f>LARGE($D$5:$D$38,1)</f>
        <v>0.86078758637882336</v>
      </c>
      <c r="K5" s="73"/>
      <c r="L5" s="73" t="str">
        <f>VLOOKUP(M5,CHOOSE({1,2},$G$6:$G$38,$A$6:$A$38),2,FALSE)</f>
        <v>Sergipe</v>
      </c>
      <c r="M5" s="80">
        <f>LARGE($G$5:$G$38,1)</f>
        <v>0.95208094692630774</v>
      </c>
      <c r="N5" s="73"/>
      <c r="O5" s="73"/>
      <c r="P5" s="73"/>
      <c r="Q5" s="73"/>
      <c r="R5" s="73"/>
      <c r="S5" s="73"/>
      <c r="T5" s="73"/>
    </row>
    <row r="6" spans="1:20" s="77" customFormat="1" ht="15.95" customHeight="1" x14ac:dyDescent="0.2">
      <c r="A6" s="81" t="s">
        <v>27</v>
      </c>
      <c r="B6" s="82">
        <v>136022192</v>
      </c>
      <c r="C6" s="82">
        <v>213317639</v>
      </c>
      <c r="D6" s="83">
        <f t="shared" ref="D6:D38" si="0">B6/C6</f>
        <v>0.63765093518590832</v>
      </c>
      <c r="E6" s="84">
        <v>356926</v>
      </c>
      <c r="F6" s="85">
        <v>452246</v>
      </c>
      <c r="G6" s="86">
        <f t="shared" ref="G6:G38" si="1">E6/F6</f>
        <v>0.78922975548705798</v>
      </c>
      <c r="H6" s="73"/>
      <c r="I6" s="73" t="str">
        <f>VLOOKUP(J6,CHOOSE({1,2},$D$6:$D$38,$A$6:$A$38),2,FALSE)</f>
        <v>Sergipe</v>
      </c>
      <c r="J6" s="80">
        <f>LARGE($D$5:$D$38,2)</f>
        <v>0.83186684992007609</v>
      </c>
      <c r="K6" s="73"/>
      <c r="L6" s="73" t="str">
        <f>VLOOKUP(M6,CHOOSE({1,2},$G$6:$G$38,$A$6:$A$38),2,FALSE)</f>
        <v>Piauí</v>
      </c>
      <c r="M6" s="80">
        <f>LARGE($G$5:$G$38,2)</f>
        <v>0.94734625105307502</v>
      </c>
      <c r="N6" s="73"/>
      <c r="O6" s="73"/>
      <c r="P6" s="73"/>
      <c r="Q6" s="73"/>
      <c r="R6" s="73"/>
      <c r="S6" s="73"/>
      <c r="T6" s="73"/>
    </row>
    <row r="7" spans="1:20" s="77" customFormat="1" ht="15.95" customHeight="1" x14ac:dyDescent="0.2">
      <c r="A7" s="87" t="s">
        <v>29</v>
      </c>
      <c r="B7" s="82">
        <v>12075686</v>
      </c>
      <c r="C7" s="82">
        <v>18906962</v>
      </c>
      <c r="D7" s="83">
        <f t="shared" si="0"/>
        <v>0.63868991750234649</v>
      </c>
      <c r="E7" s="84">
        <v>29663</v>
      </c>
      <c r="F7" s="85">
        <v>37203</v>
      </c>
      <c r="G7" s="86">
        <f t="shared" si="1"/>
        <v>0.79732817245921028</v>
      </c>
      <c r="H7" s="73"/>
      <c r="I7" s="73" t="str">
        <f>VLOOKUP(J7,CHOOSE({1,2},$D$6:$D$38,$A$6:$A$38),2,FALSE)</f>
        <v>Rio Grande do Norte</v>
      </c>
      <c r="J7" s="80">
        <f>LARGE($D$5:$D$38,3)</f>
        <v>0.80481467762531023</v>
      </c>
      <c r="K7" s="73"/>
      <c r="L7" s="73" t="str">
        <f>VLOOKUP(M7,CHOOSE({1,2},$G$6:$G$38,$A$6:$A$38),2,FALSE)</f>
        <v>Rio Grande do Norte</v>
      </c>
      <c r="M7" s="80">
        <f>LARGE($G$5:$G$38,3)</f>
        <v>0.94356999330207636</v>
      </c>
      <c r="N7" s="73"/>
      <c r="O7" s="73"/>
      <c r="P7" s="73"/>
      <c r="Q7" s="73"/>
      <c r="R7" s="73"/>
      <c r="S7" s="73"/>
      <c r="T7" s="73"/>
    </row>
    <row r="8" spans="1:20" s="77" customFormat="1" ht="15.95" customHeight="1" x14ac:dyDescent="0.2">
      <c r="A8" s="88" t="s">
        <v>30</v>
      </c>
      <c r="B8" s="89">
        <v>1100638</v>
      </c>
      <c r="C8" s="89">
        <v>1815278</v>
      </c>
      <c r="D8" s="90">
        <f t="shared" si="0"/>
        <v>0.60631925247813279</v>
      </c>
      <c r="E8" s="91">
        <v>2527</v>
      </c>
      <c r="F8" s="92">
        <v>3028</v>
      </c>
      <c r="G8" s="93">
        <f t="shared" si="1"/>
        <v>0.83454425363276086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0" s="77" customFormat="1" ht="15.95" customHeight="1" x14ac:dyDescent="0.2">
      <c r="A9" s="88" t="s">
        <v>31</v>
      </c>
      <c r="B9" s="89">
        <v>490385</v>
      </c>
      <c r="C9" s="89">
        <v>906876</v>
      </c>
      <c r="D9" s="90">
        <f t="shared" si="0"/>
        <v>0.54074096127805782</v>
      </c>
      <c r="E9" s="91">
        <v>1320</v>
      </c>
      <c r="F9" s="92">
        <v>1986</v>
      </c>
      <c r="G9" s="93">
        <f t="shared" si="1"/>
        <v>0.66465256797583083</v>
      </c>
      <c r="H9" s="73"/>
      <c r="I9" s="76" t="s">
        <v>74</v>
      </c>
      <c r="J9" s="73"/>
      <c r="K9" s="73"/>
      <c r="L9" s="76" t="s">
        <v>75</v>
      </c>
      <c r="M9" s="73"/>
      <c r="N9" s="73"/>
      <c r="O9" s="73"/>
      <c r="P9" s="73"/>
      <c r="Q9" s="73"/>
      <c r="R9" s="73"/>
      <c r="S9" s="73"/>
      <c r="T9" s="73"/>
    </row>
    <row r="10" spans="1:20" s="77" customFormat="1" ht="15.95" customHeight="1" x14ac:dyDescent="0.2">
      <c r="A10" s="88" t="s">
        <v>32</v>
      </c>
      <c r="B10" s="89">
        <v>3272126</v>
      </c>
      <c r="C10" s="89">
        <v>4269995</v>
      </c>
      <c r="D10" s="90">
        <f t="shared" si="0"/>
        <v>0.76630675211563481</v>
      </c>
      <c r="E10" s="91">
        <v>9879</v>
      </c>
      <c r="F10" s="92">
        <v>10635</v>
      </c>
      <c r="G10" s="93">
        <f t="shared" si="1"/>
        <v>0.92891396332863185</v>
      </c>
      <c r="H10" s="73"/>
      <c r="I10" s="73" t="str">
        <f>VLOOKUP(J10,CHOOSE({1,2},$D$6:$D$38,$A$6:$A$38),2,FALSE)</f>
        <v>Mato Grosso</v>
      </c>
      <c r="J10" s="80">
        <f>SMALL($D$5:$D$38,1)</f>
        <v>0.42715756802048871</v>
      </c>
      <c r="K10" s="73"/>
      <c r="L10" s="73" t="str">
        <f>VLOOKUP(M10,CHOOSE({1,2},$G$6:$G$38,$A$6:$A$38),2,FALSE)</f>
        <v>Mato Grosso</v>
      </c>
      <c r="M10" s="80">
        <f>SMALL($G$5:$G$38,1)</f>
        <v>0.53182118476106588</v>
      </c>
      <c r="N10" s="73"/>
      <c r="O10" s="73"/>
      <c r="P10" s="73"/>
      <c r="Q10" s="73"/>
      <c r="R10" s="73"/>
      <c r="S10" s="73"/>
      <c r="T10" s="73"/>
    </row>
    <row r="11" spans="1:20" s="77" customFormat="1" ht="15.95" customHeight="1" x14ac:dyDescent="0.2">
      <c r="A11" s="88" t="s">
        <v>33</v>
      </c>
      <c r="B11" s="89">
        <v>401762</v>
      </c>
      <c r="C11" s="89">
        <v>652713</v>
      </c>
      <c r="D11" s="90">
        <f t="shared" si="0"/>
        <v>0.61552627264969439</v>
      </c>
      <c r="E11" s="91">
        <v>1039</v>
      </c>
      <c r="F11" s="92">
        <v>1596</v>
      </c>
      <c r="G11" s="93">
        <f t="shared" si="1"/>
        <v>0.65100250626566414</v>
      </c>
      <c r="H11" s="73"/>
      <c r="I11" s="73" t="str">
        <f>VLOOKUP(J11,CHOOSE({1,2},$D$6:$D$38,$A$6:$A$38),2,FALSE)</f>
        <v>Amapá</v>
      </c>
      <c r="J11" s="80">
        <f>SMALL($D$5:$D$38,2)</f>
        <v>0.51469497375266771</v>
      </c>
      <c r="K11" s="73"/>
      <c r="L11" s="73" t="str">
        <f>VLOOKUP(M11,CHOOSE({1,2},$G$6:$G$38,$A$6:$A$38),2,FALSE)</f>
        <v>Roraima</v>
      </c>
      <c r="M11" s="80">
        <f>SMALL($G$5:$G$38,2)</f>
        <v>0.65100250626566414</v>
      </c>
      <c r="N11" s="73"/>
      <c r="O11" s="73"/>
      <c r="P11" s="73"/>
      <c r="Q11" s="73"/>
      <c r="R11" s="73"/>
      <c r="S11" s="73"/>
      <c r="T11" s="73"/>
    </row>
    <row r="12" spans="1:20" s="77" customFormat="1" ht="15.95" customHeight="1" x14ac:dyDescent="0.2">
      <c r="A12" s="88" t="s">
        <v>34</v>
      </c>
      <c r="B12" s="89">
        <v>5344491</v>
      </c>
      <c r="C12" s="89">
        <v>8777124</v>
      </c>
      <c r="D12" s="90">
        <f t="shared" si="0"/>
        <v>0.60891141562999451</v>
      </c>
      <c r="E12" s="91">
        <v>10770</v>
      </c>
      <c r="F12" s="92">
        <v>14552</v>
      </c>
      <c r="G12" s="93">
        <f t="shared" si="1"/>
        <v>0.74010445299615168</v>
      </c>
      <c r="H12" s="73"/>
      <c r="I12" s="73" t="str">
        <f>VLOOKUP(J12,CHOOSE({1,2},$D$6:$D$38,$A$6:$A$38),2,FALSE)</f>
        <v>Acre</v>
      </c>
      <c r="J12" s="80">
        <f>SMALL($D$5:$D$38,3)</f>
        <v>0.54074096127805782</v>
      </c>
      <c r="K12" s="73"/>
      <c r="L12" s="73" t="str">
        <f>VLOOKUP(M12,CHOOSE({1,2},$G$6:$G$38,$A$6:$A$38),2,FALSE)</f>
        <v>Acre</v>
      </c>
      <c r="M12" s="80">
        <f>SMALL($G$5:$G$38,3)</f>
        <v>0.66465256797583083</v>
      </c>
      <c r="N12" s="73"/>
      <c r="O12" s="73"/>
      <c r="P12" s="73"/>
      <c r="Q12" s="73"/>
      <c r="R12" s="73"/>
      <c r="S12" s="73"/>
      <c r="T12" s="73"/>
    </row>
    <row r="13" spans="1:20" s="77" customFormat="1" ht="15.95" customHeight="1" x14ac:dyDescent="0.2">
      <c r="A13" s="88" t="s">
        <v>35</v>
      </c>
      <c r="B13" s="89">
        <v>451703</v>
      </c>
      <c r="C13" s="89">
        <v>877613</v>
      </c>
      <c r="D13" s="90">
        <f t="shared" si="0"/>
        <v>0.51469497375266771</v>
      </c>
      <c r="E13" s="91">
        <v>1006</v>
      </c>
      <c r="F13" s="92">
        <v>1341</v>
      </c>
      <c r="G13" s="93">
        <f t="shared" si="1"/>
        <v>0.750186428038777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1:20" s="77" customFormat="1" ht="15.95" customHeight="1" x14ac:dyDescent="0.2">
      <c r="A14" s="88" t="s">
        <v>36</v>
      </c>
      <c r="B14" s="89">
        <v>1014581</v>
      </c>
      <c r="C14" s="89">
        <v>1607363</v>
      </c>
      <c r="D14" s="90">
        <f t="shared" si="0"/>
        <v>0.63120838292283699</v>
      </c>
      <c r="E14" s="91">
        <v>3122</v>
      </c>
      <c r="F14" s="92">
        <v>4065</v>
      </c>
      <c r="G14" s="93">
        <f t="shared" si="1"/>
        <v>0.768019680196802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spans="1:20" s="77" customFormat="1" ht="15.95" customHeight="1" x14ac:dyDescent="0.2">
      <c r="A15" s="87" t="s">
        <v>37</v>
      </c>
      <c r="B15" s="82">
        <v>43111342</v>
      </c>
      <c r="C15" s="82">
        <v>57667842</v>
      </c>
      <c r="D15" s="83">
        <f t="shared" si="0"/>
        <v>0.74758028920173569</v>
      </c>
      <c r="E15" s="84">
        <v>102397</v>
      </c>
      <c r="F15" s="85">
        <v>115977</v>
      </c>
      <c r="G15" s="86">
        <f t="shared" si="1"/>
        <v>0.88290781792941708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1:20" s="77" customFormat="1" ht="15.95" customHeight="1" x14ac:dyDescent="0.2">
      <c r="A16" s="88" t="s">
        <v>38</v>
      </c>
      <c r="B16" s="89">
        <v>5507439</v>
      </c>
      <c r="C16" s="89">
        <v>7153262</v>
      </c>
      <c r="D16" s="90">
        <f t="shared" si="0"/>
        <v>0.76991993303195105</v>
      </c>
      <c r="E16" s="91">
        <v>13170</v>
      </c>
      <c r="F16" s="92">
        <v>14317</v>
      </c>
      <c r="G16" s="93">
        <f t="shared" si="1"/>
        <v>0.91988545086261087</v>
      </c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1:20" s="77" customFormat="1" ht="15.95" customHeight="1" x14ac:dyDescent="0.2">
      <c r="A17" s="88" t="s">
        <v>39</v>
      </c>
      <c r="B17" s="89">
        <v>2831380</v>
      </c>
      <c r="C17" s="89">
        <v>3289290</v>
      </c>
      <c r="D17" s="90">
        <f t="shared" si="0"/>
        <v>0.86078758637882336</v>
      </c>
      <c r="E17" s="91">
        <v>6747</v>
      </c>
      <c r="F17" s="92">
        <v>7122</v>
      </c>
      <c r="G17" s="93">
        <f t="shared" si="1"/>
        <v>0.94734625105307502</v>
      </c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8" spans="1:20" s="77" customFormat="1" ht="15.95" customHeight="1" x14ac:dyDescent="0.2">
      <c r="A18" s="88" t="s">
        <v>40</v>
      </c>
      <c r="B18" s="89">
        <v>6332638</v>
      </c>
      <c r="C18" s="89">
        <v>9240580</v>
      </c>
      <c r="D18" s="90">
        <f t="shared" si="0"/>
        <v>0.68530741576827425</v>
      </c>
      <c r="E18" s="91">
        <v>16758</v>
      </c>
      <c r="F18" s="92">
        <v>19810</v>
      </c>
      <c r="G18" s="93">
        <f t="shared" si="1"/>
        <v>0.84593639575971735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1:20" s="77" customFormat="1" ht="15.95" customHeight="1" x14ac:dyDescent="0.2">
      <c r="A19" s="88" t="s">
        <v>41</v>
      </c>
      <c r="B19" s="89">
        <v>2865867</v>
      </c>
      <c r="C19" s="89">
        <v>3560903</v>
      </c>
      <c r="D19" s="90">
        <f t="shared" si="0"/>
        <v>0.80481467762531023</v>
      </c>
      <c r="E19" s="91">
        <v>5635</v>
      </c>
      <c r="F19" s="92">
        <v>5972</v>
      </c>
      <c r="G19" s="93">
        <f t="shared" si="1"/>
        <v>0.94356999330207636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1:20" s="77" customFormat="1" ht="15.95" customHeight="1" x14ac:dyDescent="0.2">
      <c r="A20" s="88" t="s">
        <v>42</v>
      </c>
      <c r="B20" s="89">
        <v>3097056</v>
      </c>
      <c r="C20" s="89">
        <v>4059905</v>
      </c>
      <c r="D20" s="90">
        <f t="shared" si="0"/>
        <v>0.76283952457015625</v>
      </c>
      <c r="E20" s="91">
        <v>7868</v>
      </c>
      <c r="F20" s="92">
        <v>9269</v>
      </c>
      <c r="G20" s="93">
        <f t="shared" si="1"/>
        <v>0.84885100873880681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pans="1:20" s="77" customFormat="1" ht="15.95" customHeight="1" x14ac:dyDescent="0.2">
      <c r="A21" s="88" t="s">
        <v>43</v>
      </c>
      <c r="B21" s="89">
        <v>7338669</v>
      </c>
      <c r="C21" s="89">
        <v>9674793</v>
      </c>
      <c r="D21" s="90">
        <f t="shared" si="0"/>
        <v>0.75853498881061332</v>
      </c>
      <c r="E21" s="91">
        <v>16290</v>
      </c>
      <c r="F21" s="92">
        <v>17560</v>
      </c>
      <c r="G21" s="93">
        <f t="shared" si="1"/>
        <v>0.92767653758542146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1:20" s="77" customFormat="1" ht="15.95" customHeight="1" x14ac:dyDescent="0.2">
      <c r="A22" s="88" t="s">
        <v>44</v>
      </c>
      <c r="B22" s="89">
        <v>2696091</v>
      </c>
      <c r="C22" s="89">
        <v>3365351</v>
      </c>
      <c r="D22" s="90">
        <f t="shared" si="0"/>
        <v>0.80113218502319672</v>
      </c>
      <c r="E22" s="91">
        <v>5653</v>
      </c>
      <c r="F22" s="92">
        <v>6047</v>
      </c>
      <c r="G22" s="93">
        <f t="shared" si="1"/>
        <v>0.93484372416074091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1:20" s="77" customFormat="1" ht="15.95" customHeight="1" x14ac:dyDescent="0.2">
      <c r="A23" s="88" t="s">
        <v>45</v>
      </c>
      <c r="B23" s="89">
        <v>1945299</v>
      </c>
      <c r="C23" s="89">
        <v>2338474</v>
      </c>
      <c r="D23" s="90">
        <f t="shared" si="0"/>
        <v>0.83186684992007609</v>
      </c>
      <c r="E23" s="91">
        <v>4987</v>
      </c>
      <c r="F23" s="92">
        <v>5238</v>
      </c>
      <c r="G23" s="93">
        <f t="shared" si="1"/>
        <v>0.95208094692630774</v>
      </c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</row>
    <row r="24" spans="1:20" s="77" customFormat="1" ht="15.95" customHeight="1" x14ac:dyDescent="0.2">
      <c r="A24" s="88" t="s">
        <v>46</v>
      </c>
      <c r="B24" s="89">
        <v>10496903</v>
      </c>
      <c r="C24" s="89">
        <v>14985284</v>
      </c>
      <c r="D24" s="90">
        <f t="shared" si="0"/>
        <v>0.70048075164941814</v>
      </c>
      <c r="E24" s="91">
        <v>25289</v>
      </c>
      <c r="F24" s="92">
        <v>30642</v>
      </c>
      <c r="G24" s="93">
        <f t="shared" si="1"/>
        <v>0.82530513674042161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</row>
    <row r="25" spans="1:20" s="77" customFormat="1" ht="15.95" customHeight="1" x14ac:dyDescent="0.2">
      <c r="A25" s="87" t="s">
        <v>47</v>
      </c>
      <c r="B25" s="82">
        <v>52295888</v>
      </c>
      <c r="C25" s="82">
        <v>89632912</v>
      </c>
      <c r="D25" s="83">
        <f t="shared" si="0"/>
        <v>0.58344515237884942</v>
      </c>
      <c r="E25" s="84">
        <v>154313</v>
      </c>
      <c r="F25" s="85">
        <v>202995</v>
      </c>
      <c r="G25" s="86">
        <f t="shared" si="1"/>
        <v>0.7601812852533314</v>
      </c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1:20" s="77" customFormat="1" ht="15.95" customHeight="1" x14ac:dyDescent="0.2">
      <c r="A26" s="88" t="s">
        <v>48</v>
      </c>
      <c r="B26" s="89">
        <v>13582941</v>
      </c>
      <c r="C26" s="89">
        <v>21411923</v>
      </c>
      <c r="D26" s="90">
        <f t="shared" si="0"/>
        <v>0.63436343386813043</v>
      </c>
      <c r="E26" s="91">
        <v>37976</v>
      </c>
      <c r="F26" s="92">
        <v>50600</v>
      </c>
      <c r="G26" s="93">
        <f t="shared" si="1"/>
        <v>0.75051383399209481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s="77" customFormat="1" ht="15.95" customHeight="1" x14ac:dyDescent="0.2">
      <c r="A27" s="88" t="s">
        <v>49</v>
      </c>
      <c r="B27" s="89">
        <v>2305887</v>
      </c>
      <c r="C27" s="89">
        <v>4108508</v>
      </c>
      <c r="D27" s="90">
        <f t="shared" si="0"/>
        <v>0.56124680784362591</v>
      </c>
      <c r="E27" s="91">
        <v>6163</v>
      </c>
      <c r="F27" s="92">
        <v>8612</v>
      </c>
      <c r="G27" s="93">
        <f t="shared" si="1"/>
        <v>0.71562935438922437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1:20" s="77" customFormat="1" ht="15.95" customHeight="1" x14ac:dyDescent="0.2">
      <c r="A28" s="88" t="s">
        <v>50</v>
      </c>
      <c r="B28" s="89">
        <v>11074820</v>
      </c>
      <c r="C28" s="89">
        <v>17463349</v>
      </c>
      <c r="D28" s="90">
        <f t="shared" si="0"/>
        <v>0.63417503710198997</v>
      </c>
      <c r="E28" s="91">
        <v>34640</v>
      </c>
      <c r="F28" s="92">
        <v>41365</v>
      </c>
      <c r="G28" s="93">
        <f t="shared" si="1"/>
        <v>0.83742294210080981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1:20" s="77" customFormat="1" ht="15.95" customHeight="1" x14ac:dyDescent="0.2">
      <c r="A29" s="88" t="s">
        <v>51</v>
      </c>
      <c r="B29" s="89">
        <v>25332240</v>
      </c>
      <c r="C29" s="89">
        <v>46649132</v>
      </c>
      <c r="D29" s="90">
        <f t="shared" si="0"/>
        <v>0.54303775684400735</v>
      </c>
      <c r="E29" s="91">
        <v>75534</v>
      </c>
      <c r="F29" s="92">
        <v>102418</v>
      </c>
      <c r="G29" s="93">
        <f t="shared" si="1"/>
        <v>0.73750707883379873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1:20" s="77" customFormat="1" ht="15.95" customHeight="1" x14ac:dyDescent="0.2">
      <c r="A30" s="87" t="s">
        <v>52</v>
      </c>
      <c r="B30" s="82">
        <v>19030448</v>
      </c>
      <c r="C30" s="82">
        <v>30402587</v>
      </c>
      <c r="D30" s="83">
        <f t="shared" si="0"/>
        <v>0.62594831156967001</v>
      </c>
      <c r="E30" s="84">
        <v>48247</v>
      </c>
      <c r="F30" s="85">
        <v>63529</v>
      </c>
      <c r="G30" s="86">
        <f t="shared" si="1"/>
        <v>0.75944844086952412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1:20" s="77" customFormat="1" ht="15.95" customHeight="1" x14ac:dyDescent="0.2">
      <c r="A31" s="88" t="s">
        <v>53</v>
      </c>
      <c r="B31" s="89">
        <v>7105745</v>
      </c>
      <c r="C31" s="89">
        <v>11597484</v>
      </c>
      <c r="D31" s="90">
        <f t="shared" si="0"/>
        <v>0.61269711602964916</v>
      </c>
      <c r="E31" s="91">
        <v>16738</v>
      </c>
      <c r="F31" s="92">
        <v>23073</v>
      </c>
      <c r="G31" s="93">
        <f t="shared" si="1"/>
        <v>0.72543665756511944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 s="77" customFormat="1" ht="15.95" customHeight="1" x14ac:dyDescent="0.2">
      <c r="A32" s="88" t="s">
        <v>54</v>
      </c>
      <c r="B32" s="89">
        <v>4751323</v>
      </c>
      <c r="C32" s="89">
        <v>7338473</v>
      </c>
      <c r="D32" s="90">
        <f t="shared" si="0"/>
        <v>0.64745390492000177</v>
      </c>
      <c r="E32" s="91">
        <v>12089</v>
      </c>
      <c r="F32" s="92">
        <v>15393</v>
      </c>
      <c r="G32" s="93">
        <f t="shared" si="1"/>
        <v>0.78535698044565716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1:20" s="77" customFormat="1" ht="15.95" customHeight="1" x14ac:dyDescent="0.2">
      <c r="A33" s="88" t="s">
        <v>55</v>
      </c>
      <c r="B33" s="89">
        <v>7173380</v>
      </c>
      <c r="C33" s="89">
        <v>11466630</v>
      </c>
      <c r="D33" s="90">
        <f t="shared" si="0"/>
        <v>0.62558746554131428</v>
      </c>
      <c r="E33" s="91">
        <v>19420</v>
      </c>
      <c r="F33" s="92">
        <v>25063</v>
      </c>
      <c r="G33" s="93">
        <f t="shared" si="1"/>
        <v>0.77484738459083113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 s="77" customFormat="1" ht="15.95" customHeight="1" x14ac:dyDescent="0.2">
      <c r="A34" s="87" t="s">
        <v>56</v>
      </c>
      <c r="B34" s="82">
        <v>9508828</v>
      </c>
      <c r="C34" s="82">
        <v>16707336</v>
      </c>
      <c r="D34" s="83">
        <f t="shared" si="0"/>
        <v>0.56914088517762496</v>
      </c>
      <c r="E34" s="84">
        <v>22306</v>
      </c>
      <c r="F34" s="85">
        <v>32542</v>
      </c>
      <c r="G34" s="86">
        <f t="shared" si="1"/>
        <v>0.68545264581156662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spans="1:20" s="77" customFormat="1" ht="15.95" customHeight="1" x14ac:dyDescent="0.2">
      <c r="A35" s="88" t="s">
        <v>57</v>
      </c>
      <c r="B35" s="89">
        <v>1591079</v>
      </c>
      <c r="C35" s="89">
        <v>2839188</v>
      </c>
      <c r="D35" s="90">
        <f t="shared" si="0"/>
        <v>0.56039931135240073</v>
      </c>
      <c r="E35" s="91">
        <v>3957</v>
      </c>
      <c r="F35" s="92">
        <v>5626</v>
      </c>
      <c r="G35" s="93">
        <f t="shared" si="1"/>
        <v>0.70334162815499468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</row>
    <row r="36" spans="1:20" s="77" customFormat="1" ht="15.95" customHeight="1" x14ac:dyDescent="0.2">
      <c r="A36" s="88" t="s">
        <v>58</v>
      </c>
      <c r="B36" s="89">
        <v>1523771</v>
      </c>
      <c r="C36" s="89">
        <v>3567234</v>
      </c>
      <c r="D36" s="90">
        <f t="shared" si="0"/>
        <v>0.42715756802048871</v>
      </c>
      <c r="E36" s="91">
        <v>4830</v>
      </c>
      <c r="F36" s="92">
        <v>9082</v>
      </c>
      <c r="G36" s="93">
        <f t="shared" si="1"/>
        <v>0.53182118476106588</v>
      </c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</row>
    <row r="37" spans="1:20" s="77" customFormat="1" ht="15.95" customHeight="1" x14ac:dyDescent="0.2">
      <c r="A37" s="88" t="s">
        <v>59</v>
      </c>
      <c r="B37" s="89">
        <v>4426329</v>
      </c>
      <c r="C37" s="89">
        <v>7206589</v>
      </c>
      <c r="D37" s="90">
        <f t="shared" si="0"/>
        <v>0.61420583302308485</v>
      </c>
      <c r="E37" s="91">
        <v>9382</v>
      </c>
      <c r="F37" s="92">
        <v>12650</v>
      </c>
      <c r="G37" s="93">
        <f t="shared" si="1"/>
        <v>0.74166007905138343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</row>
    <row r="38" spans="1:20" s="77" customFormat="1" ht="15.95" customHeight="1" x14ac:dyDescent="0.2">
      <c r="A38" s="88" t="s">
        <v>60</v>
      </c>
      <c r="B38" s="89">
        <v>1967649</v>
      </c>
      <c r="C38" s="89">
        <v>3094325</v>
      </c>
      <c r="D38" s="90">
        <f t="shared" si="0"/>
        <v>0.63588957203913621</v>
      </c>
      <c r="E38" s="91">
        <v>4137</v>
      </c>
      <c r="F38" s="92">
        <v>5184</v>
      </c>
      <c r="G38" s="93">
        <f t="shared" si="1"/>
        <v>0.79803240740740744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</row>
    <row r="39" spans="1:20" s="77" customFormat="1" ht="15.95" customHeight="1" x14ac:dyDescent="0.2">
      <c r="A39" s="73" t="s">
        <v>76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</row>
    <row r="40" spans="1:20" s="77" customFormat="1" ht="15.95" customHeight="1" x14ac:dyDescent="0.2">
      <c r="A40" s="73" t="s">
        <v>77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</row>
  </sheetData>
  <mergeCells count="4">
    <mergeCell ref="A2:G2"/>
    <mergeCell ref="A4:A5"/>
    <mergeCell ref="B4:D4"/>
    <mergeCell ref="E4:G4"/>
  </mergeCells>
  <pageMargins left="0" right="0" top="0.39370078740157505" bottom="0.39370078740157505" header="0" footer="0"/>
  <pageSetup paperSize="9" fitToWidth="0" fitToHeight="0" orientation="portrait" r:id="rId1"/>
  <headerFooter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showGridLines="0" workbookViewId="0"/>
  </sheetViews>
  <sheetFormatPr defaultColWidth="9.140625" defaultRowHeight="11.25" x14ac:dyDescent="0.25"/>
  <cols>
    <col min="1" max="1" width="3.7109375" style="2" customWidth="1"/>
    <col min="2" max="2" width="5.28515625" style="2" hidden="1" customWidth="1"/>
    <col min="3" max="3" width="19.28515625" style="2" bestFit="1" customWidth="1"/>
    <col min="4" max="4" width="14" style="2" customWidth="1"/>
    <col min="5" max="6" width="9.140625" style="2"/>
    <col min="7" max="7" width="12.5703125" style="2" customWidth="1"/>
    <col min="8" max="9" width="10.140625" style="2" bestFit="1" customWidth="1"/>
    <col min="10" max="11" width="9.140625" style="2"/>
    <col min="12" max="12" width="13.140625" style="2" bestFit="1" customWidth="1"/>
    <col min="13" max="16384" width="9.140625" style="2"/>
  </cols>
  <sheetData>
    <row r="1" spans="2:5" ht="16.149999999999999" customHeight="1" x14ac:dyDescent="0.25"/>
    <row r="2" spans="2:5" ht="16.149999999999999" customHeight="1" x14ac:dyDescent="0.25">
      <c r="C2" s="22" t="s">
        <v>78</v>
      </c>
      <c r="D2" s="22"/>
      <c r="E2" s="22"/>
    </row>
    <row r="3" spans="2:5" ht="4.9000000000000004" customHeight="1" x14ac:dyDescent="0.25"/>
    <row r="4" spans="2:5" ht="33.75" x14ac:dyDescent="0.25">
      <c r="B4" s="39" t="s">
        <v>64</v>
      </c>
      <c r="C4" s="40" t="s">
        <v>65</v>
      </c>
      <c r="D4" s="24" t="s">
        <v>79</v>
      </c>
      <c r="E4" s="24" t="s">
        <v>14</v>
      </c>
    </row>
    <row r="5" spans="2:5" ht="16.149999999999999" customHeight="1" x14ac:dyDescent="0.25">
      <c r="B5" s="26">
        <v>35</v>
      </c>
      <c r="C5" s="26" t="s">
        <v>51</v>
      </c>
      <c r="D5" s="27">
        <v>9110058</v>
      </c>
      <c r="E5" s="28">
        <f t="shared" ref="E5:E31" si="0">D5/$D$32</f>
        <v>0.19082623484158623</v>
      </c>
    </row>
    <row r="6" spans="2:5" ht="16.149999999999999" customHeight="1" x14ac:dyDescent="0.25">
      <c r="B6" s="5">
        <v>31</v>
      </c>
      <c r="C6" s="5" t="s">
        <v>48</v>
      </c>
      <c r="D6" s="27">
        <v>4920171</v>
      </c>
      <c r="E6" s="28">
        <f t="shared" si="0"/>
        <v>0.10306166071684308</v>
      </c>
    </row>
    <row r="7" spans="2:5" ht="16.149999999999999" customHeight="1" x14ac:dyDescent="0.25">
      <c r="B7" s="5">
        <v>33</v>
      </c>
      <c r="C7" s="5" t="s">
        <v>50</v>
      </c>
      <c r="D7" s="27">
        <v>4165291</v>
      </c>
      <c r="E7" s="28">
        <f t="shared" si="0"/>
        <v>8.7249367517698073E-2</v>
      </c>
    </row>
    <row r="8" spans="2:5" ht="16.149999999999999" customHeight="1" x14ac:dyDescent="0.25">
      <c r="B8" s="5">
        <v>29</v>
      </c>
      <c r="C8" s="5" t="s">
        <v>46</v>
      </c>
      <c r="D8" s="27">
        <v>3731766</v>
      </c>
      <c r="E8" s="28">
        <f t="shared" si="0"/>
        <v>7.8168421659867246E-2</v>
      </c>
    </row>
    <row r="9" spans="2:5" ht="16.149999999999999" customHeight="1" x14ac:dyDescent="0.25">
      <c r="B9" s="5">
        <v>43</v>
      </c>
      <c r="C9" s="5" t="s">
        <v>55</v>
      </c>
      <c r="D9" s="27">
        <v>2782398</v>
      </c>
      <c r="E9" s="28">
        <f t="shared" si="0"/>
        <v>5.828223422625408E-2</v>
      </c>
    </row>
    <row r="10" spans="2:5" ht="16.149999999999999" customHeight="1" x14ac:dyDescent="0.25">
      <c r="B10" s="5">
        <v>41</v>
      </c>
      <c r="C10" s="5" t="s">
        <v>53</v>
      </c>
      <c r="D10" s="27">
        <v>2599734</v>
      </c>
      <c r="E10" s="28">
        <f t="shared" si="0"/>
        <v>5.4456014529178226E-2</v>
      </c>
    </row>
    <row r="11" spans="2:5" ht="16.149999999999999" customHeight="1" x14ac:dyDescent="0.25">
      <c r="B11" s="5">
        <v>26</v>
      </c>
      <c r="C11" s="5" t="s">
        <v>43</v>
      </c>
      <c r="D11" s="27">
        <v>2568050</v>
      </c>
      <c r="E11" s="28">
        <f t="shared" si="0"/>
        <v>5.379233725898732E-2</v>
      </c>
    </row>
    <row r="12" spans="2:5" ht="16.149999999999999" customHeight="1" x14ac:dyDescent="0.25">
      <c r="B12" s="5">
        <v>23</v>
      </c>
      <c r="C12" s="5" t="s">
        <v>40</v>
      </c>
      <c r="D12" s="27">
        <v>2153860</v>
      </c>
      <c r="E12" s="28">
        <f t="shared" si="0"/>
        <v>4.5116397082861484E-2</v>
      </c>
    </row>
    <row r="13" spans="2:5" ht="16.149999999999999" customHeight="1" x14ac:dyDescent="0.25">
      <c r="B13" s="5">
        <v>42</v>
      </c>
      <c r="C13" s="5" t="s">
        <v>54</v>
      </c>
      <c r="D13" s="27">
        <v>1730079</v>
      </c>
      <c r="E13" s="28">
        <f t="shared" si="0"/>
        <v>3.6239556493328218E-2</v>
      </c>
    </row>
    <row r="14" spans="2:5" ht="16.149999999999999" customHeight="1" x14ac:dyDescent="0.25">
      <c r="B14" s="5">
        <v>21</v>
      </c>
      <c r="C14" s="5" t="s">
        <v>38</v>
      </c>
      <c r="D14" s="27">
        <v>1683154</v>
      </c>
      <c r="E14" s="28">
        <f t="shared" si="0"/>
        <v>3.525662959319855E-2</v>
      </c>
    </row>
    <row r="15" spans="2:5" ht="16.149999999999999" customHeight="1" x14ac:dyDescent="0.25">
      <c r="B15" s="5">
        <v>15</v>
      </c>
      <c r="C15" s="5" t="s">
        <v>34</v>
      </c>
      <c r="D15" s="27">
        <v>1593836</v>
      </c>
      <c r="E15" s="28">
        <f t="shared" si="0"/>
        <v>3.3385706527332144E-2</v>
      </c>
    </row>
    <row r="16" spans="2:5" ht="16.149999999999999" customHeight="1" x14ac:dyDescent="0.25">
      <c r="B16" s="5">
        <v>52</v>
      </c>
      <c r="C16" s="5" t="s">
        <v>59</v>
      </c>
      <c r="D16" s="27">
        <v>1582873</v>
      </c>
      <c r="E16" s="28">
        <f t="shared" si="0"/>
        <v>3.3156067153733391E-2</v>
      </c>
    </row>
    <row r="17" spans="2:5" ht="16.149999999999999" customHeight="1" x14ac:dyDescent="0.25">
      <c r="B17" s="5">
        <v>25</v>
      </c>
      <c r="C17" s="5" t="s">
        <v>42</v>
      </c>
      <c r="D17" s="27">
        <v>1065115</v>
      </c>
      <c r="E17" s="28">
        <f t="shared" si="0"/>
        <v>2.2310712524914345E-2</v>
      </c>
    </row>
    <row r="18" spans="2:5" ht="16.149999999999999" customHeight="1" x14ac:dyDescent="0.25">
      <c r="B18" s="5">
        <v>24</v>
      </c>
      <c r="C18" s="5" t="s">
        <v>41</v>
      </c>
      <c r="D18" s="27">
        <v>982508</v>
      </c>
      <c r="E18" s="28">
        <f t="shared" si="0"/>
        <v>2.0580363192170367E-2</v>
      </c>
    </row>
    <row r="19" spans="2:5" ht="16.149999999999999" customHeight="1" x14ac:dyDescent="0.25">
      <c r="B19" s="5">
        <v>22</v>
      </c>
      <c r="C19" s="5" t="s">
        <v>39</v>
      </c>
      <c r="D19" s="27">
        <v>922603</v>
      </c>
      <c r="E19" s="28">
        <f t="shared" si="0"/>
        <v>1.9325547295478467E-2</v>
      </c>
    </row>
    <row r="20" spans="2:5" ht="16.149999999999999" customHeight="1" x14ac:dyDescent="0.25">
      <c r="B20" s="5">
        <v>27</v>
      </c>
      <c r="C20" s="5" t="s">
        <v>44</v>
      </c>
      <c r="D20" s="27">
        <v>890921</v>
      </c>
      <c r="E20" s="28">
        <f t="shared" si="0"/>
        <v>1.8661911918815537E-2</v>
      </c>
    </row>
    <row r="21" spans="2:5" ht="16.149999999999999" customHeight="1" x14ac:dyDescent="0.25">
      <c r="B21" s="5">
        <v>13</v>
      </c>
      <c r="C21" s="5" t="s">
        <v>32</v>
      </c>
      <c r="D21" s="27">
        <v>875340</v>
      </c>
      <c r="E21" s="28">
        <f t="shared" si="0"/>
        <v>1.8335540389120913E-2</v>
      </c>
    </row>
    <row r="22" spans="2:5" ht="16.149999999999999" customHeight="1" x14ac:dyDescent="0.25">
      <c r="B22" s="5">
        <v>32</v>
      </c>
      <c r="C22" s="5" t="s">
        <v>49</v>
      </c>
      <c r="D22" s="27">
        <v>847243</v>
      </c>
      <c r="E22" s="28">
        <f t="shared" si="0"/>
        <v>1.7746999161354412E-2</v>
      </c>
    </row>
    <row r="23" spans="2:5" ht="16.149999999999999" customHeight="1" x14ac:dyDescent="0.25">
      <c r="B23" s="5">
        <v>28</v>
      </c>
      <c r="C23" s="5" t="s">
        <v>45</v>
      </c>
      <c r="D23" s="27">
        <v>684334</v>
      </c>
      <c r="E23" s="28">
        <f t="shared" si="0"/>
        <v>1.4334582786858445E-2</v>
      </c>
    </row>
    <row r="24" spans="2:5" ht="16.149999999999999" customHeight="1" x14ac:dyDescent="0.25">
      <c r="B24" s="5">
        <v>53</v>
      </c>
      <c r="C24" s="5" t="s">
        <v>60</v>
      </c>
      <c r="D24" s="27">
        <v>675990</v>
      </c>
      <c r="E24" s="28">
        <f t="shared" si="0"/>
        <v>1.4159802988143859E-2</v>
      </c>
    </row>
    <row r="25" spans="2:5" ht="16.149999999999999" customHeight="1" x14ac:dyDescent="0.25">
      <c r="B25" s="5">
        <v>50</v>
      </c>
      <c r="C25" s="5" t="s">
        <v>57</v>
      </c>
      <c r="D25" s="27">
        <v>557695</v>
      </c>
      <c r="E25" s="28">
        <f t="shared" si="0"/>
        <v>1.1681905542201644E-2</v>
      </c>
    </row>
    <row r="26" spans="2:5" ht="16.149999999999999" customHeight="1" x14ac:dyDescent="0.25">
      <c r="B26" s="5">
        <v>51</v>
      </c>
      <c r="C26" s="5" t="s">
        <v>58</v>
      </c>
      <c r="D26" s="27">
        <v>518154</v>
      </c>
      <c r="E26" s="28">
        <f t="shared" si="0"/>
        <v>1.0853649547358235E-2</v>
      </c>
    </row>
    <row r="27" spans="2:5" ht="16.149999999999999" customHeight="1" x14ac:dyDescent="0.25">
      <c r="B27" s="5">
        <v>11</v>
      </c>
      <c r="C27" s="5" t="s">
        <v>30</v>
      </c>
      <c r="D27" s="27">
        <v>381740</v>
      </c>
      <c r="E27" s="28">
        <f t="shared" si="0"/>
        <v>7.9962176847202422E-3</v>
      </c>
    </row>
    <row r="28" spans="2:5" ht="16.149999999999999" customHeight="1" x14ac:dyDescent="0.25">
      <c r="B28" s="5">
        <v>17</v>
      </c>
      <c r="C28" s="5" t="s">
        <v>36</v>
      </c>
      <c r="D28" s="27">
        <v>337278</v>
      </c>
      <c r="E28" s="28">
        <f t="shared" si="0"/>
        <v>7.0648826642926441E-3</v>
      </c>
    </row>
    <row r="29" spans="2:5" ht="16.149999999999999" customHeight="1" x14ac:dyDescent="0.25">
      <c r="B29" s="26">
        <v>12</v>
      </c>
      <c r="C29" s="5" t="s">
        <v>31</v>
      </c>
      <c r="D29" s="27">
        <v>149786</v>
      </c>
      <c r="E29" s="28">
        <f t="shared" si="0"/>
        <v>3.1375319906834661E-3</v>
      </c>
    </row>
    <row r="30" spans="2:5" ht="16.149999999999999" customHeight="1" x14ac:dyDescent="0.25">
      <c r="B30" s="5">
        <v>16</v>
      </c>
      <c r="C30" s="5" t="s">
        <v>35</v>
      </c>
      <c r="D30" s="27">
        <v>122156</v>
      </c>
      <c r="E30" s="28">
        <f t="shared" si="0"/>
        <v>2.5587729016992872E-3</v>
      </c>
    </row>
    <row r="31" spans="2:5" ht="16.149999999999999" customHeight="1" x14ac:dyDescent="0.25">
      <c r="B31" s="29">
        <v>14</v>
      </c>
      <c r="C31" s="29" t="s">
        <v>33</v>
      </c>
      <c r="D31" s="17">
        <v>107938</v>
      </c>
      <c r="E31" s="20">
        <f t="shared" si="0"/>
        <v>2.2609518113200964E-3</v>
      </c>
    </row>
    <row r="32" spans="2:5" ht="16.149999999999999" customHeight="1" x14ac:dyDescent="0.25">
      <c r="C32" s="30" t="s">
        <v>27</v>
      </c>
      <c r="D32" s="31">
        <f>SUM(D5:D31)</f>
        <v>47740071</v>
      </c>
    </row>
    <row r="33" spans="3:5" ht="16.149999999999999" customHeight="1" x14ac:dyDescent="0.25">
      <c r="C33" s="23"/>
      <c r="D33" s="23"/>
      <c r="E33" s="23"/>
    </row>
    <row r="34" spans="3:5" ht="16.149999999999999" customHeight="1" x14ac:dyDescent="0.25">
      <c r="C34" s="105" t="s">
        <v>66</v>
      </c>
      <c r="D34" s="95" t="s">
        <v>2</v>
      </c>
      <c r="E34" s="97"/>
    </row>
    <row r="35" spans="3:5" ht="16.149999999999999" customHeight="1" x14ac:dyDescent="0.25">
      <c r="C35" s="106"/>
      <c r="D35" s="24" t="s">
        <v>11</v>
      </c>
      <c r="E35" s="24" t="s">
        <v>14</v>
      </c>
    </row>
    <row r="36" spans="3:5" ht="16.149999999999999" customHeight="1" x14ac:dyDescent="0.25">
      <c r="C36" s="26" t="s">
        <v>29</v>
      </c>
      <c r="D36" s="34">
        <v>3568074</v>
      </c>
      <c r="E36" s="35">
        <f>D36/$D$32</f>
        <v>7.4739603969168789E-2</v>
      </c>
    </row>
    <row r="37" spans="3:5" ht="16.149999999999999" customHeight="1" x14ac:dyDescent="0.25">
      <c r="C37" s="5" t="s">
        <v>37</v>
      </c>
      <c r="D37" s="34">
        <v>14682311</v>
      </c>
      <c r="E37" s="35">
        <f>D37/$D$32</f>
        <v>0.30754690331315176</v>
      </c>
    </row>
    <row r="38" spans="3:5" ht="16.149999999999999" customHeight="1" x14ac:dyDescent="0.25">
      <c r="C38" s="5" t="s">
        <v>56</v>
      </c>
      <c r="D38" s="34">
        <v>3334712</v>
      </c>
      <c r="E38" s="35">
        <f>D38/$D$32</f>
        <v>6.9851425231437128E-2</v>
      </c>
    </row>
    <row r="39" spans="3:5" ht="16.149999999999999" customHeight="1" x14ac:dyDescent="0.25">
      <c r="C39" s="5" t="s">
        <v>47</v>
      </c>
      <c r="D39" s="34">
        <v>19042763</v>
      </c>
      <c r="E39" s="35">
        <f>D39/$D$32</f>
        <v>0.3988842622374818</v>
      </c>
    </row>
    <row r="40" spans="3:5" ht="16.149999999999999" customHeight="1" x14ac:dyDescent="0.25">
      <c r="C40" s="29" t="s">
        <v>52</v>
      </c>
      <c r="D40" s="34">
        <v>7112211</v>
      </c>
      <c r="E40" s="41">
        <f>D40/$D$32</f>
        <v>0.14897780524876053</v>
      </c>
    </row>
    <row r="41" spans="3:5" x14ac:dyDescent="0.25">
      <c r="C41" s="37"/>
      <c r="D41" s="38"/>
    </row>
  </sheetData>
  <autoFilter ref="B4:E4">
    <sortState ref="B5:E32">
      <sortCondition descending="1" ref="E4"/>
    </sortState>
  </autoFilter>
  <mergeCells count="2">
    <mergeCell ref="C34:C35"/>
    <mergeCell ref="D34:E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showGridLines="0" zoomScaleNormal="100" workbookViewId="0"/>
  </sheetViews>
  <sheetFormatPr defaultColWidth="8.85546875" defaultRowHeight="11.25" x14ac:dyDescent="0.25"/>
  <cols>
    <col min="1" max="1" width="3.7109375" style="42" customWidth="1"/>
    <col min="2" max="2" width="5.7109375" style="42" hidden="1" customWidth="1"/>
    <col min="3" max="3" width="17.7109375" style="42" customWidth="1"/>
    <col min="4" max="6" width="13.85546875" style="42" customWidth="1"/>
    <col min="7" max="16384" width="8.85546875" style="42"/>
  </cols>
  <sheetData>
    <row r="1" spans="2:18" ht="16.149999999999999" customHeight="1" x14ac:dyDescent="0.25"/>
    <row r="2" spans="2:18" ht="16.149999999999999" customHeight="1" x14ac:dyDescent="0.25">
      <c r="C2" s="43" t="s">
        <v>80</v>
      </c>
      <c r="D2" s="44"/>
      <c r="E2" s="44"/>
      <c r="F2" s="44"/>
      <c r="R2" s="45"/>
    </row>
    <row r="3" spans="2:18" ht="4.9000000000000004" customHeight="1" x14ac:dyDescent="0.25"/>
    <row r="4" spans="2:18" ht="30" customHeight="1" x14ac:dyDescent="0.25">
      <c r="B4" s="46" t="s">
        <v>81</v>
      </c>
      <c r="C4" s="46" t="s">
        <v>65</v>
      </c>
      <c r="D4" s="47" t="s">
        <v>82</v>
      </c>
      <c r="E4" s="47" t="s">
        <v>83</v>
      </c>
      <c r="F4" s="46" t="s">
        <v>84</v>
      </c>
    </row>
    <row r="5" spans="2:18" ht="16.149999999999999" customHeight="1" x14ac:dyDescent="0.25">
      <c r="B5" s="48">
        <v>11</v>
      </c>
      <c r="C5" s="49" t="s">
        <v>30</v>
      </c>
      <c r="D5" s="50">
        <v>3028</v>
      </c>
      <c r="E5" s="51">
        <v>2527</v>
      </c>
      <c r="F5" s="52">
        <f>Tabela1[[#This Row],[Setores trabalhados]]/Tabela1[[#This Row],[Total de setores]]</f>
        <v>0.83454425363276086</v>
      </c>
    </row>
    <row r="6" spans="2:18" ht="16.149999999999999" customHeight="1" x14ac:dyDescent="0.25">
      <c r="B6" s="53">
        <v>12</v>
      </c>
      <c r="C6" s="54" t="s">
        <v>31</v>
      </c>
      <c r="D6" s="55">
        <v>1986</v>
      </c>
      <c r="E6" s="51">
        <v>1320</v>
      </c>
      <c r="F6" s="56">
        <f>Tabela1[[#This Row],[Setores trabalhados]]/Tabela1[[#This Row],[Total de setores]]</f>
        <v>0.66465256797583083</v>
      </c>
    </row>
    <row r="7" spans="2:18" ht="16.149999999999999" customHeight="1" x14ac:dyDescent="0.25">
      <c r="B7" s="53">
        <v>13</v>
      </c>
      <c r="C7" s="54" t="s">
        <v>32</v>
      </c>
      <c r="D7" s="55">
        <v>10635</v>
      </c>
      <c r="E7" s="51">
        <v>9879</v>
      </c>
      <c r="F7" s="56">
        <f>Tabela1[[#This Row],[Setores trabalhados]]/Tabela1[[#This Row],[Total de setores]]</f>
        <v>0.92891396332863185</v>
      </c>
    </row>
    <row r="8" spans="2:18" ht="16.149999999999999" customHeight="1" x14ac:dyDescent="0.25">
      <c r="B8" s="53">
        <v>14</v>
      </c>
      <c r="C8" s="54" t="s">
        <v>33</v>
      </c>
      <c r="D8" s="55">
        <v>1596</v>
      </c>
      <c r="E8" s="51">
        <v>1039</v>
      </c>
      <c r="F8" s="56">
        <f>Tabela1[[#This Row],[Setores trabalhados]]/Tabela1[[#This Row],[Total de setores]]</f>
        <v>0.65100250626566414</v>
      </c>
    </row>
    <row r="9" spans="2:18" ht="16.149999999999999" customHeight="1" x14ac:dyDescent="0.25">
      <c r="B9" s="53">
        <v>15</v>
      </c>
      <c r="C9" s="54" t="s">
        <v>34</v>
      </c>
      <c r="D9" s="55">
        <v>14552</v>
      </c>
      <c r="E9" s="51">
        <v>10770</v>
      </c>
      <c r="F9" s="56">
        <f>Tabela1[[#This Row],[Setores trabalhados]]/Tabela1[[#This Row],[Total de setores]]</f>
        <v>0.74010445299615168</v>
      </c>
    </row>
    <row r="10" spans="2:18" ht="16.149999999999999" customHeight="1" x14ac:dyDescent="0.25">
      <c r="B10" s="53">
        <v>16</v>
      </c>
      <c r="C10" s="54" t="s">
        <v>35</v>
      </c>
      <c r="D10" s="55">
        <v>1341</v>
      </c>
      <c r="E10" s="51">
        <v>1006</v>
      </c>
      <c r="F10" s="56">
        <f>Tabela1[[#This Row],[Setores trabalhados]]/Tabela1[[#This Row],[Total de setores]]</f>
        <v>0.750186428038777</v>
      </c>
    </row>
    <row r="11" spans="2:18" ht="16.149999999999999" customHeight="1" x14ac:dyDescent="0.25">
      <c r="B11" s="53">
        <v>17</v>
      </c>
      <c r="C11" s="54" t="s">
        <v>36</v>
      </c>
      <c r="D11" s="55">
        <v>4065</v>
      </c>
      <c r="E11" s="51">
        <v>3122</v>
      </c>
      <c r="F11" s="56">
        <f>Tabela1[[#This Row],[Setores trabalhados]]/Tabela1[[#This Row],[Total de setores]]</f>
        <v>0.768019680196802</v>
      </c>
    </row>
    <row r="12" spans="2:18" ht="16.149999999999999" customHeight="1" x14ac:dyDescent="0.25">
      <c r="B12" s="53">
        <v>21</v>
      </c>
      <c r="C12" s="54" t="s">
        <v>38</v>
      </c>
      <c r="D12" s="55">
        <v>14317</v>
      </c>
      <c r="E12" s="51">
        <v>13170</v>
      </c>
      <c r="F12" s="56">
        <f>Tabela1[[#This Row],[Setores trabalhados]]/Tabela1[[#This Row],[Total de setores]]</f>
        <v>0.91988545086261087</v>
      </c>
    </row>
    <row r="13" spans="2:18" ht="16.149999999999999" customHeight="1" x14ac:dyDescent="0.25">
      <c r="B13" s="53">
        <v>22</v>
      </c>
      <c r="C13" s="54" t="s">
        <v>39</v>
      </c>
      <c r="D13" s="55">
        <v>7122</v>
      </c>
      <c r="E13" s="51">
        <v>6747</v>
      </c>
      <c r="F13" s="56">
        <f>Tabela1[[#This Row],[Setores trabalhados]]/Tabela1[[#This Row],[Total de setores]]</f>
        <v>0.94734625105307502</v>
      </c>
    </row>
    <row r="14" spans="2:18" ht="16.149999999999999" customHeight="1" x14ac:dyDescent="0.25">
      <c r="B14" s="53">
        <v>23</v>
      </c>
      <c r="C14" s="54" t="s">
        <v>40</v>
      </c>
      <c r="D14" s="55">
        <v>19810</v>
      </c>
      <c r="E14" s="51">
        <v>16758</v>
      </c>
      <c r="F14" s="56">
        <f>Tabela1[[#This Row],[Setores trabalhados]]/Tabela1[[#This Row],[Total de setores]]</f>
        <v>0.84593639575971735</v>
      </c>
    </row>
    <row r="15" spans="2:18" ht="16.149999999999999" customHeight="1" x14ac:dyDescent="0.25">
      <c r="B15" s="53">
        <v>24</v>
      </c>
      <c r="C15" s="54" t="s">
        <v>41</v>
      </c>
      <c r="D15" s="55">
        <v>5972</v>
      </c>
      <c r="E15" s="51">
        <v>5635</v>
      </c>
      <c r="F15" s="56">
        <f>Tabela1[[#This Row],[Setores trabalhados]]/Tabela1[[#This Row],[Total de setores]]</f>
        <v>0.94356999330207636</v>
      </c>
    </row>
    <row r="16" spans="2:18" ht="16.149999999999999" customHeight="1" x14ac:dyDescent="0.25">
      <c r="B16" s="53">
        <v>25</v>
      </c>
      <c r="C16" s="54" t="s">
        <v>42</v>
      </c>
      <c r="D16" s="55">
        <v>9269</v>
      </c>
      <c r="E16" s="51">
        <v>7868</v>
      </c>
      <c r="F16" s="56">
        <f>Tabela1[[#This Row],[Setores trabalhados]]/Tabela1[[#This Row],[Total de setores]]</f>
        <v>0.84885100873880681</v>
      </c>
    </row>
    <row r="17" spans="2:18" ht="16.149999999999999" customHeight="1" x14ac:dyDescent="0.25">
      <c r="B17" s="53">
        <v>26</v>
      </c>
      <c r="C17" s="54" t="s">
        <v>43</v>
      </c>
      <c r="D17" s="55">
        <v>17560</v>
      </c>
      <c r="E17" s="51">
        <v>16290</v>
      </c>
      <c r="F17" s="56">
        <f>Tabela1[[#This Row],[Setores trabalhados]]/Tabela1[[#This Row],[Total de setores]]</f>
        <v>0.92767653758542146</v>
      </c>
    </row>
    <row r="18" spans="2:18" ht="16.149999999999999" customHeight="1" x14ac:dyDescent="0.25">
      <c r="B18" s="53">
        <v>27</v>
      </c>
      <c r="C18" s="54" t="s">
        <v>44</v>
      </c>
      <c r="D18" s="55">
        <v>6047</v>
      </c>
      <c r="E18" s="51">
        <v>5653</v>
      </c>
      <c r="F18" s="56">
        <f>Tabela1[[#This Row],[Setores trabalhados]]/Tabela1[[#This Row],[Total de setores]]</f>
        <v>0.93484372416074091</v>
      </c>
    </row>
    <row r="19" spans="2:18" ht="16.149999999999999" customHeight="1" x14ac:dyDescent="0.25">
      <c r="B19" s="53">
        <v>28</v>
      </c>
      <c r="C19" s="54" t="s">
        <v>45</v>
      </c>
      <c r="D19" s="55">
        <v>5238</v>
      </c>
      <c r="E19" s="51">
        <v>4987</v>
      </c>
      <c r="F19" s="56">
        <f>Tabela1[[#This Row],[Setores trabalhados]]/Tabela1[[#This Row],[Total de setores]]</f>
        <v>0.95208094692630774</v>
      </c>
    </row>
    <row r="20" spans="2:18" ht="16.149999999999999" customHeight="1" x14ac:dyDescent="0.25">
      <c r="B20" s="53">
        <v>29</v>
      </c>
      <c r="C20" s="54" t="s">
        <v>46</v>
      </c>
      <c r="D20" s="55">
        <v>30642</v>
      </c>
      <c r="E20" s="51">
        <v>25289</v>
      </c>
      <c r="F20" s="56">
        <f>Tabela1[[#This Row],[Setores trabalhados]]/Tabela1[[#This Row],[Total de setores]]</f>
        <v>0.82530513674042161</v>
      </c>
    </row>
    <row r="21" spans="2:18" ht="16.149999999999999" customHeight="1" x14ac:dyDescent="0.25">
      <c r="B21" s="53">
        <v>31</v>
      </c>
      <c r="C21" s="54" t="s">
        <v>48</v>
      </c>
      <c r="D21" s="55">
        <v>50600</v>
      </c>
      <c r="E21" s="51">
        <v>37976</v>
      </c>
      <c r="F21" s="56">
        <f>Tabela1[[#This Row],[Setores trabalhados]]/Tabela1[[#This Row],[Total de setores]]</f>
        <v>0.75051383399209481</v>
      </c>
    </row>
    <row r="22" spans="2:18" ht="16.149999999999999" customHeight="1" x14ac:dyDescent="0.25">
      <c r="B22" s="53">
        <v>32</v>
      </c>
      <c r="C22" s="54" t="s">
        <v>49</v>
      </c>
      <c r="D22" s="55">
        <v>8612</v>
      </c>
      <c r="E22" s="51">
        <v>6163</v>
      </c>
      <c r="F22" s="56">
        <f>Tabela1[[#This Row],[Setores trabalhados]]/Tabela1[[#This Row],[Total de setores]]</f>
        <v>0.71562935438922437</v>
      </c>
    </row>
    <row r="23" spans="2:18" ht="16.149999999999999" customHeight="1" x14ac:dyDescent="0.25">
      <c r="B23" s="53">
        <v>33</v>
      </c>
      <c r="C23" s="54" t="s">
        <v>50</v>
      </c>
      <c r="D23" s="55">
        <v>41365</v>
      </c>
      <c r="E23" s="51">
        <v>34640</v>
      </c>
      <c r="F23" s="56">
        <f>Tabela1[[#This Row],[Setores trabalhados]]/Tabela1[[#This Row],[Total de setores]]</f>
        <v>0.83742294210080981</v>
      </c>
    </row>
    <row r="24" spans="2:18" ht="16.149999999999999" customHeight="1" x14ac:dyDescent="0.25">
      <c r="B24" s="53">
        <v>35</v>
      </c>
      <c r="C24" s="54" t="s">
        <v>51</v>
      </c>
      <c r="D24" s="55">
        <v>102418</v>
      </c>
      <c r="E24" s="51">
        <v>75534</v>
      </c>
      <c r="F24" s="56">
        <f>Tabela1[[#This Row],[Setores trabalhados]]/Tabela1[[#This Row],[Total de setores]]</f>
        <v>0.73750707883379873</v>
      </c>
    </row>
    <row r="25" spans="2:18" ht="16.149999999999999" customHeight="1" x14ac:dyDescent="0.25">
      <c r="B25" s="53">
        <v>41</v>
      </c>
      <c r="C25" s="54" t="s">
        <v>53</v>
      </c>
      <c r="D25" s="55">
        <v>23073</v>
      </c>
      <c r="E25" s="51">
        <v>16738</v>
      </c>
      <c r="F25" s="56">
        <f>Tabela1[[#This Row],[Setores trabalhados]]/Tabela1[[#This Row],[Total de setores]]</f>
        <v>0.72543665756511944</v>
      </c>
      <c r="R25" s="45"/>
    </row>
    <row r="26" spans="2:18" ht="16.149999999999999" customHeight="1" x14ac:dyDescent="0.25">
      <c r="B26" s="53">
        <v>42</v>
      </c>
      <c r="C26" s="54" t="s">
        <v>54</v>
      </c>
      <c r="D26" s="55">
        <v>15393</v>
      </c>
      <c r="E26" s="51">
        <v>12089</v>
      </c>
      <c r="F26" s="56">
        <f>Tabela1[[#This Row],[Setores trabalhados]]/Tabela1[[#This Row],[Total de setores]]</f>
        <v>0.78535698044565716</v>
      </c>
    </row>
    <row r="27" spans="2:18" ht="16.149999999999999" customHeight="1" x14ac:dyDescent="0.25">
      <c r="B27" s="53">
        <v>43</v>
      </c>
      <c r="C27" s="54" t="s">
        <v>55</v>
      </c>
      <c r="D27" s="55">
        <v>25063</v>
      </c>
      <c r="E27" s="51">
        <v>19420</v>
      </c>
      <c r="F27" s="56">
        <f>Tabela1[[#This Row],[Setores trabalhados]]/Tabela1[[#This Row],[Total de setores]]</f>
        <v>0.77484738459083113</v>
      </c>
    </row>
    <row r="28" spans="2:18" ht="16.149999999999999" customHeight="1" x14ac:dyDescent="0.25">
      <c r="B28" s="53">
        <v>50</v>
      </c>
      <c r="C28" s="54" t="s">
        <v>57</v>
      </c>
      <c r="D28" s="55">
        <v>5626</v>
      </c>
      <c r="E28" s="51">
        <v>3957</v>
      </c>
      <c r="F28" s="56">
        <f>Tabela1[[#This Row],[Setores trabalhados]]/Tabela1[[#This Row],[Total de setores]]</f>
        <v>0.70334162815499468</v>
      </c>
    </row>
    <row r="29" spans="2:18" ht="16.149999999999999" customHeight="1" x14ac:dyDescent="0.25">
      <c r="B29" s="53">
        <v>51</v>
      </c>
      <c r="C29" s="54" t="s">
        <v>58</v>
      </c>
      <c r="D29" s="55">
        <v>9082</v>
      </c>
      <c r="E29" s="51">
        <v>4830</v>
      </c>
      <c r="F29" s="56">
        <f>Tabela1[[#This Row],[Setores trabalhados]]/Tabela1[[#This Row],[Total de setores]]</f>
        <v>0.53182118476106588</v>
      </c>
    </row>
    <row r="30" spans="2:18" ht="16.149999999999999" customHeight="1" x14ac:dyDescent="0.25">
      <c r="B30" s="53">
        <v>52</v>
      </c>
      <c r="C30" s="54" t="s">
        <v>59</v>
      </c>
      <c r="D30" s="55">
        <v>12650</v>
      </c>
      <c r="E30" s="51">
        <v>9382</v>
      </c>
      <c r="F30" s="56">
        <f>Tabela1[[#This Row],[Setores trabalhados]]/Tabela1[[#This Row],[Total de setores]]</f>
        <v>0.74166007905138343</v>
      </c>
    </row>
    <row r="31" spans="2:18" ht="16.149999999999999" customHeight="1" x14ac:dyDescent="0.25">
      <c r="B31" s="57">
        <v>53</v>
      </c>
      <c r="C31" s="58" t="s">
        <v>60</v>
      </c>
      <c r="D31" s="59">
        <v>5184</v>
      </c>
      <c r="E31" s="51">
        <v>4137</v>
      </c>
      <c r="F31" s="60">
        <f>Tabela1[[#This Row],[Setores trabalhados]]/Tabela1[[#This Row],[Total de setores]]</f>
        <v>0.79803240740740744</v>
      </c>
    </row>
    <row r="32" spans="2:18" ht="16.149999999999999" customHeight="1" x14ac:dyDescent="0.25">
      <c r="C32" s="61" t="s">
        <v>27</v>
      </c>
      <c r="D32" s="62">
        <f>SUM(D5:D31)</f>
        <v>452246</v>
      </c>
      <c r="E32" s="62">
        <f>SUM(E5:E31)</f>
        <v>356926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6"/>
  <sheetViews>
    <sheetView showGridLines="0" workbookViewId="0"/>
  </sheetViews>
  <sheetFormatPr defaultColWidth="8.85546875" defaultRowHeight="16.149999999999999" customHeight="1" x14ac:dyDescent="0.25"/>
  <cols>
    <col min="1" max="1" width="3.7109375" style="2" customWidth="1"/>
    <col min="2" max="2" width="12.7109375" style="2" customWidth="1"/>
    <col min="3" max="6" width="10.7109375" style="2" customWidth="1"/>
    <col min="7" max="7" width="8.85546875" style="2"/>
    <col min="8" max="8" width="12.7109375" style="2" customWidth="1"/>
    <col min="9" max="12" width="10.7109375" style="2" customWidth="1"/>
    <col min="13" max="13" width="8.85546875" style="2"/>
    <col min="14" max="14" width="12.7109375" style="2" customWidth="1"/>
    <col min="15" max="18" width="10.7109375" style="2" customWidth="1"/>
    <col min="19" max="16384" width="8.85546875" style="2"/>
  </cols>
  <sheetData>
    <row r="2" spans="2:18" ht="16.149999999999999" customHeight="1" x14ac:dyDescent="0.25">
      <c r="B2" s="30" t="s">
        <v>85</v>
      </c>
      <c r="H2" s="30" t="s">
        <v>86</v>
      </c>
      <c r="N2" s="30" t="s">
        <v>87</v>
      </c>
    </row>
    <row r="3" spans="2:18" ht="16.149999999999999" customHeight="1" x14ac:dyDescent="0.25">
      <c r="B3" s="94" t="s">
        <v>88</v>
      </c>
      <c r="C3" s="94" t="s">
        <v>89</v>
      </c>
      <c r="D3" s="94"/>
      <c r="E3" s="94" t="s">
        <v>90</v>
      </c>
      <c r="F3" s="94"/>
      <c r="H3" s="94" t="s">
        <v>88</v>
      </c>
      <c r="I3" s="94" t="s">
        <v>89</v>
      </c>
      <c r="J3" s="94"/>
      <c r="K3" s="94" t="s">
        <v>90</v>
      </c>
      <c r="L3" s="94"/>
      <c r="N3" s="94" t="s">
        <v>88</v>
      </c>
      <c r="O3" s="94">
        <v>2010</v>
      </c>
      <c r="P3" s="94">
        <v>2010</v>
      </c>
      <c r="Q3" s="94">
        <v>2022</v>
      </c>
      <c r="R3" s="94">
        <v>2022</v>
      </c>
    </row>
    <row r="4" spans="2:18" ht="16.149999999999999" customHeight="1" x14ac:dyDescent="0.25">
      <c r="B4" s="115"/>
      <c r="C4" s="63" t="s">
        <v>91</v>
      </c>
      <c r="D4" s="63" t="s">
        <v>92</v>
      </c>
      <c r="E4" s="63" t="s">
        <v>91</v>
      </c>
      <c r="F4" s="63" t="s">
        <v>92</v>
      </c>
      <c r="H4" s="115"/>
      <c r="I4" s="63" t="s">
        <v>91</v>
      </c>
      <c r="J4" s="63" t="s">
        <v>92</v>
      </c>
      <c r="K4" s="63" t="s">
        <v>91</v>
      </c>
      <c r="L4" s="63" t="s">
        <v>92</v>
      </c>
      <c r="N4" s="115"/>
      <c r="O4" s="63" t="s">
        <v>93</v>
      </c>
      <c r="P4" s="63" t="s">
        <v>94</v>
      </c>
      <c r="Q4" s="63" t="s">
        <v>93</v>
      </c>
      <c r="R4" s="63" t="s">
        <v>94</v>
      </c>
    </row>
    <row r="5" spans="2:18" ht="16.149999999999999" customHeight="1" x14ac:dyDescent="0.25">
      <c r="B5" s="26" t="s">
        <v>95</v>
      </c>
      <c r="C5" s="27">
        <v>1369425</v>
      </c>
      <c r="D5" s="27">
        <v>1325484</v>
      </c>
      <c r="E5" s="27">
        <v>809764</v>
      </c>
      <c r="F5" s="27">
        <v>784721</v>
      </c>
      <c r="H5" s="26" t="s">
        <v>95</v>
      </c>
      <c r="I5" s="28">
        <f>-C5/$C$106</f>
        <v>-1.4659489264539442E-2</v>
      </c>
      <c r="J5" s="28">
        <f>D5/$D$106</f>
        <v>1.3617112241319387E-2</v>
      </c>
      <c r="K5" s="28">
        <f>-E5/$E$106</f>
        <v>-1.231553517941953E-2</v>
      </c>
      <c r="L5" s="28">
        <f>F5/$F$106</f>
        <v>1.1154591103704672E-2</v>
      </c>
      <c r="N5" s="26" t="s">
        <v>96</v>
      </c>
      <c r="O5" s="27">
        <v>7025598</v>
      </c>
      <c r="P5" s="27">
        <v>6769943</v>
      </c>
      <c r="Q5" s="27">
        <v>4313925</v>
      </c>
      <c r="R5" s="27">
        <v>4165788</v>
      </c>
    </row>
    <row r="6" spans="2:18" ht="16.149999999999999" customHeight="1" x14ac:dyDescent="0.25">
      <c r="B6" s="5" t="s">
        <v>97</v>
      </c>
      <c r="C6" s="6">
        <v>1387143</v>
      </c>
      <c r="D6" s="6">
        <v>1325484</v>
      </c>
      <c r="E6" s="6">
        <v>801294</v>
      </c>
      <c r="F6" s="6">
        <v>775208</v>
      </c>
      <c r="H6" s="5" t="s">
        <v>97</v>
      </c>
      <c r="I6" s="28">
        <f t="shared" ref="I6:I69" si="0">-C6/$C$106</f>
        <v>-1.4849157797528916E-2</v>
      </c>
      <c r="J6" s="28">
        <f t="shared" ref="J6:J69" si="1">D6/$D$106</f>
        <v>1.3617112241319387E-2</v>
      </c>
      <c r="K6" s="28">
        <f t="shared" ref="K6:K69" si="2">-E6/$E$106</f>
        <v>-1.21867166804869E-2</v>
      </c>
      <c r="L6" s="28">
        <f t="shared" ref="L6:L69" si="3">F6/$F$106</f>
        <v>1.1019366450395352E-2</v>
      </c>
      <c r="N6" s="5" t="s">
        <v>98</v>
      </c>
      <c r="O6" s="6">
        <v>7624144</v>
      </c>
      <c r="P6" s="6">
        <v>7345231</v>
      </c>
      <c r="Q6" s="6">
        <v>4659052</v>
      </c>
      <c r="R6" s="6">
        <v>4478466</v>
      </c>
    </row>
    <row r="7" spans="2:18" ht="16.149999999999999" customHeight="1" x14ac:dyDescent="0.25">
      <c r="B7" s="5" t="s">
        <v>99</v>
      </c>
      <c r="C7" s="6">
        <v>1387143</v>
      </c>
      <c r="D7" s="6">
        <v>1339814</v>
      </c>
      <c r="E7" s="6">
        <v>865242</v>
      </c>
      <c r="F7" s="6">
        <v>837261</v>
      </c>
      <c r="H7" s="5" t="s">
        <v>99</v>
      </c>
      <c r="I7" s="28">
        <f t="shared" si="0"/>
        <v>-1.4849157797528916E-2</v>
      </c>
      <c r="J7" s="28">
        <f t="shared" si="1"/>
        <v>1.3764328819126518E-2</v>
      </c>
      <c r="K7" s="28">
        <f t="shared" si="2"/>
        <v>-1.3159288743030455E-2</v>
      </c>
      <c r="L7" s="28">
        <f t="shared" si="3"/>
        <v>1.1901432613730074E-2</v>
      </c>
      <c r="N7" s="5" t="s">
        <v>100</v>
      </c>
      <c r="O7" s="6">
        <v>8725413</v>
      </c>
      <c r="P7" s="6">
        <v>8441348</v>
      </c>
      <c r="Q7" s="6">
        <v>4724858</v>
      </c>
      <c r="R7" s="6">
        <v>4522495</v>
      </c>
    </row>
    <row r="8" spans="2:18" ht="16.149999999999999" customHeight="1" x14ac:dyDescent="0.25">
      <c r="B8" s="5" t="s">
        <v>101</v>
      </c>
      <c r="C8" s="6">
        <v>1419295</v>
      </c>
      <c r="D8" s="6">
        <v>1371487</v>
      </c>
      <c r="E8" s="6">
        <v>913273</v>
      </c>
      <c r="F8" s="6">
        <v>880120</v>
      </c>
      <c r="H8" s="5" t="s">
        <v>101</v>
      </c>
      <c r="I8" s="28">
        <f t="shared" si="0"/>
        <v>-1.5193340135980071E-2</v>
      </c>
      <c r="J8" s="28">
        <f t="shared" si="1"/>
        <v>1.4089715467339026E-2</v>
      </c>
      <c r="K8" s="28">
        <f t="shared" si="2"/>
        <v>-1.388978240563178E-2</v>
      </c>
      <c r="L8" s="28">
        <f t="shared" si="3"/>
        <v>1.251066139709853E-2</v>
      </c>
      <c r="N8" s="5" t="s">
        <v>102</v>
      </c>
      <c r="O8" s="6">
        <v>8558868</v>
      </c>
      <c r="P8" s="6">
        <v>8432004</v>
      </c>
      <c r="Q8" s="6">
        <v>5003496</v>
      </c>
      <c r="R8" s="6">
        <v>4824223</v>
      </c>
    </row>
    <row r="9" spans="2:18" ht="16.149999999999999" customHeight="1" x14ac:dyDescent="0.25">
      <c r="B9" s="5" t="s">
        <v>103</v>
      </c>
      <c r="C9" s="6">
        <v>1462592</v>
      </c>
      <c r="D9" s="6">
        <v>1407674</v>
      </c>
      <c r="E9" s="6">
        <v>924352</v>
      </c>
      <c r="F9" s="6">
        <v>888478</v>
      </c>
      <c r="H9" s="5" t="s">
        <v>103</v>
      </c>
      <c r="I9" s="28">
        <f t="shared" si="0"/>
        <v>-1.5656828028114918E-2</v>
      </c>
      <c r="J9" s="28">
        <f t="shared" si="1"/>
        <v>1.446147585122644E-2</v>
      </c>
      <c r="K9" s="28">
        <f t="shared" si="2"/>
        <v>-1.4058280652346612E-2</v>
      </c>
      <c r="L9" s="28">
        <f t="shared" si="3"/>
        <v>1.2629468046142922E-2</v>
      </c>
      <c r="N9" s="5" t="s">
        <v>104</v>
      </c>
      <c r="O9" s="6">
        <v>8630229</v>
      </c>
      <c r="P9" s="6">
        <v>8614963</v>
      </c>
      <c r="Q9" s="6">
        <v>5202586</v>
      </c>
      <c r="R9" s="6">
        <v>5129043</v>
      </c>
    </row>
    <row r="10" spans="2:18" ht="16.149999999999999" customHeight="1" x14ac:dyDescent="0.25">
      <c r="B10" s="5" t="s">
        <v>105</v>
      </c>
      <c r="C10" s="6">
        <v>1493253</v>
      </c>
      <c r="D10" s="6">
        <v>1438735</v>
      </c>
      <c r="E10" s="6">
        <v>890748</v>
      </c>
      <c r="F10" s="6">
        <v>856933</v>
      </c>
      <c r="H10" s="5" t="s">
        <v>105</v>
      </c>
      <c r="I10" s="28">
        <f t="shared" si="0"/>
        <v>-1.5985049435158053E-2</v>
      </c>
      <c r="J10" s="28">
        <f t="shared" si="1"/>
        <v>1.4780575231775448E-2</v>
      </c>
      <c r="K10" s="28">
        <f t="shared" si="2"/>
        <v>-1.3547204284208223E-2</v>
      </c>
      <c r="L10" s="28">
        <f t="shared" si="3"/>
        <v>1.2181064630959228E-2</v>
      </c>
      <c r="N10" s="5" t="s">
        <v>106</v>
      </c>
      <c r="O10" s="6">
        <v>8460995</v>
      </c>
      <c r="P10" s="6">
        <v>8643419</v>
      </c>
      <c r="Q10" s="6">
        <v>4983270</v>
      </c>
      <c r="R10" s="6">
        <v>5104209</v>
      </c>
    </row>
    <row r="11" spans="2:18" ht="16.149999999999999" customHeight="1" x14ac:dyDescent="0.25">
      <c r="B11" s="5" t="s">
        <v>107</v>
      </c>
      <c r="C11" s="6">
        <v>1472635</v>
      </c>
      <c r="D11" s="6">
        <v>1421784</v>
      </c>
      <c r="E11" s="6">
        <v>936086</v>
      </c>
      <c r="F11" s="6">
        <v>902318</v>
      </c>
      <c r="H11" s="5" t="s">
        <v>107</v>
      </c>
      <c r="I11" s="28">
        <f t="shared" si="0"/>
        <v>-1.5764336837055731E-2</v>
      </c>
      <c r="J11" s="28">
        <f t="shared" si="1"/>
        <v>1.4606432300134926E-2</v>
      </c>
      <c r="K11" s="28">
        <f t="shared" si="2"/>
        <v>-1.4236740660194959E-2</v>
      </c>
      <c r="L11" s="28">
        <f t="shared" si="3"/>
        <v>1.2826199802875917E-2</v>
      </c>
      <c r="N11" s="5" t="s">
        <v>108</v>
      </c>
      <c r="O11" s="6">
        <v>7717658</v>
      </c>
      <c r="P11" s="6">
        <v>8026854</v>
      </c>
      <c r="Q11" s="6">
        <v>4852648</v>
      </c>
      <c r="R11" s="6">
        <v>5126488</v>
      </c>
    </row>
    <row r="12" spans="2:18" ht="16.149999999999999" customHeight="1" x14ac:dyDescent="0.25">
      <c r="B12" s="5" t="s">
        <v>109</v>
      </c>
      <c r="C12" s="6">
        <v>1506828</v>
      </c>
      <c r="D12" s="6">
        <v>1452364</v>
      </c>
      <c r="E12" s="6">
        <v>958659</v>
      </c>
      <c r="F12" s="6">
        <v>922697</v>
      </c>
      <c r="H12" s="5" t="s">
        <v>109</v>
      </c>
      <c r="I12" s="28">
        <f t="shared" si="0"/>
        <v>-1.6130367774436306E-2</v>
      </c>
      <c r="J12" s="28">
        <f t="shared" si="1"/>
        <v>1.4920590217046444E-2</v>
      </c>
      <c r="K12" s="28">
        <f t="shared" si="2"/>
        <v>-1.4580048803808452E-2</v>
      </c>
      <c r="L12" s="28">
        <f t="shared" si="3"/>
        <v>1.3115881628776329E-2</v>
      </c>
      <c r="N12" s="5" t="s">
        <v>110</v>
      </c>
      <c r="O12" s="6">
        <v>6766664</v>
      </c>
      <c r="P12" s="6">
        <v>7121915</v>
      </c>
      <c r="Q12" s="6">
        <v>5055135</v>
      </c>
      <c r="R12" s="6">
        <v>5437531</v>
      </c>
    </row>
    <row r="13" spans="2:18" ht="16.149999999999999" customHeight="1" x14ac:dyDescent="0.25">
      <c r="B13" s="5" t="s">
        <v>111</v>
      </c>
      <c r="C13" s="6">
        <v>1528003</v>
      </c>
      <c r="D13" s="6">
        <v>1467609</v>
      </c>
      <c r="E13" s="6">
        <v>933382</v>
      </c>
      <c r="F13" s="6">
        <v>890050</v>
      </c>
      <c r="H13" s="5" t="s">
        <v>111</v>
      </c>
      <c r="I13" s="28">
        <f t="shared" si="0"/>
        <v>-1.6357042974010305E-2</v>
      </c>
      <c r="J13" s="28">
        <f t="shared" si="1"/>
        <v>1.50772068764093E-2</v>
      </c>
      <c r="K13" s="28">
        <f t="shared" si="2"/>
        <v>-1.4195616076828508E-2</v>
      </c>
      <c r="L13" s="28">
        <f t="shared" si="3"/>
        <v>1.2651813589609992E-2</v>
      </c>
      <c r="N13" s="5" t="s">
        <v>112</v>
      </c>
      <c r="O13" s="6">
        <v>6320568</v>
      </c>
      <c r="P13" s="6">
        <v>6688796</v>
      </c>
      <c r="Q13" s="6">
        <v>5057694</v>
      </c>
      <c r="R13" s="6">
        <v>5455420</v>
      </c>
    </row>
    <row r="14" spans="2:18" ht="16.149999999999999" customHeight="1" x14ac:dyDescent="0.25">
      <c r="B14" s="5" t="s">
        <v>113</v>
      </c>
      <c r="C14" s="6">
        <v>1623425</v>
      </c>
      <c r="D14" s="6">
        <v>1564739</v>
      </c>
      <c r="E14" s="6">
        <v>940177</v>
      </c>
      <c r="F14" s="6">
        <v>906468</v>
      </c>
      <c r="H14" s="5" t="s">
        <v>113</v>
      </c>
      <c r="I14" s="28">
        <f t="shared" si="0"/>
        <v>-1.7378521174423532E-2</v>
      </c>
      <c r="J14" s="28">
        <f t="shared" si="1"/>
        <v>1.6075053785160633E-2</v>
      </c>
      <c r="K14" s="28">
        <f t="shared" si="2"/>
        <v>-1.4298959843091465E-2</v>
      </c>
      <c r="L14" s="28">
        <f t="shared" si="3"/>
        <v>1.2885190900451201E-2</v>
      </c>
      <c r="N14" s="5" t="s">
        <v>114</v>
      </c>
      <c r="O14" s="6">
        <v>5692014</v>
      </c>
      <c r="P14" s="6">
        <v>6141338</v>
      </c>
      <c r="Q14" s="6">
        <v>4311651</v>
      </c>
      <c r="R14" s="6">
        <v>4734905</v>
      </c>
    </row>
    <row r="15" spans="2:18" ht="16.149999999999999" customHeight="1" x14ac:dyDescent="0.25">
      <c r="B15" s="5" t="s">
        <v>115</v>
      </c>
      <c r="C15" s="6">
        <v>1793146</v>
      </c>
      <c r="D15" s="6">
        <v>1712070</v>
      </c>
      <c r="E15" s="6">
        <v>928578</v>
      </c>
      <c r="F15" s="6">
        <v>887606</v>
      </c>
      <c r="H15" s="5" t="s">
        <v>115</v>
      </c>
      <c r="I15" s="28">
        <f t="shared" si="0"/>
        <v>-1.9195359027878011E-2</v>
      </c>
      <c r="J15" s="28">
        <f t="shared" si="1"/>
        <v>1.7588631288643002E-2</v>
      </c>
      <c r="K15" s="28">
        <f t="shared" si="2"/>
        <v>-1.4122553022652315E-2</v>
      </c>
      <c r="L15" s="28">
        <f t="shared" si="3"/>
        <v>1.2617072808290958E-2</v>
      </c>
      <c r="N15" s="5" t="s">
        <v>116</v>
      </c>
      <c r="O15" s="6">
        <v>4834995</v>
      </c>
      <c r="P15" s="6">
        <v>5305407</v>
      </c>
      <c r="Q15" s="6">
        <v>3999300</v>
      </c>
      <c r="R15" s="6">
        <v>4451079</v>
      </c>
    </row>
    <row r="16" spans="2:18" ht="16.149999999999999" customHeight="1" x14ac:dyDescent="0.25">
      <c r="B16" s="5" t="s">
        <v>117</v>
      </c>
      <c r="C16" s="6">
        <v>1709291</v>
      </c>
      <c r="D16" s="6">
        <v>1643553</v>
      </c>
      <c r="E16" s="6">
        <v>937473</v>
      </c>
      <c r="F16" s="6">
        <v>896520</v>
      </c>
      <c r="H16" s="5" t="s">
        <v>117</v>
      </c>
      <c r="I16" s="28">
        <f t="shared" si="0"/>
        <v>-1.8297703827864897E-2</v>
      </c>
      <c r="J16" s="28">
        <f t="shared" si="1"/>
        <v>1.6884734689786674E-2</v>
      </c>
      <c r="K16" s="28">
        <f t="shared" si="2"/>
        <v>-1.4257835259725014E-2</v>
      </c>
      <c r="L16" s="28">
        <f t="shared" si="3"/>
        <v>1.2743782842938207E-2</v>
      </c>
      <c r="N16" s="5" t="s">
        <v>118</v>
      </c>
      <c r="O16" s="6">
        <v>3902344</v>
      </c>
      <c r="P16" s="6">
        <v>4373877</v>
      </c>
      <c r="Q16" s="6">
        <v>3661382</v>
      </c>
      <c r="R16" s="6">
        <v>4231687</v>
      </c>
    </row>
    <row r="17" spans="2:18" ht="16.149999999999999" customHeight="1" x14ac:dyDescent="0.25">
      <c r="B17" s="5" t="s">
        <v>119</v>
      </c>
      <c r="C17" s="6">
        <v>1727220</v>
      </c>
      <c r="D17" s="6">
        <v>1675022</v>
      </c>
      <c r="E17" s="6">
        <v>954645</v>
      </c>
      <c r="F17" s="6">
        <v>912792</v>
      </c>
      <c r="H17" s="5" t="s">
        <v>119</v>
      </c>
      <c r="I17" s="28">
        <f t="shared" si="0"/>
        <v>-1.8489631084212581E-2</v>
      </c>
      <c r="J17" s="28">
        <f t="shared" si="1"/>
        <v>1.720802558211135E-2</v>
      </c>
      <c r="K17" s="28">
        <f t="shared" si="2"/>
        <v>-1.4519000698174972E-2</v>
      </c>
      <c r="L17" s="28">
        <f t="shared" si="3"/>
        <v>1.2975084804322549E-2</v>
      </c>
      <c r="N17" s="5" t="s">
        <v>120</v>
      </c>
      <c r="O17" s="6">
        <v>3041035</v>
      </c>
      <c r="P17" s="6">
        <v>3468085</v>
      </c>
      <c r="Q17" s="6">
        <v>3135272</v>
      </c>
      <c r="R17" s="6">
        <v>3704498</v>
      </c>
    </row>
    <row r="18" spans="2:18" ht="16.149999999999999" customHeight="1" x14ac:dyDescent="0.25">
      <c r="B18" s="5" t="s">
        <v>121</v>
      </c>
      <c r="C18" s="6">
        <v>1728588</v>
      </c>
      <c r="D18" s="6">
        <v>1684160</v>
      </c>
      <c r="E18" s="6">
        <v>950200</v>
      </c>
      <c r="F18" s="6">
        <v>916441</v>
      </c>
      <c r="H18" s="5" t="s">
        <v>121</v>
      </c>
      <c r="I18" s="28">
        <f t="shared" si="0"/>
        <v>-1.8504275319065816E-2</v>
      </c>
      <c r="J18" s="28">
        <f t="shared" si="1"/>
        <v>1.7301903117910484E-2</v>
      </c>
      <c r="K18" s="28">
        <f t="shared" si="2"/>
        <v>-1.4451397601627681E-2</v>
      </c>
      <c r="L18" s="28">
        <f t="shared" si="3"/>
        <v>1.3026954326021876E-2</v>
      </c>
      <c r="N18" s="5" t="s">
        <v>122</v>
      </c>
      <c r="O18" s="6">
        <v>2224065</v>
      </c>
      <c r="P18" s="6">
        <v>2616745</v>
      </c>
      <c r="Q18" s="6">
        <v>2482305</v>
      </c>
      <c r="R18" s="6">
        <v>3020584</v>
      </c>
    </row>
    <row r="19" spans="2:18" ht="16.149999999999999" customHeight="1" x14ac:dyDescent="0.25">
      <c r="B19" s="5" t="s">
        <v>123</v>
      </c>
      <c r="C19" s="6">
        <v>1767168</v>
      </c>
      <c r="D19" s="6">
        <v>1726543</v>
      </c>
      <c r="E19" s="6">
        <v>953962</v>
      </c>
      <c r="F19" s="6">
        <v>909136</v>
      </c>
      <c r="H19" s="5" t="s">
        <v>123</v>
      </c>
      <c r="I19" s="28">
        <f t="shared" si="0"/>
        <v>-1.8917268433567107E-2</v>
      </c>
      <c r="J19" s="28">
        <f t="shared" si="1"/>
        <v>1.7737316950234252E-2</v>
      </c>
      <c r="K19" s="28">
        <f t="shared" si="2"/>
        <v>-1.4508613090763994E-2</v>
      </c>
      <c r="L19" s="28">
        <f t="shared" si="3"/>
        <v>1.292311577956707E-2</v>
      </c>
      <c r="N19" s="5" t="s">
        <v>124</v>
      </c>
      <c r="O19" s="6">
        <v>1667372</v>
      </c>
      <c r="P19" s="6">
        <v>2074264</v>
      </c>
      <c r="Q19" s="6">
        <v>1839594</v>
      </c>
      <c r="R19" s="6">
        <v>2318627</v>
      </c>
    </row>
    <row r="20" spans="2:18" ht="16.149999999999999" customHeight="1" x14ac:dyDescent="0.25">
      <c r="B20" s="5" t="s">
        <v>125</v>
      </c>
      <c r="C20" s="6">
        <v>1802172</v>
      </c>
      <c r="D20" s="6">
        <v>1772757</v>
      </c>
      <c r="E20" s="6">
        <v>979025</v>
      </c>
      <c r="F20" s="6">
        <v>947358</v>
      </c>
      <c r="H20" s="5" t="s">
        <v>125</v>
      </c>
      <c r="I20" s="28">
        <f t="shared" si="0"/>
        <v>-1.9291981004329245E-2</v>
      </c>
      <c r="J20" s="28">
        <f t="shared" si="1"/>
        <v>1.8212087845333954E-2</v>
      </c>
      <c r="K20" s="28">
        <f t="shared" si="2"/>
        <v>-1.4889791135480468E-2</v>
      </c>
      <c r="L20" s="28">
        <f t="shared" si="3"/>
        <v>1.346643089559659E-2</v>
      </c>
      <c r="N20" s="5" t="s">
        <v>126</v>
      </c>
      <c r="O20" s="6">
        <v>1090517</v>
      </c>
      <c r="P20" s="6">
        <v>1472930</v>
      </c>
      <c r="Q20" s="6">
        <v>1186579</v>
      </c>
      <c r="R20" s="6">
        <v>1583377</v>
      </c>
    </row>
    <row r="21" spans="2:18" ht="16.149999999999999" customHeight="1" x14ac:dyDescent="0.25">
      <c r="B21" s="5" t="s">
        <v>127</v>
      </c>
      <c r="C21" s="6">
        <v>1719415</v>
      </c>
      <c r="D21" s="6">
        <v>1691289</v>
      </c>
      <c r="E21" s="6">
        <v>1004699</v>
      </c>
      <c r="F21" s="6">
        <v>961941</v>
      </c>
      <c r="H21" s="5" t="s">
        <v>127</v>
      </c>
      <c r="I21" s="28">
        <f t="shared" si="0"/>
        <v>-1.840607972965886E-2</v>
      </c>
      <c r="J21" s="28">
        <f t="shared" si="1"/>
        <v>1.7375141567539724E-2</v>
      </c>
      <c r="K21" s="28">
        <f t="shared" si="2"/>
        <v>-1.5280261754323017E-2</v>
      </c>
      <c r="L21" s="28">
        <f t="shared" si="3"/>
        <v>1.3673724191003905E-2</v>
      </c>
      <c r="N21" s="5" t="s">
        <v>128</v>
      </c>
      <c r="O21" s="6">
        <v>668623</v>
      </c>
      <c r="P21" s="6">
        <v>998349</v>
      </c>
      <c r="Q21" s="6">
        <v>733216</v>
      </c>
      <c r="R21" s="6">
        <v>1066915</v>
      </c>
    </row>
    <row r="22" spans="2:18" ht="16.149999999999999" customHeight="1" x14ac:dyDescent="0.25">
      <c r="B22" s="5" t="s">
        <v>129</v>
      </c>
      <c r="C22" s="6">
        <v>1701889</v>
      </c>
      <c r="D22" s="6">
        <v>1670352</v>
      </c>
      <c r="E22" s="6">
        <v>1016883</v>
      </c>
      <c r="F22" s="6">
        <v>978470</v>
      </c>
      <c r="H22" s="5" t="s">
        <v>129</v>
      </c>
      <c r="I22" s="28">
        <f t="shared" si="0"/>
        <v>-1.8218466527876859E-2</v>
      </c>
      <c r="J22" s="28">
        <f t="shared" si="1"/>
        <v>1.7160049209581044E-2</v>
      </c>
      <c r="K22" s="28">
        <f t="shared" si="2"/>
        <v>-1.5465565720202022E-2</v>
      </c>
      <c r="L22" s="28">
        <f t="shared" si="3"/>
        <v>1.3908679336021223E-2</v>
      </c>
      <c r="N22" s="5" t="s">
        <v>130</v>
      </c>
      <c r="O22" s="6">
        <v>310759</v>
      </c>
      <c r="P22" s="6">
        <v>508724</v>
      </c>
      <c r="Q22" s="6">
        <v>360606</v>
      </c>
      <c r="R22" s="6">
        <v>608816</v>
      </c>
    </row>
    <row r="23" spans="2:18" ht="16.149999999999999" customHeight="1" x14ac:dyDescent="0.25">
      <c r="B23" s="5" t="s">
        <v>131</v>
      </c>
      <c r="C23" s="6">
        <v>1699061</v>
      </c>
      <c r="D23" s="6">
        <v>1668111</v>
      </c>
      <c r="E23" s="6">
        <v>1022378</v>
      </c>
      <c r="F23" s="6">
        <v>981278</v>
      </c>
      <c r="H23" s="5" t="s">
        <v>131</v>
      </c>
      <c r="I23" s="28">
        <f t="shared" si="0"/>
        <v>-1.818819321196681E-2</v>
      </c>
      <c r="J23" s="28">
        <f t="shared" si="1"/>
        <v>1.7137026714754401E-2</v>
      </c>
      <c r="K23" s="28">
        <f t="shared" si="2"/>
        <v>-1.5549138052154184E-2</v>
      </c>
      <c r="L23" s="28">
        <f t="shared" si="3"/>
        <v>1.3948594276260114E-2</v>
      </c>
      <c r="N23" s="5" t="s">
        <v>132</v>
      </c>
      <c r="O23" s="6">
        <v>114964</v>
      </c>
      <c r="P23" s="6">
        <v>211594</v>
      </c>
      <c r="Q23" s="6">
        <v>143100</v>
      </c>
      <c r="R23" s="6">
        <v>280224</v>
      </c>
    </row>
    <row r="24" spans="2:18" ht="16.149999999999999" customHeight="1" x14ac:dyDescent="0.25">
      <c r="B24" s="5" t="s">
        <v>133</v>
      </c>
      <c r="C24" s="6">
        <v>1636331</v>
      </c>
      <c r="D24" s="6">
        <v>1629495</v>
      </c>
      <c r="E24" s="6">
        <v>980511</v>
      </c>
      <c r="F24" s="6">
        <v>955176</v>
      </c>
      <c r="H24" s="5" t="s">
        <v>133</v>
      </c>
      <c r="I24" s="28">
        <f t="shared" si="0"/>
        <v>-1.7516677969025753E-2</v>
      </c>
      <c r="J24" s="28">
        <f t="shared" si="1"/>
        <v>1.6740312453163323E-2</v>
      </c>
      <c r="K24" s="28">
        <f t="shared" si="2"/>
        <v>-1.4912391405777268E-2</v>
      </c>
      <c r="L24" s="28">
        <f t="shared" si="3"/>
        <v>1.357756159459504E-2</v>
      </c>
      <c r="N24" s="5" t="s">
        <v>134</v>
      </c>
      <c r="O24" s="6">
        <v>31529</v>
      </c>
      <c r="P24" s="6">
        <v>66806</v>
      </c>
      <c r="Q24" s="6">
        <v>37620</v>
      </c>
      <c r="R24" s="6">
        <v>84450</v>
      </c>
    </row>
    <row r="25" spans="2:18" ht="16.149999999999999" customHeight="1" x14ac:dyDescent="0.25">
      <c r="B25" s="5" t="s">
        <v>135</v>
      </c>
      <c r="C25" s="6">
        <v>1698081</v>
      </c>
      <c r="D25" s="6">
        <v>1691648</v>
      </c>
      <c r="E25" s="6">
        <v>1002032</v>
      </c>
      <c r="F25" s="6">
        <v>983334</v>
      </c>
      <c r="H25" s="5" t="s">
        <v>135</v>
      </c>
      <c r="I25" s="28">
        <f t="shared" si="0"/>
        <v>-1.8177702458928677E-2</v>
      </c>
      <c r="J25" s="28">
        <f t="shared" si="1"/>
        <v>1.7378829686969785E-2</v>
      </c>
      <c r="K25" s="28">
        <f t="shared" si="2"/>
        <v>-1.5239699896394643E-2</v>
      </c>
      <c r="L25" s="28">
        <f t="shared" si="3"/>
        <v>1.3977819745323918E-2</v>
      </c>
      <c r="N25" s="29" t="s">
        <v>136</v>
      </c>
      <c r="O25" s="17">
        <v>7247</v>
      </c>
      <c r="P25" s="17">
        <v>16989</v>
      </c>
      <c r="Q25" s="17">
        <v>8137</v>
      </c>
      <c r="R25" s="17">
        <v>20773</v>
      </c>
    </row>
    <row r="26" spans="2:18" ht="16.149999999999999" customHeight="1" x14ac:dyDescent="0.25">
      <c r="B26" s="5" t="s">
        <v>137</v>
      </c>
      <c r="C26" s="6">
        <v>1713268</v>
      </c>
      <c r="D26" s="6">
        <v>1708468</v>
      </c>
      <c r="E26" s="6">
        <v>1022752</v>
      </c>
      <c r="F26" s="6">
        <v>1004354</v>
      </c>
      <c r="H26" s="5" t="s">
        <v>137</v>
      </c>
      <c r="I26" s="28">
        <f t="shared" si="0"/>
        <v>-1.8340277016469658E-2</v>
      </c>
      <c r="J26" s="28">
        <f t="shared" si="1"/>
        <v>1.7551626814584297E-2</v>
      </c>
      <c r="K26" s="28">
        <f t="shared" si="2"/>
        <v>-1.5554826141717444E-2</v>
      </c>
      <c r="L26" s="28">
        <f t="shared" si="3"/>
        <v>1.4276613208223307E-2</v>
      </c>
      <c r="O26" s="32"/>
      <c r="P26" s="32"/>
      <c r="Q26" s="32"/>
      <c r="R26" s="32"/>
    </row>
    <row r="27" spans="2:18" ht="16.149999999999999" customHeight="1" x14ac:dyDescent="0.25">
      <c r="B27" s="5" t="s">
        <v>138</v>
      </c>
      <c r="C27" s="6">
        <v>1760477</v>
      </c>
      <c r="D27" s="6">
        <v>1750020</v>
      </c>
      <c r="E27" s="6">
        <v>1118714</v>
      </c>
      <c r="F27" s="6">
        <v>1091400</v>
      </c>
      <c r="H27" s="5" t="s">
        <v>138</v>
      </c>
      <c r="I27" s="28">
        <f t="shared" si="0"/>
        <v>-1.8845642281956735E-2</v>
      </c>
      <c r="J27" s="28">
        <f t="shared" si="1"/>
        <v>1.7978503523659095E-2</v>
      </c>
      <c r="K27" s="28">
        <f t="shared" si="2"/>
        <v>-1.7014292587357725E-2</v>
      </c>
      <c r="L27" s="28">
        <f t="shared" si="3"/>
        <v>1.5513947926184312E-2</v>
      </c>
      <c r="N27" s="30" t="s">
        <v>139</v>
      </c>
    </row>
    <row r="28" spans="2:18" ht="16.149999999999999" customHeight="1" x14ac:dyDescent="0.25">
      <c r="B28" s="5" t="s">
        <v>140</v>
      </c>
      <c r="C28" s="6">
        <v>1709675</v>
      </c>
      <c r="D28" s="6">
        <v>1710579</v>
      </c>
      <c r="E28" s="6">
        <v>1037812</v>
      </c>
      <c r="F28" s="6">
        <v>1027465</v>
      </c>
      <c r="H28" s="5" t="s">
        <v>140</v>
      </c>
      <c r="I28" s="28">
        <f t="shared" si="0"/>
        <v>-1.8301814490279841E-2</v>
      </c>
      <c r="J28" s="28">
        <f t="shared" si="1"/>
        <v>1.7573313778698103E-2</v>
      </c>
      <c r="K28" s="28">
        <f t="shared" si="2"/>
        <v>-1.5783870603810174E-2</v>
      </c>
      <c r="L28" s="28">
        <f t="shared" si="3"/>
        <v>1.4605129655467257E-2</v>
      </c>
      <c r="N28" s="94" t="s">
        <v>88</v>
      </c>
      <c r="O28" s="94">
        <v>2010</v>
      </c>
      <c r="P28" s="94"/>
      <c r="Q28" s="94">
        <v>2022</v>
      </c>
      <c r="R28" s="94"/>
    </row>
    <row r="29" spans="2:18" ht="16.149999999999999" customHeight="1" x14ac:dyDescent="0.25">
      <c r="B29" s="5" t="s">
        <v>141</v>
      </c>
      <c r="C29" s="6">
        <v>1748728</v>
      </c>
      <c r="D29" s="6">
        <v>1754248</v>
      </c>
      <c r="E29" s="6">
        <v>1021276</v>
      </c>
      <c r="F29" s="6">
        <v>1022490</v>
      </c>
      <c r="H29" s="5" t="s">
        <v>141</v>
      </c>
      <c r="I29" s="28">
        <f t="shared" si="0"/>
        <v>-1.8719870998849537E-2</v>
      </c>
      <c r="J29" s="28">
        <f t="shared" si="1"/>
        <v>1.8021939091765762E-2</v>
      </c>
      <c r="K29" s="28">
        <f t="shared" si="2"/>
        <v>-1.5532377959376882E-2</v>
      </c>
      <c r="L29" s="28">
        <f t="shared" si="3"/>
        <v>1.4534411411988453E-2</v>
      </c>
      <c r="N29" s="115"/>
      <c r="O29" s="63" t="s">
        <v>93</v>
      </c>
      <c r="P29" s="63" t="s">
        <v>94</v>
      </c>
      <c r="Q29" s="63" t="s">
        <v>93</v>
      </c>
      <c r="R29" s="63" t="s">
        <v>94</v>
      </c>
    </row>
    <row r="30" spans="2:18" ht="16.149999999999999" customHeight="1" x14ac:dyDescent="0.25">
      <c r="B30" s="5" t="s">
        <v>142</v>
      </c>
      <c r="C30" s="6">
        <v>1725173</v>
      </c>
      <c r="D30" s="6">
        <v>1729872</v>
      </c>
      <c r="E30" s="6">
        <v>1036467</v>
      </c>
      <c r="F30" s="6">
        <v>1047245</v>
      </c>
      <c r="H30" s="5" t="s">
        <v>142</v>
      </c>
      <c r="I30" s="28">
        <f t="shared" si="0"/>
        <v>-1.8467718256182927E-2</v>
      </c>
      <c r="J30" s="28">
        <f t="shared" si="1"/>
        <v>1.7771516809796006E-2</v>
      </c>
      <c r="K30" s="28">
        <f t="shared" si="2"/>
        <v>-1.5763414773696315E-2</v>
      </c>
      <c r="L30" s="28">
        <f t="shared" si="3"/>
        <v>1.4886296862705598E-2</v>
      </c>
      <c r="N30" s="26" t="s">
        <v>96</v>
      </c>
      <c r="O30" s="28">
        <f>-O5/$C$106</f>
        <v>-7.5207973023692268E-2</v>
      </c>
      <c r="P30" s="28">
        <f>P5/$D$106</f>
        <v>6.9549744620330756E-2</v>
      </c>
      <c r="Q30" s="28">
        <f>-Q5/$E$106</f>
        <v>-6.5609603660915283E-2</v>
      </c>
      <c r="R30" s="28">
        <f>R5/$F$106</f>
        <v>5.9215519611071549E-2</v>
      </c>
    </row>
    <row r="31" spans="2:18" ht="16.149999999999999" customHeight="1" x14ac:dyDescent="0.25">
      <c r="B31" s="5" t="s">
        <v>143</v>
      </c>
      <c r="C31" s="6">
        <v>1631055</v>
      </c>
      <c r="D31" s="6">
        <v>1667163</v>
      </c>
      <c r="E31" s="6">
        <v>1016699</v>
      </c>
      <c r="F31" s="6">
        <v>1038361</v>
      </c>
      <c r="H31" s="5" t="s">
        <v>143</v>
      </c>
      <c r="I31" s="28">
        <f t="shared" si="0"/>
        <v>-1.7460199180220442E-2</v>
      </c>
      <c r="J31" s="28">
        <f t="shared" si="1"/>
        <v>1.7127287613863881E-2</v>
      </c>
      <c r="K31" s="28">
        <f t="shared" si="2"/>
        <v>-1.5462767301807264E-2</v>
      </c>
      <c r="L31" s="28">
        <f t="shared" si="3"/>
        <v>1.4760013269727569E-2</v>
      </c>
      <c r="N31" s="5" t="s">
        <v>98</v>
      </c>
      <c r="O31" s="28">
        <f t="shared" ref="O31:O50" si="4">-O6/$C$106</f>
        <v>-8.1615318195083927E-2</v>
      </c>
      <c r="P31" s="28">
        <f t="shared" ref="P31:P50" si="5">P6/$D$106</f>
        <v>7.5459858410526756E-2</v>
      </c>
      <c r="Q31" s="28">
        <f t="shared" ref="Q31:Q50" si="6">-Q6/$E$106</f>
        <v>-7.0858569668131602E-2</v>
      </c>
      <c r="R31" s="28">
        <f t="shared" ref="R31:R50" si="7">R6/$F$106</f>
        <v>6.366015055267267E-2</v>
      </c>
    </row>
    <row r="32" spans="2:18" ht="16.149999999999999" customHeight="1" x14ac:dyDescent="0.25">
      <c r="B32" s="5" t="s">
        <v>144</v>
      </c>
      <c r="C32" s="6">
        <v>1710763</v>
      </c>
      <c r="D32" s="6">
        <v>1756309</v>
      </c>
      <c r="E32" s="6">
        <v>1019540</v>
      </c>
      <c r="F32" s="6">
        <v>1042562</v>
      </c>
      <c r="H32" s="5" t="s">
        <v>144</v>
      </c>
      <c r="I32" s="28">
        <f t="shared" si="0"/>
        <v>-1.831346136712218E-2</v>
      </c>
      <c r="J32" s="28">
        <f t="shared" si="1"/>
        <v>1.8043112390220786E-2</v>
      </c>
      <c r="K32" s="28">
        <f t="shared" si="2"/>
        <v>-1.550597549017416E-2</v>
      </c>
      <c r="L32" s="28">
        <f t="shared" si="3"/>
        <v>1.4819729318140525E-2</v>
      </c>
      <c r="N32" s="5" t="s">
        <v>100</v>
      </c>
      <c r="O32" s="28">
        <f t="shared" si="4"/>
        <v>-9.3404237692588418E-2</v>
      </c>
      <c r="P32" s="28">
        <f t="shared" si="5"/>
        <v>8.6720611628685759E-2</v>
      </c>
      <c r="Q32" s="28">
        <f t="shared" si="6"/>
        <v>-7.1859399672943969E-2</v>
      </c>
      <c r="R32" s="28">
        <f t="shared" si="7"/>
        <v>6.4286010561140666E-2</v>
      </c>
    </row>
    <row r="33" spans="2:18" ht="16.149999999999999" customHeight="1" x14ac:dyDescent="0.25">
      <c r="B33" s="5" t="s">
        <v>145</v>
      </c>
      <c r="C33" s="6">
        <v>1737767</v>
      </c>
      <c r="D33" s="6">
        <v>1777879</v>
      </c>
      <c r="E33" s="6">
        <v>981673</v>
      </c>
      <c r="F33" s="6">
        <v>1009185</v>
      </c>
      <c r="H33" s="5" t="s">
        <v>145</v>
      </c>
      <c r="I33" s="28">
        <f t="shared" si="0"/>
        <v>-1.8602535137573005E-2</v>
      </c>
      <c r="J33" s="28">
        <f t="shared" si="1"/>
        <v>1.8264707755419659E-2</v>
      </c>
      <c r="K33" s="28">
        <f t="shared" si="2"/>
        <v>-1.4930064026291993E-2</v>
      </c>
      <c r="L33" s="28">
        <f t="shared" si="3"/>
        <v>1.4345284531689862E-2</v>
      </c>
      <c r="N33" s="5" t="s">
        <v>102</v>
      </c>
      <c r="O33" s="28">
        <f t="shared" si="4"/>
        <v>-9.1621398442857521E-2</v>
      </c>
      <c r="P33" s="28">
        <f t="shared" si="5"/>
        <v>8.6624617790372449E-2</v>
      </c>
      <c r="Q33" s="28">
        <f t="shared" si="6"/>
        <v>-7.6097148067936965E-2</v>
      </c>
      <c r="R33" s="28">
        <f t="shared" si="7"/>
        <v>6.857499029347687E-2</v>
      </c>
    </row>
    <row r="34" spans="2:18" ht="16.149999999999999" customHeight="1" x14ac:dyDescent="0.25">
      <c r="B34" s="5" t="s">
        <v>146</v>
      </c>
      <c r="C34" s="6">
        <v>1656237</v>
      </c>
      <c r="D34" s="6">
        <v>1712196</v>
      </c>
      <c r="E34" s="6">
        <v>928891</v>
      </c>
      <c r="F34" s="6">
        <v>966856</v>
      </c>
      <c r="H34" s="5" t="s">
        <v>146</v>
      </c>
      <c r="I34" s="28">
        <f t="shared" si="0"/>
        <v>-1.7729768713900369E-2</v>
      </c>
      <c r="J34" s="28">
        <f t="shared" si="1"/>
        <v>1.7589925726103135E-2</v>
      </c>
      <c r="K34" s="28">
        <f t="shared" si="2"/>
        <v>-1.4127313375682529E-2</v>
      </c>
      <c r="L34" s="28">
        <f t="shared" si="3"/>
        <v>1.3743589551144273E-2</v>
      </c>
      <c r="N34" s="5" t="s">
        <v>104</v>
      </c>
      <c r="O34" s="28">
        <f t="shared" si="4"/>
        <v>-9.2385307246484444E-2</v>
      </c>
      <c r="P34" s="28">
        <f t="shared" si="5"/>
        <v>8.8504212895677045E-2</v>
      </c>
      <c r="Q34" s="28">
        <f t="shared" si="6"/>
        <v>-7.9125067188656861E-2</v>
      </c>
      <c r="R34" s="28">
        <f t="shared" si="7"/>
        <v>7.2907921947187246E-2</v>
      </c>
    </row>
    <row r="35" spans="2:18" ht="16.149999999999999" customHeight="1" x14ac:dyDescent="0.25">
      <c r="B35" s="5" t="s">
        <v>147</v>
      </c>
      <c r="C35" s="6">
        <v>1763562</v>
      </c>
      <c r="D35" s="6">
        <v>1785240</v>
      </c>
      <c r="E35" s="6">
        <v>1017002</v>
      </c>
      <c r="F35" s="6">
        <v>1050356</v>
      </c>
      <c r="H35" s="5" t="s">
        <v>147</v>
      </c>
      <c r="I35" s="28">
        <f t="shared" si="0"/>
        <v>-1.8878666744326787E-2</v>
      </c>
      <c r="J35" s="28">
        <f t="shared" si="1"/>
        <v>1.8340329613705651E-2</v>
      </c>
      <c r="K35" s="28">
        <f t="shared" si="2"/>
        <v>-1.5467375566881242E-2</v>
      </c>
      <c r="L35" s="28">
        <f t="shared" si="3"/>
        <v>1.49305188638036E-2</v>
      </c>
      <c r="N35" s="5" t="s">
        <v>106</v>
      </c>
      <c r="O35" s="28">
        <f t="shared" si="4"/>
        <v>-9.0573682654998919E-2</v>
      </c>
      <c r="P35" s="28">
        <f t="shared" si="5"/>
        <v>8.8796550295403467E-2</v>
      </c>
      <c r="Q35" s="28">
        <f t="shared" si="6"/>
        <v>-7.5789534967652256E-2</v>
      </c>
      <c r="R35" s="28">
        <f t="shared" si="7"/>
        <v>7.255491353340783E-2</v>
      </c>
    </row>
    <row r="36" spans="2:18" ht="16.149999999999999" customHeight="1" x14ac:dyDescent="0.25">
      <c r="B36" s="5" t="s">
        <v>148</v>
      </c>
      <c r="C36" s="6">
        <v>1523891</v>
      </c>
      <c r="D36" s="6">
        <v>1604353</v>
      </c>
      <c r="E36" s="6">
        <v>902418</v>
      </c>
      <c r="F36" s="6">
        <v>954155</v>
      </c>
      <c r="H36" s="5" t="s">
        <v>148</v>
      </c>
      <c r="I36" s="28">
        <f t="shared" si="0"/>
        <v>-1.6313024630650291E-2</v>
      </c>
      <c r="J36" s="28">
        <f t="shared" si="1"/>
        <v>1.6482020813301013E-2</v>
      </c>
      <c r="K36" s="28">
        <f t="shared" si="2"/>
        <v>-1.3724690929136654E-2</v>
      </c>
      <c r="L36" s="28">
        <f t="shared" si="3"/>
        <v>1.3563048363119289E-2</v>
      </c>
      <c r="N36" s="5" t="s">
        <v>108</v>
      </c>
      <c r="O36" s="28">
        <f t="shared" si="4"/>
        <v>-8.2616371541622907E-2</v>
      </c>
      <c r="P36" s="28">
        <f t="shared" si="5"/>
        <v>8.2462384957255982E-2</v>
      </c>
      <c r="Q36" s="28">
        <f t="shared" si="6"/>
        <v>-7.3802931665694974E-2</v>
      </c>
      <c r="R36" s="28">
        <f t="shared" si="7"/>
        <v>7.2871603331692097E-2</v>
      </c>
    </row>
    <row r="37" spans="2:18" ht="16.149999999999999" customHeight="1" x14ac:dyDescent="0.25">
      <c r="B37" s="5" t="s">
        <v>149</v>
      </c>
      <c r="C37" s="6">
        <v>1548975</v>
      </c>
      <c r="D37" s="6">
        <v>1616671</v>
      </c>
      <c r="E37" s="6">
        <v>973107</v>
      </c>
      <c r="F37" s="6">
        <v>1027943</v>
      </c>
      <c r="H37" s="5" t="s">
        <v>149</v>
      </c>
      <c r="I37" s="28">
        <f t="shared" si="0"/>
        <v>-1.6581545089026404E-2</v>
      </c>
      <c r="J37" s="28">
        <f t="shared" si="1"/>
        <v>1.660856748499873E-2</v>
      </c>
      <c r="K37" s="28">
        <f t="shared" si="2"/>
        <v>-1.4799785482979487E-2</v>
      </c>
      <c r="L37" s="28">
        <f t="shared" si="3"/>
        <v>1.4611924292730144E-2</v>
      </c>
      <c r="N37" s="5" t="s">
        <v>110</v>
      </c>
      <c r="O37" s="28">
        <f t="shared" si="4"/>
        <v>-7.2436123383716175E-2</v>
      </c>
      <c r="P37" s="28">
        <f t="shared" si="5"/>
        <v>7.3165663205392265E-2</v>
      </c>
      <c r="Q37" s="28">
        <f t="shared" si="6"/>
        <v>-7.6882515065148552E-2</v>
      </c>
      <c r="R37" s="28">
        <f t="shared" si="7"/>
        <v>7.7292993202320789E-2</v>
      </c>
    </row>
    <row r="38" spans="2:18" ht="16.149999999999999" customHeight="1" x14ac:dyDescent="0.25">
      <c r="B38" s="5" t="s">
        <v>150</v>
      </c>
      <c r="C38" s="6">
        <v>1458789</v>
      </c>
      <c r="D38" s="6">
        <v>1523907</v>
      </c>
      <c r="E38" s="6">
        <v>984262</v>
      </c>
      <c r="F38" s="6">
        <v>1046220</v>
      </c>
      <c r="H38" s="5" t="s">
        <v>150</v>
      </c>
      <c r="I38" s="28">
        <f t="shared" si="0"/>
        <v>-1.561611748341693E-2</v>
      </c>
      <c r="J38" s="28">
        <f t="shared" si="1"/>
        <v>1.5655573861572302E-2</v>
      </c>
      <c r="K38" s="28">
        <f t="shared" si="2"/>
        <v>-1.4969439598161719E-2</v>
      </c>
      <c r="L38" s="28">
        <f t="shared" si="3"/>
        <v>1.4871726772340619E-2</v>
      </c>
      <c r="N38" s="5" t="s">
        <v>112</v>
      </c>
      <c r="O38" s="28">
        <f t="shared" si="4"/>
        <v>-6.7660732600756918E-2</v>
      </c>
      <c r="P38" s="28">
        <f t="shared" si="5"/>
        <v>6.8716096076065908E-2</v>
      </c>
      <c r="Q38" s="28">
        <f t="shared" si="6"/>
        <v>-7.6921434373149564E-2</v>
      </c>
      <c r="R38" s="28">
        <f t="shared" si="7"/>
        <v>7.7547280369676022E-2</v>
      </c>
    </row>
    <row r="39" spans="2:18" ht="16.149999999999999" customHeight="1" x14ac:dyDescent="0.25">
      <c r="B39" s="5" t="s">
        <v>151</v>
      </c>
      <c r="C39" s="6">
        <v>1422441</v>
      </c>
      <c r="D39" s="6">
        <v>1496683</v>
      </c>
      <c r="E39" s="6">
        <v>975859</v>
      </c>
      <c r="F39" s="6">
        <v>1047814</v>
      </c>
      <c r="H39" s="5" t="s">
        <v>151</v>
      </c>
      <c r="I39" s="28">
        <f t="shared" si="0"/>
        <v>-1.5227017594202493E-2</v>
      </c>
      <c r="J39" s="28">
        <f t="shared" si="1"/>
        <v>1.5375893183678283E-2</v>
      </c>
      <c r="K39" s="28">
        <f t="shared" si="2"/>
        <v>-1.4841640088535875E-2</v>
      </c>
      <c r="L39" s="28">
        <f t="shared" si="3"/>
        <v>1.4894385039698451E-2</v>
      </c>
      <c r="N39" s="5" t="s">
        <v>114</v>
      </c>
      <c r="O39" s="28">
        <f t="shared" si="4"/>
        <v>-6.0932156289397528E-2</v>
      </c>
      <c r="P39" s="28">
        <f t="shared" si="5"/>
        <v>6.3091888591548392E-2</v>
      </c>
      <c r="Q39" s="28">
        <f t="shared" si="6"/>
        <v>-6.5575018859667017E-2</v>
      </c>
      <c r="R39" s="28">
        <f t="shared" si="7"/>
        <v>6.7305359726433686E-2</v>
      </c>
    </row>
    <row r="40" spans="2:18" ht="16.149999999999999" customHeight="1" x14ac:dyDescent="0.25">
      <c r="B40" s="5" t="s">
        <v>152</v>
      </c>
      <c r="C40" s="6">
        <v>1468144</v>
      </c>
      <c r="D40" s="6">
        <v>1522780</v>
      </c>
      <c r="E40" s="6">
        <v>1020460</v>
      </c>
      <c r="F40" s="6">
        <v>1092475</v>
      </c>
      <c r="H40" s="5" t="s">
        <v>152</v>
      </c>
      <c r="I40" s="28">
        <f t="shared" si="0"/>
        <v>-1.5716261355530968E-2</v>
      </c>
      <c r="J40" s="28">
        <f t="shared" si="1"/>
        <v>1.564399583762334E-2</v>
      </c>
      <c r="K40" s="28">
        <f t="shared" si="2"/>
        <v>-1.5519967582147952E-2</v>
      </c>
      <c r="L40" s="28">
        <f t="shared" si="3"/>
        <v>1.5529228752664657E-2</v>
      </c>
      <c r="N40" s="5" t="s">
        <v>116</v>
      </c>
      <c r="O40" s="28">
        <f t="shared" si="4"/>
        <v>-5.1757896413897719E-2</v>
      </c>
      <c r="P40" s="28">
        <f t="shared" si="5"/>
        <v>5.4504107635310245E-2</v>
      </c>
      <c r="Q40" s="28">
        <f t="shared" si="6"/>
        <v>-6.0824536337812658E-2</v>
      </c>
      <c r="R40" s="28">
        <f t="shared" si="7"/>
        <v>6.327085195284271E-2</v>
      </c>
    </row>
    <row r="41" spans="2:18" ht="16.149999999999999" customHeight="1" x14ac:dyDescent="0.25">
      <c r="B41" s="5" t="s">
        <v>153</v>
      </c>
      <c r="C41" s="6">
        <v>1344132</v>
      </c>
      <c r="D41" s="6">
        <v>1419081</v>
      </c>
      <c r="E41" s="6">
        <v>1019729</v>
      </c>
      <c r="F41" s="6">
        <v>1099407</v>
      </c>
      <c r="H41" s="5" t="s">
        <v>153</v>
      </c>
      <c r="I41" s="28">
        <f t="shared" si="0"/>
        <v>-1.4388731492505196E-2</v>
      </c>
      <c r="J41" s="28">
        <f t="shared" si="1"/>
        <v>1.4578663534621132E-2</v>
      </c>
      <c r="K41" s="28">
        <f t="shared" si="2"/>
        <v>-1.5508849952547036E-2</v>
      </c>
      <c r="L41" s="28">
        <f t="shared" si="3"/>
        <v>1.5627765207698843E-2</v>
      </c>
      <c r="N41" s="5" t="s">
        <v>118</v>
      </c>
      <c r="O41" s="28">
        <f t="shared" si="4"/>
        <v>-4.1774007320254783E-2</v>
      </c>
      <c r="P41" s="28">
        <f t="shared" si="5"/>
        <v>4.4934208212792696E-2</v>
      </c>
      <c r="Q41" s="28">
        <f t="shared" si="6"/>
        <v>-5.5685210538247487E-2</v>
      </c>
      <c r="R41" s="28">
        <f t="shared" si="7"/>
        <v>6.0152255596400139E-2</v>
      </c>
    </row>
    <row r="42" spans="2:18" ht="16.149999999999999" customHeight="1" x14ac:dyDescent="0.25">
      <c r="B42" s="5" t="s">
        <v>154</v>
      </c>
      <c r="C42" s="6">
        <v>1326646</v>
      </c>
      <c r="D42" s="6">
        <v>1413539</v>
      </c>
      <c r="E42" s="6">
        <v>985688</v>
      </c>
      <c r="F42" s="6">
        <v>1060776</v>
      </c>
      <c r="H42" s="5" t="s">
        <v>154</v>
      </c>
      <c r="I42" s="28">
        <f t="shared" si="0"/>
        <v>-1.4201546484724752E-2</v>
      </c>
      <c r="J42" s="28">
        <f t="shared" si="1"/>
        <v>1.4521728833001655E-2</v>
      </c>
      <c r="K42" s="28">
        <f t="shared" si="2"/>
        <v>-1.4991127340721097E-2</v>
      </c>
      <c r="L42" s="28">
        <f t="shared" si="3"/>
        <v>1.5078636270245638E-2</v>
      </c>
      <c r="N42" s="5" t="s">
        <v>120</v>
      </c>
      <c r="O42" s="28">
        <f t="shared" si="4"/>
        <v>-3.2553823638088029E-2</v>
      </c>
      <c r="P42" s="28">
        <f t="shared" si="5"/>
        <v>3.5628723324790147E-2</v>
      </c>
      <c r="Q42" s="28">
        <f t="shared" si="6"/>
        <v>-4.768371107266936E-2</v>
      </c>
      <c r="R42" s="28">
        <f t="shared" si="7"/>
        <v>5.2658410357938362E-2</v>
      </c>
    </row>
    <row r="43" spans="2:18" ht="16.149999999999999" customHeight="1" x14ac:dyDescent="0.25">
      <c r="B43" s="5" t="s">
        <v>155</v>
      </c>
      <c r="C43" s="6">
        <v>1325659</v>
      </c>
      <c r="D43" s="6">
        <v>1386788</v>
      </c>
      <c r="E43" s="6">
        <v>1003980</v>
      </c>
      <c r="F43" s="6">
        <v>1074938</v>
      </c>
      <c r="H43" s="5" t="s">
        <v>155</v>
      </c>
      <c r="I43" s="28">
        <f t="shared" si="0"/>
        <v>-1.4190980797736345E-2</v>
      </c>
      <c r="J43" s="28">
        <f t="shared" si="1"/>
        <v>1.4246907432239718E-2</v>
      </c>
      <c r="K43" s="28">
        <f t="shared" si="2"/>
        <v>-1.5269326630269585E-2</v>
      </c>
      <c r="L43" s="28">
        <f t="shared" si="3"/>
        <v>1.5279945167561582E-2</v>
      </c>
      <c r="N43" s="5" t="s">
        <v>122</v>
      </c>
      <c r="O43" s="28">
        <f t="shared" si="4"/>
        <v>-2.3808282301796678E-2</v>
      </c>
      <c r="P43" s="28">
        <f t="shared" si="5"/>
        <v>2.6882640885828344E-2</v>
      </c>
      <c r="Q43" s="28">
        <f t="shared" si="6"/>
        <v>-3.7752869420657129E-2</v>
      </c>
      <c r="R43" s="28">
        <f t="shared" si="7"/>
        <v>4.2936762765865416E-2</v>
      </c>
    </row>
    <row r="44" spans="2:18" ht="16.149999999999999" customHeight="1" x14ac:dyDescent="0.25">
      <c r="B44" s="5" t="s">
        <v>156</v>
      </c>
      <c r="C44" s="6">
        <v>1302083</v>
      </c>
      <c r="D44" s="6">
        <v>1379727</v>
      </c>
      <c r="E44" s="6">
        <v>1025278</v>
      </c>
      <c r="F44" s="6">
        <v>1109935</v>
      </c>
      <c r="H44" s="5" t="s">
        <v>156</v>
      </c>
      <c r="I44" s="28">
        <f t="shared" si="0"/>
        <v>-1.3938603253218914E-2</v>
      </c>
      <c r="J44" s="28">
        <f t="shared" si="1"/>
        <v>1.417436756790642E-2</v>
      </c>
      <c r="K44" s="28">
        <f t="shared" si="2"/>
        <v>-1.5593243559462878E-2</v>
      </c>
      <c r="L44" s="28">
        <f t="shared" si="3"/>
        <v>1.5777417804150068E-2</v>
      </c>
      <c r="N44" s="5" t="s">
        <v>124</v>
      </c>
      <c r="O44" s="28">
        <f t="shared" si="4"/>
        <v>-1.7848967219083672E-2</v>
      </c>
      <c r="P44" s="28">
        <f t="shared" si="5"/>
        <v>2.1309563680986052E-2</v>
      </c>
      <c r="Q44" s="28">
        <f t="shared" si="6"/>
        <v>-2.7978009176561434E-2</v>
      </c>
      <c r="R44" s="28">
        <f t="shared" si="7"/>
        <v>3.2958638939201895E-2</v>
      </c>
    </row>
    <row r="45" spans="2:18" ht="16.149999999999999" customHeight="1" x14ac:dyDescent="0.25">
      <c r="B45" s="5" t="s">
        <v>157</v>
      </c>
      <c r="C45" s="6">
        <v>1422254</v>
      </c>
      <c r="D45" s="6">
        <v>1458121</v>
      </c>
      <c r="E45" s="6">
        <v>1150118</v>
      </c>
      <c r="F45" s="6">
        <v>1217383</v>
      </c>
      <c r="H45" s="5" t="s">
        <v>157</v>
      </c>
      <c r="I45" s="28">
        <f t="shared" si="0"/>
        <v>-1.5225015787245217E-2</v>
      </c>
      <c r="J45" s="28">
        <f t="shared" si="1"/>
        <v>1.4979733680998688E-2</v>
      </c>
      <c r="K45" s="28">
        <f t="shared" si="2"/>
        <v>-1.7491909605124003E-2</v>
      </c>
      <c r="L45" s="28">
        <f t="shared" si="3"/>
        <v>1.7304761286624552E-2</v>
      </c>
      <c r="N45" s="5" t="s">
        <v>126</v>
      </c>
      <c r="O45" s="28">
        <f t="shared" si="4"/>
        <v>-1.167382094988609E-2</v>
      </c>
      <c r="P45" s="28">
        <f t="shared" si="5"/>
        <v>1.5131871175816958E-2</v>
      </c>
      <c r="Q45" s="28">
        <f t="shared" si="6"/>
        <v>-1.8046437502359264E-2</v>
      </c>
      <c r="R45" s="28">
        <f t="shared" si="7"/>
        <v>2.2507264362761532E-2</v>
      </c>
    </row>
    <row r="46" spans="2:18" ht="16.149999999999999" customHeight="1" x14ac:dyDescent="0.25">
      <c r="B46" s="5" t="s">
        <v>158</v>
      </c>
      <c r="C46" s="6">
        <v>1235034</v>
      </c>
      <c r="D46" s="6">
        <v>1316498</v>
      </c>
      <c r="E46" s="6">
        <v>981117</v>
      </c>
      <c r="F46" s="6">
        <v>1065445</v>
      </c>
      <c r="H46" s="5" t="s">
        <v>158</v>
      </c>
      <c r="I46" s="28">
        <f t="shared" si="0"/>
        <v>-1.3220853762959787E-2</v>
      </c>
      <c r="J46" s="28">
        <f t="shared" si="1"/>
        <v>1.3524796249122954E-2</v>
      </c>
      <c r="K46" s="28">
        <f t="shared" si="2"/>
        <v>-1.4921607935925223E-2</v>
      </c>
      <c r="L46" s="28">
        <f t="shared" si="3"/>
        <v>1.5145004808698409E-2</v>
      </c>
      <c r="N46" s="5" t="s">
        <v>128</v>
      </c>
      <c r="O46" s="28">
        <f t="shared" si="4"/>
        <v>-7.157508947568619E-3</v>
      </c>
      <c r="P46" s="28">
        <f t="shared" si="5"/>
        <v>1.0256351935601614E-2</v>
      </c>
      <c r="Q46" s="28">
        <f t="shared" si="6"/>
        <v>-1.1151332292017514E-2</v>
      </c>
      <c r="R46" s="28">
        <f t="shared" si="7"/>
        <v>1.5165900450490136E-2</v>
      </c>
    </row>
    <row r="47" spans="2:18" ht="16.149999999999999" customHeight="1" x14ac:dyDescent="0.25">
      <c r="B47" s="5" t="s">
        <v>159</v>
      </c>
      <c r="C47" s="6">
        <v>1281124</v>
      </c>
      <c r="D47" s="6">
        <v>1342824</v>
      </c>
      <c r="E47" s="6">
        <v>1058243</v>
      </c>
      <c r="F47" s="6">
        <v>1132290</v>
      </c>
      <c r="H47" s="5" t="s">
        <v>159</v>
      </c>
      <c r="I47" s="28">
        <f t="shared" si="0"/>
        <v>-1.371424030125332E-2</v>
      </c>
      <c r="J47" s="28">
        <f t="shared" si="1"/>
        <v>1.3795251491785237E-2</v>
      </c>
      <c r="K47" s="28">
        <f t="shared" si="2"/>
        <v>-1.6094601507197728E-2</v>
      </c>
      <c r="L47" s="28">
        <f t="shared" si="3"/>
        <v>1.60951879213297E-2</v>
      </c>
      <c r="N47" s="5" t="s">
        <v>130</v>
      </c>
      <c r="O47" s="28">
        <f t="shared" si="4"/>
        <v>-3.3266284932427937E-3</v>
      </c>
      <c r="P47" s="28">
        <f t="shared" si="5"/>
        <v>5.2262809719717199E-3</v>
      </c>
      <c r="Q47" s="28">
        <f t="shared" si="6"/>
        <v>-5.4843829546753859E-3</v>
      </c>
      <c r="R47" s="28">
        <f t="shared" si="7"/>
        <v>8.6541503762395337E-3</v>
      </c>
    </row>
    <row r="48" spans="2:18" ht="16.149999999999999" customHeight="1" x14ac:dyDescent="0.25">
      <c r="B48" s="5" t="s">
        <v>160</v>
      </c>
      <c r="C48" s="6">
        <v>1177147</v>
      </c>
      <c r="D48" s="6">
        <v>1273411</v>
      </c>
      <c r="E48" s="6">
        <v>959741</v>
      </c>
      <c r="F48" s="6">
        <v>1043195</v>
      </c>
      <c r="H48" s="5" t="s">
        <v>160</v>
      </c>
      <c r="I48" s="28">
        <f t="shared" si="0"/>
        <v>-1.2601182108757188E-2</v>
      </c>
      <c r="J48" s="28">
        <f t="shared" si="1"/>
        <v>1.3082150004323523E-2</v>
      </c>
      <c r="K48" s="28">
        <f t="shared" si="2"/>
        <v>-1.4596504720673283E-2</v>
      </c>
      <c r="L48" s="28">
        <f t="shared" si="3"/>
        <v>1.4828727237361044E-2</v>
      </c>
      <c r="N48" s="5" t="s">
        <v>132</v>
      </c>
      <c r="O48" s="28">
        <f t="shared" si="4"/>
        <v>-1.2306723798736787E-3</v>
      </c>
      <c r="P48" s="28">
        <f t="shared" si="5"/>
        <v>2.1737714280894633E-3</v>
      </c>
      <c r="Q48" s="28">
        <f t="shared" si="6"/>
        <v>-2.1763786537496539E-3</v>
      </c>
      <c r="R48" s="28">
        <f t="shared" si="7"/>
        <v>3.9833063438400882E-3</v>
      </c>
    </row>
    <row r="49" spans="2:18" ht="16.149999999999999" customHeight="1" x14ac:dyDescent="0.25">
      <c r="B49" s="5" t="s">
        <v>161</v>
      </c>
      <c r="C49" s="6">
        <v>1205009</v>
      </c>
      <c r="D49" s="6">
        <v>1297942</v>
      </c>
      <c r="E49" s="6">
        <v>908475</v>
      </c>
      <c r="F49" s="6">
        <v>997107</v>
      </c>
      <c r="H49" s="5" t="s">
        <v>161</v>
      </c>
      <c r="I49" s="28">
        <f t="shared" si="0"/>
        <v>-1.2899440640541401E-2</v>
      </c>
      <c r="J49" s="28">
        <f t="shared" si="1"/>
        <v>1.3334164649835507E-2</v>
      </c>
      <c r="K49" s="28">
        <f t="shared" si="2"/>
        <v>-1.3816810604229329E-2</v>
      </c>
      <c r="L49" s="28">
        <f t="shared" si="3"/>
        <v>1.4173599115662324E-2</v>
      </c>
      <c r="N49" s="5" t="s">
        <v>134</v>
      </c>
      <c r="O49" s="28">
        <f t="shared" si="4"/>
        <v>-3.3751321687691118E-4</v>
      </c>
      <c r="P49" s="28">
        <f t="shared" si="5"/>
        <v>6.8631896001278248E-4</v>
      </c>
      <c r="Q49" s="28">
        <f t="shared" si="6"/>
        <v>-5.7215489136311663E-4</v>
      </c>
      <c r="R49" s="28">
        <f t="shared" si="7"/>
        <v>1.20043329885126E-3</v>
      </c>
    </row>
    <row r="50" spans="2:18" ht="16.149999999999999" customHeight="1" x14ac:dyDescent="0.25">
      <c r="B50" s="5" t="s">
        <v>162</v>
      </c>
      <c r="C50" s="6">
        <v>1263401</v>
      </c>
      <c r="D50" s="6">
        <v>1326973</v>
      </c>
      <c r="E50" s="6">
        <v>932617</v>
      </c>
      <c r="F50" s="6">
        <v>1009866</v>
      </c>
      <c r="H50" s="5" t="s">
        <v>162</v>
      </c>
      <c r="I50" s="28">
        <f t="shared" si="0"/>
        <v>-1.3524518244013652E-2</v>
      </c>
      <c r="J50" s="28">
        <f t="shared" si="1"/>
        <v>1.3632409204637937E-2</v>
      </c>
      <c r="K50" s="28">
        <f t="shared" si="2"/>
        <v>-1.4183981348176387E-2</v>
      </c>
      <c r="L50" s="28">
        <f t="shared" si="3"/>
        <v>1.4354964757581131E-2</v>
      </c>
      <c r="N50" s="29" t="s">
        <v>136</v>
      </c>
      <c r="O50" s="20">
        <f t="shared" si="4"/>
        <v>-7.7578048232007846E-5</v>
      </c>
      <c r="P50" s="20">
        <f t="shared" si="5"/>
        <v>1.7453331754119632E-4</v>
      </c>
      <c r="Q50" s="20">
        <f t="shared" si="6"/>
        <v>-1.2375396998994364E-4</v>
      </c>
      <c r="R50" s="20">
        <f t="shared" si="7"/>
        <v>2.9528242648948756E-4</v>
      </c>
    </row>
    <row r="51" spans="2:18" ht="16.149999999999999" customHeight="1" x14ac:dyDescent="0.25">
      <c r="B51" s="5" t="s">
        <v>163</v>
      </c>
      <c r="C51" s="6">
        <v>1173710</v>
      </c>
      <c r="D51" s="6">
        <v>1277761</v>
      </c>
      <c r="E51" s="6">
        <v>870179</v>
      </c>
      <c r="F51" s="6">
        <v>959547</v>
      </c>
      <c r="H51" s="5" t="s">
        <v>163</v>
      </c>
      <c r="I51" s="28">
        <f t="shared" si="0"/>
        <v>-1.2564389539173441E-2</v>
      </c>
      <c r="J51" s="28">
        <f t="shared" si="1"/>
        <v>1.3126838916637622E-2</v>
      </c>
      <c r="K51" s="28">
        <f t="shared" si="2"/>
        <v>-1.3234374567024599E-2</v>
      </c>
      <c r="L51" s="28">
        <f t="shared" si="3"/>
        <v>1.3639694145800236E-2</v>
      </c>
      <c r="O51" s="32"/>
      <c r="P51" s="32"/>
      <c r="Q51" s="32"/>
      <c r="R51" s="32"/>
    </row>
    <row r="52" spans="2:18" ht="16.149999999999999" customHeight="1" x14ac:dyDescent="0.25">
      <c r="B52" s="5" t="s">
        <v>164</v>
      </c>
      <c r="C52" s="6">
        <v>1129200</v>
      </c>
      <c r="D52" s="6">
        <v>1231074</v>
      </c>
      <c r="E52" s="6">
        <v>856810</v>
      </c>
      <c r="F52" s="6">
        <v>943246</v>
      </c>
      <c r="H52" s="5" t="s">
        <v>164</v>
      </c>
      <c r="I52" s="28">
        <f t="shared" si="0"/>
        <v>-1.208791666394139E-2</v>
      </c>
      <c r="J52" s="28">
        <f t="shared" si="1"/>
        <v>1.2647208744405834E-2</v>
      </c>
      <c r="K52" s="28">
        <f t="shared" si="2"/>
        <v>-1.3031048178331523E-2</v>
      </c>
      <c r="L52" s="28">
        <f t="shared" si="3"/>
        <v>1.3407979957468983E-2</v>
      </c>
    </row>
    <row r="53" spans="2:18" ht="16.149999999999999" customHeight="1" x14ac:dyDescent="0.25">
      <c r="B53" s="5" t="s">
        <v>165</v>
      </c>
      <c r="C53" s="6">
        <v>1079370</v>
      </c>
      <c r="D53" s="6">
        <v>1164125</v>
      </c>
      <c r="E53" s="6">
        <v>837149</v>
      </c>
      <c r="F53" s="6">
        <v>917391</v>
      </c>
      <c r="H53" s="5" t="s">
        <v>165</v>
      </c>
      <c r="I53" s="28">
        <f t="shared" si="0"/>
        <v>-1.1554493986502318E-2</v>
      </c>
      <c r="J53" s="28">
        <f t="shared" si="1"/>
        <v>1.1959420700608934E-2</v>
      </c>
      <c r="K53" s="28">
        <f t="shared" si="2"/>
        <v>-1.2732028047574208E-2</v>
      </c>
      <c r="L53" s="28">
        <f t="shared" si="3"/>
        <v>1.304045831221381E-2</v>
      </c>
    </row>
    <row r="54" spans="2:18" ht="16.149999999999999" customHeight="1" x14ac:dyDescent="0.25">
      <c r="B54" s="5" t="s">
        <v>166</v>
      </c>
      <c r="C54" s="6">
        <v>1046333</v>
      </c>
      <c r="D54" s="6">
        <v>1141405</v>
      </c>
      <c r="E54" s="6">
        <v>814896</v>
      </c>
      <c r="F54" s="6">
        <v>904855</v>
      </c>
      <c r="H54" s="5" t="s">
        <v>166</v>
      </c>
      <c r="I54" s="28">
        <f t="shared" si="0"/>
        <v>-1.1200837855766727E-2</v>
      </c>
      <c r="J54" s="28">
        <f t="shared" si="1"/>
        <v>1.1726011025258061E-2</v>
      </c>
      <c r="K54" s="28">
        <f t="shared" si="2"/>
        <v>-1.2393586718560294E-2</v>
      </c>
      <c r="L54" s="28">
        <f t="shared" si="3"/>
        <v>1.286226255336953E-2</v>
      </c>
    </row>
    <row r="55" spans="2:18" ht="16.149999999999999" customHeight="1" x14ac:dyDescent="0.25">
      <c r="B55" s="5" t="s">
        <v>167</v>
      </c>
      <c r="C55" s="6">
        <v>1112034</v>
      </c>
      <c r="D55" s="6">
        <v>1185532</v>
      </c>
      <c r="E55" s="6">
        <v>876272</v>
      </c>
      <c r="F55" s="6">
        <v>951113</v>
      </c>
      <c r="H55" s="5" t="s">
        <v>167</v>
      </c>
      <c r="I55" s="28">
        <f t="shared" si="0"/>
        <v>-1.1904157208173397E-2</v>
      </c>
      <c r="J55" s="28">
        <f t="shared" si="1"/>
        <v>1.2179341515760172E-2</v>
      </c>
      <c r="K55" s="28">
        <f t="shared" si="2"/>
        <v>-1.3327041758759726E-2</v>
      </c>
      <c r="L55" s="28">
        <f t="shared" si="3"/>
        <v>1.351980717786049E-2</v>
      </c>
    </row>
    <row r="56" spans="2:18" ht="16.149999999999999" customHeight="1" x14ac:dyDescent="0.25">
      <c r="B56" s="5" t="s">
        <v>168</v>
      </c>
      <c r="C56" s="6">
        <v>948591</v>
      </c>
      <c r="D56" s="6">
        <v>1043550</v>
      </c>
      <c r="E56" s="6">
        <v>774204</v>
      </c>
      <c r="F56" s="6">
        <v>864602</v>
      </c>
      <c r="H56" s="5" t="s">
        <v>168</v>
      </c>
      <c r="I56" s="28">
        <f t="shared" si="0"/>
        <v>-1.015452440326322E-2</v>
      </c>
      <c r="J56" s="28">
        <f t="shared" si="1"/>
        <v>1.0720715964454378E-2</v>
      </c>
      <c r="K56" s="28">
        <f t="shared" si="2"/>
        <v>-1.177471040704121E-2</v>
      </c>
      <c r="L56" s="28">
        <f t="shared" si="3"/>
        <v>1.2290077336333891E-2</v>
      </c>
    </row>
    <row r="57" spans="2:18" ht="16.149999999999999" customHeight="1" x14ac:dyDescent="0.25">
      <c r="B57" s="5" t="s">
        <v>169</v>
      </c>
      <c r="C57" s="6">
        <v>985045</v>
      </c>
      <c r="D57" s="6">
        <v>1072188</v>
      </c>
      <c r="E57" s="6">
        <v>818811</v>
      </c>
      <c r="F57" s="6">
        <v>908258</v>
      </c>
      <c r="H57" s="5" t="s">
        <v>169</v>
      </c>
      <c r="I57" s="28">
        <f t="shared" si="0"/>
        <v>-1.0544759006581781E-2</v>
      </c>
      <c r="J57" s="28">
        <f t="shared" si="1"/>
        <v>1.1014923107178774E-2</v>
      </c>
      <c r="K57" s="28">
        <f t="shared" si="2"/>
        <v>-1.245312915342703E-2</v>
      </c>
      <c r="L57" s="28">
        <f t="shared" si="3"/>
        <v>1.2910635253381262E-2</v>
      </c>
    </row>
    <row r="58" spans="2:18" ht="16.149999999999999" customHeight="1" x14ac:dyDescent="0.25">
      <c r="B58" s="5" t="s">
        <v>170</v>
      </c>
      <c r="C58" s="6">
        <v>905975</v>
      </c>
      <c r="D58" s="6">
        <v>1003881</v>
      </c>
      <c r="E58" s="6">
        <v>776954</v>
      </c>
      <c r="F58" s="6">
        <v>869884</v>
      </c>
      <c r="H58" s="5" t="s">
        <v>170</v>
      </c>
      <c r="I58" s="28">
        <f t="shared" si="0"/>
        <v>-9.6983265140048718E-3</v>
      </c>
      <c r="J58" s="28">
        <f t="shared" si="1"/>
        <v>1.0313183904089335E-2</v>
      </c>
      <c r="K58" s="28">
        <f t="shared" si="2"/>
        <v>-1.181653459500635E-2</v>
      </c>
      <c r="L58" s="28">
        <f t="shared" si="3"/>
        <v>1.2365159499561035E-2</v>
      </c>
    </row>
    <row r="59" spans="2:18" ht="16.149999999999999" customHeight="1" x14ac:dyDescent="0.25">
      <c r="B59" s="5" t="s">
        <v>171</v>
      </c>
      <c r="C59" s="6">
        <v>883350</v>
      </c>
      <c r="D59" s="6">
        <v>1000256</v>
      </c>
      <c r="E59" s="6">
        <v>753059</v>
      </c>
      <c r="F59" s="6">
        <v>857222</v>
      </c>
      <c r="H59" s="5" t="s">
        <v>171</v>
      </c>
      <c r="I59" s="28">
        <f t="shared" si="0"/>
        <v>-9.456129281874448E-3</v>
      </c>
      <c r="J59" s="28">
        <f t="shared" si="1"/>
        <v>1.0275943143827586E-2</v>
      </c>
      <c r="K59" s="28">
        <f t="shared" si="2"/>
        <v>-1.1453120423578341E-2</v>
      </c>
      <c r="L59" s="28">
        <f t="shared" si="3"/>
        <v>1.2185172685706036E-2</v>
      </c>
    </row>
    <row r="60" spans="2:18" ht="16.149999999999999" customHeight="1" x14ac:dyDescent="0.25">
      <c r="B60" s="5" t="s">
        <v>172</v>
      </c>
      <c r="C60" s="6">
        <v>877013</v>
      </c>
      <c r="D60" s="6">
        <v>981986</v>
      </c>
      <c r="E60" s="6">
        <v>750062</v>
      </c>
      <c r="F60" s="6">
        <v>870482</v>
      </c>
      <c r="H60" s="5" t="s">
        <v>172</v>
      </c>
      <c r="I60" s="28">
        <f t="shared" si="0"/>
        <v>-9.3882926471778524E-3</v>
      </c>
      <c r="J60" s="28">
        <f t="shared" si="1"/>
        <v>1.0088249712108376E-2</v>
      </c>
      <c r="K60" s="28">
        <f t="shared" si="2"/>
        <v>-1.140753966309415E-2</v>
      </c>
      <c r="L60" s="28">
        <f t="shared" si="3"/>
        <v>1.2373659903500799E-2</v>
      </c>
    </row>
    <row r="61" spans="2:18" ht="16.149999999999999" customHeight="1" x14ac:dyDescent="0.25">
      <c r="B61" s="5" t="s">
        <v>173</v>
      </c>
      <c r="C61" s="6">
        <v>826882</v>
      </c>
      <c r="D61" s="6">
        <v>923370</v>
      </c>
      <c r="E61" s="6">
        <v>750019</v>
      </c>
      <c r="F61" s="6">
        <v>860298</v>
      </c>
      <c r="H61" s="5" t="s">
        <v>173</v>
      </c>
      <c r="I61" s="28">
        <f t="shared" si="0"/>
        <v>-8.8516478098770671E-3</v>
      </c>
      <c r="J61" s="28">
        <f t="shared" si="1"/>
        <v>9.4860691870042053E-3</v>
      </c>
      <c r="K61" s="28">
        <f t="shared" si="2"/>
        <v>-1.1406885684882332E-2</v>
      </c>
      <c r="L61" s="28">
        <f t="shared" si="3"/>
        <v>1.2228897171523282E-2</v>
      </c>
    </row>
    <row r="62" spans="2:18" ht="16.149999999999999" customHeight="1" x14ac:dyDescent="0.25">
      <c r="B62" s="5" t="s">
        <v>174</v>
      </c>
      <c r="C62" s="6">
        <v>751293</v>
      </c>
      <c r="D62" s="6">
        <v>846389</v>
      </c>
      <c r="E62" s="6">
        <v>728413</v>
      </c>
      <c r="F62" s="6">
        <v>840732</v>
      </c>
      <c r="H62" s="5" t="s">
        <v>174</v>
      </c>
      <c r="I62" s="28">
        <f t="shared" si="0"/>
        <v>-8.0424789002856174E-3</v>
      </c>
      <c r="J62" s="28">
        <f t="shared" si="1"/>
        <v>8.6952192654291376E-3</v>
      </c>
      <c r="K62" s="28">
        <f t="shared" si="2"/>
        <v>-1.1078284446636945E-2</v>
      </c>
      <c r="L62" s="28">
        <f t="shared" si="3"/>
        <v>1.1950771914858703E-2</v>
      </c>
    </row>
    <row r="63" spans="2:18" ht="16.149999999999999" customHeight="1" x14ac:dyDescent="0.25">
      <c r="B63" s="5" t="s">
        <v>175</v>
      </c>
      <c r="C63" s="6">
        <v>742051</v>
      </c>
      <c r="D63" s="6">
        <v>831864</v>
      </c>
      <c r="E63" s="6">
        <v>740043</v>
      </c>
      <c r="F63" s="6">
        <v>855292</v>
      </c>
      <c r="H63" s="5" t="s">
        <v>175</v>
      </c>
      <c r="I63" s="28">
        <f t="shared" si="0"/>
        <v>-7.9435446762259766E-3</v>
      </c>
      <c r="J63" s="28">
        <f t="shared" si="1"/>
        <v>8.5459993915527541E-3</v>
      </c>
      <c r="K63" s="28">
        <f t="shared" si="2"/>
        <v>-1.1255162739740428E-2</v>
      </c>
      <c r="L63" s="28">
        <f t="shared" si="3"/>
        <v>1.2157738271652953E-2</v>
      </c>
    </row>
    <row r="64" spans="2:18" ht="16.149999999999999" customHeight="1" x14ac:dyDescent="0.25">
      <c r="B64" s="5" t="s">
        <v>176</v>
      </c>
      <c r="C64" s="6">
        <v>705105</v>
      </c>
      <c r="D64" s="6">
        <v>790268</v>
      </c>
      <c r="E64" s="6">
        <v>692845</v>
      </c>
      <c r="F64" s="6">
        <v>804883</v>
      </c>
      <c r="H64" s="5" t="s">
        <v>176</v>
      </c>
      <c r="I64" s="28">
        <f t="shared" si="0"/>
        <v>-7.5480432866882694E-3</v>
      </c>
      <c r="J64" s="28">
        <f t="shared" si="1"/>
        <v>8.118670656698225E-3</v>
      </c>
      <c r="K64" s="28">
        <f t="shared" si="2"/>
        <v>-1.0537338003893634E-2</v>
      </c>
      <c r="L64" s="28">
        <f t="shared" si="3"/>
        <v>1.1441188334864402E-2</v>
      </c>
    </row>
    <row r="65" spans="2:12" ht="16.149999999999999" customHeight="1" x14ac:dyDescent="0.25">
      <c r="B65" s="5" t="s">
        <v>177</v>
      </c>
      <c r="C65" s="6">
        <v>737957</v>
      </c>
      <c r="D65" s="6">
        <v>828340</v>
      </c>
      <c r="E65" s="6">
        <v>707537</v>
      </c>
      <c r="F65" s="6">
        <v>814378</v>
      </c>
      <c r="H65" s="5" t="s">
        <v>177</v>
      </c>
      <c r="I65" s="28">
        <f t="shared" si="0"/>
        <v>-7.899719020166663E-3</v>
      </c>
      <c r="J65" s="28">
        <f t="shared" si="1"/>
        <v>8.5097962359217474E-3</v>
      </c>
      <c r="K65" s="28">
        <f t="shared" si="2"/>
        <v>-1.0760785629196848E-2</v>
      </c>
      <c r="L65" s="28">
        <f t="shared" si="3"/>
        <v>1.157615712317219E-2</v>
      </c>
    </row>
    <row r="66" spans="2:12" ht="16.149999999999999" customHeight="1" x14ac:dyDescent="0.25">
      <c r="B66" s="5" t="s">
        <v>178</v>
      </c>
      <c r="C66" s="6">
        <v>602476</v>
      </c>
      <c r="D66" s="6">
        <v>685880</v>
      </c>
      <c r="E66" s="6">
        <v>618144</v>
      </c>
      <c r="F66" s="6">
        <v>731231</v>
      </c>
      <c r="H66" s="5" t="s">
        <v>178</v>
      </c>
      <c r="I66" s="28">
        <f t="shared" si="0"/>
        <v>-6.4494152320445919E-3</v>
      </c>
      <c r="J66" s="28">
        <f t="shared" si="1"/>
        <v>7.0462600409179899E-3</v>
      </c>
      <c r="K66" s="28">
        <f t="shared" si="2"/>
        <v>-9.4012257620085683E-3</v>
      </c>
      <c r="L66" s="28">
        <f t="shared" si="3"/>
        <v>1.0394245607487338E-2</v>
      </c>
    </row>
    <row r="67" spans="2:12" ht="16.149999999999999" customHeight="1" x14ac:dyDescent="0.25">
      <c r="B67" s="5" t="s">
        <v>179</v>
      </c>
      <c r="C67" s="6">
        <v>613839</v>
      </c>
      <c r="D67" s="6">
        <v>696871</v>
      </c>
      <c r="E67" s="6">
        <v>643666</v>
      </c>
      <c r="F67" s="6">
        <v>763201</v>
      </c>
      <c r="H67" s="5" t="s">
        <v>179</v>
      </c>
      <c r="I67" s="28">
        <f t="shared" si="0"/>
        <v>-6.5710544430367685E-3</v>
      </c>
      <c r="J67" s="28">
        <f t="shared" si="1"/>
        <v>7.1591740260316099E-3</v>
      </c>
      <c r="K67" s="28">
        <f t="shared" si="2"/>
        <v>-9.789384643916316E-3</v>
      </c>
      <c r="L67" s="28">
        <f t="shared" si="3"/>
        <v>1.0848690279651633E-2</v>
      </c>
    </row>
    <row r="68" spans="2:12" ht="16.149999999999999" customHeight="1" x14ac:dyDescent="0.25">
      <c r="B68" s="5" t="s">
        <v>180</v>
      </c>
      <c r="C68" s="6">
        <v>562959</v>
      </c>
      <c r="D68" s="6">
        <v>647505</v>
      </c>
      <c r="E68" s="6">
        <v>588624</v>
      </c>
      <c r="F68" s="6">
        <v>702523</v>
      </c>
      <c r="H68" s="5" t="s">
        <v>180</v>
      </c>
      <c r="I68" s="28">
        <f t="shared" si="0"/>
        <v>-6.0263916730568376E-3</v>
      </c>
      <c r="J68" s="28">
        <f t="shared" si="1"/>
        <v>6.6520216478022443E-3</v>
      </c>
      <c r="K68" s="28">
        <f t="shared" si="2"/>
        <v>-8.9522621151973195E-3</v>
      </c>
      <c r="L68" s="28">
        <f t="shared" si="3"/>
        <v>9.9861693594894465E-3</v>
      </c>
    </row>
    <row r="69" spans="2:12" ht="16.149999999999999" customHeight="1" x14ac:dyDescent="0.25">
      <c r="B69" s="5" t="s">
        <v>181</v>
      </c>
      <c r="C69" s="6">
        <v>523804</v>
      </c>
      <c r="D69" s="6">
        <v>609489</v>
      </c>
      <c r="E69" s="6">
        <v>577301</v>
      </c>
      <c r="F69" s="6">
        <v>693165</v>
      </c>
      <c r="H69" s="5" t="s">
        <v>181</v>
      </c>
      <c r="I69" s="28">
        <f t="shared" si="0"/>
        <v>-5.6072432697831702E-3</v>
      </c>
      <c r="J69" s="28">
        <f t="shared" si="1"/>
        <v>6.2614713741165583E-3</v>
      </c>
      <c r="K69" s="28">
        <f t="shared" si="2"/>
        <v>-8.7800529223503072E-3</v>
      </c>
      <c r="L69" s="28">
        <f t="shared" si="3"/>
        <v>9.853147988137757E-3</v>
      </c>
    </row>
    <row r="70" spans="2:12" ht="16.149999999999999" customHeight="1" x14ac:dyDescent="0.25">
      <c r="B70" s="5" t="s">
        <v>182</v>
      </c>
      <c r="C70" s="6">
        <v>529674</v>
      </c>
      <c r="D70" s="6">
        <v>612257</v>
      </c>
      <c r="E70" s="6">
        <v>572803</v>
      </c>
      <c r="F70" s="6">
        <v>686559</v>
      </c>
      <c r="H70" s="5" t="s">
        <v>182</v>
      </c>
      <c r="I70" s="28">
        <f t="shared" ref="I70:I105" si="8">-C70/$C$106</f>
        <v>-5.6700807395115944E-3</v>
      </c>
      <c r="J70" s="28">
        <f t="shared" ref="J70:J105" si="9">D70/$D$106</f>
        <v>6.2899079049867704E-3</v>
      </c>
      <c r="K70" s="28">
        <f t="shared" ref="K70:K105" si="10">-E70/$E$106</f>
        <v>-8.7116437596349624E-3</v>
      </c>
      <c r="L70" s="28">
        <f t="shared" ref="L70:L105" si="11">F70/$F$106</f>
        <v>9.7592455325757506E-3</v>
      </c>
    </row>
    <row r="71" spans="2:12" ht="16.149999999999999" customHeight="1" x14ac:dyDescent="0.25">
      <c r="B71" s="5" t="s">
        <v>183</v>
      </c>
      <c r="C71" s="6">
        <v>468666</v>
      </c>
      <c r="D71" s="6">
        <v>554433</v>
      </c>
      <c r="E71" s="6">
        <v>516887</v>
      </c>
      <c r="F71" s="6">
        <v>630499</v>
      </c>
      <c r="H71" s="5" t="s">
        <v>183</v>
      </c>
      <c r="I71" s="28">
        <f t="shared" si="8"/>
        <v>-5.0169992483375444E-3</v>
      </c>
      <c r="J71" s="28">
        <f t="shared" si="9"/>
        <v>5.6958638439177176E-3</v>
      </c>
      <c r="K71" s="28">
        <f t="shared" si="10"/>
        <v>-7.8612287435408622E-3</v>
      </c>
      <c r="L71" s="28">
        <f t="shared" si="11"/>
        <v>8.9623682000286621E-3</v>
      </c>
    </row>
    <row r="72" spans="2:12" ht="16.149999999999999" customHeight="1" x14ac:dyDescent="0.25">
      <c r="B72" s="5" t="s">
        <v>184</v>
      </c>
      <c r="C72" s="6">
        <v>440243</v>
      </c>
      <c r="D72" s="6">
        <v>517554</v>
      </c>
      <c r="E72" s="6">
        <v>493176</v>
      </c>
      <c r="F72" s="6">
        <v>599691</v>
      </c>
      <c r="H72" s="5" t="s">
        <v>184</v>
      </c>
      <c r="I72" s="28">
        <f t="shared" si="8"/>
        <v>-4.7127352956815001E-3</v>
      </c>
      <c r="J72" s="28">
        <f t="shared" si="9"/>
        <v>5.3169943273127509E-3</v>
      </c>
      <c r="K72" s="28">
        <f t="shared" si="10"/>
        <v>-7.5006129905076128E-3</v>
      </c>
      <c r="L72" s="28">
        <f t="shared" si="11"/>
        <v>8.5244410351854455E-3</v>
      </c>
    </row>
    <row r="73" spans="2:12" ht="16.149999999999999" customHeight="1" x14ac:dyDescent="0.25">
      <c r="B73" s="5" t="s">
        <v>185</v>
      </c>
      <c r="C73" s="6">
        <v>408863</v>
      </c>
      <c r="D73" s="6">
        <v>481535</v>
      </c>
      <c r="E73" s="6">
        <v>475383</v>
      </c>
      <c r="F73" s="6">
        <v>580194</v>
      </c>
      <c r="H73" s="5" t="s">
        <v>185</v>
      </c>
      <c r="I73" s="28">
        <f t="shared" si="8"/>
        <v>-4.3768171014603868E-3</v>
      </c>
      <c r="J73" s="28">
        <f t="shared" si="9"/>
        <v>4.9469598600388465E-3</v>
      </c>
      <c r="K73" s="28">
        <f t="shared" si="10"/>
        <v>-7.2300028899753444E-3</v>
      </c>
      <c r="L73" s="28">
        <f t="shared" si="11"/>
        <v>8.2472965943600693E-3</v>
      </c>
    </row>
    <row r="74" spans="2:12" ht="16.149999999999999" customHeight="1" x14ac:dyDescent="0.25">
      <c r="B74" s="5" t="s">
        <v>186</v>
      </c>
      <c r="C74" s="6">
        <v>376619</v>
      </c>
      <c r="D74" s="6">
        <v>450966</v>
      </c>
      <c r="E74" s="6">
        <v>424056</v>
      </c>
      <c r="F74" s="6">
        <v>523641</v>
      </c>
      <c r="H74" s="5" t="s">
        <v>186</v>
      </c>
      <c r="I74" s="28">
        <f t="shared" si="8"/>
        <v>-4.0316499168056522E-3</v>
      </c>
      <c r="J74" s="28">
        <f t="shared" si="9"/>
        <v>4.6329149495722612E-3</v>
      </c>
      <c r="K74" s="28">
        <f t="shared" si="10"/>
        <v>-6.4493810369983459E-3</v>
      </c>
      <c r="L74" s="28">
        <f t="shared" si="11"/>
        <v>7.4434114037154843E-3</v>
      </c>
    </row>
    <row r="75" spans="2:12" ht="16.149999999999999" customHeight="1" x14ac:dyDescent="0.25">
      <c r="B75" s="5" t="s">
        <v>187</v>
      </c>
      <c r="C75" s="6">
        <v>419302</v>
      </c>
      <c r="D75" s="6">
        <v>508323</v>
      </c>
      <c r="E75" s="6">
        <v>439425</v>
      </c>
      <c r="F75" s="6">
        <v>547126</v>
      </c>
      <c r="H75" s="5" t="s">
        <v>187</v>
      </c>
      <c r="I75" s="28">
        <f t="shared" si="8"/>
        <v>-4.4885650310166076E-3</v>
      </c>
      <c r="J75" s="28">
        <f t="shared" si="9"/>
        <v>5.2221613733882824E-3</v>
      </c>
      <c r="K75" s="28">
        <f t="shared" si="10"/>
        <v>-6.6831250169387965E-3</v>
      </c>
      <c r="L75" s="28">
        <f t="shared" si="11"/>
        <v>7.7772441571023615E-3</v>
      </c>
    </row>
    <row r="76" spans="2:12" ht="16.149999999999999" customHeight="1" x14ac:dyDescent="0.25">
      <c r="B76" s="5" t="s">
        <v>188</v>
      </c>
      <c r="C76" s="6">
        <v>335925</v>
      </c>
      <c r="D76" s="6">
        <v>407322</v>
      </c>
      <c r="E76" s="6">
        <v>374421</v>
      </c>
      <c r="F76" s="6">
        <v>465125</v>
      </c>
      <c r="H76" s="5" t="s">
        <v>188</v>
      </c>
      <c r="I76" s="28">
        <f t="shared" si="8"/>
        <v>-3.5960267493220966E-3</v>
      </c>
      <c r="J76" s="28">
        <f t="shared" si="9"/>
        <v>4.1845464693339909E-3</v>
      </c>
      <c r="K76" s="28">
        <f t="shared" si="10"/>
        <v>-5.6944924662166259E-3</v>
      </c>
      <c r="L76" s="28">
        <f t="shared" si="11"/>
        <v>6.6116227131816727E-3</v>
      </c>
    </row>
    <row r="77" spans="2:12" ht="16.149999999999999" customHeight="1" x14ac:dyDescent="0.25">
      <c r="B77" s="5" t="s">
        <v>189</v>
      </c>
      <c r="C77" s="6">
        <v>323844</v>
      </c>
      <c r="D77" s="6">
        <v>399311</v>
      </c>
      <c r="E77" s="6">
        <v>381215</v>
      </c>
      <c r="F77" s="6">
        <v>481202</v>
      </c>
      <c r="H77" s="5" t="s">
        <v>189</v>
      </c>
      <c r="I77" s="28">
        <f t="shared" si="8"/>
        <v>-3.4667014560019796E-3</v>
      </c>
      <c r="J77" s="28">
        <f t="shared" si="9"/>
        <v>4.1022469574838218E-3</v>
      </c>
      <c r="K77" s="28">
        <f t="shared" si="10"/>
        <v>-5.7978210236839575E-3</v>
      </c>
      <c r="L77" s="28">
        <f t="shared" si="11"/>
        <v>6.8401528037160923E-3</v>
      </c>
    </row>
    <row r="78" spans="2:12" ht="16.149999999999999" customHeight="1" x14ac:dyDescent="0.25">
      <c r="B78" s="5" t="s">
        <v>190</v>
      </c>
      <c r="C78" s="6">
        <v>294410</v>
      </c>
      <c r="D78" s="6">
        <v>375966</v>
      </c>
      <c r="E78" s="6">
        <v>329164</v>
      </c>
      <c r="F78" s="6">
        <v>418772</v>
      </c>
      <c r="H78" s="5" t="s">
        <v>190</v>
      </c>
      <c r="I78" s="28">
        <f t="shared" si="8"/>
        <v>-3.1516148999565928E-3</v>
      </c>
      <c r="J78" s="28">
        <f t="shared" si="9"/>
        <v>3.8624164613981645E-3</v>
      </c>
      <c r="K78" s="28">
        <f t="shared" si="10"/>
        <v>-5.0061880026754093E-3</v>
      </c>
      <c r="L78" s="28">
        <f t="shared" si="11"/>
        <v>5.9527276900715196E-3</v>
      </c>
    </row>
    <row r="79" spans="2:12" ht="16.149999999999999" customHeight="1" x14ac:dyDescent="0.25">
      <c r="B79" s="5" t="s">
        <v>191</v>
      </c>
      <c r="C79" s="6">
        <v>293891</v>
      </c>
      <c r="D79" s="6">
        <v>383342</v>
      </c>
      <c r="E79" s="6">
        <v>315369</v>
      </c>
      <c r="F79" s="6">
        <v>406402</v>
      </c>
      <c r="H79" s="5" t="s">
        <v>191</v>
      </c>
      <c r="I79" s="28">
        <f t="shared" si="8"/>
        <v>-3.1460590827863968E-3</v>
      </c>
      <c r="J79" s="28">
        <f t="shared" si="9"/>
        <v>3.9381924193817933E-3</v>
      </c>
      <c r="K79" s="28">
        <f t="shared" si="10"/>
        <v>-4.7963826670466428E-3</v>
      </c>
      <c r="L79" s="28">
        <f t="shared" si="11"/>
        <v>5.7768915751302517E-3</v>
      </c>
    </row>
    <row r="80" spans="2:12" ht="16.149999999999999" customHeight="1" x14ac:dyDescent="0.25">
      <c r="B80" s="5" t="s">
        <v>192</v>
      </c>
      <c r="C80" s="6">
        <v>265369</v>
      </c>
      <c r="D80" s="6">
        <v>347796</v>
      </c>
      <c r="E80" s="6">
        <v>289594</v>
      </c>
      <c r="F80" s="6">
        <v>377907</v>
      </c>
      <c r="H80" s="5" t="s">
        <v>192</v>
      </c>
      <c r="I80" s="28">
        <f t="shared" si="8"/>
        <v>-2.8407353499764992E-3</v>
      </c>
      <c r="J80" s="28">
        <f t="shared" si="9"/>
        <v>3.5730172292399737E-3</v>
      </c>
      <c r="K80" s="28">
        <f t="shared" si="10"/>
        <v>-4.4043759598461031E-3</v>
      </c>
      <c r="L80" s="28">
        <f t="shared" si="11"/>
        <v>5.3718430629838138E-3</v>
      </c>
    </row>
    <row r="81" spans="2:12" ht="16.149999999999999" customHeight="1" x14ac:dyDescent="0.25">
      <c r="B81" s="5" t="s">
        <v>193</v>
      </c>
      <c r="C81" s="6">
        <v>225782</v>
      </c>
      <c r="D81" s="6">
        <v>300854</v>
      </c>
      <c r="E81" s="6">
        <v>255932</v>
      </c>
      <c r="F81" s="6">
        <v>337828</v>
      </c>
      <c r="H81" s="5" t="s">
        <v>193</v>
      </c>
      <c r="I81" s="28">
        <f t="shared" si="8"/>
        <v>-2.4169624514860212E-3</v>
      </c>
      <c r="J81" s="28">
        <f t="shared" si="9"/>
        <v>3.0907673621483945E-3</v>
      </c>
      <c r="K81" s="28">
        <f t="shared" si="10"/>
        <v>-3.8924174815615407E-3</v>
      </c>
      <c r="L81" s="28">
        <f t="shared" si="11"/>
        <v>4.8021312076296438E-3</v>
      </c>
    </row>
    <row r="82" spans="2:12" ht="16.149999999999999" customHeight="1" x14ac:dyDescent="0.25">
      <c r="B82" s="5" t="s">
        <v>194</v>
      </c>
      <c r="C82" s="6">
        <v>211817</v>
      </c>
      <c r="D82" s="6">
        <v>288022</v>
      </c>
      <c r="E82" s="6">
        <v>229865</v>
      </c>
      <c r="F82" s="6">
        <v>307453</v>
      </c>
      <c r="H82" s="5" t="s">
        <v>194</v>
      </c>
      <c r="I82" s="28">
        <f t="shared" si="8"/>
        <v>-2.2674692206925908E-3</v>
      </c>
      <c r="J82" s="28">
        <f t="shared" si="9"/>
        <v>2.9589402074783945E-3</v>
      </c>
      <c r="K82" s="28">
        <f t="shared" si="10"/>
        <v>-3.4959698060388835E-3</v>
      </c>
      <c r="L82" s="28">
        <f t="shared" si="11"/>
        <v>4.3703590175454875E-3</v>
      </c>
    </row>
    <row r="83" spans="2:12" ht="16.149999999999999" customHeight="1" x14ac:dyDescent="0.25">
      <c r="B83" s="5" t="s">
        <v>195</v>
      </c>
      <c r="C83" s="6">
        <v>206262</v>
      </c>
      <c r="D83" s="6">
        <v>279883</v>
      </c>
      <c r="E83" s="6">
        <v>220262</v>
      </c>
      <c r="F83" s="6">
        <v>299872</v>
      </c>
      <c r="H83" s="5" t="s">
        <v>195</v>
      </c>
      <c r="I83" s="28">
        <f t="shared" si="8"/>
        <v>-2.208003778726425E-3</v>
      </c>
      <c r="J83" s="28">
        <f t="shared" si="9"/>
        <v>2.8753257115417415E-3</v>
      </c>
      <c r="K83" s="28">
        <f t="shared" si="10"/>
        <v>-3.3499197416646141E-3</v>
      </c>
      <c r="L83" s="28">
        <f t="shared" si="11"/>
        <v>4.2625972077338665E-3</v>
      </c>
    </row>
    <row r="84" spans="2:12" ht="16.149999999999999" customHeight="1" x14ac:dyDescent="0.25">
      <c r="B84" s="5" t="s">
        <v>196</v>
      </c>
      <c r="C84" s="6">
        <v>181287</v>
      </c>
      <c r="D84" s="6">
        <v>256375</v>
      </c>
      <c r="E84" s="6">
        <v>190926</v>
      </c>
      <c r="F84" s="6">
        <v>260317</v>
      </c>
      <c r="H84" s="5" t="s">
        <v>196</v>
      </c>
      <c r="I84" s="28">
        <f t="shared" si="8"/>
        <v>-1.9406501490045543E-3</v>
      </c>
      <c r="J84" s="28">
        <f t="shared" si="9"/>
        <v>2.633820665408453E-3</v>
      </c>
      <c r="K84" s="28">
        <f t="shared" si="10"/>
        <v>-2.9037545132481234E-3</v>
      </c>
      <c r="L84" s="28">
        <f t="shared" si="11"/>
        <v>3.7003338668687206E-3</v>
      </c>
    </row>
    <row r="85" spans="2:12" ht="16.149999999999999" customHeight="1" x14ac:dyDescent="0.25">
      <c r="B85" s="5" t="s">
        <v>197</v>
      </c>
      <c r="C85" s="6">
        <v>183850</v>
      </c>
      <c r="D85" s="6">
        <v>267401</v>
      </c>
      <c r="E85" s="6">
        <v>184565</v>
      </c>
      <c r="F85" s="6">
        <v>257620</v>
      </c>
      <c r="H85" s="5" t="s">
        <v>197</v>
      </c>
      <c r="I85" s="28">
        <f t="shared" si="8"/>
        <v>-1.9680866796542903E-3</v>
      </c>
      <c r="J85" s="28">
        <f t="shared" si="9"/>
        <v>2.7470942164832209E-3</v>
      </c>
      <c r="K85" s="28">
        <f t="shared" si="10"/>
        <v>-2.8070113642858483E-3</v>
      </c>
      <c r="L85" s="28">
        <f t="shared" si="11"/>
        <v>3.6619967608059393E-3</v>
      </c>
    </row>
    <row r="86" spans="2:12" ht="16.149999999999999" customHeight="1" x14ac:dyDescent="0.25">
      <c r="B86" s="5" t="s">
        <v>198</v>
      </c>
      <c r="C86" s="6">
        <v>139772</v>
      </c>
      <c r="D86" s="6">
        <v>203290</v>
      </c>
      <c r="E86" s="6">
        <v>149264</v>
      </c>
      <c r="F86" s="6">
        <v>210242</v>
      </c>
      <c r="H86" s="5" t="s">
        <v>198</v>
      </c>
      <c r="I86" s="28">
        <f t="shared" si="8"/>
        <v>-1.4962382996390508E-3</v>
      </c>
      <c r="J86" s="28">
        <f t="shared" si="9"/>
        <v>2.0884618354788274E-3</v>
      </c>
      <c r="K86" s="28">
        <f t="shared" si="10"/>
        <v>-2.2701256699740628E-3</v>
      </c>
      <c r="L86" s="28">
        <f t="shared" si="11"/>
        <v>2.9885316473308061E-3</v>
      </c>
    </row>
    <row r="87" spans="2:12" ht="16.149999999999999" customHeight="1" x14ac:dyDescent="0.25">
      <c r="B87" s="5" t="s">
        <v>199</v>
      </c>
      <c r="C87" s="6">
        <v>129748</v>
      </c>
      <c r="D87" s="6">
        <v>193899</v>
      </c>
      <c r="E87" s="6">
        <v>158336</v>
      </c>
      <c r="F87" s="6">
        <v>232067</v>
      </c>
      <c r="H87" s="5" t="s">
        <v>199</v>
      </c>
      <c r="I87" s="28">
        <f t="shared" si="8"/>
        <v>-1.3889328828489793E-3</v>
      </c>
      <c r="J87" s="28">
        <f t="shared" si="9"/>
        <v>1.9919851514462548E-3</v>
      </c>
      <c r="K87" s="28">
        <f t="shared" si="10"/>
        <v>-2.4080998638721538E-3</v>
      </c>
      <c r="L87" s="28">
        <f t="shared" si="11"/>
        <v>3.2987679616875705E-3</v>
      </c>
    </row>
    <row r="88" spans="2:12" ht="16.149999999999999" customHeight="1" x14ac:dyDescent="0.25">
      <c r="B88" s="5" t="s">
        <v>200</v>
      </c>
      <c r="C88" s="6">
        <v>114919</v>
      </c>
      <c r="D88" s="6">
        <v>176495</v>
      </c>
      <c r="E88" s="6">
        <v>128588</v>
      </c>
      <c r="F88" s="6">
        <v>192404</v>
      </c>
      <c r="H88" s="5" t="s">
        <v>200</v>
      </c>
      <c r="I88" s="28">
        <f t="shared" si="8"/>
        <v>-1.2301906616219275E-3</v>
      </c>
      <c r="J88" s="28">
        <f t="shared" si="9"/>
        <v>1.813188408937162E-3</v>
      </c>
      <c r="K88" s="28">
        <f t="shared" si="10"/>
        <v>-1.955668611658704E-3</v>
      </c>
      <c r="L88" s="28">
        <f t="shared" si="11"/>
        <v>2.7349694308132365E-3</v>
      </c>
    </row>
    <row r="89" spans="2:12" ht="16.149999999999999" customHeight="1" x14ac:dyDescent="0.25">
      <c r="B89" s="5" t="s">
        <v>201</v>
      </c>
      <c r="C89" s="6">
        <v>100334</v>
      </c>
      <c r="D89" s="6">
        <v>157264</v>
      </c>
      <c r="E89" s="6">
        <v>112463</v>
      </c>
      <c r="F89" s="6">
        <v>174582</v>
      </c>
      <c r="H89" s="5" t="s">
        <v>201</v>
      </c>
      <c r="I89" s="28">
        <f t="shared" si="8"/>
        <v>-1.0740604238043707E-3</v>
      </c>
      <c r="J89" s="28">
        <f t="shared" si="9"/>
        <v>1.6156223232561479E-3</v>
      </c>
      <c r="K89" s="28">
        <f t="shared" si="10"/>
        <v>-1.710426782226746E-3</v>
      </c>
      <c r="L89" s="28">
        <f t="shared" si="11"/>
        <v>2.4816346498525836E-3</v>
      </c>
    </row>
    <row r="90" spans="2:12" ht="16.149999999999999" customHeight="1" x14ac:dyDescent="0.25">
      <c r="B90" s="5" t="s">
        <v>202</v>
      </c>
      <c r="C90" s="6">
        <v>87856</v>
      </c>
      <c r="D90" s="6">
        <v>138790</v>
      </c>
      <c r="E90" s="6">
        <v>95408</v>
      </c>
      <c r="F90" s="6">
        <v>152061</v>
      </c>
      <c r="H90" s="5" t="s">
        <v>202</v>
      </c>
      <c r="I90" s="28">
        <f t="shared" si="8"/>
        <v>-9.4048530501880515E-4</v>
      </c>
      <c r="J90" s="28">
        <f t="shared" si="9"/>
        <v>1.4258331356491046E-3</v>
      </c>
      <c r="K90" s="28">
        <f t="shared" si="10"/>
        <v>-1.451040772864759E-3</v>
      </c>
      <c r="L90" s="28">
        <f t="shared" si="11"/>
        <v>2.1615048887699399E-3</v>
      </c>
    </row>
    <row r="91" spans="2:12" ht="16.149999999999999" customHeight="1" x14ac:dyDescent="0.25">
      <c r="B91" s="5" t="s">
        <v>203</v>
      </c>
      <c r="C91" s="6">
        <v>72953</v>
      </c>
      <c r="D91" s="6">
        <v>117267</v>
      </c>
      <c r="E91" s="6">
        <v>88817</v>
      </c>
      <c r="F91" s="6">
        <v>148925</v>
      </c>
      <c r="H91" s="5" t="s">
        <v>203</v>
      </c>
      <c r="I91" s="28">
        <f t="shared" si="8"/>
        <v>-7.809509248888738E-4</v>
      </c>
      <c r="J91" s="28">
        <f t="shared" si="9"/>
        <v>1.2047206161694903E-3</v>
      </c>
      <c r="K91" s="28">
        <f t="shared" si="10"/>
        <v>-1.3507996009090358E-3</v>
      </c>
      <c r="L91" s="28">
        <f t="shared" si="11"/>
        <v>2.1169275196142555E-3</v>
      </c>
    </row>
    <row r="92" spans="2:12" ht="16.149999999999999" customHeight="1" x14ac:dyDescent="0.25">
      <c r="B92" s="5" t="s">
        <v>204</v>
      </c>
      <c r="C92" s="6">
        <v>60074</v>
      </c>
      <c r="D92" s="6">
        <v>100588</v>
      </c>
      <c r="E92" s="6">
        <v>71762</v>
      </c>
      <c r="F92" s="6">
        <v>122587</v>
      </c>
      <c r="H92" s="5" t="s">
        <v>204</v>
      </c>
      <c r="I92" s="28">
        <f t="shared" si="8"/>
        <v>-6.4308316123770377E-4</v>
      </c>
      <c r="J92" s="28">
        <f t="shared" si="9"/>
        <v>1.0333720257127469E-3</v>
      </c>
      <c r="K92" s="28">
        <f t="shared" si="10"/>
        <v>-1.0914135915470488E-3</v>
      </c>
      <c r="L92" s="28">
        <f t="shared" si="11"/>
        <v>1.7425401634846584E-3</v>
      </c>
    </row>
    <row r="93" spans="2:12" ht="16.149999999999999" customHeight="1" x14ac:dyDescent="0.25">
      <c r="B93" s="5" t="s">
        <v>205</v>
      </c>
      <c r="C93" s="6">
        <v>49839</v>
      </c>
      <c r="D93" s="6">
        <v>81920</v>
      </c>
      <c r="E93" s="6">
        <v>57064</v>
      </c>
      <c r="F93" s="6">
        <v>98989</v>
      </c>
      <c r="H93" s="5" t="s">
        <v>205</v>
      </c>
      <c r="I93" s="28">
        <f t="shared" si="8"/>
        <v>-5.3351902108942164E-4</v>
      </c>
      <c r="J93" s="28">
        <f t="shared" si="9"/>
        <v>8.4158981534962637E-4</v>
      </c>
      <c r="K93" s="28">
        <f t="shared" si="10"/>
        <v>-8.6787471347009261E-4</v>
      </c>
      <c r="L93" s="28">
        <f t="shared" si="11"/>
        <v>1.407101146477056E-3</v>
      </c>
    </row>
    <row r="94" spans="2:12" ht="16.149999999999999" customHeight="1" x14ac:dyDescent="0.25">
      <c r="B94" s="5" t="s">
        <v>206</v>
      </c>
      <c r="C94" s="6">
        <v>40037</v>
      </c>
      <c r="D94" s="6">
        <v>70159</v>
      </c>
      <c r="E94" s="6">
        <v>47555</v>
      </c>
      <c r="F94" s="6">
        <v>86254</v>
      </c>
      <c r="H94" s="5" t="s">
        <v>206</v>
      </c>
      <c r="I94" s="28">
        <f t="shared" si="8"/>
        <v>-4.2859008100798923E-4</v>
      </c>
      <c r="J94" s="28">
        <f t="shared" si="9"/>
        <v>7.2076537909075244E-4</v>
      </c>
      <c r="K94" s="28">
        <f t="shared" si="10"/>
        <v>-7.2325427588445005E-4</v>
      </c>
      <c r="L94" s="28">
        <f t="shared" si="11"/>
        <v>1.2260766578936243E-3</v>
      </c>
    </row>
    <row r="95" spans="2:12" ht="16.149999999999999" customHeight="1" x14ac:dyDescent="0.25">
      <c r="B95" s="5" t="s">
        <v>207</v>
      </c>
      <c r="C95" s="6">
        <v>37970</v>
      </c>
      <c r="D95" s="6">
        <v>67510</v>
      </c>
      <c r="E95" s="6">
        <v>43869</v>
      </c>
      <c r="F95" s="6">
        <v>81627</v>
      </c>
      <c r="H95" s="5" t="s">
        <v>207</v>
      </c>
      <c r="I95" s="28">
        <f t="shared" si="8"/>
        <v>-4.0646315597755452E-4</v>
      </c>
      <c r="J95" s="28">
        <f t="shared" si="9"/>
        <v>6.9355137248844334E-4</v>
      </c>
      <c r="K95" s="28">
        <f t="shared" si="10"/>
        <v>-6.6719465521553859E-4</v>
      </c>
      <c r="L95" s="28">
        <f t="shared" si="11"/>
        <v>1.1603051377777596E-3</v>
      </c>
    </row>
    <row r="96" spans="2:12" ht="16.149999999999999" customHeight="1" x14ac:dyDescent="0.25">
      <c r="B96" s="5" t="s">
        <v>208</v>
      </c>
      <c r="C96" s="6">
        <v>26745</v>
      </c>
      <c r="D96" s="6">
        <v>46409</v>
      </c>
      <c r="E96" s="6">
        <v>32774</v>
      </c>
      <c r="F96" s="6">
        <v>62800</v>
      </c>
      <c r="H96" s="5" t="s">
        <v>208</v>
      </c>
      <c r="I96" s="28">
        <f t="shared" si="8"/>
        <v>-2.8630121429074783E-4</v>
      </c>
      <c r="J96" s="28">
        <f t="shared" si="9"/>
        <v>4.7677419116895519E-4</v>
      </c>
      <c r="K96" s="28">
        <f t="shared" si="10"/>
        <v>-4.9845306777072788E-4</v>
      </c>
      <c r="L96" s="28">
        <f t="shared" si="11"/>
        <v>8.9268456089827263E-4</v>
      </c>
    </row>
    <row r="97" spans="2:12" ht="16.149999999999999" customHeight="1" x14ac:dyDescent="0.25">
      <c r="B97" s="5" t="s">
        <v>209</v>
      </c>
      <c r="C97" s="6">
        <v>21371</v>
      </c>
      <c r="D97" s="6">
        <v>39539</v>
      </c>
      <c r="E97" s="6">
        <v>29159</v>
      </c>
      <c r="F97" s="6">
        <v>58413</v>
      </c>
      <c r="H97" s="5" t="s">
        <v>209</v>
      </c>
      <c r="I97" s="28">
        <f t="shared" si="8"/>
        <v>-2.2877335018162544E-4</v>
      </c>
      <c r="J97" s="28">
        <f t="shared" si="9"/>
        <v>4.06196529652208E-4</v>
      </c>
      <c r="K97" s="28">
        <f t="shared" si="10"/>
        <v>-4.4347327159109824E-4</v>
      </c>
      <c r="L97" s="28">
        <f t="shared" si="11"/>
        <v>8.303245741361592E-4</v>
      </c>
    </row>
    <row r="98" spans="2:12" ht="16.149999999999999" customHeight="1" x14ac:dyDescent="0.25">
      <c r="B98" s="5" t="s">
        <v>210</v>
      </c>
      <c r="C98" s="6">
        <v>16052</v>
      </c>
      <c r="D98" s="6">
        <v>32021</v>
      </c>
      <c r="E98" s="6">
        <v>21050</v>
      </c>
      <c r="F98" s="6">
        <v>43041</v>
      </c>
      <c r="H98" s="5" t="s">
        <v>210</v>
      </c>
      <c r="I98" s="28">
        <f t="shared" si="8"/>
        <v>-1.718342528246433E-4</v>
      </c>
      <c r="J98" s="28">
        <f t="shared" si="9"/>
        <v>3.2896176119763656E-4</v>
      </c>
      <c r="K98" s="28">
        <f t="shared" si="10"/>
        <v>-3.2014514787861786E-4</v>
      </c>
      <c r="L98" s="28">
        <f t="shared" si="11"/>
        <v>6.1181586282838462E-4</v>
      </c>
    </row>
    <row r="99" spans="2:12" ht="16.149999999999999" customHeight="1" x14ac:dyDescent="0.25">
      <c r="B99" s="5" t="s">
        <v>211</v>
      </c>
      <c r="C99" s="6">
        <v>12826</v>
      </c>
      <c r="D99" s="6">
        <v>26115</v>
      </c>
      <c r="E99" s="6">
        <v>16248</v>
      </c>
      <c r="F99" s="6">
        <v>34343</v>
      </c>
      <c r="H99" s="5" t="s">
        <v>211</v>
      </c>
      <c r="I99" s="28">
        <f t="shared" si="8"/>
        <v>-1.3730040659910758E-4</v>
      </c>
      <c r="J99" s="28">
        <f t="shared" si="9"/>
        <v>2.6828757358222038E-4</v>
      </c>
      <c r="K99" s="28">
        <f t="shared" si="10"/>
        <v>-2.4711251129367142E-4</v>
      </c>
      <c r="L99" s="28">
        <f t="shared" si="11"/>
        <v>4.8817620819951237E-4</v>
      </c>
    </row>
    <row r="100" spans="2:12" ht="16.149999999999999" customHeight="1" x14ac:dyDescent="0.25">
      <c r="B100" s="5" t="s">
        <v>212</v>
      </c>
      <c r="C100" s="6">
        <v>10317</v>
      </c>
      <c r="D100" s="6">
        <v>21515</v>
      </c>
      <c r="E100" s="6">
        <v>12373</v>
      </c>
      <c r="F100" s="6">
        <v>27024</v>
      </c>
      <c r="H100" s="5" t="s">
        <v>212</v>
      </c>
      <c r="I100" s="28">
        <f t="shared" si="8"/>
        <v>-1.10441937851473E-4</v>
      </c>
      <c r="J100" s="28">
        <f t="shared" si="9"/>
        <v>2.2103033297420912E-4</v>
      </c>
      <c r="K100" s="28">
        <f t="shared" si="10"/>
        <v>-1.8817842825188309E-4</v>
      </c>
      <c r="L100" s="28">
        <f t="shared" si="11"/>
        <v>3.841386556324032E-4</v>
      </c>
    </row>
    <row r="101" spans="2:12" ht="16.149999999999999" customHeight="1" x14ac:dyDescent="0.25">
      <c r="B101" s="5" t="s">
        <v>213</v>
      </c>
      <c r="C101" s="6">
        <v>7905</v>
      </c>
      <c r="D101" s="6">
        <v>16184</v>
      </c>
      <c r="E101" s="6">
        <v>9690</v>
      </c>
      <c r="F101" s="6">
        <v>21303</v>
      </c>
      <c r="H101" s="5" t="s">
        <v>213</v>
      </c>
      <c r="I101" s="28">
        <f t="shared" si="8"/>
        <v>-8.4621839557613075E-5</v>
      </c>
      <c r="J101" s="28">
        <f t="shared" si="9"/>
        <v>1.6626330043479436E-4</v>
      </c>
      <c r="K101" s="28">
        <f t="shared" si="10"/>
        <v>-1.4737322959353002E-4</v>
      </c>
      <c r="L101" s="28">
        <f t="shared" si="11"/>
        <v>3.0281622931235515E-4</v>
      </c>
    </row>
    <row r="102" spans="2:12" ht="16.149999999999999" customHeight="1" x14ac:dyDescent="0.25">
      <c r="B102" s="5" t="s">
        <v>214</v>
      </c>
      <c r="C102" s="6">
        <v>5743</v>
      </c>
      <c r="D102" s="6">
        <v>12265</v>
      </c>
      <c r="E102" s="6">
        <v>6849</v>
      </c>
      <c r="F102" s="6">
        <v>15837</v>
      </c>
      <c r="H102" s="5" t="s">
        <v>214</v>
      </c>
      <c r="I102" s="28">
        <f t="shared" si="8"/>
        <v>-6.1477953773481588E-5</v>
      </c>
      <c r="J102" s="28">
        <f t="shared" si="9"/>
        <v>1.260021860994039E-4</v>
      </c>
      <c r="K102" s="28">
        <f t="shared" si="10"/>
        <v>-1.0416504122663439E-4</v>
      </c>
      <c r="L102" s="28">
        <f t="shared" si="11"/>
        <v>2.251185571806679E-4</v>
      </c>
    </row>
    <row r="103" spans="2:12" ht="16.149999999999999" customHeight="1" x14ac:dyDescent="0.25">
      <c r="B103" s="5" t="s">
        <v>215</v>
      </c>
      <c r="C103" s="6">
        <v>4314</v>
      </c>
      <c r="D103" s="6">
        <v>9395</v>
      </c>
      <c r="E103" s="6">
        <v>5102</v>
      </c>
      <c r="F103" s="6">
        <v>11678</v>
      </c>
      <c r="H103" s="5" t="s">
        <v>215</v>
      </c>
      <c r="I103" s="28">
        <f t="shared" si="8"/>
        <v>-4.6180723067873854E-5</v>
      </c>
      <c r="J103" s="28">
        <f t="shared" si="9"/>
        <v>9.651777728527515E-5</v>
      </c>
      <c r="K103" s="28">
        <f t="shared" si="10"/>
        <v>-7.7595275272052662E-5</v>
      </c>
      <c r="L103" s="28">
        <f t="shared" si="11"/>
        <v>1.6599952710461829E-4</v>
      </c>
    </row>
    <row r="104" spans="2:12" ht="16.149999999999999" customHeight="1" x14ac:dyDescent="0.25">
      <c r="B104" s="5" t="s">
        <v>216</v>
      </c>
      <c r="C104" s="6">
        <v>3250</v>
      </c>
      <c r="D104" s="6">
        <v>7447</v>
      </c>
      <c r="E104" s="6">
        <v>3606</v>
      </c>
      <c r="F104" s="6">
        <v>8608</v>
      </c>
      <c r="H104" s="5" t="s">
        <v>216</v>
      </c>
      <c r="I104" s="28">
        <f t="shared" si="8"/>
        <v>-3.4790762626469642E-5</v>
      </c>
      <c r="J104" s="28">
        <f t="shared" si="9"/>
        <v>7.6505363219099952E-5</v>
      </c>
      <c r="K104" s="28">
        <f t="shared" si="10"/>
        <v>-5.4842917019016441E-5</v>
      </c>
      <c r="L104" s="28">
        <f t="shared" si="11"/>
        <v>1.2236032962121546E-4</v>
      </c>
    </row>
    <row r="105" spans="2:12" ht="16.149999999999999" customHeight="1" x14ac:dyDescent="0.25">
      <c r="B105" s="29" t="s">
        <v>136</v>
      </c>
      <c r="C105" s="17">
        <v>7247</v>
      </c>
      <c r="D105" s="17">
        <v>16989</v>
      </c>
      <c r="E105" s="17">
        <v>8137</v>
      </c>
      <c r="F105" s="17">
        <v>20773</v>
      </c>
      <c r="H105" s="29" t="s">
        <v>136</v>
      </c>
      <c r="I105" s="20">
        <f t="shared" si="8"/>
        <v>-7.7578048232007846E-5</v>
      </c>
      <c r="J105" s="20">
        <f t="shared" si="9"/>
        <v>1.7453331754119632E-4</v>
      </c>
      <c r="K105" s="20">
        <f t="shared" si="10"/>
        <v>-1.2375396998994364E-4</v>
      </c>
      <c r="L105" s="20">
        <f t="shared" si="11"/>
        <v>2.9528242648948756E-4</v>
      </c>
    </row>
    <row r="106" spans="2:12" ht="16.149999999999999" customHeight="1" x14ac:dyDescent="0.25">
      <c r="B106" s="2" t="s">
        <v>11</v>
      </c>
      <c r="C106" s="32">
        <f>SUM(C5:C105)</f>
        <v>93415601</v>
      </c>
      <c r="D106" s="32">
        <f t="shared" ref="D106:F106" si="12">SUM(D5:D105)</f>
        <v>97339581</v>
      </c>
      <c r="E106" s="32">
        <f t="shared" si="12"/>
        <v>65751426</v>
      </c>
      <c r="F106" s="32">
        <f t="shared" si="12"/>
        <v>70349598</v>
      </c>
    </row>
  </sheetData>
  <mergeCells count="12">
    <mergeCell ref="B3:B4"/>
    <mergeCell ref="C3:D3"/>
    <mergeCell ref="E3:F3"/>
    <mergeCell ref="N3:N4"/>
    <mergeCell ref="O3:P3"/>
    <mergeCell ref="N28:N29"/>
    <mergeCell ref="O28:P28"/>
    <mergeCell ref="Q28:R28"/>
    <mergeCell ref="H3:H4"/>
    <mergeCell ref="I3:J3"/>
    <mergeCell ref="K3:L3"/>
    <mergeCell ref="Q3:R3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AAA17EC6E5A842AFA56633150E2D8D" ma:contentTypeVersion="14" ma:contentTypeDescription="Create a new document." ma:contentTypeScope="" ma:versionID="6842d6e1dbe3f2bed43193c2a4afc693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c9e9ed3728852dcc1c21afaaacf4f048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C759F-EA1F-4719-A008-53B3ABDA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6de4c-8b30-400d-8c8d-8b1689d28605"/>
    <ds:schemaRef ds:uri="75d48d35-aa31-4959-83dc-ddfce39761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CED1E5-D5F8-4629-A990-68C38DBEA898}">
  <ds:schemaRefs>
    <ds:schemaRef ds:uri="http://schemas.microsoft.com/office/2006/metadata/properties"/>
    <ds:schemaRef ds:uri="http://schemas.microsoft.com/office/infopath/2007/PartnerControls"/>
    <ds:schemaRef ds:uri="75d48d35-aa31-4959-83dc-ddfce39761ac"/>
    <ds:schemaRef ds:uri="e366de4c-8b30-400d-8c8d-8b1689d28605"/>
  </ds:schemaRefs>
</ds:datastoreItem>
</file>

<file path=customXml/itemProps3.xml><?xml version="1.0" encoding="utf-8"?>
<ds:datastoreItem xmlns:ds="http://schemas.openxmlformats.org/officeDocument/2006/customXml" ds:itemID="{53291ED8-4013-46E1-B0A1-AC6546100F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Dados parciais 2022 10 31</vt:lpstr>
      <vt:lpstr>Gráfico População Recenseada</vt:lpstr>
      <vt:lpstr>UFs mais e menos adiantas</vt:lpstr>
      <vt:lpstr>Gráfico Domicílios recenseados</vt:lpstr>
      <vt:lpstr>Cartograma setor trabalhado</vt:lpstr>
      <vt:lpstr>Pirâmide etária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Vitor Britto</dc:creator>
  <cp:keywords/>
  <dc:description/>
  <cp:lastModifiedBy>Pedro Mendonca Renaux Wanderley</cp:lastModifiedBy>
  <cp:revision/>
  <dcterms:created xsi:type="dcterms:W3CDTF">2022-08-29T18:47:15Z</dcterms:created>
  <dcterms:modified xsi:type="dcterms:W3CDTF">2022-11-01T12:47:37Z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