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7.xml" ContentType="application/vnd.openxmlformats-officedocument.drawingml.chartshapes+xml"/>
  <Override PartName="/xl/drawings/drawing19.xml" ContentType="application/vnd.openxmlformats-officedocument.drawingml.chartshapes+xml"/>
  <Override PartName="/xl/drawings/drawing13.xml" ContentType="application/vnd.openxmlformats-officedocument.drawingml.chartshapes+xml"/>
  <Override PartName="/xl/drawings/drawing17.xml" ContentType="application/vnd.openxmlformats-officedocument.drawingml.chartshapes+xml"/>
  <Override PartName="/xl/drawings/drawing5.xml" ContentType="application/vnd.openxmlformats-officedocument.drawingml.chartshapes+xml"/>
  <Override PartName="/xl/drawings/drawing14.xml" ContentType="application/vnd.openxmlformats-officedocument.drawingml.chartshapes+xml"/>
  <Override PartName="/xl/drawings/drawing9.xml" ContentType="application/vnd.openxmlformats-officedocument.drawingml.chartshapes+xml"/>
  <Override PartName="/xl/drawings/drawing20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Ex2.xml" ContentType="application/vnd.ms-office.chartex+xml"/>
  <Override PartName="/xl/charts/style11.xml" ContentType="application/vnd.ms-office.chartstyle+xml"/>
  <Override PartName="/xl/charts/chart13.xml" ContentType="application/vnd.openxmlformats-officedocument.drawingml.chart+xml"/>
  <Override PartName="/xl/charts/chartEx3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Ex4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charts/chartEx5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tor\Documents\IBGE - Remoto\CD 2022\4º balanço do Censo 2022\"/>
    </mc:Choice>
  </mc:AlternateContent>
  <xr:revisionPtr revIDLastSave="0" documentId="13_ncr:1_{A5B4A43C-B7A8-48EC-8939-8DA00119542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IGC-ACOMP07" sheetId="23" r:id="rId1"/>
    <sheet name="SIGC-CNEFE02" sheetId="24" r:id="rId2"/>
    <sheet name="População Recenseada" sheetId="19" r:id="rId3"/>
    <sheet name="População Recenseada x Estimada" sheetId="17" r:id="rId4"/>
    <sheet name="5634514_POPULACAO_RECENSEADA_PO" sheetId="25" r:id="rId5"/>
    <sheet name="POPULACAO_RECENSEADA_CAPITAL" sheetId="28" r:id="rId6"/>
    <sheet name="POPULACAO_RECENSEADA_MUN&lt;170mil" sheetId="29" r:id="rId7"/>
    <sheet name="POPULACAO_RECENSEADA_10MUN&gt;500m" sheetId="30" r:id="rId8"/>
    <sheet name="Domicílios recenseados" sheetId="20" r:id="rId9"/>
    <sheet name="PCT" sheetId="2" r:id="rId10"/>
    <sheet name="Cartogramas_Sit.Setor" sheetId="8" r:id="rId11"/>
    <sheet name="Sidra - Tabela 6468 (Desocup.)" sheetId="13" r:id="rId12"/>
    <sheet name="Tipos de questionários" sheetId="14" r:id="rId13"/>
    <sheet name="Tempo Preenchimento" sheetId="15" r:id="rId14"/>
    <sheet name="Recusas PNAD e Censo" sheetId="10" r:id="rId15"/>
    <sheet name="Evolução da coleta 2010 x 2022" sheetId="26" r:id="rId16"/>
    <sheet name="Dias da semana e horário entrev" sheetId="27" r:id="rId17"/>
  </sheets>
  <definedNames>
    <definedName name="_xlnm._FilterDatabase" localSheetId="8" hidden="1">'Domicílios recenseados'!$B$4:$E$4</definedName>
    <definedName name="_xlnm._FilterDatabase" localSheetId="15" hidden="1">'Evolução da coleta 2010 x 2022'!#REF!</definedName>
    <definedName name="_xlnm._FilterDatabase" localSheetId="2" hidden="1">'População Recenseada'!$B$4:$G$31</definedName>
    <definedName name="_xlnm._FilterDatabase" localSheetId="14" hidden="1">'Recusas PNAD e Censo'!$R$5:$T$5</definedName>
    <definedName name="_xlchart.v5.0" hidden="1">'População Recenseada x Estimada'!$B$4</definedName>
    <definedName name="_xlchart.v5.1" hidden="1">'População Recenseada x Estimada'!$B$5:$B$31</definedName>
    <definedName name="_xlchart.v5.10" hidden="1">'Cartogramas_Sit.Setor'!$I$4</definedName>
    <definedName name="_xlchart.v5.11" hidden="1">'Cartogramas_Sit.Setor'!$I$5:$I$31</definedName>
    <definedName name="_xlchart.v5.12" hidden="1">'Sidra - Tabela 6468 (Desocup.)'!$F$2</definedName>
    <definedName name="_xlchart.v5.13" hidden="1">'Sidra - Tabela 6468 (Desocup.)'!$F$3:$F$29</definedName>
    <definedName name="_xlchart.v5.14" hidden="1">'Sidra - Tabela 6468 (Desocup.)'!$G$2</definedName>
    <definedName name="_xlchart.v5.15" hidden="1">'Sidra - Tabela 6468 (Desocup.)'!$G$3:$G$29</definedName>
    <definedName name="_xlchart.v5.16" hidden="1">'Recusas PNAD e Censo'!$R$35</definedName>
    <definedName name="_xlchart.v5.17" hidden="1">'Recusas PNAD e Censo'!$R$5</definedName>
    <definedName name="_xlchart.v5.18" hidden="1">'Recusas PNAD e Censo'!$R$6:$R$32</definedName>
    <definedName name="_xlchart.v5.19" hidden="1">'Recusas PNAD e Censo'!$S$6:$S$32</definedName>
    <definedName name="_xlchart.v5.2" hidden="1">'População Recenseada x Estimada'!$E$4</definedName>
    <definedName name="_xlchart.v5.3" hidden="1">'População Recenseada x Estimada'!$E$5:$E$31</definedName>
    <definedName name="_xlchart.v5.4" hidden="1">'Cartogramas_Sit.Setor'!$C$4</definedName>
    <definedName name="_xlchart.v5.5" hidden="1">'Cartogramas_Sit.Setor'!$C$5:$C$31</definedName>
    <definedName name="_xlchart.v5.6" hidden="1">'Cartogramas_Sit.Setor'!$G$4</definedName>
    <definedName name="_xlchart.v5.7" hidden="1">'Cartogramas_Sit.Setor'!$G$5:$G$31</definedName>
    <definedName name="_xlchart.v5.8" hidden="1">'Cartogramas_Sit.Setor'!$C$4</definedName>
    <definedName name="_xlchart.v5.9" hidden="1">'Cartogramas_Sit.Setor'!$C$5:$C$31</definedName>
    <definedName name="RECUSAPROP">'Recusas PNAD e Censo'!$B$5:$F$38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30" l="1"/>
  <c r="E7" i="30"/>
  <c r="E8" i="30"/>
  <c r="E9" i="30"/>
  <c r="E10" i="30"/>
  <c r="E11" i="30"/>
  <c r="E12" i="30"/>
  <c r="E13" i="30"/>
  <c r="E14" i="30"/>
  <c r="E5" i="30"/>
  <c r="D16" i="30" l="1"/>
  <c r="C16" i="30"/>
  <c r="B14" i="30"/>
  <c r="B13" i="30"/>
  <c r="B12" i="30"/>
  <c r="B11" i="30"/>
  <c r="B10" i="30"/>
  <c r="B9" i="30"/>
  <c r="B8" i="30"/>
  <c r="F7" i="30"/>
  <c r="B7" i="30"/>
  <c r="B6" i="30"/>
  <c r="B5" i="30"/>
  <c r="E4" i="30"/>
  <c r="F11" i="30" s="1"/>
  <c r="D33" i="29"/>
  <c r="C33" i="29"/>
  <c r="B31" i="29"/>
  <c r="B30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B11" i="29"/>
  <c r="B10" i="29"/>
  <c r="B9" i="29"/>
  <c r="B8" i="29"/>
  <c r="B7" i="29"/>
  <c r="B6" i="29"/>
  <c r="B5" i="29"/>
  <c r="E4" i="29"/>
  <c r="F30" i="29" s="1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5" i="28"/>
  <c r="D33" i="28"/>
  <c r="C33" i="28"/>
  <c r="E33" i="28" s="1"/>
  <c r="E16" i="30" l="1"/>
  <c r="G7" i="30" s="1"/>
  <c r="F8" i="30"/>
  <c r="F12" i="30"/>
  <c r="F5" i="30"/>
  <c r="F9" i="30"/>
  <c r="F13" i="30"/>
  <c r="F6" i="30"/>
  <c r="F10" i="30"/>
  <c r="F14" i="30"/>
  <c r="E33" i="29"/>
  <c r="E30" i="29"/>
  <c r="G30" i="29" s="1"/>
  <c r="E17" i="29"/>
  <c r="G17" i="29" s="1"/>
  <c r="E14" i="29"/>
  <c r="G14" i="29" s="1"/>
  <c r="E19" i="29"/>
  <c r="G19" i="29" s="1"/>
  <c r="E23" i="29"/>
  <c r="G23" i="29" s="1"/>
  <c r="E20" i="29"/>
  <c r="E7" i="29"/>
  <c r="G7" i="29" s="1"/>
  <c r="E16" i="29"/>
  <c r="G16" i="29" s="1"/>
  <c r="E25" i="29"/>
  <c r="G25" i="29" s="1"/>
  <c r="E9" i="29"/>
  <c r="G9" i="29" s="1"/>
  <c r="E27" i="29"/>
  <c r="G27" i="29" s="1"/>
  <c r="E29" i="29"/>
  <c r="G29" i="29" s="1"/>
  <c r="E26" i="29"/>
  <c r="G26" i="29" s="1"/>
  <c r="E13" i="29"/>
  <c r="G13" i="29" s="1"/>
  <c r="E10" i="29"/>
  <c r="G10" i="29" s="1"/>
  <c r="E22" i="29"/>
  <c r="G22" i="29" s="1"/>
  <c r="E6" i="29"/>
  <c r="G6" i="29" s="1"/>
  <c r="E24" i="29"/>
  <c r="G24" i="29" s="1"/>
  <c r="E11" i="29"/>
  <c r="G11" i="29" s="1"/>
  <c r="E28" i="29"/>
  <c r="G28" i="29" s="1"/>
  <c r="E15" i="29"/>
  <c r="G15" i="29" s="1"/>
  <c r="E12" i="29"/>
  <c r="G12" i="29" s="1"/>
  <c r="E21" i="29"/>
  <c r="G21" i="29" s="1"/>
  <c r="E18" i="29"/>
  <c r="G18" i="29" s="1"/>
  <c r="E5" i="29"/>
  <c r="G5" i="29" s="1"/>
  <c r="E31" i="29"/>
  <c r="G31" i="29" s="1"/>
  <c r="E8" i="29"/>
  <c r="G8" i="29" s="1"/>
  <c r="G20" i="29"/>
  <c r="G5" i="30"/>
  <c r="G11" i="30"/>
  <c r="G13" i="30"/>
  <c r="G6" i="30"/>
  <c r="G8" i="30"/>
  <c r="G10" i="30"/>
  <c r="G12" i="30"/>
  <c r="F5" i="29"/>
  <c r="F11" i="29"/>
  <c r="F7" i="29"/>
  <c r="F13" i="29"/>
  <c r="F17" i="29"/>
  <c r="F21" i="29"/>
  <c r="F25" i="29"/>
  <c r="F31" i="29"/>
  <c r="F9" i="29"/>
  <c r="F15" i="29"/>
  <c r="F19" i="29"/>
  <c r="F23" i="29"/>
  <c r="F27" i="29"/>
  <c r="F29" i="29"/>
  <c r="F6" i="29"/>
  <c r="F8" i="29"/>
  <c r="F10" i="29"/>
  <c r="F12" i="29"/>
  <c r="F14" i="29"/>
  <c r="F16" i="29"/>
  <c r="F18" i="29"/>
  <c r="F20" i="29"/>
  <c r="F22" i="29"/>
  <c r="F24" i="29"/>
  <c r="F26" i="29"/>
  <c r="F28" i="29"/>
  <c r="E6" i="28"/>
  <c r="E7" i="28"/>
  <c r="E15" i="28"/>
  <c r="E23" i="28"/>
  <c r="E31" i="28"/>
  <c r="E16" i="28"/>
  <c r="E24" i="28"/>
  <c r="E5" i="28"/>
  <c r="E9" i="28"/>
  <c r="E25" i="28"/>
  <c r="E10" i="28"/>
  <c r="E18" i="28"/>
  <c r="E26" i="28"/>
  <c r="E30" i="28"/>
  <c r="E8" i="28"/>
  <c r="E11" i="28"/>
  <c r="E19" i="28"/>
  <c r="E22" i="28"/>
  <c r="E17" i="28"/>
  <c r="E27" i="28"/>
  <c r="E12" i="28"/>
  <c r="E20" i="28"/>
  <c r="E28" i="28"/>
  <c r="E13" i="28"/>
  <c r="E21" i="28"/>
  <c r="E29" i="28"/>
  <c r="E14" i="28"/>
  <c r="E4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6" i="28"/>
  <c r="B5" i="28"/>
  <c r="G9" i="30" l="1"/>
  <c r="G14" i="30"/>
  <c r="G5" i="28"/>
  <c r="G21" i="28"/>
  <c r="G27" i="28"/>
  <c r="G17" i="28"/>
  <c r="G11" i="28"/>
  <c r="G30" i="28"/>
  <c r="G28" i="28"/>
  <c r="G22" i="28"/>
  <c r="G20" i="28"/>
  <c r="G12" i="28"/>
  <c r="G8" i="28"/>
  <c r="G6" i="28"/>
  <c r="G16" i="28"/>
  <c r="G9" i="28"/>
  <c r="G7" i="28"/>
  <c r="G18" i="28"/>
  <c r="G23" i="28"/>
  <c r="G29" i="28"/>
  <c r="G13" i="28"/>
  <c r="G24" i="28"/>
  <c r="G14" i="28"/>
  <c r="G19" i="28"/>
  <c r="G25" i="28"/>
  <c r="G31" i="28"/>
  <c r="G26" i="28"/>
  <c r="G10" i="28"/>
  <c r="G15" i="28"/>
  <c r="G130" i="26"/>
  <c r="G127" i="26" l="1"/>
  <c r="G128" i="26"/>
  <c r="G129" i="26"/>
  <c r="P9" i="10"/>
  <c r="P10" i="10"/>
  <c r="P12" i="10"/>
  <c r="P18" i="10"/>
  <c r="P20" i="10"/>
  <c r="P26" i="10"/>
  <c r="P28" i="10"/>
  <c r="P34" i="10"/>
  <c r="P36" i="10"/>
  <c r="P7" i="10"/>
  <c r="P8" i="10"/>
  <c r="P11" i="10"/>
  <c r="P13" i="10"/>
  <c r="P14" i="10"/>
  <c r="P15" i="10"/>
  <c r="P16" i="10"/>
  <c r="P17" i="10"/>
  <c r="P19" i="10"/>
  <c r="P21" i="10"/>
  <c r="P22" i="10"/>
  <c r="P23" i="10"/>
  <c r="P24" i="10"/>
  <c r="P25" i="10"/>
  <c r="P27" i="10"/>
  <c r="P29" i="10"/>
  <c r="P30" i="10"/>
  <c r="P31" i="10"/>
  <c r="P32" i="10"/>
  <c r="P33" i="10"/>
  <c r="P35" i="10"/>
  <c r="P37" i="10"/>
  <c r="P38" i="10"/>
  <c r="P6" i="10"/>
  <c r="G126" i="26" l="1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E126" i="26"/>
  <c r="E127" i="26"/>
  <c r="E128" i="26"/>
  <c r="E129" i="26"/>
  <c r="E130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I6" i="14" l="1"/>
  <c r="H6" i="14"/>
  <c r="H5" i="14"/>
  <c r="I5" i="14" s="1"/>
  <c r="H4" i="14"/>
  <c r="I4" i="14" s="1"/>
  <c r="E131" i="26" l="1"/>
  <c r="C131" i="26"/>
  <c r="E125" i="26"/>
  <c r="C125" i="26"/>
  <c r="E124" i="26"/>
  <c r="C124" i="26"/>
  <c r="E123" i="26"/>
  <c r="C123" i="26"/>
  <c r="E122" i="26"/>
  <c r="C122" i="26"/>
  <c r="E121" i="26"/>
  <c r="C121" i="26"/>
  <c r="E120" i="26"/>
  <c r="C120" i="26"/>
  <c r="E119" i="26"/>
  <c r="C119" i="26"/>
  <c r="E118" i="26"/>
  <c r="C118" i="26"/>
  <c r="E117" i="26"/>
  <c r="C117" i="26"/>
  <c r="E116" i="26"/>
  <c r="C116" i="26"/>
  <c r="E115" i="26"/>
  <c r="C115" i="26"/>
  <c r="E114" i="26"/>
  <c r="C114" i="26"/>
  <c r="E113" i="26"/>
  <c r="C113" i="26"/>
  <c r="E112" i="26"/>
  <c r="C112" i="26"/>
  <c r="E111" i="26"/>
  <c r="C111" i="26"/>
  <c r="E110" i="26"/>
  <c r="C110" i="26"/>
  <c r="E109" i="26"/>
  <c r="C109" i="26"/>
  <c r="E108" i="26"/>
  <c r="C108" i="26"/>
  <c r="E107" i="26"/>
  <c r="C107" i="26"/>
  <c r="E106" i="26"/>
  <c r="C106" i="26"/>
  <c r="E105" i="26"/>
  <c r="C105" i="26"/>
  <c r="E104" i="26"/>
  <c r="C104" i="26"/>
  <c r="E103" i="26"/>
  <c r="C103" i="26"/>
  <c r="E102" i="26"/>
  <c r="C102" i="26"/>
  <c r="E101" i="26"/>
  <c r="C101" i="26"/>
  <c r="E100" i="26"/>
  <c r="C100" i="26"/>
  <c r="E99" i="26"/>
  <c r="C99" i="26"/>
  <c r="E98" i="26"/>
  <c r="C98" i="26"/>
  <c r="E97" i="26"/>
  <c r="C97" i="26"/>
  <c r="E96" i="26"/>
  <c r="C96" i="26"/>
  <c r="E95" i="26"/>
  <c r="C95" i="26"/>
  <c r="E94" i="26"/>
  <c r="C94" i="26"/>
  <c r="E93" i="26"/>
  <c r="C93" i="26"/>
  <c r="E92" i="26"/>
  <c r="C92" i="26"/>
  <c r="E91" i="26"/>
  <c r="C91" i="26"/>
  <c r="E90" i="26"/>
  <c r="C90" i="26"/>
  <c r="E89" i="26"/>
  <c r="C89" i="26"/>
  <c r="E88" i="26"/>
  <c r="C88" i="26"/>
  <c r="E87" i="26"/>
  <c r="C87" i="26"/>
  <c r="E86" i="26"/>
  <c r="C86" i="26"/>
  <c r="E85" i="26"/>
  <c r="C85" i="26"/>
  <c r="E84" i="26"/>
  <c r="C84" i="26"/>
  <c r="E83" i="26"/>
  <c r="C83" i="26"/>
  <c r="E82" i="26"/>
  <c r="C82" i="26"/>
  <c r="E81" i="26"/>
  <c r="C81" i="26"/>
  <c r="E80" i="26"/>
  <c r="C80" i="26"/>
  <c r="E79" i="26"/>
  <c r="C79" i="26"/>
  <c r="E78" i="26"/>
  <c r="C78" i="26"/>
  <c r="E77" i="26"/>
  <c r="C77" i="26"/>
  <c r="E76" i="26"/>
  <c r="C76" i="26"/>
  <c r="E75" i="26"/>
  <c r="C75" i="26"/>
  <c r="E74" i="26"/>
  <c r="C74" i="26"/>
  <c r="E73" i="26"/>
  <c r="C73" i="26"/>
  <c r="E72" i="26"/>
  <c r="C72" i="26"/>
  <c r="E71" i="26"/>
  <c r="C71" i="26"/>
  <c r="E70" i="26"/>
  <c r="C70" i="26"/>
  <c r="E69" i="26"/>
  <c r="C69" i="26"/>
  <c r="E68" i="26"/>
  <c r="C68" i="26"/>
  <c r="E67" i="26"/>
  <c r="C67" i="26"/>
  <c r="E66" i="26"/>
  <c r="C66" i="26"/>
  <c r="E65" i="26"/>
  <c r="C65" i="26"/>
  <c r="E64" i="26"/>
  <c r="C64" i="26"/>
  <c r="E63" i="26"/>
  <c r="C63" i="26"/>
  <c r="E62" i="26"/>
  <c r="C62" i="26"/>
  <c r="E61" i="26"/>
  <c r="C61" i="26"/>
  <c r="E60" i="26"/>
  <c r="C60" i="26"/>
  <c r="E59" i="26"/>
  <c r="C59" i="26"/>
  <c r="E58" i="26"/>
  <c r="C58" i="26"/>
  <c r="E57" i="26"/>
  <c r="C57" i="26"/>
  <c r="E56" i="26"/>
  <c r="C56" i="26"/>
  <c r="E55" i="26"/>
  <c r="C55" i="26"/>
  <c r="E54" i="26"/>
  <c r="C54" i="26"/>
  <c r="E53" i="26"/>
  <c r="C53" i="26"/>
  <c r="E52" i="26"/>
  <c r="C52" i="26"/>
  <c r="E51" i="26"/>
  <c r="C51" i="26"/>
  <c r="E50" i="26"/>
  <c r="C50" i="26"/>
  <c r="E49" i="26"/>
  <c r="C49" i="26"/>
  <c r="E48" i="26"/>
  <c r="C48" i="26"/>
  <c r="E47" i="26"/>
  <c r="C47" i="26"/>
  <c r="E46" i="26"/>
  <c r="C46" i="26"/>
  <c r="E45" i="26"/>
  <c r="C45" i="26"/>
  <c r="E44" i="26"/>
  <c r="C44" i="26"/>
  <c r="E43" i="26"/>
  <c r="C43" i="26"/>
  <c r="E42" i="26"/>
  <c r="C42" i="26"/>
  <c r="E41" i="26"/>
  <c r="C41" i="26"/>
  <c r="E40" i="26"/>
  <c r="C40" i="26"/>
  <c r="E39" i="26"/>
  <c r="C39" i="26"/>
  <c r="E38" i="26"/>
  <c r="C38" i="26"/>
  <c r="E37" i="26"/>
  <c r="C37" i="26"/>
  <c r="E36" i="26"/>
  <c r="C36" i="26"/>
  <c r="E35" i="26"/>
  <c r="C35" i="26"/>
  <c r="E34" i="26"/>
  <c r="C34" i="26"/>
  <c r="E33" i="26"/>
  <c r="C33" i="26"/>
  <c r="E32" i="26"/>
  <c r="C32" i="26"/>
  <c r="E31" i="26"/>
  <c r="C31" i="26"/>
  <c r="E30" i="26"/>
  <c r="C30" i="26"/>
  <c r="E29" i="26"/>
  <c r="C29" i="26"/>
  <c r="E28" i="26"/>
  <c r="C28" i="26"/>
  <c r="E27" i="26"/>
  <c r="C27" i="26"/>
  <c r="E26" i="26"/>
  <c r="C26" i="26"/>
  <c r="E25" i="26"/>
  <c r="C25" i="26"/>
  <c r="E24" i="26"/>
  <c r="C24" i="26"/>
  <c r="E23" i="26"/>
  <c r="C23" i="26"/>
  <c r="E22" i="26"/>
  <c r="C22" i="26"/>
  <c r="E21" i="26"/>
  <c r="C21" i="26"/>
  <c r="E20" i="26"/>
  <c r="C20" i="26"/>
  <c r="E19" i="26"/>
  <c r="C19" i="26"/>
  <c r="E18" i="26"/>
  <c r="C18" i="26"/>
  <c r="E17" i="26"/>
  <c r="C17" i="26"/>
  <c r="E16" i="26"/>
  <c r="C16" i="26"/>
  <c r="E15" i="26"/>
  <c r="C15" i="26"/>
  <c r="E14" i="26"/>
  <c r="C14" i="26"/>
  <c r="E13" i="26"/>
  <c r="C13" i="26"/>
  <c r="E12" i="26"/>
  <c r="C12" i="26"/>
  <c r="E11" i="26"/>
  <c r="C11" i="26"/>
  <c r="E10" i="26"/>
  <c r="C10" i="26"/>
  <c r="E9" i="26"/>
  <c r="C9" i="26"/>
  <c r="E8" i="26"/>
  <c r="C8" i="26"/>
  <c r="E7" i="26"/>
  <c r="C7" i="26"/>
  <c r="E6" i="26"/>
  <c r="C6" i="26"/>
  <c r="G5" i="26"/>
  <c r="E5" i="26"/>
  <c r="C5" i="26"/>
  <c r="E31" i="8"/>
  <c r="D31" i="8"/>
  <c r="I30" i="8"/>
  <c r="E30" i="8"/>
  <c r="D30" i="8"/>
  <c r="E29" i="8"/>
  <c r="I29" i="8" s="1"/>
  <c r="D29" i="8"/>
  <c r="E28" i="8"/>
  <c r="D28" i="8"/>
  <c r="I28" i="8" s="1"/>
  <c r="E27" i="8"/>
  <c r="D27" i="8"/>
  <c r="I27" i="8" s="1"/>
  <c r="E26" i="8"/>
  <c r="D26" i="8"/>
  <c r="E25" i="8"/>
  <c r="I25" i="8" s="1"/>
  <c r="D25" i="8"/>
  <c r="E24" i="8"/>
  <c r="D24" i="8"/>
  <c r="E23" i="8"/>
  <c r="D23" i="8"/>
  <c r="E22" i="8"/>
  <c r="I22" i="8" s="1"/>
  <c r="D22" i="8"/>
  <c r="E21" i="8"/>
  <c r="D21" i="8"/>
  <c r="E20" i="8"/>
  <c r="D20" i="8"/>
  <c r="E19" i="8"/>
  <c r="D19" i="8"/>
  <c r="E18" i="8"/>
  <c r="D18" i="8"/>
  <c r="E17" i="8"/>
  <c r="D17" i="8"/>
  <c r="E16" i="8"/>
  <c r="D16" i="8"/>
  <c r="E15" i="8"/>
  <c r="D15" i="8"/>
  <c r="E14" i="8"/>
  <c r="D14" i="8"/>
  <c r="E13" i="8"/>
  <c r="I13" i="8" s="1"/>
  <c r="D13" i="8"/>
  <c r="E12" i="8"/>
  <c r="D12" i="8"/>
  <c r="E11" i="8"/>
  <c r="D11" i="8"/>
  <c r="I11" i="8" s="1"/>
  <c r="E10" i="8"/>
  <c r="D10" i="8"/>
  <c r="E9" i="8"/>
  <c r="D9" i="8"/>
  <c r="E8" i="8"/>
  <c r="D8" i="8"/>
  <c r="E7" i="8"/>
  <c r="D7" i="8"/>
  <c r="E6" i="8"/>
  <c r="D6" i="8"/>
  <c r="E5" i="8"/>
  <c r="I5" i="8" s="1"/>
  <c r="D5" i="8"/>
  <c r="AC31" i="2"/>
  <c r="W31" i="2"/>
  <c r="AC30" i="2"/>
  <c r="W30" i="2"/>
  <c r="AC29" i="2"/>
  <c r="W29" i="2"/>
  <c r="AC28" i="2"/>
  <c r="W28" i="2"/>
  <c r="AC27" i="2"/>
  <c r="W27" i="2"/>
  <c r="AC26" i="2"/>
  <c r="W26" i="2"/>
  <c r="AC25" i="2"/>
  <c r="W25" i="2"/>
  <c r="AC24" i="2"/>
  <c r="W24" i="2"/>
  <c r="AC23" i="2"/>
  <c r="W23" i="2"/>
  <c r="AC22" i="2"/>
  <c r="W22" i="2"/>
  <c r="AC21" i="2"/>
  <c r="W21" i="2"/>
  <c r="AC20" i="2"/>
  <c r="W20" i="2"/>
  <c r="AC19" i="2"/>
  <c r="W19" i="2"/>
  <c r="AC18" i="2"/>
  <c r="W18" i="2"/>
  <c r="AC17" i="2"/>
  <c r="W17" i="2"/>
  <c r="AC16" i="2"/>
  <c r="W16" i="2"/>
  <c r="AC15" i="2"/>
  <c r="W15" i="2"/>
  <c r="AC14" i="2"/>
  <c r="W14" i="2"/>
  <c r="AC13" i="2"/>
  <c r="W13" i="2"/>
  <c r="AC12" i="2"/>
  <c r="W12" i="2"/>
  <c r="AC11" i="2"/>
  <c r="W11" i="2"/>
  <c r="AC10" i="2"/>
  <c r="W10" i="2"/>
  <c r="AC9" i="2"/>
  <c r="W9" i="2"/>
  <c r="AC8" i="2"/>
  <c r="W8" i="2"/>
  <c r="AC7" i="2"/>
  <c r="W7" i="2"/>
  <c r="AC6" i="2"/>
  <c r="W6" i="2"/>
  <c r="AC5" i="2"/>
  <c r="W5" i="2"/>
  <c r="D33" i="25"/>
  <c r="C31" i="25"/>
  <c r="B31" i="25" s="1"/>
  <c r="C30" i="25"/>
  <c r="B30" i="25" s="1"/>
  <c r="C29" i="25"/>
  <c r="B29" i="25" s="1"/>
  <c r="C28" i="25"/>
  <c r="B28" i="25" s="1"/>
  <c r="C27" i="25"/>
  <c r="B27" i="25" s="1"/>
  <c r="C26" i="25"/>
  <c r="B26" i="25" s="1"/>
  <c r="C25" i="25"/>
  <c r="B25" i="25" s="1"/>
  <c r="C24" i="25"/>
  <c r="B24" i="25" s="1"/>
  <c r="C23" i="25"/>
  <c r="B23" i="25" s="1"/>
  <c r="C22" i="25"/>
  <c r="B22" i="25" s="1"/>
  <c r="C21" i="25"/>
  <c r="B21" i="25" s="1"/>
  <c r="C20" i="25"/>
  <c r="B20" i="25" s="1"/>
  <c r="C19" i="25"/>
  <c r="B19" i="25" s="1"/>
  <c r="C18" i="25"/>
  <c r="B18" i="25" s="1"/>
  <c r="C17" i="25"/>
  <c r="B17" i="25" s="1"/>
  <c r="C16" i="25"/>
  <c r="B16" i="25" s="1"/>
  <c r="C15" i="25"/>
  <c r="B15" i="25" s="1"/>
  <c r="C14" i="25"/>
  <c r="B14" i="25" s="1"/>
  <c r="C13" i="25"/>
  <c r="B13" i="25" s="1"/>
  <c r="C12" i="25"/>
  <c r="B12" i="25" s="1"/>
  <c r="C11" i="25"/>
  <c r="B11" i="25" s="1"/>
  <c r="C10" i="25"/>
  <c r="B10" i="25" s="1"/>
  <c r="C9" i="25"/>
  <c r="B9" i="25" s="1"/>
  <c r="C8" i="25"/>
  <c r="B8" i="25" s="1"/>
  <c r="C7" i="25"/>
  <c r="B7" i="25" s="1"/>
  <c r="C6" i="25"/>
  <c r="B6" i="25" s="1"/>
  <c r="C5" i="25"/>
  <c r="B5" i="25" s="1"/>
  <c r="C33" i="17"/>
  <c r="D31" i="17"/>
  <c r="E31" i="17" s="1"/>
  <c r="D30" i="17"/>
  <c r="E30" i="17" s="1"/>
  <c r="D29" i="17"/>
  <c r="E29" i="17" s="1"/>
  <c r="D28" i="17"/>
  <c r="E28" i="17" s="1"/>
  <c r="D27" i="17"/>
  <c r="E27" i="17" s="1"/>
  <c r="D26" i="17"/>
  <c r="E26" i="17" s="1"/>
  <c r="D25" i="17"/>
  <c r="E25" i="17" s="1"/>
  <c r="D24" i="17"/>
  <c r="E24" i="17" s="1"/>
  <c r="D23" i="17"/>
  <c r="E23" i="17" s="1"/>
  <c r="D22" i="17"/>
  <c r="E22" i="17" s="1"/>
  <c r="D21" i="17"/>
  <c r="E21" i="17" s="1"/>
  <c r="D20" i="17"/>
  <c r="E20" i="17" s="1"/>
  <c r="D19" i="17"/>
  <c r="E19" i="17" s="1"/>
  <c r="D18" i="17"/>
  <c r="E18" i="17" s="1"/>
  <c r="D17" i="17"/>
  <c r="E17" i="17" s="1"/>
  <c r="D16" i="17"/>
  <c r="E16" i="17" s="1"/>
  <c r="D15" i="17"/>
  <c r="E15" i="17" s="1"/>
  <c r="D14" i="17"/>
  <c r="E14" i="17" s="1"/>
  <c r="D13" i="17"/>
  <c r="E13" i="17" s="1"/>
  <c r="D12" i="17"/>
  <c r="E12" i="17" s="1"/>
  <c r="D11" i="17"/>
  <c r="E11" i="17" s="1"/>
  <c r="D10" i="17"/>
  <c r="E10" i="17" s="1"/>
  <c r="D9" i="17"/>
  <c r="E9" i="17" s="1"/>
  <c r="D8" i="17"/>
  <c r="E8" i="17" s="1"/>
  <c r="D7" i="17"/>
  <c r="E7" i="17" s="1"/>
  <c r="D6" i="17"/>
  <c r="E6" i="17" s="1"/>
  <c r="D5" i="17"/>
  <c r="E5" i="17" s="1"/>
  <c r="F40" i="19"/>
  <c r="E40" i="19"/>
  <c r="D40" i="19"/>
  <c r="G40" i="19" s="1"/>
  <c r="F39" i="19"/>
  <c r="E39" i="19"/>
  <c r="D39" i="19"/>
  <c r="G39" i="19" s="1"/>
  <c r="F38" i="19"/>
  <c r="E38" i="19"/>
  <c r="D38" i="19"/>
  <c r="G38" i="19" s="1"/>
  <c r="F37" i="19"/>
  <c r="E37" i="19"/>
  <c r="D37" i="19"/>
  <c r="G37" i="19" s="1"/>
  <c r="F36" i="19"/>
  <c r="E36" i="19"/>
  <c r="D36" i="19"/>
  <c r="G36" i="19" s="1"/>
  <c r="F31" i="19"/>
  <c r="E31" i="19"/>
  <c r="D31" i="19"/>
  <c r="G31" i="19" s="1"/>
  <c r="F30" i="19"/>
  <c r="E30" i="19"/>
  <c r="D30" i="19"/>
  <c r="G30" i="19" s="1"/>
  <c r="F29" i="19"/>
  <c r="E29" i="19"/>
  <c r="D29" i="19"/>
  <c r="G29" i="19" s="1"/>
  <c r="F28" i="19"/>
  <c r="E28" i="19"/>
  <c r="D28" i="19"/>
  <c r="G28" i="19" s="1"/>
  <c r="F27" i="19"/>
  <c r="E27" i="19"/>
  <c r="D27" i="19"/>
  <c r="G27" i="19" s="1"/>
  <c r="F23" i="19"/>
  <c r="E23" i="19"/>
  <c r="D23" i="19"/>
  <c r="G23" i="19" s="1"/>
  <c r="F25" i="19"/>
  <c r="E25" i="19"/>
  <c r="D25" i="19"/>
  <c r="G25" i="19" s="1"/>
  <c r="F26" i="19"/>
  <c r="E26" i="19"/>
  <c r="D26" i="19"/>
  <c r="G26" i="19" s="1"/>
  <c r="F24" i="19"/>
  <c r="E24" i="19"/>
  <c r="D24" i="19"/>
  <c r="G24" i="19" s="1"/>
  <c r="F22" i="19"/>
  <c r="E22" i="19"/>
  <c r="D22" i="19"/>
  <c r="G22" i="19" s="1"/>
  <c r="F21" i="19"/>
  <c r="E21" i="19"/>
  <c r="D21" i="19"/>
  <c r="G21" i="19" s="1"/>
  <c r="F20" i="19"/>
  <c r="E20" i="19"/>
  <c r="D20" i="19"/>
  <c r="G20" i="19" s="1"/>
  <c r="F19" i="19"/>
  <c r="E19" i="19"/>
  <c r="D19" i="19"/>
  <c r="G19" i="19" s="1"/>
  <c r="F17" i="19"/>
  <c r="E17" i="19"/>
  <c r="D17" i="19"/>
  <c r="G17" i="19" s="1"/>
  <c r="F18" i="19"/>
  <c r="E18" i="19"/>
  <c r="D18" i="19"/>
  <c r="G18" i="19" s="1"/>
  <c r="F16" i="19"/>
  <c r="E16" i="19"/>
  <c r="D16" i="19"/>
  <c r="G16" i="19" s="1"/>
  <c r="F14" i="19"/>
  <c r="E14" i="19"/>
  <c r="D14" i="19"/>
  <c r="G14" i="19" s="1"/>
  <c r="F13" i="19"/>
  <c r="E13" i="19"/>
  <c r="D13" i="19"/>
  <c r="G13" i="19" s="1"/>
  <c r="F15" i="19"/>
  <c r="E15" i="19"/>
  <c r="D15" i="19"/>
  <c r="G15" i="19" s="1"/>
  <c r="F10" i="19"/>
  <c r="E10" i="19"/>
  <c r="D10" i="19"/>
  <c r="G10" i="19" s="1"/>
  <c r="F12" i="19"/>
  <c r="E12" i="19"/>
  <c r="D12" i="19"/>
  <c r="G12" i="19" s="1"/>
  <c r="F9" i="19"/>
  <c r="E9" i="19"/>
  <c r="D9" i="19"/>
  <c r="G9" i="19" s="1"/>
  <c r="F11" i="19"/>
  <c r="E11" i="19"/>
  <c r="D11" i="19"/>
  <c r="G11" i="19" s="1"/>
  <c r="F7" i="19"/>
  <c r="E7" i="19"/>
  <c r="D7" i="19"/>
  <c r="G7" i="19" s="1"/>
  <c r="F8" i="19"/>
  <c r="E8" i="19"/>
  <c r="D8" i="19"/>
  <c r="G8" i="19" s="1"/>
  <c r="F6" i="19"/>
  <c r="E6" i="19"/>
  <c r="D6" i="19"/>
  <c r="G6" i="19" s="1"/>
  <c r="F5" i="19"/>
  <c r="E5" i="19"/>
  <c r="D5" i="19"/>
  <c r="G5" i="19" s="1"/>
  <c r="P35" i="24"/>
  <c r="F31" i="8" s="1"/>
  <c r="G31" i="8" s="1"/>
  <c r="P34" i="24"/>
  <c r="F30" i="8" s="1"/>
  <c r="G30" i="8" s="1"/>
  <c r="P33" i="24"/>
  <c r="F29" i="8" s="1"/>
  <c r="G29" i="8" s="1"/>
  <c r="P32" i="24"/>
  <c r="F28" i="8" s="1"/>
  <c r="P31" i="24"/>
  <c r="P30" i="24"/>
  <c r="F27" i="8" s="1"/>
  <c r="P29" i="24"/>
  <c r="F26" i="8" s="1"/>
  <c r="G26" i="8" s="1"/>
  <c r="P28" i="24"/>
  <c r="F25" i="8" s="1"/>
  <c r="G25" i="8" s="1"/>
  <c r="P27" i="24"/>
  <c r="P26" i="24"/>
  <c r="F24" i="8" s="1"/>
  <c r="P25" i="24"/>
  <c r="F23" i="8" s="1"/>
  <c r="P24" i="24"/>
  <c r="F22" i="8" s="1"/>
  <c r="G22" i="8" s="1"/>
  <c r="P23" i="24"/>
  <c r="F21" i="8" s="1"/>
  <c r="G21" i="8" s="1"/>
  <c r="P22" i="24"/>
  <c r="P21" i="24"/>
  <c r="F20" i="8" s="1"/>
  <c r="P20" i="24"/>
  <c r="F19" i="8" s="1"/>
  <c r="P19" i="24"/>
  <c r="F18" i="8" s="1"/>
  <c r="G18" i="8" s="1"/>
  <c r="P18" i="24"/>
  <c r="F17" i="8" s="1"/>
  <c r="P17" i="24"/>
  <c r="F16" i="8" s="1"/>
  <c r="G16" i="8" s="1"/>
  <c r="P16" i="24"/>
  <c r="F15" i="8" s="1"/>
  <c r="P15" i="24"/>
  <c r="F14" i="8" s="1"/>
  <c r="P14" i="24"/>
  <c r="F13" i="8" s="1"/>
  <c r="G13" i="8" s="1"/>
  <c r="P13" i="24"/>
  <c r="F12" i="8" s="1"/>
  <c r="G12" i="8" s="1"/>
  <c r="P12" i="24"/>
  <c r="P11" i="24"/>
  <c r="F11" i="8" s="1"/>
  <c r="P10" i="24"/>
  <c r="F10" i="8" s="1"/>
  <c r="G10" i="8" s="1"/>
  <c r="P9" i="24"/>
  <c r="F9" i="8" s="1"/>
  <c r="G9" i="8" s="1"/>
  <c r="P8" i="24"/>
  <c r="F8" i="8" s="1"/>
  <c r="P7" i="24"/>
  <c r="F7" i="8" s="1"/>
  <c r="P6" i="24"/>
  <c r="F6" i="8" s="1"/>
  <c r="G6" i="8" s="1"/>
  <c r="P5" i="24"/>
  <c r="F5" i="8" s="1"/>
  <c r="P4" i="24"/>
  <c r="P3" i="24"/>
  <c r="W38" i="23"/>
  <c r="O38" i="10" s="1"/>
  <c r="S15" i="10" s="1"/>
  <c r="V38" i="23"/>
  <c r="W37" i="23"/>
  <c r="O37" i="10" s="1"/>
  <c r="S13" i="10" s="1"/>
  <c r="V37" i="23"/>
  <c r="W36" i="23"/>
  <c r="O36" i="10" s="1"/>
  <c r="S9" i="10" s="1"/>
  <c r="V36" i="23"/>
  <c r="W35" i="23"/>
  <c r="O35" i="10" s="1"/>
  <c r="S14" i="10" s="1"/>
  <c r="V35" i="23"/>
  <c r="W34" i="23"/>
  <c r="O34" i="10" s="1"/>
  <c r="V34" i="23"/>
  <c r="D38" i="20" s="1"/>
  <c r="W33" i="23"/>
  <c r="O33" i="10" s="1"/>
  <c r="S22" i="10" s="1"/>
  <c r="V33" i="23"/>
  <c r="W32" i="23"/>
  <c r="O32" i="10" s="1"/>
  <c r="S18" i="10" s="1"/>
  <c r="V32" i="23"/>
  <c r="W31" i="23"/>
  <c r="O31" i="10" s="1"/>
  <c r="S16" i="10" s="1"/>
  <c r="V31" i="23"/>
  <c r="W30" i="23"/>
  <c r="O30" i="10" s="1"/>
  <c r="V30" i="23"/>
  <c r="D40" i="20" s="1"/>
  <c r="W29" i="23"/>
  <c r="O29" i="10" s="1"/>
  <c r="S6" i="10" s="1"/>
  <c r="V29" i="23"/>
  <c r="W28" i="23"/>
  <c r="O28" i="10" s="1"/>
  <c r="S8" i="10" s="1"/>
  <c r="V28" i="23"/>
  <c r="W27" i="23"/>
  <c r="O27" i="10" s="1"/>
  <c r="S11" i="10" s="1"/>
  <c r="V27" i="23"/>
  <c r="D19" i="20" s="1"/>
  <c r="W26" i="23"/>
  <c r="O26" i="10" s="1"/>
  <c r="S26" i="10" s="1"/>
  <c r="V26" i="23"/>
  <c r="W25" i="23"/>
  <c r="O25" i="10" s="1"/>
  <c r="V25" i="23"/>
  <c r="D39" i="20" s="1"/>
  <c r="W24" i="23"/>
  <c r="O24" i="10" s="1"/>
  <c r="S25" i="10" s="1"/>
  <c r="V24" i="23"/>
  <c r="W23" i="23"/>
  <c r="O23" i="10" s="1"/>
  <c r="S29" i="10" s="1"/>
  <c r="V23" i="23"/>
  <c r="D7" i="20" s="1"/>
  <c r="W22" i="23"/>
  <c r="O22" i="10" s="1"/>
  <c r="S28" i="10" s="1"/>
  <c r="V22" i="23"/>
  <c r="D8" i="20" s="1"/>
  <c r="W21" i="23"/>
  <c r="O21" i="10" s="1"/>
  <c r="S19" i="10" s="1"/>
  <c r="V21" i="23"/>
  <c r="W20" i="23"/>
  <c r="O20" i="10" s="1"/>
  <c r="S32" i="10" s="1"/>
  <c r="V20" i="23"/>
  <c r="D11" i="20" s="1"/>
  <c r="W19" i="23"/>
  <c r="O19" i="10" s="1"/>
  <c r="S31" i="10" s="1"/>
  <c r="V19" i="23"/>
  <c r="W18" i="23"/>
  <c r="O18" i="10" s="1"/>
  <c r="S12" i="10" s="1"/>
  <c r="V18" i="23"/>
  <c r="D16" i="20" s="1"/>
  <c r="W17" i="23"/>
  <c r="O17" i="10" s="1"/>
  <c r="S30" i="10" s="1"/>
  <c r="V17" i="23"/>
  <c r="W16" i="23"/>
  <c r="O16" i="10" s="1"/>
  <c r="S27" i="10" s="1"/>
  <c r="V16" i="23"/>
  <c r="W15" i="23"/>
  <c r="O15" i="10" s="1"/>
  <c r="V15" i="23"/>
  <c r="D37" i="20" s="1"/>
  <c r="W14" i="23"/>
  <c r="O14" i="10" s="1"/>
  <c r="S21" i="10" s="1"/>
  <c r="V14" i="23"/>
  <c r="D25" i="20" s="1"/>
  <c r="W13" i="23"/>
  <c r="O13" i="10" s="1"/>
  <c r="S10" i="10" s="1"/>
  <c r="V13" i="23"/>
  <c r="D14" i="20" s="1"/>
  <c r="W12" i="23"/>
  <c r="O12" i="10" s="1"/>
  <c r="S17" i="10" s="1"/>
  <c r="V12" i="23"/>
  <c r="W11" i="23"/>
  <c r="O11" i="10" s="1"/>
  <c r="S7" i="10" s="1"/>
  <c r="V11" i="23"/>
  <c r="W10" i="23"/>
  <c r="O10" i="10" s="1"/>
  <c r="S20" i="10" s="1"/>
  <c r="V10" i="23"/>
  <c r="D6" i="20" s="1"/>
  <c r="AA9" i="23"/>
  <c r="Z9" i="23"/>
  <c r="W9" i="23"/>
  <c r="O9" i="10" s="1"/>
  <c r="S24" i="10" s="1"/>
  <c r="V9" i="23"/>
  <c r="D23" i="20" s="1"/>
  <c r="AA8" i="23"/>
  <c r="Z8" i="23"/>
  <c r="W8" i="23"/>
  <c r="O8" i="10" s="1"/>
  <c r="S23" i="10" s="1"/>
  <c r="V8" i="23"/>
  <c r="D9" i="20" s="1"/>
  <c r="AA7" i="23"/>
  <c r="Z7" i="23"/>
  <c r="W7" i="23"/>
  <c r="O7" i="10" s="1"/>
  <c r="V7" i="23"/>
  <c r="D36" i="20" s="1"/>
  <c r="W6" i="23"/>
  <c r="O6" i="10" s="1"/>
  <c r="T32" i="10" s="1"/>
  <c r="V6" i="23"/>
  <c r="D24" i="20" l="1"/>
  <c r="D22" i="20"/>
  <c r="E22" i="20" s="1"/>
  <c r="D30" i="20"/>
  <c r="D13" i="20"/>
  <c r="G15" i="8"/>
  <c r="G23" i="8"/>
  <c r="I16" i="8"/>
  <c r="I24" i="8"/>
  <c r="G11" i="8"/>
  <c r="I9" i="8"/>
  <c r="G19" i="8"/>
  <c r="G27" i="8"/>
  <c r="I7" i="8"/>
  <c r="G7" i="8"/>
  <c r="G17" i="8"/>
  <c r="G24" i="8"/>
  <c r="D32" i="8"/>
  <c r="I12" i="8"/>
  <c r="I20" i="8"/>
  <c r="I6" i="8"/>
  <c r="I10" i="8"/>
  <c r="I21" i="8"/>
  <c r="I14" i="8"/>
  <c r="D29" i="20"/>
  <c r="E29" i="20" s="1"/>
  <c r="D10" i="20"/>
  <c r="E10" i="20" s="1"/>
  <c r="D20" i="20"/>
  <c r="E20" i="20" s="1"/>
  <c r="D21" i="20"/>
  <c r="E21" i="20" s="1"/>
  <c r="D31" i="20"/>
  <c r="D26" i="20"/>
  <c r="D17" i="20"/>
  <c r="E17" i="20" s="1"/>
  <c r="D18" i="20"/>
  <c r="E18" i="20" s="1"/>
  <c r="D12" i="20"/>
  <c r="E12" i="20" s="1"/>
  <c r="D28" i="20"/>
  <c r="E28" i="20" s="1"/>
  <c r="D27" i="20"/>
  <c r="E27" i="20" s="1"/>
  <c r="D15" i="20"/>
  <c r="E15" i="20" s="1"/>
  <c r="D5" i="20"/>
  <c r="E5" i="20" s="1"/>
  <c r="G20" i="8"/>
  <c r="I8" i="8"/>
  <c r="I17" i="8"/>
  <c r="I26" i="8"/>
  <c r="I31" i="8"/>
  <c r="I23" i="8"/>
  <c r="G14" i="8"/>
  <c r="E32" i="8"/>
  <c r="J16" i="8" s="1"/>
  <c r="G8" i="8"/>
  <c r="G28" i="8"/>
  <c r="I15" i="8"/>
  <c r="I18" i="8"/>
  <c r="I19" i="8"/>
  <c r="W4" i="2"/>
  <c r="X5" i="2" s="1"/>
  <c r="AC4" i="2"/>
  <c r="AD33" i="2" s="1"/>
  <c r="G5" i="8"/>
  <c r="F32" i="8"/>
  <c r="E14" i="20"/>
  <c r="E26" i="20"/>
  <c r="E39" i="20"/>
  <c r="E9" i="20"/>
  <c r="E6" i="20"/>
  <c r="E25" i="20"/>
  <c r="E16" i="20"/>
  <c r="E8" i="20"/>
  <c r="E40" i="20"/>
  <c r="E38" i="20"/>
  <c r="E24" i="20"/>
  <c r="E19" i="20"/>
  <c r="D33" i="17"/>
  <c r="E33" i="17" s="1"/>
  <c r="F26" i="17" s="1"/>
  <c r="E13" i="20"/>
  <c r="E36" i="20"/>
  <c r="E23" i="20"/>
  <c r="E11" i="20"/>
  <c r="E31" i="20"/>
  <c r="E37" i="20"/>
  <c r="E7" i="20"/>
  <c r="E30" i="20"/>
  <c r="C33" i="25"/>
  <c r="E33" i="25" s="1"/>
  <c r="T7" i="10"/>
  <c r="T9" i="10"/>
  <c r="T10" i="10"/>
  <c r="T15" i="10"/>
  <c r="T14" i="10"/>
  <c r="T17" i="10"/>
  <c r="T21" i="10"/>
  <c r="T25" i="10"/>
  <c r="T22" i="10"/>
  <c r="T23" i="10"/>
  <c r="T29" i="10"/>
  <c r="T27" i="10"/>
  <c r="T30" i="10"/>
  <c r="T6" i="10"/>
  <c r="T8" i="10"/>
  <c r="T20" i="10"/>
  <c r="T12" i="10"/>
  <c r="T13" i="10"/>
  <c r="T11" i="10"/>
  <c r="T18" i="10"/>
  <c r="T28" i="10"/>
  <c r="T24" i="10"/>
  <c r="T16" i="10"/>
  <c r="T19" i="10"/>
  <c r="T26" i="10"/>
  <c r="T31" i="10"/>
  <c r="J14" i="8" l="1"/>
  <c r="J5" i="8"/>
  <c r="J15" i="8"/>
  <c r="J11" i="8"/>
  <c r="J17" i="8"/>
  <c r="J25" i="8"/>
  <c r="J13" i="8"/>
  <c r="J23" i="8"/>
  <c r="J27" i="8"/>
  <c r="J28" i="8"/>
  <c r="J10" i="8"/>
  <c r="J24" i="8"/>
  <c r="J30" i="8"/>
  <c r="J21" i="8"/>
  <c r="J29" i="8"/>
  <c r="J19" i="8"/>
  <c r="J26" i="8"/>
  <c r="J7" i="8"/>
  <c r="J22" i="8"/>
  <c r="J31" i="8"/>
  <c r="J12" i="8"/>
  <c r="J18" i="8"/>
  <c r="J8" i="8"/>
  <c r="J6" i="8"/>
  <c r="J20" i="8"/>
  <c r="J9" i="8"/>
  <c r="E7" i="25"/>
  <c r="F7" i="25" s="1"/>
  <c r="E15" i="25"/>
  <c r="F15" i="25" s="1"/>
  <c r="E23" i="25"/>
  <c r="F23" i="25" s="1"/>
  <c r="E31" i="25"/>
  <c r="F31" i="25" s="1"/>
  <c r="E8" i="25"/>
  <c r="F8" i="25" s="1"/>
  <c r="E16" i="25"/>
  <c r="F16" i="25" s="1"/>
  <c r="E24" i="25"/>
  <c r="F24" i="25" s="1"/>
  <c r="E5" i="25"/>
  <c r="F5" i="25" s="1"/>
  <c r="E6" i="25"/>
  <c r="F6" i="25" s="1"/>
  <c r="E30" i="25"/>
  <c r="F30" i="25" s="1"/>
  <c r="E9" i="25"/>
  <c r="F9" i="25" s="1"/>
  <c r="E17" i="25"/>
  <c r="F17" i="25" s="1"/>
  <c r="E25" i="25"/>
  <c r="F25" i="25" s="1"/>
  <c r="E10" i="25"/>
  <c r="F10" i="25" s="1"/>
  <c r="E18" i="25"/>
  <c r="F18" i="25" s="1"/>
  <c r="E26" i="25"/>
  <c r="F26" i="25" s="1"/>
  <c r="E22" i="25"/>
  <c r="F22" i="25" s="1"/>
  <c r="E11" i="25"/>
  <c r="F11" i="25" s="1"/>
  <c r="E19" i="25"/>
  <c r="F19" i="25" s="1"/>
  <c r="E27" i="25"/>
  <c r="F27" i="25" s="1"/>
  <c r="E12" i="25"/>
  <c r="F12" i="25" s="1"/>
  <c r="E20" i="25"/>
  <c r="F20" i="25" s="1"/>
  <c r="E28" i="25"/>
  <c r="F28" i="25" s="1"/>
  <c r="E13" i="25"/>
  <c r="F13" i="25" s="1"/>
  <c r="E21" i="25"/>
  <c r="F21" i="25" s="1"/>
  <c r="E29" i="25"/>
  <c r="F29" i="25" s="1"/>
  <c r="E14" i="25"/>
  <c r="F14" i="25" s="1"/>
  <c r="X31" i="2"/>
  <c r="AD26" i="2"/>
  <c r="AD22" i="2"/>
  <c r="AD14" i="2"/>
  <c r="AD10" i="2"/>
  <c r="AD17" i="2"/>
  <c r="AD24" i="2"/>
  <c r="AD18" i="2"/>
  <c r="AD15" i="2"/>
  <c r="AD25" i="2"/>
  <c r="AD21" i="2"/>
  <c r="X16" i="2"/>
  <c r="X23" i="2"/>
  <c r="X14" i="2"/>
  <c r="X25" i="2"/>
  <c r="X10" i="2"/>
  <c r="X20" i="2"/>
  <c r="X13" i="2"/>
  <c r="X7" i="2"/>
  <c r="X18" i="2"/>
  <c r="X28" i="2"/>
  <c r="X9" i="2"/>
  <c r="X6" i="2"/>
  <c r="X22" i="2"/>
  <c r="X27" i="2"/>
  <c r="X30" i="2"/>
  <c r="X29" i="2"/>
  <c r="X33" i="2"/>
  <c r="X19" i="2"/>
  <c r="X24" i="2"/>
  <c r="X21" i="2"/>
  <c r="X15" i="2"/>
  <c r="X12" i="2"/>
  <c r="X17" i="2"/>
  <c r="X11" i="2"/>
  <c r="AD30" i="2"/>
  <c r="X26" i="2"/>
  <c r="X8" i="2"/>
  <c r="AD28" i="2"/>
  <c r="AD13" i="2"/>
  <c r="AD20" i="2"/>
  <c r="AD9" i="2"/>
  <c r="AD16" i="2"/>
  <c r="AD5" i="2"/>
  <c r="AD12" i="2"/>
  <c r="AD6" i="2"/>
  <c r="AD19" i="2"/>
  <c r="AD31" i="2"/>
  <c r="AD8" i="2"/>
  <c r="AD27" i="2"/>
  <c r="AD11" i="2"/>
  <c r="AD29" i="2"/>
  <c r="AD7" i="2"/>
  <c r="AD23" i="2"/>
  <c r="H30" i="8"/>
  <c r="H22" i="8"/>
  <c r="H14" i="8"/>
  <c r="H6" i="8"/>
  <c r="H24" i="8"/>
  <c r="H8" i="8"/>
  <c r="H25" i="8"/>
  <c r="H17" i="8"/>
  <c r="H9" i="8"/>
  <c r="H21" i="8"/>
  <c r="H31" i="8"/>
  <c r="H23" i="8"/>
  <c r="H15" i="8"/>
  <c r="H7" i="8"/>
  <c r="H16" i="8"/>
  <c r="H29" i="8"/>
  <c r="H13" i="8"/>
  <c r="H5" i="8"/>
  <c r="H26" i="8"/>
  <c r="H18" i="8"/>
  <c r="H10" i="8"/>
  <c r="H27" i="8"/>
  <c r="H19" i="8"/>
  <c r="H11" i="8"/>
  <c r="H28" i="8"/>
  <c r="H20" i="8"/>
  <c r="H12" i="8"/>
  <c r="F16" i="17"/>
  <c r="F28" i="17"/>
  <c r="F8" i="17"/>
  <c r="F20" i="17"/>
  <c r="F23" i="17"/>
  <c r="F19" i="17"/>
  <c r="F31" i="17"/>
  <c r="F24" i="17"/>
  <c r="F7" i="17"/>
  <c r="F6" i="17"/>
  <c r="F15" i="17"/>
  <c r="F25" i="17"/>
  <c r="F22" i="17"/>
  <c r="F29" i="17"/>
  <c r="F12" i="17"/>
  <c r="F5" i="17"/>
  <c r="F14" i="17"/>
  <c r="F11" i="17"/>
  <c r="F10" i="17"/>
  <c r="F13" i="17"/>
  <c r="F9" i="17"/>
  <c r="F27" i="17"/>
  <c r="F18" i="17"/>
  <c r="F21" i="17"/>
  <c r="F17" i="17"/>
  <c r="F30" i="17"/>
</calcChain>
</file>

<file path=xl/sharedStrings.xml><?xml version="1.0" encoding="utf-8"?>
<sst xmlns="http://schemas.openxmlformats.org/spreadsheetml/2006/main" count="790" uniqueCount="235">
  <si>
    <t>UF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</si>
  <si>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</si>
  <si>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</si>
  <si>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</si>
  <si>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</si>
  <si>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</si>
  <si>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</si>
  <si>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</si>
  <si>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</si>
  <si>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</si>
  <si>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</si>
  <si>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</si>
  <si>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</si>
  <si>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</si>
  <si>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</si>
  <si>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</si>
  <si>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</si>
  <si>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</si>
  <si>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</si>
  <si>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</si>
  <si>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</si>
  <si>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</si>
  <si>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</si>
  <si>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</si>
  <si>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</si>
  <si>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</si>
  <si>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</si>
  <si>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</si>
  <si>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Norte</t>
  </si>
  <si>
    <t>Nordeste</t>
  </si>
  <si>
    <t>Centro-Oeste</t>
  </si>
  <si>
    <t>Sudeste</t>
  </si>
  <si>
    <t>Sul</t>
  </si>
  <si>
    <t>%</t>
  </si>
  <si>
    <t>COD.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</si>
  <si>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</si>
  <si>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</si>
  <si>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</si>
  <si>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</si>
  <si>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</si>
  <si>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</si>
  <si>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</si>
  <si>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</si>
  <si>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</si>
  <si>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</si>
  <si>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</si>
  <si>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</si>
  <si>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</si>
  <si>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</si>
  <si>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</si>
  <si>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</si>
  <si>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</si>
  <si>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</si>
  <si>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</si>
  <si>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</si>
  <si>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</si>
  <si>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</si>
  <si>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</si>
  <si>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</si>
  <si>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</si>
  <si>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</si>
  <si>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DF</t>
  </si>
  <si>
    <t>Brasil</t>
  </si>
  <si>
    <t>Nível geográfico</t>
  </si>
  <si>
    <t>Total</t>
  </si>
  <si>
    <t>Cod</t>
  </si>
  <si>
    <t>Setores trabalhados</t>
  </si>
  <si>
    <t>% setores trabalhados</t>
  </si>
  <si>
    <t>% setores trabalhados BR</t>
  </si>
  <si>
    <t>%setores não iniciados</t>
  </si>
  <si>
    <t>%setores não iniciados BR</t>
  </si>
  <si>
    <t>1T2022</t>
  </si>
  <si>
    <t>2T2022</t>
  </si>
  <si>
    <t>Recusa</t>
  </si>
  <si>
    <t>Total selecionado</t>
  </si>
  <si>
    <t>Taxa de recusa</t>
  </si>
  <si>
    <t>Masculina</t>
  </si>
  <si>
    <t>Feminina</t>
  </si>
  <si>
    <t>População recenseada</t>
  </si>
  <si>
    <t>Domicílios recenseados</t>
  </si>
  <si>
    <t>-</t>
  </si>
  <si>
    <t>Tabela 6468 - Taxa de desocupação, na semana de referência, das pessoas de 14 anos ou mais de idade - Total, coeficiente de variação, variações em relação ao trimestre anterior e ao mesmo trimestre do ano anterior, e média anual</t>
  </si>
  <si>
    <t>Variável - Taxa de desocupação, na semana de referência, das pessoas de 14 anos ou mais de idade (%)</t>
  </si>
  <si>
    <t>Nível Geográfico</t>
  </si>
  <si>
    <t>Taxa de desocupação - 2ºT</t>
  </si>
  <si>
    <t>Fonte: IBGE - Pesquisa Nacional por Amostra de Domicílios Contínua trimestral</t>
  </si>
  <si>
    <t>Tipo de Questionário</t>
  </si>
  <si>
    <t>Amostra</t>
  </si>
  <si>
    <t>Básico</t>
  </si>
  <si>
    <t>Tempo Mediano Preechimento</t>
  </si>
  <si>
    <t>Domicílios particulares</t>
  </si>
  <si>
    <t>Domicílios coletivos</t>
  </si>
  <si>
    <t>Improvisados</t>
  </si>
  <si>
    <t>Permanentes</t>
  </si>
  <si>
    <t>Sem Morador</t>
  </si>
  <si>
    <t>Com Morador</t>
  </si>
  <si>
    <t>Ocupados</t>
  </si>
  <si>
    <t>Vagos</t>
  </si>
  <si>
    <t>Uso Ocasional</t>
  </si>
  <si>
    <t>Entrevista Presencial</t>
  </si>
  <si>
    <t>Entrevista por Telefone</t>
  </si>
  <si>
    <t>Morador Ausente</t>
  </si>
  <si>
    <t>Agendado</t>
  </si>
  <si>
    <t>Internet com entrevista</t>
  </si>
  <si>
    <t>Internet sem entrevista</t>
  </si>
  <si>
    <t>População estimada</t>
  </si>
  <si>
    <t>População receneada</t>
  </si>
  <si>
    <t>Total
Domicílios Recenseados</t>
  </si>
  <si>
    <t>Região Norte</t>
  </si>
  <si>
    <t>Região Nordeste</t>
  </si>
  <si>
    <t>Região Sudeste</t>
  </si>
  <si>
    <t>Região Sul</t>
  </si>
  <si>
    <t>Região Centro-Oeste</t>
  </si>
  <si>
    <t>População indígena (se declaram de cor ou raça indígena, ou se consideram indígena)</t>
  </si>
  <si>
    <t>População quilombola (Total de pessoas que se consideram quilombolas)</t>
  </si>
  <si>
    <t>Fonte da consulta</t>
  </si>
  <si>
    <t>BME</t>
  </si>
  <si>
    <t>Edata</t>
  </si>
  <si>
    <t>Microdados</t>
  </si>
  <si>
    <t>Dashboard</t>
  </si>
  <si>
    <t>Total de declarados indígenas (quesito cor ou raça)</t>
  </si>
  <si>
    <t>Total de pessoas de outra cor ou raça que se consideram indígenas</t>
  </si>
  <si>
    <t>Total de pessoas que se consideram quilombolas</t>
  </si>
  <si>
    <t>COD_UF</t>
  </si>
  <si>
    <t>Região</t>
  </si>
  <si>
    <t>Entrevista presencial:</t>
  </si>
  <si>
    <t>Entrevista por telefone:</t>
  </si>
  <si>
    <t>Entrevista por internet:</t>
  </si>
  <si>
    <t>Total de domicílios particulares</t>
  </si>
  <si>
    <t>Taxa de recusa Censo 2022</t>
  </si>
  <si>
    <t>Pessoas</t>
  </si>
  <si>
    <t>Total de pessoas</t>
  </si>
  <si>
    <t>Homens</t>
  </si>
  <si>
    <t>Mulheres</t>
  </si>
  <si>
    <t>% recenseado Brasil</t>
  </si>
  <si>
    <t>% recenseado UF</t>
  </si>
  <si>
    <t>Em andamento (Total)</t>
  </si>
  <si>
    <t>Em andamento (Reaberto)</t>
  </si>
  <si>
    <t>Total de setores</t>
  </si>
  <si>
    <t>Não iniciados</t>
  </si>
  <si>
    <t>Associados</t>
  </si>
  <si>
    <t>Carregados no DMC</t>
  </si>
  <si>
    <t>Realizados</t>
  </si>
  <si>
    <t>Paralisados</t>
  </si>
  <si>
    <t>Supervisionados</t>
  </si>
  <si>
    <t>Liberados para pagamento</t>
  </si>
  <si>
    <t>Pagos</t>
  </si>
  <si>
    <t>% Recusa</t>
  </si>
  <si>
    <t>Modalidades de coleta</t>
  </si>
  <si>
    <t>Taxa de recusa Censo 2022 BR</t>
  </si>
  <si>
    <t>População recenseada por UF - 2022</t>
  </si>
  <si>
    <t>Percentual de população recenseada</t>
  </si>
  <si>
    <t>População Recenseada</t>
  </si>
  <si>
    <t>Média</t>
  </si>
  <si>
    <t xml:space="preserve">  Fonte: IBGE - Censo 2022</t>
  </si>
  <si>
    <t>Total:</t>
  </si>
  <si>
    <t>% População indígena recenseada</t>
  </si>
  <si>
    <t>% População quilombola recenseada</t>
  </si>
  <si>
    <t>Data</t>
  </si>
  <si>
    <t>Dia da semana</t>
  </si>
  <si>
    <t>Pessoas 2010</t>
  </si>
  <si>
    <t>% Pop. coletada 2010</t>
  </si>
  <si>
    <t>Pessosas 2022</t>
  </si>
  <si>
    <t>% Pop. coletada 2022</t>
  </si>
  <si>
    <t>Evolução da coleta 2010 x 2022</t>
  </si>
  <si>
    <t>SISPAC - PRODUTIVIDADE (15)</t>
  </si>
  <si>
    <t>Questionários</t>
  </si>
  <si>
    <t>População Indígena</t>
  </si>
  <si>
    <t>População Quilombola</t>
  </si>
  <si>
    <t>Não tinha dado no SISPAC. Ver outra fonte</t>
  </si>
  <si>
    <t>Taxa de recusa PNAD-Contínua - 1º, 2º e 3º trimestres de 2022</t>
  </si>
  <si>
    <t>3T2022</t>
  </si>
  <si>
    <t>Taxa de recusa PNAD-C 3T2022</t>
  </si>
  <si>
    <t>Taxa de desocupação - 3ºT</t>
  </si>
  <si>
    <t>Trimestre - 2º e 3º trimestre 2022</t>
  </si>
  <si>
    <t>% desocupação (PNAD-C) - 3º tri</t>
  </si>
  <si>
    <t>Antes das 9 horas</t>
  </si>
  <si>
    <t>Entre 9 e 18 horas</t>
  </si>
  <si>
    <t>Entre 18 e 21 horas</t>
  </si>
  <si>
    <t>Entre 21 e 0 horas</t>
  </si>
  <si>
    <t>Domingo</t>
  </si>
  <si>
    <t>Segunda-feira</t>
  </si>
  <si>
    <t>Terça-feira</t>
  </si>
  <si>
    <t>Quarta-feira</t>
  </si>
  <si>
    <t>Quinta-feira</t>
  </si>
  <si>
    <t>Sexta-feira</t>
  </si>
  <si>
    <t>Sábado</t>
  </si>
  <si>
    <t>Dado SIGC</t>
  </si>
  <si>
    <t>ACOMP07 - 05/12/2022</t>
  </si>
  <si>
    <t>CNEFE02 - 05/12/2022</t>
  </si>
  <si>
    <r>
      <t xml:space="preserve">População Recenseada </t>
    </r>
    <r>
      <rPr>
        <b/>
        <sz val="11"/>
        <color rgb="FFFF0000"/>
        <rFont val="Calibri"/>
        <family val="2"/>
        <scheme val="minor"/>
      </rPr>
      <t>(Até 05 de dezembro de 2022)</t>
    </r>
  </si>
  <si>
    <r>
      <t xml:space="preserve">População Estimada (SISPAC) x Recenseada (ACOMP07) </t>
    </r>
    <r>
      <rPr>
        <b/>
        <sz val="11"/>
        <color rgb="FFFF0000"/>
        <rFont val="Calibri"/>
        <family val="2"/>
        <scheme val="minor"/>
      </rPr>
      <t>(Até 05 de dezembro de 2022)</t>
    </r>
  </si>
  <si>
    <r>
      <t xml:space="preserve">Domicílios Recenseados </t>
    </r>
    <r>
      <rPr>
        <b/>
        <sz val="11"/>
        <color rgb="FFFF0000"/>
        <rFont val="Calibri"/>
        <family val="2"/>
        <scheme val="minor"/>
      </rPr>
      <t>(Até 05 de dezembro de 2022)</t>
    </r>
  </si>
  <si>
    <r>
      <t xml:space="preserve">Setores trabalhados e não iniciados </t>
    </r>
    <r>
      <rPr>
        <b/>
        <sz val="11"/>
        <color rgb="FFFF0000"/>
        <rFont val="Calibri"/>
        <family val="2"/>
        <scheme val="minor"/>
      </rPr>
      <t>(Até 05 de dezembro de 2022)</t>
    </r>
  </si>
  <si>
    <t>(Até 05 de dezembro de 2022)</t>
  </si>
  <si>
    <t>SIGC - Supervisçao --&gt; Tabulações --&gt; Relatório - Domicílios por dia e horário da entrevista</t>
  </si>
  <si>
    <t>Dias da semana e horário das entrevistas</t>
  </si>
  <si>
    <t>População indígena e quilombola recenseada até 05/12/2022</t>
  </si>
  <si>
    <t>Nivel Brasil (Até 05 de dezembro de 2022)</t>
  </si>
  <si>
    <t>Média Brasil</t>
  </si>
  <si>
    <t>Média Capitais</t>
  </si>
  <si>
    <t>População recenseada por Capital - 2022</t>
  </si>
  <si>
    <t>RO - Porto Velho</t>
  </si>
  <si>
    <t>AC - Rio Branco</t>
  </si>
  <si>
    <t>AM - Manaus</t>
  </si>
  <si>
    <t>RR - Boa Vista</t>
  </si>
  <si>
    <t>PA - Belém</t>
  </si>
  <si>
    <t>AP - Macapá</t>
  </si>
  <si>
    <t>TO - Palmas</t>
  </si>
  <si>
    <t>MA - São Luiz</t>
  </si>
  <si>
    <t>PI - Teresina</t>
  </si>
  <si>
    <t>CE - Fortaleza</t>
  </si>
  <si>
    <t>RN - Natal</t>
  </si>
  <si>
    <t>PB - João Pessoa</t>
  </si>
  <si>
    <t>PE - Recife</t>
  </si>
  <si>
    <t>AL - Maceió</t>
  </si>
  <si>
    <t>SE - Aracaju</t>
  </si>
  <si>
    <t>BA - Salvador</t>
  </si>
  <si>
    <t>MG - Belo Horizonte</t>
  </si>
  <si>
    <t>ES - Vitória</t>
  </si>
  <si>
    <t>RJ - Rio de Janeiro</t>
  </si>
  <si>
    <t>SP - São Paulo</t>
  </si>
  <si>
    <t>PR - Curitiba</t>
  </si>
  <si>
    <t>SC - Florianópolis</t>
  </si>
  <si>
    <t>RS - Porto Alegre</t>
  </si>
  <si>
    <t>MS - Campo Grande</t>
  </si>
  <si>
    <t>MT - Cuiabá</t>
  </si>
  <si>
    <t>GO - Goiânia</t>
  </si>
  <si>
    <t>DF - Brasília</t>
  </si>
  <si>
    <t>Média municípios &lt; 170 mil</t>
  </si>
  <si>
    <t>MG - Uberlândia</t>
  </si>
  <si>
    <t>SC - Joinville</t>
  </si>
  <si>
    <t>BA - Feira de Santana</t>
  </si>
  <si>
    <t>RJ - Campos dos Goytacazes</t>
  </si>
  <si>
    <t>RJ - Belford Roxo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</si>
</sst>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#"/>
    <numFmt numFmtId="165" formatCode="###\ ###\ ###\ ###\ ##0_ ;\-###\ ###\ ###\ ###\ ##0_ ;@&quot; &quot;"/>
    <numFmt numFmtId="166" formatCode="_-* #,##0_-;\-* #,##0_-;_-* &quot;-&quot;??_-;_-@_-"/>
    <numFmt numFmtId="167" formatCode="0.0%"/>
    <numFmt numFmtId="168" formatCode="d/m;@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Liberation Sans"/>
    </font>
    <font>
      <sz val="10"/>
      <name val="MS Sans Serif"/>
      <family val="2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indexed="64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333333"/>
      <name val="Calibri"/>
      <family val="2"/>
      <scheme val="minor"/>
    </font>
    <font>
      <sz val="10"/>
      <color rgb="FF000000"/>
      <name val="Liberation Sans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Calibri"/>
      <family val="2"/>
    </font>
    <font>
      <b/>
      <sz val="10"/>
      <color rgb="FF000000"/>
      <name val="Calibri"/>
      <family val="2"/>
      <scheme val="minor"/>
    </font>
    <font>
      <b/>
      <u/>
      <sz val="10"/>
      <color rgb="FF000000"/>
      <name val="Calibri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E98C4"/>
        <bgColor indexed="64"/>
      </patternFill>
    </fill>
    <fill>
      <patternFill patternType="solid">
        <fgColor rgb="FFEDF3F8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4472C4"/>
        <bgColor rgb="FF4472C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5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1" fillId="0" borderId="0"/>
    <xf numFmtId="9" fontId="21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8" fillId="0" borderId="0"/>
    <xf numFmtId="0" fontId="1" fillId="0" borderId="0"/>
    <xf numFmtId="0" fontId="42" fillId="0" borderId="0"/>
    <xf numFmtId="9" fontId="42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9" fontId="43" fillId="0" borderId="0" applyFont="0" applyFill="0" applyBorder="0" applyAlignment="0" applyProtection="0"/>
  </cellStyleXfs>
  <cellXfs count="365">
    <xf numFmtId="0" fontId="0" fillId="0" borderId="0" xfId="0"/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0" xfId="0" applyBorder="1" applyAlignment="1">
      <alignment vertical="center"/>
    </xf>
    <xf numFmtId="3" fontId="0" fillId="0" borderId="15" xfId="0" applyNumberFormat="1" applyBorder="1" applyAlignment="1">
      <alignment horizontal="center" vertical="center"/>
    </xf>
    <xf numFmtId="3" fontId="0" fillId="0" borderId="10" xfId="0" applyNumberFormat="1" applyBorder="1" applyAlignment="1">
      <alignment vertical="center"/>
    </xf>
    <xf numFmtId="3" fontId="0" fillId="0" borderId="14" xfId="0" applyNumberFormat="1" applyBorder="1" applyAlignment="1">
      <alignment vertical="center"/>
    </xf>
    <xf numFmtId="3" fontId="0" fillId="0" borderId="12" xfId="0" applyNumberFormat="1" applyBorder="1" applyAlignment="1">
      <alignment vertical="center"/>
    </xf>
    <xf numFmtId="10" fontId="0" fillId="0" borderId="0" xfId="0" applyNumberFormat="1" applyAlignment="1">
      <alignment vertical="center"/>
    </xf>
    <xf numFmtId="0" fontId="19" fillId="0" borderId="0" xfId="0" applyFont="1" applyAlignment="1">
      <alignment horizontal="center" vertical="center"/>
    </xf>
    <xf numFmtId="0" fontId="1" fillId="0" borderId="0" xfId="43" applyFont="1" applyAlignment="1">
      <alignment vertical="center"/>
    </xf>
    <xf numFmtId="3" fontId="22" fillId="0" borderId="10" xfId="44" applyNumberFormat="1" applyFont="1" applyBorder="1" applyAlignment="1">
      <alignment horizontal="center" vertical="center"/>
    </xf>
    <xf numFmtId="10" fontId="22" fillId="0" borderId="10" xfId="45" applyNumberFormat="1" applyFont="1" applyBorder="1" applyAlignment="1">
      <alignment horizontal="center" vertical="center"/>
    </xf>
    <xf numFmtId="0" fontId="23" fillId="33" borderId="14" xfId="44" applyFont="1" applyFill="1" applyBorder="1" applyAlignment="1">
      <alignment horizontal="center" vertical="center" wrapText="1"/>
    </xf>
    <xf numFmtId="3" fontId="22" fillId="0" borderId="14" xfId="44" applyNumberFormat="1" applyFont="1" applyBorder="1" applyAlignment="1">
      <alignment horizontal="center" vertical="center"/>
    </xf>
    <xf numFmtId="10" fontId="22" fillId="0" borderId="14" xfId="45" applyNumberFormat="1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25" fillId="0" borderId="0" xfId="46" applyAlignment="1">
      <alignment vertical="center"/>
    </xf>
    <xf numFmtId="0" fontId="27" fillId="38" borderId="12" xfId="46" applyFont="1" applyFill="1" applyBorder="1" applyAlignment="1">
      <alignment horizontal="left" vertical="center"/>
    </xf>
    <xf numFmtId="0" fontId="27" fillId="37" borderId="33" xfId="46" applyFont="1" applyFill="1" applyBorder="1" applyAlignment="1">
      <alignment horizontal="left" vertical="center"/>
    </xf>
    <xf numFmtId="0" fontId="27" fillId="38" borderId="10" xfId="46" applyFont="1" applyFill="1" applyBorder="1" applyAlignment="1">
      <alignment horizontal="left" vertical="center"/>
    </xf>
    <xf numFmtId="0" fontId="27" fillId="38" borderId="33" xfId="46" applyFont="1" applyFill="1" applyBorder="1" applyAlignment="1">
      <alignment horizontal="left" vertical="center"/>
    </xf>
    <xf numFmtId="0" fontId="27" fillId="0" borderId="33" xfId="46" applyFont="1" applyBorder="1" applyAlignment="1">
      <alignment horizontal="right" vertical="center"/>
    </xf>
    <xf numFmtId="0" fontId="27" fillId="38" borderId="14" xfId="46" applyFont="1" applyFill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18" fillId="0" borderId="34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left" vertical="center" wrapText="1"/>
    </xf>
    <xf numFmtId="0" fontId="19" fillId="0" borderId="42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left" vertical="center" wrapText="1"/>
    </xf>
    <xf numFmtId="0" fontId="19" fillId="0" borderId="38" xfId="0" applyFont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30" fillId="0" borderId="0" xfId="48" applyFont="1" applyAlignment="1">
      <alignment vertical="center"/>
    </xf>
    <xf numFmtId="0" fontId="23" fillId="33" borderId="43" xfId="0" applyFont="1" applyFill="1" applyBorder="1" applyAlignment="1">
      <alignment horizontal="center" vertical="center" wrapText="1"/>
    </xf>
    <xf numFmtId="0" fontId="23" fillId="33" borderId="35" xfId="0" applyFont="1" applyFill="1" applyBorder="1" applyAlignment="1">
      <alignment horizontal="center" vertical="center" wrapText="1"/>
    </xf>
    <xf numFmtId="0" fontId="13" fillId="33" borderId="16" xfId="0" applyFont="1" applyFill="1" applyBorder="1" applyAlignment="1">
      <alignment horizontal="center" vertical="center" wrapText="1"/>
    </xf>
    <xf numFmtId="0" fontId="23" fillId="33" borderId="14" xfId="44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6" fillId="0" borderId="11" xfId="0" applyFont="1" applyBorder="1" applyAlignment="1">
      <alignment vertical="center"/>
    </xf>
    <xf numFmtId="0" fontId="23" fillId="33" borderId="44" xfId="44" applyFont="1" applyFill="1" applyBorder="1" applyAlignment="1">
      <alignment horizontal="center" vertical="center" wrapText="1"/>
    </xf>
    <xf numFmtId="0" fontId="27" fillId="37" borderId="33" xfId="46" applyFont="1" applyFill="1" applyBorder="1" applyAlignment="1">
      <alignment horizontal="left" vertical="center"/>
    </xf>
    <xf numFmtId="0" fontId="13" fillId="33" borderId="18" xfId="0" applyFont="1" applyFill="1" applyBorder="1" applyAlignment="1">
      <alignment vertical="center" wrapText="1"/>
    </xf>
    <xf numFmtId="3" fontId="16" fillId="0" borderId="12" xfId="0" applyNumberFormat="1" applyFont="1" applyBorder="1" applyAlignment="1">
      <alignment vertical="center"/>
    </xf>
    <xf numFmtId="3" fontId="16" fillId="0" borderId="10" xfId="0" applyNumberFormat="1" applyFont="1" applyBorder="1" applyAlignment="1">
      <alignment vertical="center"/>
    </xf>
    <xf numFmtId="3" fontId="0" fillId="0" borderId="0" xfId="0" applyNumberFormat="1" applyBorder="1" applyAlignment="1">
      <alignment vertical="center"/>
    </xf>
    <xf numFmtId="10" fontId="0" fillId="0" borderId="0" xfId="1" applyNumberFormat="1" applyFont="1" applyBorder="1" applyAlignment="1">
      <alignment vertical="center"/>
    </xf>
    <xf numFmtId="3" fontId="17" fillId="0" borderId="0" xfId="0" applyNumberFormat="1" applyFont="1" applyAlignment="1">
      <alignment vertical="center"/>
    </xf>
    <xf numFmtId="3" fontId="35" fillId="0" borderId="0" xfId="0" applyNumberFormat="1" applyFont="1" applyAlignment="1">
      <alignment vertical="center"/>
    </xf>
    <xf numFmtId="3" fontId="36" fillId="0" borderId="0" xfId="0" applyNumberFormat="1" applyFont="1" applyAlignment="1">
      <alignment vertical="center"/>
    </xf>
    <xf numFmtId="0" fontId="38" fillId="0" borderId="0" xfId="0" applyFont="1" applyAlignment="1">
      <alignment vertical="center"/>
    </xf>
    <xf numFmtId="0" fontId="23" fillId="33" borderId="28" xfId="0" applyFont="1" applyFill="1" applyBorder="1" applyAlignment="1">
      <alignment horizontal="center" vertical="center" wrapText="1"/>
    </xf>
    <xf numFmtId="0" fontId="23" fillId="33" borderId="16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vertical="center"/>
    </xf>
    <xf numFmtId="3" fontId="19" fillId="0" borderId="12" xfId="0" applyNumberFormat="1" applyFont="1" applyBorder="1" applyAlignment="1">
      <alignment vertical="center"/>
    </xf>
    <xf numFmtId="10" fontId="19" fillId="0" borderId="12" xfId="1" applyNumberFormat="1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14" xfId="0" applyFont="1" applyBorder="1" applyAlignment="1">
      <alignment vertical="center"/>
    </xf>
    <xf numFmtId="3" fontId="19" fillId="0" borderId="14" xfId="0" applyNumberFormat="1" applyFont="1" applyBorder="1" applyAlignment="1">
      <alignment vertical="center"/>
    </xf>
    <xf numFmtId="10" fontId="19" fillId="0" borderId="14" xfId="1" applyNumberFormat="1" applyFont="1" applyBorder="1" applyAlignment="1">
      <alignment vertical="center"/>
    </xf>
    <xf numFmtId="0" fontId="23" fillId="33" borderId="14" xfId="0" applyFont="1" applyFill="1" applyBorder="1" applyAlignment="1">
      <alignment horizontal="center" vertical="center" wrapText="1"/>
    </xf>
    <xf numFmtId="3" fontId="19" fillId="0" borderId="12" xfId="0" applyNumberFormat="1" applyFont="1" applyBorder="1" applyAlignment="1">
      <alignment horizontal="center" vertical="center"/>
    </xf>
    <xf numFmtId="10" fontId="19" fillId="0" borderId="12" xfId="1" applyNumberFormat="1" applyFont="1" applyBorder="1" applyAlignment="1">
      <alignment horizontal="center" vertical="center"/>
    </xf>
    <xf numFmtId="3" fontId="19" fillId="0" borderId="14" xfId="0" applyNumberFormat="1" applyFont="1" applyBorder="1" applyAlignment="1">
      <alignment horizontal="center" vertical="center"/>
    </xf>
    <xf numFmtId="10" fontId="19" fillId="0" borderId="14" xfId="1" applyNumberFormat="1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/>
    </xf>
    <xf numFmtId="3" fontId="19" fillId="0" borderId="10" xfId="0" applyNumberFormat="1" applyFont="1" applyBorder="1" applyAlignment="1">
      <alignment vertical="center"/>
    </xf>
    <xf numFmtId="3" fontId="19" fillId="0" borderId="10" xfId="49" applyNumberFormat="1" applyFont="1" applyBorder="1" applyAlignment="1">
      <alignment vertical="center"/>
    </xf>
    <xf numFmtId="10" fontId="19" fillId="0" borderId="24" xfId="1" applyNumberFormat="1" applyFont="1" applyBorder="1" applyAlignment="1">
      <alignment vertical="center"/>
    </xf>
    <xf numFmtId="0" fontId="19" fillId="0" borderId="25" xfId="0" applyFont="1" applyBorder="1" applyAlignment="1">
      <alignment horizontal="left" vertical="center"/>
    </xf>
    <xf numFmtId="10" fontId="19" fillId="0" borderId="26" xfId="1" applyNumberFormat="1" applyFont="1" applyBorder="1" applyAlignment="1">
      <alignment vertical="center"/>
    </xf>
    <xf numFmtId="10" fontId="19" fillId="0" borderId="0" xfId="1" applyNumberFormat="1" applyFont="1" applyAlignment="1">
      <alignment vertical="center"/>
    </xf>
    <xf numFmtId="0" fontId="23" fillId="33" borderId="18" xfId="0" applyFont="1" applyFill="1" applyBorder="1" applyAlignment="1">
      <alignment horizontal="center" vertical="center" wrapText="1"/>
    </xf>
    <xf numFmtId="0" fontId="23" fillId="33" borderId="19" xfId="43" applyFont="1" applyFill="1" applyBorder="1" applyAlignment="1">
      <alignment horizontal="center" vertical="center" wrapText="1"/>
    </xf>
    <xf numFmtId="0" fontId="23" fillId="33" borderId="13" xfId="43" applyFont="1" applyFill="1" applyBorder="1" applyAlignment="1">
      <alignment horizontal="center" vertical="center" wrapText="1"/>
    </xf>
    <xf numFmtId="0" fontId="23" fillId="33" borderId="20" xfId="43" applyFont="1" applyFill="1" applyBorder="1" applyAlignment="1">
      <alignment horizontal="center" vertical="center" wrapText="1"/>
    </xf>
    <xf numFmtId="0" fontId="23" fillId="33" borderId="16" xfId="43" applyFont="1" applyFill="1" applyBorder="1" applyAlignment="1">
      <alignment horizontal="center" vertical="center" wrapText="1"/>
    </xf>
    <xf numFmtId="0" fontId="19" fillId="0" borderId="12" xfId="43" applyFont="1" applyBorder="1" applyAlignment="1">
      <alignment vertical="center"/>
    </xf>
    <xf numFmtId="0" fontId="19" fillId="0" borderId="12" xfId="43" applyFont="1" applyBorder="1" applyAlignment="1">
      <alignment horizontal="center" vertical="center"/>
    </xf>
    <xf numFmtId="3" fontId="19" fillId="0" borderId="12" xfId="43" applyNumberFormat="1" applyFont="1" applyBorder="1" applyAlignment="1">
      <alignment vertical="center"/>
    </xf>
    <xf numFmtId="10" fontId="19" fillId="0" borderId="12" xfId="43" applyNumberFormat="1" applyFont="1" applyBorder="1" applyAlignment="1">
      <alignment vertical="center"/>
    </xf>
    <xf numFmtId="10" fontId="19" fillId="0" borderId="22" xfId="43" applyNumberFormat="1" applyFont="1" applyBorder="1" applyAlignment="1">
      <alignment vertical="center"/>
    </xf>
    <xf numFmtId="0" fontId="19" fillId="0" borderId="10" xfId="43" applyFont="1" applyBorder="1" applyAlignment="1">
      <alignment vertical="center"/>
    </xf>
    <xf numFmtId="0" fontId="19" fillId="0" borderId="10" xfId="43" applyFont="1" applyBorder="1" applyAlignment="1">
      <alignment horizontal="center" vertical="center"/>
    </xf>
    <xf numFmtId="3" fontId="19" fillId="0" borderId="10" xfId="43" applyNumberFormat="1" applyFont="1" applyBorder="1" applyAlignment="1">
      <alignment vertical="center"/>
    </xf>
    <xf numFmtId="10" fontId="19" fillId="0" borderId="10" xfId="43" applyNumberFormat="1" applyFont="1" applyBorder="1" applyAlignment="1">
      <alignment vertical="center"/>
    </xf>
    <xf numFmtId="10" fontId="19" fillId="0" borderId="24" xfId="43" applyNumberFormat="1" applyFont="1" applyBorder="1" applyAlignment="1">
      <alignment vertical="center"/>
    </xf>
    <xf numFmtId="0" fontId="19" fillId="0" borderId="14" xfId="43" applyFont="1" applyBorder="1" applyAlignment="1">
      <alignment vertical="center"/>
    </xf>
    <xf numFmtId="0" fontId="19" fillId="0" borderId="14" xfId="43" applyFont="1" applyBorder="1" applyAlignment="1">
      <alignment horizontal="center" vertical="center"/>
    </xf>
    <xf numFmtId="3" fontId="19" fillId="0" borderId="14" xfId="43" applyNumberFormat="1" applyFont="1" applyBorder="1" applyAlignment="1">
      <alignment vertical="center"/>
    </xf>
    <xf numFmtId="10" fontId="19" fillId="0" borderId="14" xfId="43" applyNumberFormat="1" applyFont="1" applyBorder="1" applyAlignment="1">
      <alignment vertical="center"/>
    </xf>
    <xf numFmtId="10" fontId="19" fillId="0" borderId="26" xfId="43" applyNumberFormat="1" applyFont="1" applyBorder="1" applyAlignment="1">
      <alignment vertical="center"/>
    </xf>
    <xf numFmtId="10" fontId="19" fillId="0" borderId="27" xfId="43" applyNumberFormat="1" applyFont="1" applyBorder="1" applyAlignment="1">
      <alignment vertical="center"/>
    </xf>
    <xf numFmtId="0" fontId="13" fillId="33" borderId="13" xfId="46" applyFont="1" applyFill="1" applyBorder="1" applyAlignment="1">
      <alignment horizontal="center" vertical="center"/>
    </xf>
    <xf numFmtId="0" fontId="13" fillId="33" borderId="13" xfId="46" applyFont="1" applyFill="1" applyBorder="1" applyAlignment="1">
      <alignment horizontal="center" vertical="center" wrapText="1"/>
    </xf>
    <xf numFmtId="164" fontId="31" fillId="0" borderId="10" xfId="48" applyNumberFormat="1" applyFont="1" applyBorder="1" applyAlignment="1">
      <alignment vertical="center"/>
    </xf>
    <xf numFmtId="164" fontId="30" fillId="0" borderId="10" xfId="48" applyNumberFormat="1" applyFont="1" applyBorder="1" applyAlignment="1">
      <alignment vertical="center"/>
    </xf>
    <xf numFmtId="164" fontId="31" fillId="0" borderId="12" xfId="48" applyNumberFormat="1" applyFont="1" applyBorder="1" applyAlignment="1">
      <alignment vertical="center"/>
    </xf>
    <xf numFmtId="0" fontId="29" fillId="39" borderId="14" xfId="48" applyFont="1" applyFill="1" applyBorder="1" applyAlignment="1">
      <alignment horizontal="center" vertical="center" wrapText="1"/>
    </xf>
    <xf numFmtId="164" fontId="30" fillId="0" borderId="14" xfId="48" applyNumberFormat="1" applyFont="1" applyBorder="1" applyAlignment="1">
      <alignment vertical="center"/>
    </xf>
    <xf numFmtId="0" fontId="31" fillId="0" borderId="48" xfId="48" applyFont="1" applyBorder="1" applyAlignment="1">
      <alignment vertical="center"/>
    </xf>
    <xf numFmtId="0" fontId="31" fillId="0" borderId="46" xfId="48" applyFont="1" applyBorder="1" applyAlignment="1">
      <alignment horizontal="left" vertical="center" indent="1"/>
    </xf>
    <xf numFmtId="0" fontId="30" fillId="0" borderId="46" xfId="48" applyFont="1" applyBorder="1" applyAlignment="1">
      <alignment horizontal="left" vertical="center" indent="2"/>
    </xf>
    <xf numFmtId="0" fontId="30" fillId="0" borderId="47" xfId="48" applyFont="1" applyBorder="1" applyAlignment="1">
      <alignment horizontal="left" vertical="center" indent="2"/>
    </xf>
    <xf numFmtId="164" fontId="31" fillId="0" borderId="52" xfId="48" applyNumberFormat="1" applyFont="1" applyBorder="1" applyAlignment="1">
      <alignment vertical="center"/>
    </xf>
    <xf numFmtId="164" fontId="31" fillId="0" borderId="48" xfId="48" applyNumberFormat="1" applyFont="1" applyBorder="1" applyAlignment="1">
      <alignment vertical="center"/>
    </xf>
    <xf numFmtId="164" fontId="31" fillId="0" borderId="50" xfId="48" applyNumberFormat="1" applyFont="1" applyBorder="1" applyAlignment="1">
      <alignment vertical="center"/>
    </xf>
    <xf numFmtId="164" fontId="31" fillId="0" borderId="46" xfId="48" applyNumberFormat="1" applyFont="1" applyBorder="1" applyAlignment="1">
      <alignment vertical="center"/>
    </xf>
    <xf numFmtId="164" fontId="30" fillId="0" borderId="50" xfId="48" applyNumberFormat="1" applyFont="1" applyBorder="1" applyAlignment="1">
      <alignment vertical="center"/>
    </xf>
    <xf numFmtId="164" fontId="30" fillId="0" borderId="46" xfId="48" applyNumberFormat="1" applyFont="1" applyBorder="1" applyAlignment="1">
      <alignment vertical="center"/>
    </xf>
    <xf numFmtId="164" fontId="30" fillId="0" borderId="51" xfId="48" applyNumberFormat="1" applyFont="1" applyBorder="1" applyAlignment="1">
      <alignment vertical="center"/>
    </xf>
    <xf numFmtId="164" fontId="30" fillId="0" borderId="47" xfId="48" applyNumberFormat="1" applyFont="1" applyBorder="1" applyAlignment="1">
      <alignment vertical="center"/>
    </xf>
    <xf numFmtId="0" fontId="22" fillId="0" borderId="0" xfId="44" applyFont="1" applyAlignment="1">
      <alignment vertical="center"/>
    </xf>
    <xf numFmtId="0" fontId="22" fillId="0" borderId="10" xfId="44" applyFont="1" applyBorder="1" applyAlignment="1">
      <alignment vertical="center"/>
    </xf>
    <xf numFmtId="10" fontId="22" fillId="0" borderId="0" xfId="1" applyNumberFormat="1" applyFont="1" applyAlignment="1">
      <alignment vertical="center"/>
    </xf>
    <xf numFmtId="0" fontId="22" fillId="0" borderId="14" xfId="44" applyFont="1" applyBorder="1" applyAlignment="1">
      <alignment vertical="center"/>
    </xf>
    <xf numFmtId="0" fontId="37" fillId="0" borderId="11" xfId="44" applyFont="1" applyBorder="1" applyAlignment="1">
      <alignment vertical="center"/>
    </xf>
    <xf numFmtId="0" fontId="22" fillId="0" borderId="11" xfId="44" applyFont="1" applyBorder="1" applyAlignment="1">
      <alignment vertical="center"/>
    </xf>
    <xf numFmtId="0" fontId="22" fillId="0" borderId="0" xfId="44" applyFont="1" applyFill="1" applyAlignment="1">
      <alignment vertical="center"/>
    </xf>
    <xf numFmtId="0" fontId="33" fillId="0" borderId="0" xfId="44" applyFont="1" applyFill="1" applyBorder="1" applyAlignment="1">
      <alignment vertical="center"/>
    </xf>
    <xf numFmtId="10" fontId="33" fillId="0" borderId="0" xfId="1" applyNumberFormat="1" applyFont="1" applyFill="1" applyBorder="1" applyAlignment="1">
      <alignment horizontal="center" vertical="center"/>
    </xf>
    <xf numFmtId="0" fontId="33" fillId="0" borderId="0" xfId="44" applyFont="1" applyFill="1" applyBorder="1" applyAlignment="1">
      <alignment horizontal="left" vertical="center"/>
    </xf>
    <xf numFmtId="0" fontId="22" fillId="0" borderId="0" xfId="44" applyFont="1" applyFill="1" applyBorder="1" applyAlignment="1">
      <alignment horizontal="left" vertical="center"/>
    </xf>
    <xf numFmtId="10" fontId="22" fillId="0" borderId="0" xfId="1" applyNumberFormat="1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left" vertical="center"/>
    </xf>
    <xf numFmtId="10" fontId="22" fillId="0" borderId="11" xfId="1" applyNumberFormat="1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vertical="center"/>
    </xf>
    <xf numFmtId="10" fontId="22" fillId="0" borderId="11" xfId="1" applyNumberFormat="1" applyFont="1" applyBorder="1" applyAlignment="1">
      <alignment vertical="center"/>
    </xf>
    <xf numFmtId="0" fontId="16" fillId="0" borderId="11" xfId="43" applyFont="1" applyBorder="1" applyAlignment="1">
      <alignment vertical="center"/>
    </xf>
    <xf numFmtId="0" fontId="1" fillId="0" borderId="11" xfId="43" applyFont="1" applyBorder="1" applyAlignment="1">
      <alignment vertical="center"/>
    </xf>
    <xf numFmtId="14" fontId="39" fillId="0" borderId="0" xfId="48" applyNumberFormat="1" applyFont="1" applyAlignment="1">
      <alignment vertical="center"/>
    </xf>
    <xf numFmtId="3" fontId="16" fillId="0" borderId="21" xfId="0" applyNumberFormat="1" applyFont="1" applyBorder="1" applyAlignment="1">
      <alignment vertical="center"/>
    </xf>
    <xf numFmtId="3" fontId="16" fillId="0" borderId="23" xfId="0" applyNumberFormat="1" applyFont="1" applyBorder="1" applyAlignment="1">
      <alignment vertical="center"/>
    </xf>
    <xf numFmtId="3" fontId="0" fillId="0" borderId="21" xfId="0" applyNumberFormat="1" applyBorder="1" applyAlignment="1">
      <alignment vertical="center"/>
    </xf>
    <xf numFmtId="3" fontId="0" fillId="0" borderId="23" xfId="0" applyNumberFormat="1" applyBorder="1" applyAlignment="1">
      <alignment vertical="center"/>
    </xf>
    <xf numFmtId="3" fontId="0" fillId="0" borderId="25" xfId="0" applyNumberFormat="1" applyBorder="1" applyAlignment="1">
      <alignment vertical="center"/>
    </xf>
    <xf numFmtId="164" fontId="31" fillId="0" borderId="59" xfId="48" applyNumberFormat="1" applyFont="1" applyBorder="1" applyAlignment="1">
      <alignment vertical="center"/>
    </xf>
    <xf numFmtId="164" fontId="31" fillId="0" borderId="57" xfId="48" applyNumberFormat="1" applyFont="1" applyBorder="1" applyAlignment="1">
      <alignment vertical="center"/>
    </xf>
    <xf numFmtId="164" fontId="30" fillId="0" borderId="57" xfId="48" applyNumberFormat="1" applyFont="1" applyBorder="1" applyAlignment="1">
      <alignment vertical="center"/>
    </xf>
    <xf numFmtId="164" fontId="30" fillId="0" borderId="58" xfId="48" applyNumberFormat="1" applyFont="1" applyBorder="1" applyAlignment="1">
      <alignment vertical="center"/>
    </xf>
    <xf numFmtId="10" fontId="19" fillId="0" borderId="10" xfId="1" applyNumberFormat="1" applyFont="1" applyBorder="1" applyAlignment="1">
      <alignment vertical="center"/>
    </xf>
    <xf numFmtId="0" fontId="0" fillId="0" borderId="53" xfId="0" applyBorder="1" applyAlignment="1">
      <alignment vertical="center"/>
    </xf>
    <xf numFmtId="0" fontId="1" fillId="0" borderId="10" xfId="43" applyFont="1" applyBorder="1" applyAlignment="1">
      <alignment vertical="center"/>
    </xf>
    <xf numFmtId="0" fontId="1" fillId="0" borderId="12" xfId="43" applyFont="1" applyBorder="1" applyAlignment="1">
      <alignment vertical="center"/>
    </xf>
    <xf numFmtId="0" fontId="1" fillId="0" borderId="14" xfId="43" applyFont="1" applyBorder="1" applyAlignment="1">
      <alignment vertical="center"/>
    </xf>
    <xf numFmtId="0" fontId="23" fillId="33" borderId="60" xfId="43" applyFont="1" applyFill="1" applyBorder="1" applyAlignment="1">
      <alignment horizontal="center" vertical="center" wrapText="1"/>
    </xf>
    <xf numFmtId="0" fontId="18" fillId="46" borderId="33" xfId="0" applyFont="1" applyFill="1" applyBorder="1" applyAlignment="1">
      <alignment horizontal="center" vertical="center"/>
    </xf>
    <xf numFmtId="0" fontId="18" fillId="45" borderId="33" xfId="0" applyFont="1" applyFill="1" applyBorder="1" applyAlignment="1">
      <alignment horizontal="center" vertical="center"/>
    </xf>
    <xf numFmtId="0" fontId="18" fillId="45" borderId="33" xfId="0" applyFont="1" applyFill="1" applyBorder="1" applyAlignment="1">
      <alignment horizontal="center" vertical="center" wrapText="1"/>
    </xf>
    <xf numFmtId="0" fontId="18" fillId="45" borderId="43" xfId="0" applyFont="1" applyFill="1" applyBorder="1" applyAlignment="1">
      <alignment horizontal="center" vertical="center"/>
    </xf>
    <xf numFmtId="0" fontId="40" fillId="42" borderId="39" xfId="0" applyFont="1" applyFill="1" applyBorder="1" applyAlignment="1">
      <alignment horizontal="right" vertical="center"/>
    </xf>
    <xf numFmtId="0" fontId="40" fillId="42" borderId="34" xfId="0" applyFont="1" applyFill="1" applyBorder="1" applyAlignment="1">
      <alignment vertical="center"/>
    </xf>
    <xf numFmtId="3" fontId="18" fillId="43" borderId="39" xfId="0" applyNumberFormat="1" applyFont="1" applyFill="1" applyBorder="1" applyAlignment="1">
      <alignment vertical="center"/>
    </xf>
    <xf numFmtId="3" fontId="18" fillId="43" borderId="15" xfId="0" applyNumberFormat="1" applyFont="1" applyFill="1" applyBorder="1" applyAlignment="1">
      <alignment vertical="center"/>
    </xf>
    <xf numFmtId="3" fontId="18" fillId="43" borderId="34" xfId="0" applyNumberFormat="1" applyFont="1" applyFill="1" applyBorder="1" applyAlignment="1">
      <alignment vertical="center"/>
    </xf>
    <xf numFmtId="3" fontId="18" fillId="43" borderId="43" xfId="0" applyNumberFormat="1" applyFont="1" applyFill="1" applyBorder="1" applyAlignment="1">
      <alignment vertical="center"/>
    </xf>
    <xf numFmtId="0" fontId="19" fillId="34" borderId="35" xfId="0" applyFont="1" applyFill="1" applyBorder="1" applyAlignment="1">
      <alignment horizontal="right" vertical="center"/>
    </xf>
    <xf numFmtId="0" fontId="19" fillId="34" borderId="43" xfId="0" applyFont="1" applyFill="1" applyBorder="1" applyAlignment="1">
      <alignment vertical="center"/>
    </xf>
    <xf numFmtId="3" fontId="19" fillId="44" borderId="35" xfId="0" applyNumberFormat="1" applyFont="1" applyFill="1" applyBorder="1" applyAlignment="1">
      <alignment vertical="center"/>
    </xf>
    <xf numFmtId="3" fontId="19" fillId="44" borderId="44" xfId="0" applyNumberFormat="1" applyFont="1" applyFill="1" applyBorder="1" applyAlignment="1">
      <alignment vertical="center"/>
    </xf>
    <xf numFmtId="3" fontId="19" fillId="44" borderId="43" xfId="0" applyNumberFormat="1" applyFont="1" applyFill="1" applyBorder="1" applyAlignment="1">
      <alignment vertical="center"/>
    </xf>
    <xf numFmtId="0" fontId="19" fillId="0" borderId="42" xfId="0" applyFont="1" applyBorder="1" applyAlignment="1">
      <alignment horizontal="right" vertical="center"/>
    </xf>
    <xf numFmtId="0" fontId="19" fillId="0" borderId="40" xfId="0" applyFont="1" applyBorder="1" applyAlignment="1">
      <alignment vertical="center"/>
    </xf>
    <xf numFmtId="3" fontId="19" fillId="0" borderId="42" xfId="0" applyNumberFormat="1" applyFont="1" applyBorder="1" applyAlignment="1">
      <alignment vertical="center"/>
    </xf>
    <xf numFmtId="3" fontId="19" fillId="0" borderId="0" xfId="0" applyNumberFormat="1" applyFont="1" applyBorder="1" applyAlignment="1">
      <alignment vertical="center"/>
    </xf>
    <xf numFmtId="3" fontId="19" fillId="0" borderId="40" xfId="0" applyNumberFormat="1" applyFont="1" applyBorder="1" applyAlignment="1">
      <alignment vertical="center"/>
    </xf>
    <xf numFmtId="0" fontId="19" fillId="0" borderId="38" xfId="0" applyFont="1" applyBorder="1" applyAlignment="1">
      <alignment horizontal="right" vertical="center"/>
    </xf>
    <xf numFmtId="0" fontId="19" fillId="0" borderId="36" xfId="0" applyFont="1" applyBorder="1" applyAlignment="1">
      <alignment vertical="center"/>
    </xf>
    <xf numFmtId="0" fontId="19" fillId="34" borderId="39" xfId="0" applyFont="1" applyFill="1" applyBorder="1" applyAlignment="1">
      <alignment horizontal="right" vertical="center"/>
    </xf>
    <xf numFmtId="0" fontId="19" fillId="34" borderId="34" xfId="0" applyFont="1" applyFill="1" applyBorder="1" applyAlignment="1">
      <alignment vertical="center"/>
    </xf>
    <xf numFmtId="0" fontId="19" fillId="0" borderId="39" xfId="0" applyFont="1" applyBorder="1" applyAlignment="1">
      <alignment horizontal="right" vertical="center"/>
    </xf>
    <xf numFmtId="0" fontId="19" fillId="0" borderId="34" xfId="0" applyFont="1" applyBorder="1" applyAlignment="1">
      <alignment vertical="center"/>
    </xf>
    <xf numFmtId="3" fontId="19" fillId="0" borderId="11" xfId="0" applyNumberFormat="1" applyFont="1" applyBorder="1" applyAlignment="1">
      <alignment vertical="center"/>
    </xf>
    <xf numFmtId="3" fontId="19" fillId="0" borderId="36" xfId="0" applyNumberFormat="1" applyFont="1" applyBorder="1" applyAlignment="1">
      <alignment vertical="center"/>
    </xf>
    <xf numFmtId="3" fontId="19" fillId="0" borderId="38" xfId="0" applyNumberFormat="1" applyFont="1" applyBorder="1" applyAlignment="1">
      <alignment vertical="center"/>
    </xf>
    <xf numFmtId="0" fontId="19" fillId="34" borderId="38" xfId="0" applyFont="1" applyFill="1" applyBorder="1" applyAlignment="1">
      <alignment horizontal="right" vertical="center"/>
    </xf>
    <xf numFmtId="0" fontId="19" fillId="34" borderId="36" xfId="0" applyFont="1" applyFill="1" applyBorder="1" applyAlignment="1">
      <alignment vertical="center"/>
    </xf>
    <xf numFmtId="0" fontId="14" fillId="0" borderId="0" xfId="43" applyFont="1" applyAlignment="1">
      <alignment vertical="center"/>
    </xf>
    <xf numFmtId="0" fontId="18" fillId="0" borderId="0" xfId="43" applyFont="1" applyAlignment="1">
      <alignment vertical="center"/>
    </xf>
    <xf numFmtId="3" fontId="18" fillId="0" borderId="0" xfId="43" applyNumberFormat="1" applyFont="1" applyAlignment="1">
      <alignment vertical="center"/>
    </xf>
    <xf numFmtId="3" fontId="19" fillId="0" borderId="21" xfId="43" applyNumberFormat="1" applyFont="1" applyBorder="1" applyAlignment="1">
      <alignment vertical="center"/>
    </xf>
    <xf numFmtId="10" fontId="31" fillId="0" borderId="10" xfId="1" applyNumberFormat="1" applyFont="1" applyBorder="1" applyAlignment="1">
      <alignment vertical="center"/>
    </xf>
    <xf numFmtId="10" fontId="30" fillId="0" borderId="10" xfId="1" applyNumberFormat="1" applyFont="1" applyBorder="1" applyAlignment="1">
      <alignment vertical="center"/>
    </xf>
    <xf numFmtId="10" fontId="31" fillId="0" borderId="12" xfId="1" applyNumberFormat="1" applyFont="1" applyBorder="1" applyAlignment="1">
      <alignment vertical="center"/>
    </xf>
    <xf numFmtId="10" fontId="30" fillId="0" borderId="14" xfId="1" applyNumberFormat="1" applyFont="1" applyBorder="1" applyAlignment="1">
      <alignment vertical="center"/>
    </xf>
    <xf numFmtId="0" fontId="31" fillId="0" borderId="0" xfId="48" applyFont="1" applyBorder="1" applyAlignment="1">
      <alignment vertical="center"/>
    </xf>
    <xf numFmtId="164" fontId="30" fillId="0" borderId="0" xfId="48" applyNumberFormat="1" applyFont="1" applyBorder="1" applyAlignment="1">
      <alignment vertical="center"/>
    </xf>
    <xf numFmtId="10" fontId="30" fillId="0" borderId="0" xfId="1" applyNumberFormat="1" applyFont="1" applyBorder="1" applyAlignment="1">
      <alignment vertical="center"/>
    </xf>
    <xf numFmtId="0" fontId="31" fillId="0" borderId="11" xfId="48" applyFont="1" applyBorder="1" applyAlignment="1">
      <alignment vertical="center"/>
    </xf>
    <xf numFmtId="164" fontId="30" fillId="0" borderId="11" xfId="48" applyNumberFormat="1" applyFont="1" applyBorder="1" applyAlignment="1">
      <alignment vertical="center"/>
    </xf>
    <xf numFmtId="10" fontId="30" fillId="0" borderId="11" xfId="1" applyNumberFormat="1" applyFont="1" applyBorder="1" applyAlignment="1">
      <alignment vertical="center"/>
    </xf>
    <xf numFmtId="0" fontId="31" fillId="0" borderId="15" xfId="48" applyFont="1" applyBorder="1" applyAlignment="1">
      <alignment vertical="center"/>
    </xf>
    <xf numFmtId="164" fontId="30" fillId="0" borderId="15" xfId="48" applyNumberFormat="1" applyFont="1" applyBorder="1" applyAlignment="1">
      <alignment vertical="center"/>
    </xf>
    <xf numFmtId="10" fontId="30" fillId="0" borderId="15" xfId="1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3" fontId="18" fillId="0" borderId="0" xfId="0" applyNumberFormat="1" applyFont="1" applyAlignment="1">
      <alignment vertical="center"/>
    </xf>
    <xf numFmtId="3" fontId="18" fillId="0" borderId="0" xfId="49" applyNumberFormat="1" applyFont="1" applyAlignment="1">
      <alignment vertical="center"/>
    </xf>
    <xf numFmtId="10" fontId="18" fillId="0" borderId="0" xfId="1" applyNumberFormat="1" applyFont="1" applyAlignment="1">
      <alignment vertical="center"/>
    </xf>
    <xf numFmtId="3" fontId="31" fillId="0" borderId="12" xfId="1" applyNumberFormat="1" applyFont="1" applyBorder="1" applyAlignment="1">
      <alignment vertical="center"/>
    </xf>
    <xf numFmtId="3" fontId="30" fillId="0" borderId="12" xfId="1" applyNumberFormat="1" applyFont="1" applyBorder="1" applyAlignment="1">
      <alignment vertical="center"/>
    </xf>
    <xf numFmtId="3" fontId="18" fillId="0" borderId="12" xfId="43" applyNumberFormat="1" applyFont="1" applyBorder="1" applyAlignment="1">
      <alignment vertical="center"/>
    </xf>
    <xf numFmtId="3" fontId="18" fillId="0" borderId="10" xfId="43" applyNumberFormat="1" applyFont="1" applyBorder="1" applyAlignment="1">
      <alignment vertical="center"/>
    </xf>
    <xf numFmtId="0" fontId="33" fillId="0" borderId="12" xfId="44" applyFont="1" applyBorder="1" applyAlignment="1">
      <alignment horizontal="left" vertical="center"/>
    </xf>
    <xf numFmtId="3" fontId="33" fillId="0" borderId="12" xfId="44" applyNumberFormat="1" applyFont="1" applyBorder="1" applyAlignment="1">
      <alignment horizontal="center" vertical="center"/>
    </xf>
    <xf numFmtId="10" fontId="33" fillId="0" borderId="12" xfId="45" applyNumberFormat="1" applyFont="1" applyBorder="1" applyAlignment="1">
      <alignment horizontal="center" vertical="center" wrapText="1"/>
    </xf>
    <xf numFmtId="0" fontId="33" fillId="0" borderId="10" xfId="44" applyFont="1" applyBorder="1" applyAlignment="1">
      <alignment vertical="center"/>
    </xf>
    <xf numFmtId="3" fontId="33" fillId="0" borderId="10" xfId="44" applyNumberFormat="1" applyFont="1" applyBorder="1" applyAlignment="1">
      <alignment horizontal="center" vertical="center"/>
    </xf>
    <xf numFmtId="10" fontId="33" fillId="0" borderId="10" xfId="45" applyNumberFormat="1" applyFont="1" applyBorder="1" applyAlignment="1">
      <alignment horizontal="center" vertical="center"/>
    </xf>
    <xf numFmtId="0" fontId="23" fillId="33" borderId="33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/>
    </xf>
    <xf numFmtId="0" fontId="0" fillId="0" borderId="26" xfId="0" applyBorder="1" applyAlignment="1">
      <alignment vertical="center"/>
    </xf>
    <xf numFmtId="0" fontId="18" fillId="35" borderId="0" xfId="0" applyFont="1" applyFill="1" applyBorder="1" applyAlignment="1">
      <alignment vertical="center"/>
    </xf>
    <xf numFmtId="3" fontId="18" fillId="35" borderId="0" xfId="0" applyNumberFormat="1" applyFont="1" applyFill="1" applyBorder="1" applyAlignment="1">
      <alignment vertical="center"/>
    </xf>
    <xf numFmtId="0" fontId="18" fillId="35" borderId="0" xfId="0" quotePrefix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left" vertical="center" indent="1"/>
    </xf>
    <xf numFmtId="10" fontId="19" fillId="0" borderId="0" xfId="1" applyNumberFormat="1" applyFont="1" applyBorder="1" applyAlignment="1">
      <alignment vertical="center"/>
    </xf>
    <xf numFmtId="0" fontId="19" fillId="0" borderId="11" xfId="0" applyFont="1" applyBorder="1" applyAlignment="1">
      <alignment horizontal="left" vertical="center" indent="1"/>
    </xf>
    <xf numFmtId="10" fontId="19" fillId="0" borderId="11" xfId="1" applyNumberFormat="1" applyFont="1" applyBorder="1" applyAlignment="1">
      <alignment vertical="center"/>
    </xf>
    <xf numFmtId="0" fontId="23" fillId="40" borderId="11" xfId="0" applyFont="1" applyFill="1" applyBorder="1" applyAlignment="1">
      <alignment horizontal="center" vertical="center" wrapText="1"/>
    </xf>
    <xf numFmtId="0" fontId="23" fillId="33" borderId="11" xfId="0" applyFont="1" applyFill="1" applyBorder="1" applyAlignment="1">
      <alignment horizontal="center" vertical="center" wrapText="1"/>
    </xf>
    <xf numFmtId="164" fontId="30" fillId="0" borderId="0" xfId="48" applyNumberFormat="1" applyFont="1" applyAlignment="1">
      <alignment vertical="center"/>
    </xf>
    <xf numFmtId="0" fontId="18" fillId="0" borderId="36" xfId="0" applyFont="1" applyBorder="1" applyAlignment="1">
      <alignment horizontal="left" vertical="center"/>
    </xf>
    <xf numFmtId="3" fontId="19" fillId="0" borderId="0" xfId="0" applyNumberFormat="1" applyFont="1" applyAlignment="1">
      <alignment horizontal="right" vertical="center"/>
    </xf>
    <xf numFmtId="3" fontId="19" fillId="0" borderId="41" xfId="0" applyNumberFormat="1" applyFont="1" applyBorder="1" applyAlignment="1">
      <alignment horizontal="right" vertical="center" wrapText="1"/>
    </xf>
    <xf numFmtId="3" fontId="19" fillId="0" borderId="37" xfId="0" applyNumberFormat="1" applyFont="1" applyBorder="1" applyAlignment="1">
      <alignment horizontal="right" vertical="center"/>
    </xf>
    <xf numFmtId="3" fontId="19" fillId="0" borderId="11" xfId="0" applyNumberFormat="1" applyFont="1" applyBorder="1" applyAlignment="1">
      <alignment horizontal="right" vertical="center"/>
    </xf>
    <xf numFmtId="0" fontId="18" fillId="0" borderId="63" xfId="0" applyFont="1" applyBorder="1" applyAlignment="1">
      <alignment horizontal="left" vertical="center" wrapText="1"/>
    </xf>
    <xf numFmtId="0" fontId="18" fillId="0" borderId="40" xfId="0" applyFont="1" applyBorder="1" applyAlignment="1">
      <alignment horizontal="left" vertical="center"/>
    </xf>
    <xf numFmtId="3" fontId="19" fillId="0" borderId="62" xfId="0" applyNumberFormat="1" applyFont="1" applyBorder="1" applyAlignment="1">
      <alignment horizontal="right" vertical="center" wrapText="1"/>
    </xf>
    <xf numFmtId="3" fontId="19" fillId="0" borderId="0" xfId="0" applyNumberFormat="1" applyFont="1" applyBorder="1" applyAlignment="1">
      <alignment horizontal="right" vertical="center" wrapText="1"/>
    </xf>
    <xf numFmtId="3" fontId="19" fillId="0" borderId="64" xfId="0" applyNumberFormat="1" applyFont="1" applyBorder="1" applyAlignment="1">
      <alignment horizontal="right" vertical="center" wrapText="1"/>
    </xf>
    <xf numFmtId="3" fontId="19" fillId="0" borderId="41" xfId="0" applyNumberFormat="1" applyFont="1" applyBorder="1" applyAlignment="1">
      <alignment horizontal="right" vertical="center"/>
    </xf>
    <xf numFmtId="0" fontId="23" fillId="33" borderId="13" xfId="44" applyFont="1" applyFill="1" applyBorder="1" applyAlignment="1">
      <alignment horizontal="center" vertical="center" wrapText="1"/>
    </xf>
    <xf numFmtId="0" fontId="22" fillId="0" borderId="0" xfId="52" applyFont="1" applyFill="1" applyAlignment="1">
      <alignment vertical="center"/>
    </xf>
    <xf numFmtId="43" fontId="22" fillId="0" borderId="0" xfId="53" applyFont="1" applyFill="1" applyAlignment="1">
      <alignment vertical="center"/>
    </xf>
    <xf numFmtId="0" fontId="33" fillId="0" borderId="11" xfId="52" applyFont="1" applyFill="1" applyBorder="1" applyAlignment="1">
      <alignment vertical="center"/>
    </xf>
    <xf numFmtId="0" fontId="22" fillId="0" borderId="11" xfId="52" applyFont="1" applyFill="1" applyBorder="1" applyAlignment="1">
      <alignment vertical="center"/>
    </xf>
    <xf numFmtId="43" fontId="22" fillId="0" borderId="11" xfId="53" applyFont="1" applyFill="1" applyBorder="1" applyAlignment="1">
      <alignment vertical="center"/>
    </xf>
    <xf numFmtId="168" fontId="22" fillId="0" borderId="12" xfId="52" applyNumberFormat="1" applyFont="1" applyFill="1" applyBorder="1" applyAlignment="1">
      <alignment vertical="center"/>
    </xf>
    <xf numFmtId="0" fontId="22" fillId="0" borderId="12" xfId="52" applyFont="1" applyFill="1" applyBorder="1" applyAlignment="1">
      <alignment vertical="center"/>
    </xf>
    <xf numFmtId="166" fontId="22" fillId="0" borderId="12" xfId="53" applyNumberFormat="1" applyFont="1" applyFill="1" applyBorder="1" applyAlignment="1">
      <alignment vertical="center"/>
    </xf>
    <xf numFmtId="167" fontId="22" fillId="0" borderId="12" xfId="54" applyNumberFormat="1" applyFont="1" applyFill="1" applyBorder="1" applyAlignment="1">
      <alignment vertical="center"/>
    </xf>
    <xf numFmtId="168" fontId="22" fillId="0" borderId="10" xfId="52" applyNumberFormat="1" applyFont="1" applyFill="1" applyBorder="1" applyAlignment="1">
      <alignment vertical="center"/>
    </xf>
    <xf numFmtId="0" fontId="22" fillId="0" borderId="10" xfId="52" applyFont="1" applyFill="1" applyBorder="1" applyAlignment="1">
      <alignment vertical="center"/>
    </xf>
    <xf numFmtId="166" fontId="22" fillId="0" borderId="10" xfId="53" applyNumberFormat="1" applyFont="1" applyFill="1" applyBorder="1" applyAlignment="1">
      <alignment vertical="center"/>
    </xf>
    <xf numFmtId="167" fontId="22" fillId="0" borderId="10" xfId="54" applyNumberFormat="1" applyFont="1" applyFill="1" applyBorder="1" applyAlignment="1">
      <alignment vertical="center"/>
    </xf>
    <xf numFmtId="168" fontId="22" fillId="0" borderId="14" xfId="52" applyNumberFormat="1" applyFont="1" applyFill="1" applyBorder="1" applyAlignment="1">
      <alignment vertical="center"/>
    </xf>
    <xf numFmtId="0" fontId="22" fillId="0" borderId="14" xfId="52" applyFont="1" applyFill="1" applyBorder="1" applyAlignment="1">
      <alignment vertical="center"/>
    </xf>
    <xf numFmtId="166" fontId="22" fillId="0" borderId="14" xfId="53" applyNumberFormat="1" applyFont="1" applyFill="1" applyBorder="1" applyAlignment="1">
      <alignment vertical="center"/>
    </xf>
    <xf numFmtId="167" fontId="22" fillId="0" borderId="14" xfId="54" applyNumberFormat="1" applyFont="1" applyFill="1" applyBorder="1" applyAlignment="1">
      <alignment vertical="center"/>
    </xf>
    <xf numFmtId="0" fontId="16" fillId="0" borderId="0" xfId="0" applyFont="1" applyAlignment="1">
      <alignment vertical="center"/>
    </xf>
    <xf numFmtId="10" fontId="16" fillId="0" borderId="0" xfId="1" applyNumberFormat="1" applyFont="1" applyAlignment="1">
      <alignment vertical="center"/>
    </xf>
    <xf numFmtId="9" fontId="45" fillId="0" borderId="0" xfId="51" applyFont="1" applyAlignment="1">
      <alignment horizontal="center" vertical="center"/>
    </xf>
    <xf numFmtId="9" fontId="48" fillId="0" borderId="0" xfId="51" applyFont="1" applyAlignment="1">
      <alignment horizontal="center" vertical="center"/>
    </xf>
    <xf numFmtId="0" fontId="46" fillId="0" borderId="0" xfId="50" applyFont="1" applyAlignment="1">
      <alignment horizontal="left" vertical="center" wrapText="1"/>
    </xf>
    <xf numFmtId="9" fontId="50" fillId="0" borderId="0" xfId="51" applyFont="1" applyAlignment="1">
      <alignment horizontal="right" vertical="center" wrapText="1"/>
    </xf>
    <xf numFmtId="165" fontId="50" fillId="0" borderId="0" xfId="50" applyNumberFormat="1" applyFont="1" applyAlignment="1">
      <alignment horizontal="right" vertical="center" wrapText="1"/>
    </xf>
    <xf numFmtId="9" fontId="50" fillId="0" borderId="0" xfId="51" applyFont="1" applyFill="1" applyBorder="1" applyAlignment="1">
      <alignment horizontal="center" vertical="center"/>
    </xf>
    <xf numFmtId="3" fontId="47" fillId="0" borderId="0" xfId="50" applyNumberFormat="1" applyFont="1" applyAlignment="1">
      <alignment horizontal="center" vertical="center"/>
    </xf>
    <xf numFmtId="10" fontId="47" fillId="0" borderId="0" xfId="50" applyNumberFormat="1" applyFont="1" applyAlignment="1">
      <alignment horizontal="center" vertical="center"/>
    </xf>
    <xf numFmtId="0" fontId="47" fillId="0" borderId="0" xfId="50" applyFont="1" applyAlignment="1">
      <alignment vertical="center"/>
    </xf>
    <xf numFmtId="9" fontId="48" fillId="0" borderId="0" xfId="51" applyFont="1" applyAlignment="1">
      <alignment vertical="center"/>
    </xf>
    <xf numFmtId="3" fontId="47" fillId="0" borderId="0" xfId="50" applyNumberFormat="1" applyFont="1" applyAlignment="1">
      <alignment vertical="center"/>
    </xf>
    <xf numFmtId="1" fontId="47" fillId="0" borderId="0" xfId="50" applyNumberFormat="1" applyFont="1" applyAlignment="1">
      <alignment vertical="center"/>
    </xf>
    <xf numFmtId="10" fontId="47" fillId="0" borderId="0" xfId="50" applyNumberFormat="1" applyFont="1" applyAlignment="1">
      <alignment vertical="center"/>
    </xf>
    <xf numFmtId="10" fontId="48" fillId="0" borderId="0" xfId="51" applyNumberFormat="1" applyFont="1" applyAlignment="1">
      <alignment vertical="center"/>
    </xf>
    <xf numFmtId="0" fontId="44" fillId="0" borderId="0" xfId="50" applyFont="1" applyAlignment="1">
      <alignment vertical="center"/>
    </xf>
    <xf numFmtId="9" fontId="45" fillId="0" borderId="0" xfId="51" applyFont="1" applyAlignment="1">
      <alignment vertical="center"/>
    </xf>
    <xf numFmtId="3" fontId="30" fillId="0" borderId="14" xfId="1" applyNumberFormat="1" applyFont="1" applyBorder="1" applyAlignment="1">
      <alignment vertical="center"/>
    </xf>
    <xf numFmtId="3" fontId="19" fillId="0" borderId="0" xfId="0" applyNumberFormat="1" applyFont="1" applyAlignment="1">
      <alignment vertical="center"/>
    </xf>
    <xf numFmtId="0" fontId="23" fillId="33" borderId="66" xfId="0" applyFont="1" applyFill="1" applyBorder="1" applyAlignment="1">
      <alignment horizontal="center" vertical="center" wrapText="1"/>
    </xf>
    <xf numFmtId="10" fontId="47" fillId="0" borderId="0" xfId="1" applyNumberFormat="1" applyFont="1" applyAlignment="1">
      <alignment horizontal="center" vertical="center"/>
    </xf>
    <xf numFmtId="0" fontId="27" fillId="37" borderId="33" xfId="46" applyFont="1" applyFill="1" applyBorder="1" applyAlignment="1">
      <alignment horizontal="left" vertical="center"/>
    </xf>
    <xf numFmtId="166" fontId="24" fillId="0" borderId="10" xfId="53" applyNumberFormat="1" applyFont="1" applyFill="1" applyBorder="1" applyAlignment="1">
      <alignment vertical="center"/>
    </xf>
    <xf numFmtId="0" fontId="24" fillId="0" borderId="0" xfId="52" applyFont="1" applyFill="1" applyAlignment="1">
      <alignment vertical="center"/>
    </xf>
    <xf numFmtId="167" fontId="27" fillId="0" borderId="12" xfId="47" applyNumberFormat="1" applyFont="1" applyBorder="1" applyAlignment="1">
      <alignment horizontal="right" vertical="center"/>
    </xf>
    <xf numFmtId="167" fontId="27" fillId="0" borderId="14" xfId="47" applyNumberFormat="1" applyFont="1" applyBorder="1" applyAlignment="1">
      <alignment horizontal="right" vertical="center"/>
    </xf>
    <xf numFmtId="10" fontId="22" fillId="0" borderId="12" xfId="45" applyNumberFormat="1" applyFont="1" applyBorder="1" applyAlignment="1">
      <alignment horizontal="center" vertical="center" wrapText="1"/>
    </xf>
    <xf numFmtId="10" fontId="22" fillId="0" borderId="14" xfId="45" applyNumberFormat="1" applyFont="1" applyBorder="1" applyAlignment="1">
      <alignment horizontal="center" vertical="center" wrapText="1"/>
    </xf>
    <xf numFmtId="167" fontId="22" fillId="0" borderId="10" xfId="1" applyNumberFormat="1" applyFont="1" applyFill="1" applyBorder="1" applyAlignment="1">
      <alignment vertical="center"/>
    </xf>
    <xf numFmtId="0" fontId="22" fillId="0" borderId="0" xfId="44" applyFont="1" applyBorder="1" applyAlignment="1">
      <alignment vertical="center"/>
    </xf>
    <xf numFmtId="10" fontId="22" fillId="0" borderId="0" xfId="1" applyNumberFormat="1" applyFont="1" applyBorder="1" applyAlignment="1">
      <alignment vertical="center"/>
    </xf>
    <xf numFmtId="0" fontId="0" fillId="0" borderId="13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6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7" xfId="0" applyBorder="1" applyAlignment="1">
      <alignment vertical="center"/>
    </xf>
    <xf numFmtId="0" fontId="13" fillId="33" borderId="17" xfId="0" applyFont="1" applyFill="1" applyBorder="1" applyAlignment="1">
      <alignment horizontal="center" vertical="center" wrapText="1"/>
    </xf>
    <xf numFmtId="0" fontId="13" fillId="33" borderId="10" xfId="0" applyFont="1" applyFill="1" applyBorder="1" applyAlignment="1">
      <alignment horizontal="center" vertical="center" wrapText="1"/>
    </xf>
    <xf numFmtId="0" fontId="13" fillId="33" borderId="14" xfId="0" applyFont="1" applyFill="1" applyBorder="1" applyAlignment="1">
      <alignment horizontal="center" vertical="center" wrapText="1"/>
    </xf>
    <xf numFmtId="0" fontId="41" fillId="0" borderId="0" xfId="48" applyFont="1" applyAlignment="1">
      <alignment horizontal="center" vertical="center"/>
    </xf>
    <xf numFmtId="0" fontId="29" fillId="39" borderId="57" xfId="48" applyFont="1" applyFill="1" applyBorder="1" applyAlignment="1">
      <alignment horizontal="center" vertical="center" wrapText="1"/>
    </xf>
    <xf numFmtId="0" fontId="29" fillId="39" borderId="58" xfId="48" applyFont="1" applyFill="1" applyBorder="1" applyAlignment="1">
      <alignment horizontal="center" vertical="center" wrapText="1"/>
    </xf>
    <xf numFmtId="0" fontId="29" fillId="39" borderId="10" xfId="48" applyFont="1" applyFill="1" applyBorder="1" applyAlignment="1">
      <alignment horizontal="center" vertical="center" wrapText="1"/>
    </xf>
    <xf numFmtId="0" fontId="29" fillId="39" borderId="14" xfId="48" applyFont="1" applyFill="1" applyBorder="1" applyAlignment="1">
      <alignment horizontal="center" vertical="center" wrapText="1"/>
    </xf>
    <xf numFmtId="0" fontId="29" fillId="39" borderId="46" xfId="48" applyFont="1" applyFill="1" applyBorder="1" applyAlignment="1">
      <alignment horizontal="center" vertical="center" wrapText="1"/>
    </xf>
    <xf numFmtId="0" fontId="29" fillId="39" borderId="47" xfId="48" applyFont="1" applyFill="1" applyBorder="1" applyAlignment="1">
      <alignment horizontal="center" vertical="center" wrapText="1"/>
    </xf>
    <xf numFmtId="0" fontId="13" fillId="33" borderId="30" xfId="0" applyFont="1" applyFill="1" applyBorder="1" applyAlignment="1">
      <alignment horizontal="center" vertical="center" wrapText="1"/>
    </xf>
    <xf numFmtId="0" fontId="13" fillId="33" borderId="54" xfId="0" applyFont="1" applyFill="1" applyBorder="1" applyAlignment="1">
      <alignment horizontal="center" vertical="center" wrapText="1"/>
    </xf>
    <xf numFmtId="0" fontId="13" fillId="33" borderId="55" xfId="0" applyFont="1" applyFill="1" applyBorder="1" applyAlignment="1">
      <alignment horizontal="center" vertical="center" wrapText="1"/>
    </xf>
    <xf numFmtId="0" fontId="29" fillId="39" borderId="32" xfId="48" applyFont="1" applyFill="1" applyBorder="1" applyAlignment="1">
      <alignment horizontal="center" vertical="center" wrapText="1"/>
    </xf>
    <xf numFmtId="0" fontId="29" fillId="39" borderId="17" xfId="48" applyFont="1" applyFill="1" applyBorder="1" applyAlignment="1">
      <alignment horizontal="center" vertical="center" wrapText="1"/>
    </xf>
    <xf numFmtId="0" fontId="13" fillId="33" borderId="23" xfId="0" applyFont="1" applyFill="1" applyBorder="1" applyAlignment="1">
      <alignment horizontal="center" vertical="center" wrapText="1"/>
    </xf>
    <xf numFmtId="0" fontId="13" fillId="33" borderId="25" xfId="0" applyFont="1" applyFill="1" applyBorder="1" applyAlignment="1">
      <alignment horizontal="center" vertical="center" wrapText="1"/>
    </xf>
    <xf numFmtId="0" fontId="29" fillId="39" borderId="45" xfId="48" applyFont="1" applyFill="1" applyBorder="1" applyAlignment="1">
      <alignment horizontal="center" vertical="center" wrapText="1"/>
    </xf>
    <xf numFmtId="0" fontId="29" fillId="39" borderId="49" xfId="48" applyFont="1" applyFill="1" applyBorder="1" applyAlignment="1">
      <alignment horizontal="center" vertical="center" wrapText="1"/>
    </xf>
    <xf numFmtId="0" fontId="29" fillId="39" borderId="56" xfId="48" applyFont="1" applyFill="1" applyBorder="1" applyAlignment="1">
      <alignment horizontal="center" vertical="center" wrapText="1"/>
    </xf>
    <xf numFmtId="0" fontId="29" fillId="39" borderId="50" xfId="48" applyFont="1" applyFill="1" applyBorder="1" applyAlignment="1">
      <alignment horizontal="center" vertical="center" wrapText="1"/>
    </xf>
    <xf numFmtId="0" fontId="29" fillId="39" borderId="51" xfId="48" applyFont="1" applyFill="1" applyBorder="1" applyAlignment="1">
      <alignment horizontal="center" vertical="center" wrapText="1"/>
    </xf>
    <xf numFmtId="0" fontId="23" fillId="33" borderId="18" xfId="0" applyFont="1" applyFill="1" applyBorder="1" applyAlignment="1">
      <alignment horizontal="center" vertical="center"/>
    </xf>
    <xf numFmtId="0" fontId="23" fillId="33" borderId="16" xfId="0" applyFont="1" applyFill="1" applyBorder="1" applyAlignment="1">
      <alignment horizontal="center" vertical="center"/>
    </xf>
    <xf numFmtId="0" fontId="23" fillId="33" borderId="29" xfId="0" applyFont="1" applyFill="1" applyBorder="1" applyAlignment="1">
      <alignment horizontal="center" vertical="center" wrapText="1"/>
    </xf>
    <xf numFmtId="0" fontId="23" fillId="33" borderId="15" xfId="0" applyFont="1" applyFill="1" applyBorder="1" applyAlignment="1">
      <alignment horizontal="center" vertical="center" wrapText="1"/>
    </xf>
    <xf numFmtId="0" fontId="23" fillId="33" borderId="30" xfId="0" applyFont="1" applyFill="1" applyBorder="1" applyAlignment="1">
      <alignment horizontal="center" vertical="center" wrapText="1"/>
    </xf>
    <xf numFmtId="0" fontId="46" fillId="0" borderId="61" xfId="50" applyFont="1" applyBorder="1" applyAlignment="1">
      <alignment horizontal="left" vertical="center"/>
    </xf>
    <xf numFmtId="0" fontId="46" fillId="0" borderId="61" xfId="50" applyFont="1" applyBorder="1" applyAlignment="1">
      <alignment horizontal="center" vertical="center" wrapText="1"/>
    </xf>
    <xf numFmtId="0" fontId="49" fillId="0" borderId="0" xfId="50" applyFont="1" applyAlignment="1">
      <alignment horizontal="center" vertical="center"/>
    </xf>
    <xf numFmtId="9" fontId="46" fillId="0" borderId="61" xfId="51" applyFont="1" applyBorder="1" applyAlignment="1">
      <alignment horizontal="center" vertical="center" wrapText="1"/>
    </xf>
    <xf numFmtId="0" fontId="23" fillId="33" borderId="31" xfId="0" applyFont="1" applyFill="1" applyBorder="1" applyAlignment="1">
      <alignment horizontal="center" vertical="center" wrapText="1"/>
    </xf>
    <xf numFmtId="0" fontId="23" fillId="33" borderId="32" xfId="0" applyFont="1" applyFill="1" applyBorder="1" applyAlignment="1">
      <alignment horizontal="center" vertical="center" wrapText="1"/>
    </xf>
    <xf numFmtId="0" fontId="13" fillId="40" borderId="65" xfId="0" applyFont="1" applyFill="1" applyBorder="1" applyAlignment="1">
      <alignment horizontal="center" vertical="center" wrapText="1"/>
    </xf>
    <xf numFmtId="0" fontId="13" fillId="40" borderId="22" xfId="0" applyFont="1" applyFill="1" applyBorder="1" applyAlignment="1">
      <alignment horizontal="center" vertical="center" wrapText="1"/>
    </xf>
    <xf numFmtId="0" fontId="13" fillId="33" borderId="65" xfId="0" applyFont="1" applyFill="1" applyBorder="1" applyAlignment="1">
      <alignment horizontal="center" vertical="center" wrapText="1"/>
    </xf>
    <xf numFmtId="0" fontId="13" fillId="33" borderId="22" xfId="0" applyFont="1" applyFill="1" applyBorder="1" applyAlignment="1">
      <alignment horizontal="center" vertical="center" wrapText="1"/>
    </xf>
    <xf numFmtId="0" fontId="23" fillId="40" borderId="62" xfId="0" applyFont="1" applyFill="1" applyBorder="1" applyAlignment="1">
      <alignment horizontal="center" vertical="center" wrapText="1"/>
    </xf>
    <xf numFmtId="0" fontId="23" fillId="33" borderId="62" xfId="0" applyFont="1" applyFill="1" applyBorder="1" applyAlignment="1">
      <alignment horizontal="center" vertical="center" wrapText="1"/>
    </xf>
    <xf numFmtId="0" fontId="23" fillId="40" borderId="11" xfId="0" applyFont="1" applyFill="1" applyBorder="1" applyAlignment="1">
      <alignment horizontal="center" vertical="center" wrapText="1"/>
    </xf>
    <xf numFmtId="0" fontId="23" fillId="33" borderId="11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9" fillId="41" borderId="39" xfId="0" applyFont="1" applyFill="1" applyBorder="1" applyAlignment="1">
      <alignment horizontal="center" vertical="center"/>
    </xf>
    <xf numFmtId="0" fontId="19" fillId="41" borderId="42" xfId="0" applyFont="1" applyFill="1" applyBorder="1" applyAlignment="1">
      <alignment horizontal="center" vertical="center"/>
    </xf>
    <xf numFmtId="0" fontId="19" fillId="41" borderId="38" xfId="0" applyFont="1" applyFill="1" applyBorder="1" applyAlignment="1">
      <alignment horizontal="center" vertical="center"/>
    </xf>
    <xf numFmtId="0" fontId="19" fillId="41" borderId="34" xfId="0" applyFont="1" applyFill="1" applyBorder="1" applyAlignment="1">
      <alignment horizontal="center" vertical="center"/>
    </xf>
    <xf numFmtId="0" fontId="19" fillId="41" borderId="40" xfId="0" applyFont="1" applyFill="1" applyBorder="1" applyAlignment="1">
      <alignment horizontal="center" vertical="center"/>
    </xf>
    <xf numFmtId="0" fontId="19" fillId="41" borderId="36" xfId="0" applyFont="1" applyFill="1" applyBorder="1" applyAlignment="1">
      <alignment horizontal="center" vertical="center"/>
    </xf>
    <xf numFmtId="0" fontId="18" fillId="0" borderId="44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/>
    </xf>
    <xf numFmtId="0" fontId="18" fillId="46" borderId="33" xfId="0" applyFont="1" applyFill="1" applyBorder="1" applyAlignment="1">
      <alignment horizontal="center" vertical="center"/>
    </xf>
    <xf numFmtId="0" fontId="18" fillId="46" borderId="43" xfId="0" applyFont="1" applyFill="1" applyBorder="1" applyAlignment="1">
      <alignment horizontal="center" vertical="center"/>
    </xf>
    <xf numFmtId="0" fontId="18" fillId="45" borderId="35" xfId="0" applyFont="1" applyFill="1" applyBorder="1" applyAlignment="1">
      <alignment horizontal="center" vertical="center"/>
    </xf>
    <xf numFmtId="0" fontId="18" fillId="45" borderId="44" xfId="0" applyFont="1" applyFill="1" applyBorder="1" applyAlignment="1">
      <alignment horizontal="center" vertical="center"/>
    </xf>
    <xf numFmtId="0" fontId="18" fillId="45" borderId="43" xfId="0" applyFont="1" applyFill="1" applyBorder="1" applyAlignment="1">
      <alignment horizontal="center" vertical="center"/>
    </xf>
    <xf numFmtId="0" fontId="27" fillId="37" borderId="33" xfId="46" applyFont="1" applyFill="1" applyBorder="1" applyAlignment="1">
      <alignment horizontal="left" vertical="center"/>
    </xf>
    <xf numFmtId="0" fontId="26" fillId="36" borderId="33" xfId="46" applyFont="1" applyFill="1" applyBorder="1" applyAlignment="1">
      <alignment horizontal="left" vertical="center"/>
    </xf>
    <xf numFmtId="0" fontId="27" fillId="37" borderId="67" xfId="46" applyFont="1" applyFill="1" applyBorder="1" applyAlignment="1">
      <alignment horizontal="left" vertical="center"/>
    </xf>
    <xf numFmtId="0" fontId="27" fillId="37" borderId="66" xfId="46" applyFont="1" applyFill="1" applyBorder="1" applyAlignment="1">
      <alignment horizontal="left" vertical="center"/>
    </xf>
    <xf numFmtId="0" fontId="27" fillId="37" borderId="68" xfId="46" applyFont="1" applyFill="1" applyBorder="1" applyAlignment="1">
      <alignment horizontal="left" vertical="center"/>
    </xf>
    <xf numFmtId="0" fontId="23" fillId="33" borderId="63" xfId="0" applyFont="1" applyFill="1" applyBorder="1" applyAlignment="1">
      <alignment horizontal="center" vertical="center" wrapText="1"/>
    </xf>
    <xf numFmtId="0" fontId="23" fillId="33" borderId="36" xfId="0" applyFont="1" applyFill="1" applyBorder="1" applyAlignment="1">
      <alignment horizontal="center" vertical="center" wrapText="1"/>
    </xf>
    <xf numFmtId="0" fontId="23" fillId="33" borderId="18" xfId="44" applyFont="1" applyFill="1" applyBorder="1" applyAlignment="1">
      <alignment horizontal="center" vertical="center"/>
    </xf>
    <xf numFmtId="0" fontId="23" fillId="33" borderId="16" xfId="44" applyFont="1" applyFill="1" applyBorder="1" applyAlignment="1">
      <alignment horizontal="center" vertical="center"/>
    </xf>
    <xf numFmtId="0" fontId="23" fillId="33" borderId="17" xfId="44" applyFont="1" applyFill="1" applyBorder="1" applyAlignment="1">
      <alignment horizontal="center" vertical="center"/>
    </xf>
    <xf numFmtId="9" fontId="50" fillId="0" borderId="0" xfId="51" applyNumberFormat="1" applyFont="1" applyFill="1" applyBorder="1" applyAlignment="1">
      <alignment horizontal="center" vertical="center"/>
    </xf>
    <xf numFmtId="10" fontId="44" fillId="0" borderId="0" xfId="1" applyNumberFormat="1" applyFont="1" applyAlignment="1">
      <alignment vertical="center"/>
    </xf>
  </cellXfs>
  <cellStyles count="55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Neutro" xfId="9" builtinId="28" customBuiltin="1"/>
    <cellStyle name="Normal" xfId="0" builtinId="0"/>
    <cellStyle name="Normal 2" xfId="43" xr:uid="{36EC6BC8-33BB-4B41-85CD-B596C50102BA}"/>
    <cellStyle name="Normal 2 2" xfId="49" xr:uid="{F16AAB6F-D030-419C-97C1-812BD9EDD475}"/>
    <cellStyle name="Normal 3" xfId="44" xr:uid="{91A5DEF2-16ED-4A9F-91D1-10B910BA44D0}"/>
    <cellStyle name="Normal 4" xfId="46" xr:uid="{61048B4A-14B9-48F1-B358-667FA4C5AE9D}"/>
    <cellStyle name="Normal 5" xfId="48" xr:uid="{04D93E29-6CF3-4D00-B5D2-D59F6F45D544}"/>
    <cellStyle name="Normal 6" xfId="50" xr:uid="{F5C7388E-3361-41B7-BA2A-223F02225421}"/>
    <cellStyle name="Normal 7" xfId="52" xr:uid="{5DE534B9-CCB7-4913-9E9A-FFABE63B4977}"/>
    <cellStyle name="Nota" xfId="16" builtinId="10" customBuiltin="1"/>
    <cellStyle name="Porcentagem" xfId="1" builtinId="5"/>
    <cellStyle name="Porcentagem 2" xfId="45" xr:uid="{339F3DBF-C5BC-49D9-8B00-6BBE7BE324FB}"/>
    <cellStyle name="Porcentagem 3" xfId="47" xr:uid="{CAF5A99E-0ABA-414A-8DAC-CF858D0EA3FE}"/>
    <cellStyle name="Porcentagem 4" xfId="51" xr:uid="{B2F9B425-9C3A-4520-B2FD-D5FFA65E8E34}"/>
    <cellStyle name="Porcentagem 5" xfId="54" xr:uid="{D513AACF-4E6E-4360-BEA0-DA7C16BE4704}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  <cellStyle name="Vírgula 2" xfId="53" xr:uid="{82DCB203-377F-48B7-8216-0FC11C3C8AD0}"/>
  </cellStyles>
  <dxfs count="24"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4" formatCode="0.00%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4" formatCode="0.00%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4" formatCode="0.00%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3" formatCode="#,##0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3" formatCode="#,##0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3" formatCode="#,##0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center" textRotation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>
        <top style="hair">
          <color indexed="64"/>
        </top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center" textRotation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border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População recenseada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197632844220033"/>
          <c:y val="6.976064656143989E-2"/>
          <c:w val="0.85913029026630638"/>
          <c:h val="0.9095500271464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F3AE37B-C660-4853-BCED-A024C2B822D3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2C603B9B-15A4-48BB-B639-869B39CAEF88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55F7-4AC6-9304-2C6AF2D150C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DA0A36B-FFE1-4E29-A4CD-E5144BF6053C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2E9530E3-BCBE-430F-8B08-555D0F65C4B5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5F7-4AC6-9304-2C6AF2D150C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2E175F7-41AE-4846-8532-D2557F5A19E2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32FCA006-B4B2-4CAC-8882-D3F042C39787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5F7-4AC6-9304-2C6AF2D150C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83FDDB7-8A5D-41EF-A588-281C648AA25C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DAC4ADF0-06EA-4B0D-9B92-354FEF372B3C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5F7-4AC6-9304-2C6AF2D150C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2E764FC-9F14-4FE7-A368-E7C70B8B6D93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E7B07EC6-AEBB-48D6-A4B1-74FE729F3994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5F7-4AC6-9304-2C6AF2D150C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45D24B7-1627-4D30-B449-D28AC7D5C04D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980732D5-D192-4B61-B2D4-DE4C7390FCD3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5F7-4AC6-9304-2C6AF2D150C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F7766A7-419A-4303-8914-3B2AF9DBF164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76805F57-EF35-491D-9849-CFABEA4E041F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5F7-4AC6-9304-2C6AF2D150C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CB98BE6-85D5-4622-9DB2-CC7C16D6E275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6119F614-886E-47E6-B31F-F28D4DCD8AE2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5F7-4AC6-9304-2C6AF2D150C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1195A11-F6B4-4A54-B2F7-EC993D7A3892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46CE6FDB-4F02-4A54-B2DC-800B64534BF1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5F7-4AC6-9304-2C6AF2D150C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E573EEB-B740-4704-B4E3-945D1A17DF29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9A0351F0-C004-4B5C-B207-72177134D450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5F7-4AC6-9304-2C6AF2D150C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882ECF4-D984-478A-A8D4-BE432BB6FA28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219EDAF0-651C-4443-B614-9DF17C3EEB63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5F7-4AC6-9304-2C6AF2D150C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BC0BF04-5DFD-4891-9FE6-F63D16028A3B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9A6D2E5A-226C-4805-B339-ACEDF19C0DB5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5F7-4AC6-9304-2C6AF2D150C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37C39BE-5B14-487A-B066-D16600F49019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F7405D67-872F-4130-8391-256075BF6B4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5F7-4AC6-9304-2C6AF2D150C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3EED3120-13AA-4CA1-8B7D-42A9812538CD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FF487B08-63C9-4598-AD1B-FB89E0521EE4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5F7-4AC6-9304-2C6AF2D150C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20C92F4-4A83-4428-AF0A-19B7F6B66950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314DB299-8D93-4D2B-B92F-0DE41B5DCB85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5F7-4AC6-9304-2C6AF2D150C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4CE345E-30CF-46B8-BBDD-35D4C9997DF1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56E04EB7-38F8-48F7-8437-589A230C9699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5F7-4AC6-9304-2C6AF2D150C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155E74C-AC82-4E53-822C-3BAF047D3B9B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9FAF1953-B640-4647-AF70-DA05062927A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5F7-4AC6-9304-2C6AF2D150C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1D527A0-6E44-4B09-B078-9A317CEBBEF4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F4D9AB83-427F-41D7-AECA-DD74E4A68C3E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5F7-4AC6-9304-2C6AF2D150C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8CDBC85-A24A-4978-9371-9BBF51082693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ACF1EBA0-45B6-4E4F-B721-04BB1A3D56B5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5F7-4AC6-9304-2C6AF2D150C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AED725A3-A18E-4270-AD61-1B8C46DA4CD7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72C2089E-FEEA-48F9-9D9E-ACDD572DA2DF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5F7-4AC6-9304-2C6AF2D150C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76B618A5-B6F3-4256-AD63-CF03AF1CDAD6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D2088819-C0F6-4843-B1D7-B0B1DA113F91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5F7-4AC6-9304-2C6AF2D150C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55BC0C7C-721B-4C56-B151-8D423AE9062A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306AFEA4-9643-449A-9FD2-985D3E0AC2F0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55F7-4AC6-9304-2C6AF2D150C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97194A20-DB8B-4EA5-AF08-DCB5D38D0B5E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C9A4A7B9-A43F-407A-98C9-D5715073D071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55F7-4AC6-9304-2C6AF2D150C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F03D44D-8789-4DF7-8379-39C9DDDE3EF0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E0D18CCB-EE32-4236-84C6-91B6192C4D7B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55F7-4AC6-9304-2C6AF2D150C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E378D2EF-4D3C-4500-A337-EA0498843E0F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3CE56075-07F3-499D-B309-18904413A0EF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55F7-4AC6-9304-2C6AF2D150C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35DAD3B1-FDAD-4EFF-8866-62BA1F929CF7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F1C354EF-368F-4D6E-B1DC-BFBB16ACB2B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55F7-4AC6-9304-2C6AF2D150C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B5610AA1-9DDC-4E65-AA0A-A723D463422B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3E4C9E5C-2F4F-497F-91ED-B00C347E8E5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55F7-4AC6-9304-2C6AF2D15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/>
                    </a:solidFill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'População Recenseada'!$C$5:$C$31</c:f>
              <c:strCache>
                <c:ptCount val="27"/>
                <c:pt idx="0">
                  <c:v>São Paulo</c:v>
                </c:pt>
                <c:pt idx="1">
                  <c:v>Minas Gerais</c:v>
                </c:pt>
                <c:pt idx="2">
                  <c:v>Rio de Janeiro</c:v>
                </c:pt>
                <c:pt idx="3">
                  <c:v>Bahia</c:v>
                </c:pt>
                <c:pt idx="4">
                  <c:v>Paraná</c:v>
                </c:pt>
                <c:pt idx="5">
                  <c:v>Rio Grande do Sul</c:v>
                </c:pt>
                <c:pt idx="6">
                  <c:v>Pernambuco</c:v>
                </c:pt>
                <c:pt idx="7">
                  <c:v>Ceará</c:v>
                </c:pt>
                <c:pt idx="8">
                  <c:v>Pará</c:v>
                </c:pt>
                <c:pt idx="9">
                  <c:v>Santa Catarina</c:v>
                </c:pt>
                <c:pt idx="10">
                  <c:v>Maranhão</c:v>
                </c:pt>
                <c:pt idx="11">
                  <c:v>Goiás</c:v>
                </c:pt>
                <c:pt idx="12">
                  <c:v>Amazonas</c:v>
                </c:pt>
                <c:pt idx="13">
                  <c:v>Paraíba</c:v>
                </c:pt>
                <c:pt idx="14">
                  <c:v>Rio Grande do Norte</c:v>
                </c:pt>
                <c:pt idx="15">
                  <c:v>Piauí</c:v>
                </c:pt>
                <c:pt idx="16">
                  <c:v>Alagoas</c:v>
                </c:pt>
                <c:pt idx="17">
                  <c:v>Espírito Santo</c:v>
                </c:pt>
                <c:pt idx="18">
                  <c:v>Mato Grosso</c:v>
                </c:pt>
                <c:pt idx="19">
                  <c:v>Distrito Federal</c:v>
                </c:pt>
                <c:pt idx="20">
                  <c:v>Mato Grosso do Sul</c:v>
                </c:pt>
                <c:pt idx="21">
                  <c:v>Sergipe</c:v>
                </c:pt>
                <c:pt idx="22">
                  <c:v>Rondônia</c:v>
                </c:pt>
                <c:pt idx="23">
                  <c:v>Tocantins</c:v>
                </c:pt>
                <c:pt idx="24">
                  <c:v>Acre</c:v>
                </c:pt>
                <c:pt idx="25">
                  <c:v>Amapá</c:v>
                </c:pt>
                <c:pt idx="26">
                  <c:v>Roraima</c:v>
                </c:pt>
              </c:strCache>
            </c:strRef>
          </c:cat>
          <c:val>
            <c:numRef>
              <c:f>'População Recenseada'!$G$5:$G$31</c:f>
              <c:numCache>
                <c:formatCode>0.00%</c:formatCode>
                <c:ptCount val="27"/>
                <c:pt idx="0">
                  <c:v>0.1965786295538145</c:v>
                </c:pt>
                <c:pt idx="1">
                  <c:v>0.10253261332862194</c:v>
                </c:pt>
                <c:pt idx="2">
                  <c:v>7.9164528135305695E-2</c:v>
                </c:pt>
                <c:pt idx="3">
                  <c:v>7.3009831158615451E-2</c:v>
                </c:pt>
                <c:pt idx="4">
                  <c:v>5.5248550388947111E-2</c:v>
                </c:pt>
                <c:pt idx="5">
                  <c:v>5.5035222493115259E-2</c:v>
                </c:pt>
                <c:pt idx="6">
                  <c:v>5.0219974491475916E-2</c:v>
                </c:pt>
                <c:pt idx="7">
                  <c:v>4.4139537263029223E-2</c:v>
                </c:pt>
                <c:pt idx="8">
                  <c:v>3.9683613119745942E-2</c:v>
                </c:pt>
                <c:pt idx="9">
                  <c:v>3.7426639335127361E-2</c:v>
                </c:pt>
                <c:pt idx="10">
                  <c:v>3.7285982075350166E-2</c:v>
                </c:pt>
                <c:pt idx="11">
                  <c:v>3.3933508867737029E-2</c:v>
                </c:pt>
                <c:pt idx="12">
                  <c:v>2.1964071839893434E-2</c:v>
                </c:pt>
                <c:pt idx="13">
                  <c:v>2.1337925927076593E-2</c:v>
                </c:pt>
                <c:pt idx="14">
                  <c:v>1.9033129983514599E-2</c:v>
                </c:pt>
                <c:pt idx="15">
                  <c:v>1.88404367392144E-2</c:v>
                </c:pt>
                <c:pt idx="16">
                  <c:v>1.7795193733160505E-2</c:v>
                </c:pt>
                <c:pt idx="17">
                  <c:v>1.7283071083696248E-2</c:v>
                </c:pt>
                <c:pt idx="18">
                  <c:v>1.4010017775142351E-2</c:v>
                </c:pt>
                <c:pt idx="19">
                  <c:v>1.3510131884705803E-2</c:v>
                </c:pt>
                <c:pt idx="20">
                  <c:v>1.3002711102766785E-2</c:v>
                </c:pt>
                <c:pt idx="21">
                  <c:v>1.2698166976945285E-2</c:v>
                </c:pt>
                <c:pt idx="22">
                  <c:v>8.0192731335378877E-3</c:v>
                </c:pt>
                <c:pt idx="23">
                  <c:v>7.6432368144085695E-3</c:v>
                </c:pt>
                <c:pt idx="24">
                  <c:v>3.9317194797984711E-3</c:v>
                </c:pt>
                <c:pt idx="25">
                  <c:v>3.4938625303088185E-3</c:v>
                </c:pt>
                <c:pt idx="26">
                  <c:v>3.1784207849446439E-3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'População Recenseada'!$D$5:$D$31</c15:f>
                <c15:dlblRangeCache>
                  <c:ptCount val="27"/>
                  <c:pt idx="0">
                    <c:v>33.028.816</c:v>
                  </c:pt>
                  <c:pt idx="1">
                    <c:v>17.227.360</c:v>
                  </c:pt>
                  <c:pt idx="2">
                    <c:v>13.301.093</c:v>
                  </c:pt>
                  <c:pt idx="3">
                    <c:v>12.266.991</c:v>
                  </c:pt>
                  <c:pt idx="4">
                    <c:v>9.282.770</c:v>
                  </c:pt>
                  <c:pt idx="5">
                    <c:v>9.246.927</c:v>
                  </c:pt>
                  <c:pt idx="6">
                    <c:v>8.437.877</c:v>
                  </c:pt>
                  <c:pt idx="7">
                    <c:v>7.416.252</c:v>
                  </c:pt>
                  <c:pt idx="8">
                    <c:v>6.667.575</c:v>
                  </c:pt>
                  <c:pt idx="9">
                    <c:v>6.288.362</c:v>
                  </c:pt>
                  <c:pt idx="10">
                    <c:v>6.264.729</c:v>
                  </c:pt>
                  <c:pt idx="11">
                    <c:v>5.701.452</c:v>
                  </c:pt>
                  <c:pt idx="12">
                    <c:v>3.690.367</c:v>
                  </c:pt>
                  <c:pt idx="13">
                    <c:v>3.585.163</c:v>
                  </c:pt>
                  <c:pt idx="14">
                    <c:v>3.197.915</c:v>
                  </c:pt>
                  <c:pt idx="15">
                    <c:v>3.165.539</c:v>
                  </c:pt>
                  <c:pt idx="16">
                    <c:v>2.989.919</c:v>
                  </c:pt>
                  <c:pt idx="17">
                    <c:v>2.903.873</c:v>
                  </c:pt>
                  <c:pt idx="18">
                    <c:v>2.353.940</c:v>
                  </c:pt>
                  <c:pt idx="19">
                    <c:v>2.269.950</c:v>
                  </c:pt>
                  <c:pt idx="20">
                    <c:v>2.184.694</c:v>
                  </c:pt>
                  <c:pt idx="21">
                    <c:v>2.133.525</c:v>
                  </c:pt>
                  <c:pt idx="22">
                    <c:v>1.347.385</c:v>
                  </c:pt>
                  <c:pt idx="23">
                    <c:v>1.284.204</c:v>
                  </c:pt>
                  <c:pt idx="24">
                    <c:v>660.601</c:v>
                  </c:pt>
                  <c:pt idx="25">
                    <c:v>587.033</c:v>
                  </c:pt>
                  <c:pt idx="26">
                    <c:v>534.033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55F7-4AC6-9304-2C6AF2D15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653824"/>
        <c:axId val="480654152"/>
      </c:barChart>
      <c:catAx>
        <c:axId val="480653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0654152"/>
        <c:crosses val="autoZero"/>
        <c:auto val="1"/>
        <c:lblAlgn val="ctr"/>
        <c:lblOffset val="100"/>
        <c:noMultiLvlLbl val="0"/>
      </c:catAx>
      <c:valAx>
        <c:axId val="480654152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480653824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de setores trabalhados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'Cartogramas_Sit.Setor'!$G$4</c:f>
              <c:strCache>
                <c:ptCount val="1"/>
                <c:pt idx="0">
                  <c:v>% setores trabalhados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'Cartogramas_Sit.Setor'!$C$5:$C$31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'Cartogramas_Sit.Setor'!$G$5:$G$31</c:f>
              <c:numCache>
                <c:formatCode>0.00%</c:formatCode>
                <c:ptCount val="27"/>
                <c:pt idx="0">
                  <c:v>0.95772787318361952</c:v>
                </c:pt>
                <c:pt idx="1">
                  <c:v>0.89123867069486407</c:v>
                </c:pt>
                <c:pt idx="2">
                  <c:v>0.98815232722143864</c:v>
                </c:pt>
                <c:pt idx="3">
                  <c:v>0.91290726817042611</c:v>
                </c:pt>
                <c:pt idx="4">
                  <c:v>0.92715777899945029</c:v>
                </c:pt>
                <c:pt idx="5">
                  <c:v>0.93437733035048476</c:v>
                </c:pt>
                <c:pt idx="6">
                  <c:v>0.94218942189421895</c:v>
                </c:pt>
                <c:pt idx="7">
                  <c:v>0.98644967521128724</c:v>
                </c:pt>
                <c:pt idx="8">
                  <c:v>0.99957877000842466</c:v>
                </c:pt>
                <c:pt idx="9">
                  <c:v>0.95088339222614837</c:v>
                </c:pt>
                <c:pt idx="10">
                  <c:v>0.99631614199598129</c:v>
                </c:pt>
                <c:pt idx="11">
                  <c:v>0.95393246304887258</c:v>
                </c:pt>
                <c:pt idx="12">
                  <c:v>0.99601366742596809</c:v>
                </c:pt>
                <c:pt idx="13">
                  <c:v>0.97850173639821403</c:v>
                </c:pt>
                <c:pt idx="14">
                  <c:v>0.98854524627720508</c:v>
                </c:pt>
                <c:pt idx="15">
                  <c:v>0.93012858168526857</c:v>
                </c:pt>
                <c:pt idx="16">
                  <c:v>0.93478260869565222</c:v>
                </c:pt>
                <c:pt idx="17">
                  <c:v>0.95506270320483044</c:v>
                </c:pt>
                <c:pt idx="18">
                  <c:v>0.95687175148072046</c:v>
                </c:pt>
                <c:pt idx="19">
                  <c:v>0.94243199437598857</c:v>
                </c:pt>
                <c:pt idx="20">
                  <c:v>0.92749100680449015</c:v>
                </c:pt>
                <c:pt idx="21">
                  <c:v>0.95978691613070877</c:v>
                </c:pt>
                <c:pt idx="22">
                  <c:v>0.9443402625384032</c:v>
                </c:pt>
                <c:pt idx="23">
                  <c:v>0.90774973338073228</c:v>
                </c:pt>
                <c:pt idx="24">
                  <c:v>0.84122439991191367</c:v>
                </c:pt>
                <c:pt idx="25">
                  <c:v>0.9231620553359684</c:v>
                </c:pt>
                <c:pt idx="26">
                  <c:v>0.91628086419753085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E76-90E8-8B8325BF7F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118052207"/>
        <c:axId val="2118045135"/>
      </c:barChart>
      <c:lineChart>
        <c:grouping val="standard"/>
        <c:varyColors val="0"/>
        <c:ser>
          <c:idx val="1"/>
          <c:order val="1"/>
          <c:tx>
            <c:strRef>
              <c:f>'Cartogramas_Sit.Setor'!$H$4</c:f>
              <c:strCache>
                <c:ptCount val="1"/>
                <c:pt idx="0">
                  <c:v>% setores trabalhados BR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'Cartogramas_Sit.Setor'!$C$5:$C$31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'Cartogramas_Sit.Setor'!$H$5:$H$31</c:f>
              <c:numCache>
                <c:formatCode>0.00%</c:formatCode>
                <c:ptCount val="27"/>
                <c:pt idx="0">
                  <c:v>0.94597409374543939</c:v>
                </c:pt>
                <c:pt idx="1">
                  <c:v>0.94597409374543939</c:v>
                </c:pt>
                <c:pt idx="2">
                  <c:v>0.94597409374543939</c:v>
                </c:pt>
                <c:pt idx="3">
                  <c:v>0.94597409374543939</c:v>
                </c:pt>
                <c:pt idx="4">
                  <c:v>0.94597409374543939</c:v>
                </c:pt>
                <c:pt idx="5">
                  <c:v>0.94597409374543939</c:v>
                </c:pt>
                <c:pt idx="6">
                  <c:v>0.94597409374543939</c:v>
                </c:pt>
                <c:pt idx="7">
                  <c:v>0.94597409374543939</c:v>
                </c:pt>
                <c:pt idx="8">
                  <c:v>0.94597409374543939</c:v>
                </c:pt>
                <c:pt idx="9">
                  <c:v>0.94597409374543939</c:v>
                </c:pt>
                <c:pt idx="10">
                  <c:v>0.94597409374543939</c:v>
                </c:pt>
                <c:pt idx="11">
                  <c:v>0.94597409374543939</c:v>
                </c:pt>
                <c:pt idx="12">
                  <c:v>0.94597409374543939</c:v>
                </c:pt>
                <c:pt idx="13">
                  <c:v>0.94597409374543939</c:v>
                </c:pt>
                <c:pt idx="14">
                  <c:v>0.94597409374543939</c:v>
                </c:pt>
                <c:pt idx="15">
                  <c:v>0.94597409374543939</c:v>
                </c:pt>
                <c:pt idx="16">
                  <c:v>0.94597409374543939</c:v>
                </c:pt>
                <c:pt idx="17">
                  <c:v>0.94597409374543939</c:v>
                </c:pt>
                <c:pt idx="18">
                  <c:v>0.94597409374543939</c:v>
                </c:pt>
                <c:pt idx="19">
                  <c:v>0.94597409374543939</c:v>
                </c:pt>
                <c:pt idx="20">
                  <c:v>0.94597409374543939</c:v>
                </c:pt>
                <c:pt idx="21">
                  <c:v>0.94597409374543939</c:v>
                </c:pt>
                <c:pt idx="22">
                  <c:v>0.94597409374543939</c:v>
                </c:pt>
                <c:pt idx="23">
                  <c:v>0.94597409374543939</c:v>
                </c:pt>
                <c:pt idx="24">
                  <c:v>0.94597409374543939</c:v>
                </c:pt>
                <c:pt idx="25">
                  <c:v>0.94597409374543939</c:v>
                </c:pt>
                <c:pt idx="26">
                  <c:v>0.94597409374543939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8-4E76-90E8-8B8325BF7F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052207"/>
        <c:axId val="2118045135"/>
      </c:lineChart>
      <c:catAx>
        <c:axId val="2118052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8045135"/>
        <c:crosses val="autoZero"/>
        <c:auto val="1"/>
        <c:lblAlgn val="ctr"/>
        <c:lblOffset val="100"/>
        <c:noMultiLvlLbl val="0"/>
      </c:catAx>
      <c:valAx>
        <c:axId val="2118045135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2118052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de setores não iniciados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1.3530135301353014E-2"/>
          <c:y val="9.3155452436194913E-2"/>
          <c:w val="0.97293972939729401"/>
          <c:h val="0.85961628636327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'Cartogramas_Sit.Setor'!$I$4</c:f>
              <c:strCache>
                <c:ptCount val="1"/>
                <c:pt idx="0">
                  <c:v>%setores não iniciados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'Cartogramas_Sit.Setor'!$C$5:$C$31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'Cartogramas_Sit.Setor'!$I$5:$I$31</c:f>
              <c:numCache>
                <c:formatCode>0.00%</c:formatCode>
                <c:ptCount val="27"/>
                <c:pt idx="0">
                  <c:v>1.7833553500660501E-2</c:v>
                </c:pt>
                <c:pt idx="1">
                  <c:v>5.4884189325276937E-2</c:v>
                </c:pt>
                <c:pt idx="2">
                  <c:v>4.8895157498824639E-3</c:v>
                </c:pt>
                <c:pt idx="3">
                  <c:v>3.007518796992481E-2</c:v>
                </c:pt>
                <c:pt idx="4">
                  <c:v>4.5354590434304566E-3</c:v>
                </c:pt>
                <c:pt idx="5">
                  <c:v>3.877703206562267E-2</c:v>
                </c:pt>
                <c:pt idx="6">
                  <c:v>2.9028290282902828E-2</c:v>
                </c:pt>
                <c:pt idx="7">
                  <c:v>3.4923517496682267E-3</c:v>
                </c:pt>
                <c:pt idx="8">
                  <c:v>1.4040999719180006E-4</c:v>
                </c:pt>
                <c:pt idx="9">
                  <c:v>2.2261484098939931E-2</c:v>
                </c:pt>
                <c:pt idx="10">
                  <c:v>1.5070328198258541E-3</c:v>
                </c:pt>
                <c:pt idx="11">
                  <c:v>3.4955227101089656E-2</c:v>
                </c:pt>
                <c:pt idx="12">
                  <c:v>3.9863325740318906E-4</c:v>
                </c:pt>
                <c:pt idx="13">
                  <c:v>1.2898958161071606E-2</c:v>
                </c:pt>
                <c:pt idx="14">
                  <c:v>4.3909889270714016E-3</c:v>
                </c:pt>
                <c:pt idx="15">
                  <c:v>4.7842830102473727E-2</c:v>
                </c:pt>
                <c:pt idx="16">
                  <c:v>3.5988142292490116E-2</c:v>
                </c:pt>
                <c:pt idx="17">
                  <c:v>2.7868091035764052E-3</c:v>
                </c:pt>
                <c:pt idx="18">
                  <c:v>1.6511543575486523E-2</c:v>
                </c:pt>
                <c:pt idx="19">
                  <c:v>2.5239703958288583E-2</c:v>
                </c:pt>
                <c:pt idx="20">
                  <c:v>4.7978156286568714E-2</c:v>
                </c:pt>
                <c:pt idx="21">
                  <c:v>1.9489378288832588E-2</c:v>
                </c:pt>
                <c:pt idx="22">
                  <c:v>3.2238758329010894E-2</c:v>
                </c:pt>
                <c:pt idx="23">
                  <c:v>5.6345538570920728E-2</c:v>
                </c:pt>
                <c:pt idx="24">
                  <c:v>0.11825589077295749</c:v>
                </c:pt>
                <c:pt idx="25">
                  <c:v>4.3715415019762845E-2</c:v>
                </c:pt>
                <c:pt idx="26">
                  <c:v>4.7453703703703706E-2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5-4845-9032-340ACCF13A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118052207"/>
        <c:axId val="2118045135"/>
      </c:barChart>
      <c:lineChart>
        <c:grouping val="standard"/>
        <c:varyColors val="0"/>
        <c:ser>
          <c:idx val="1"/>
          <c:order val="1"/>
          <c:tx>
            <c:strRef>
              <c:f>'Cartogramas_Sit.Setor'!$J$4</c:f>
              <c:strCache>
                <c:ptCount val="1"/>
                <c:pt idx="0">
                  <c:v>%setores não iniciados BR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'Cartogramas_Sit.Setor'!$C$5:$C$31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'Cartogramas_Sit.Setor'!$J$5:$J$31</c:f>
              <c:numCache>
                <c:formatCode>0.00%</c:formatCode>
                <c:ptCount val="27"/>
                <c:pt idx="0">
                  <c:v>2.7454084723800763E-2</c:v>
                </c:pt>
                <c:pt idx="1">
                  <c:v>2.7454084723800763E-2</c:v>
                </c:pt>
                <c:pt idx="2">
                  <c:v>2.7454084723800763E-2</c:v>
                </c:pt>
                <c:pt idx="3">
                  <c:v>2.7454084723800763E-2</c:v>
                </c:pt>
                <c:pt idx="4">
                  <c:v>2.7454084723800763E-2</c:v>
                </c:pt>
                <c:pt idx="5">
                  <c:v>2.7454084723800763E-2</c:v>
                </c:pt>
                <c:pt idx="6">
                  <c:v>2.7454084723800763E-2</c:v>
                </c:pt>
                <c:pt idx="7">
                  <c:v>2.7454084723800763E-2</c:v>
                </c:pt>
                <c:pt idx="8">
                  <c:v>2.7454084723800763E-2</c:v>
                </c:pt>
                <c:pt idx="9">
                  <c:v>2.7454084723800763E-2</c:v>
                </c:pt>
                <c:pt idx="10">
                  <c:v>2.7454084723800763E-2</c:v>
                </c:pt>
                <c:pt idx="11">
                  <c:v>2.7454084723800763E-2</c:v>
                </c:pt>
                <c:pt idx="12">
                  <c:v>2.7454084723800763E-2</c:v>
                </c:pt>
                <c:pt idx="13">
                  <c:v>2.7454084723800763E-2</c:v>
                </c:pt>
                <c:pt idx="14">
                  <c:v>2.7454084723800763E-2</c:v>
                </c:pt>
                <c:pt idx="15">
                  <c:v>2.7454084723800763E-2</c:v>
                </c:pt>
                <c:pt idx="16">
                  <c:v>2.7454084723800763E-2</c:v>
                </c:pt>
                <c:pt idx="17">
                  <c:v>2.7454084723800763E-2</c:v>
                </c:pt>
                <c:pt idx="18">
                  <c:v>2.7454084723800763E-2</c:v>
                </c:pt>
                <c:pt idx="19">
                  <c:v>2.7454084723800763E-2</c:v>
                </c:pt>
                <c:pt idx="20">
                  <c:v>2.7454084723800763E-2</c:v>
                </c:pt>
                <c:pt idx="21">
                  <c:v>2.7454084723800763E-2</c:v>
                </c:pt>
                <c:pt idx="22">
                  <c:v>2.7454084723800763E-2</c:v>
                </c:pt>
                <c:pt idx="23">
                  <c:v>2.7454084723800763E-2</c:v>
                </c:pt>
                <c:pt idx="24">
                  <c:v>2.7454084723800763E-2</c:v>
                </c:pt>
                <c:pt idx="25">
                  <c:v>2.7454084723800763E-2</c:v>
                </c:pt>
                <c:pt idx="26">
                  <c:v>2.7454084723800763E-2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5-4845-9032-340ACCF13A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052207"/>
        <c:axId val="2118045135"/>
      </c:lineChart>
      <c:catAx>
        <c:axId val="2118052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8045135"/>
        <c:crosses val="autoZero"/>
        <c:auto val="1"/>
        <c:lblAlgn val="ctr"/>
        <c:lblOffset val="100"/>
        <c:noMultiLvlLbl val="0"/>
      </c:catAx>
      <c:valAx>
        <c:axId val="2118045135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2118052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Taxa de</a:t>
            </a:r>
            <a:r>
              <a:rPr lang="pt-BR" baseline="0"/>
              <a:t> recusa Censo 2022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'Recusas PNAD e Censo'!$S$5</c:f>
              <c:strCache>
                <c:ptCount val="1"/>
                <c:pt idx="0">
                  <c:v>Taxa de recusa Censo 2022</c:v>
                </c:pt>
              </c:strCache>
            </c:strRef>
          </c:tx>
          <c:spPr>
            <a:noFill/>
          </c:spPr>
          <c:invertIfNegative val="0"/>
          <c:trendline>
            <c:spPr>
              <a:ln w="19050">
                <a:prstDash val="dash"/>
              </a:ln>
            </c:spPr>
            <c:trendlineType val="linear"/>
            <c:dispRSqr val="0"/>
            <c:dispEq val="0"/>
          </c:trendline>
          <c:cat>
            <c:strRef>
              <c:f>'Recusas PNAD e Censo'!$R$6:$R$32</c:f>
              <c:strCache>
                <c:ptCount val="27"/>
                <c:pt idx="0">
                  <c:v>São Paulo</c:v>
                </c:pt>
                <c:pt idx="1">
                  <c:v>Roraima</c:v>
                </c:pt>
                <c:pt idx="2">
                  <c:v>Rio de Janeiro</c:v>
                </c:pt>
                <c:pt idx="3">
                  <c:v>Mato Grosso</c:v>
                </c:pt>
                <c:pt idx="4">
                  <c:v>Amapá</c:v>
                </c:pt>
                <c:pt idx="5">
                  <c:v>Espírito Santo</c:v>
                </c:pt>
                <c:pt idx="6">
                  <c:v>Ceará</c:v>
                </c:pt>
                <c:pt idx="7">
                  <c:v>Goiás</c:v>
                </c:pt>
                <c:pt idx="8">
                  <c:v>Mato Grosso do Sul</c:v>
                </c:pt>
                <c:pt idx="9">
                  <c:v>Distrito Federal</c:v>
                </c:pt>
                <c:pt idx="10">
                  <c:v>Paraná</c:v>
                </c:pt>
                <c:pt idx="11">
                  <c:v>Pará</c:v>
                </c:pt>
                <c:pt idx="12">
                  <c:v>Santa Catarina</c:v>
                </c:pt>
                <c:pt idx="13">
                  <c:v>Pernambuco</c:v>
                </c:pt>
                <c:pt idx="14">
                  <c:v>Amazonas</c:v>
                </c:pt>
                <c:pt idx="15">
                  <c:v>Tocantins</c:v>
                </c:pt>
                <c:pt idx="16">
                  <c:v>Rio Grande do Sul</c:v>
                </c:pt>
                <c:pt idx="17">
                  <c:v>Rondônia</c:v>
                </c:pt>
                <c:pt idx="18">
                  <c:v>Acre</c:v>
                </c:pt>
                <c:pt idx="19">
                  <c:v>Bahia</c:v>
                </c:pt>
                <c:pt idx="20">
                  <c:v>Minas Gerais</c:v>
                </c:pt>
                <c:pt idx="21">
                  <c:v>Maranhão</c:v>
                </c:pt>
                <c:pt idx="22">
                  <c:v>Alagoas</c:v>
                </c:pt>
                <c:pt idx="23">
                  <c:v>Sergipe</c:v>
                </c:pt>
                <c:pt idx="24">
                  <c:v>Piauí</c:v>
                </c:pt>
                <c:pt idx="25">
                  <c:v>Rio Grande do Norte</c:v>
                </c:pt>
                <c:pt idx="26">
                  <c:v>Paraíba</c:v>
                </c:pt>
              </c:strCache>
            </c:strRef>
          </c:cat>
          <c:val>
            <c:numRef>
              <c:f>'Recusas PNAD e Censo'!$T$6:$T$32</c:f>
              <c:numCache>
                <c:formatCode>0.00%</c:formatCode>
                <c:ptCount val="27"/>
                <c:pt idx="0">
                  <c:v>2.5925117016156893E-2</c:v>
                </c:pt>
                <c:pt idx="1">
                  <c:v>2.5925117016156893E-2</c:v>
                </c:pt>
                <c:pt idx="2">
                  <c:v>2.5925117016156893E-2</c:v>
                </c:pt>
                <c:pt idx="3">
                  <c:v>2.5925117016156893E-2</c:v>
                </c:pt>
                <c:pt idx="4">
                  <c:v>2.5925117016156893E-2</c:v>
                </c:pt>
                <c:pt idx="5">
                  <c:v>2.5925117016156893E-2</c:v>
                </c:pt>
                <c:pt idx="6">
                  <c:v>2.5925117016156893E-2</c:v>
                </c:pt>
                <c:pt idx="7">
                  <c:v>2.5925117016156893E-2</c:v>
                </c:pt>
                <c:pt idx="8">
                  <c:v>2.5925117016156893E-2</c:v>
                </c:pt>
                <c:pt idx="9">
                  <c:v>2.5925117016156893E-2</c:v>
                </c:pt>
                <c:pt idx="10">
                  <c:v>2.5925117016156893E-2</c:v>
                </c:pt>
                <c:pt idx="11">
                  <c:v>2.5925117016156893E-2</c:v>
                </c:pt>
                <c:pt idx="12">
                  <c:v>2.5925117016156893E-2</c:v>
                </c:pt>
                <c:pt idx="13">
                  <c:v>2.5925117016156893E-2</c:v>
                </c:pt>
                <c:pt idx="14">
                  <c:v>2.5925117016156893E-2</c:v>
                </c:pt>
                <c:pt idx="15">
                  <c:v>2.5925117016156893E-2</c:v>
                </c:pt>
                <c:pt idx="16">
                  <c:v>2.5925117016156893E-2</c:v>
                </c:pt>
                <c:pt idx="17">
                  <c:v>2.5925117016156893E-2</c:v>
                </c:pt>
                <c:pt idx="18">
                  <c:v>2.5925117016156893E-2</c:v>
                </c:pt>
                <c:pt idx="19">
                  <c:v>2.5925117016156893E-2</c:v>
                </c:pt>
                <c:pt idx="20">
                  <c:v>2.5925117016156893E-2</c:v>
                </c:pt>
                <c:pt idx="21">
                  <c:v>2.5925117016156893E-2</c:v>
                </c:pt>
                <c:pt idx="22">
                  <c:v>2.5925117016156893E-2</c:v>
                </c:pt>
                <c:pt idx="23">
                  <c:v>2.5925117016156893E-2</c:v>
                </c:pt>
                <c:pt idx="24">
                  <c:v>2.5925117016156893E-2</c:v>
                </c:pt>
                <c:pt idx="25">
                  <c:v>2.5925117016156893E-2</c:v>
                </c:pt>
                <c:pt idx="26">
                  <c:v>2.5925117016156893E-2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5-498E-83AC-212572867E87}"/>
            </c:ext>
          </c:extLst>
        </c:ser>
        <c:ser>
          <c:idx val="0"/>
          <c:order val="1"/>
          <c:tx>
            <c:strRef>
              <c:f>'Recusas PNAD e Censo'!$S$5</c:f>
              <c:strCache>
                <c:ptCount val="1"/>
                <c:pt idx="0">
                  <c:v>Taxa de recusa Censo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'Recusas PNAD e Censo'!$R$6:$R$32</c:f>
              <c:strCache>
                <c:ptCount val="27"/>
                <c:pt idx="0">
                  <c:v>São Paulo</c:v>
                </c:pt>
                <c:pt idx="1">
                  <c:v>Roraima</c:v>
                </c:pt>
                <c:pt idx="2">
                  <c:v>Rio de Janeiro</c:v>
                </c:pt>
                <c:pt idx="3">
                  <c:v>Mato Grosso</c:v>
                </c:pt>
                <c:pt idx="4">
                  <c:v>Amapá</c:v>
                </c:pt>
                <c:pt idx="5">
                  <c:v>Espírito Santo</c:v>
                </c:pt>
                <c:pt idx="6">
                  <c:v>Ceará</c:v>
                </c:pt>
                <c:pt idx="7">
                  <c:v>Goiás</c:v>
                </c:pt>
                <c:pt idx="8">
                  <c:v>Mato Grosso do Sul</c:v>
                </c:pt>
                <c:pt idx="9">
                  <c:v>Distrito Federal</c:v>
                </c:pt>
                <c:pt idx="10">
                  <c:v>Paraná</c:v>
                </c:pt>
                <c:pt idx="11">
                  <c:v>Pará</c:v>
                </c:pt>
                <c:pt idx="12">
                  <c:v>Santa Catarina</c:v>
                </c:pt>
                <c:pt idx="13">
                  <c:v>Pernambuco</c:v>
                </c:pt>
                <c:pt idx="14">
                  <c:v>Amazonas</c:v>
                </c:pt>
                <c:pt idx="15">
                  <c:v>Tocantins</c:v>
                </c:pt>
                <c:pt idx="16">
                  <c:v>Rio Grande do Sul</c:v>
                </c:pt>
                <c:pt idx="17">
                  <c:v>Rondônia</c:v>
                </c:pt>
                <c:pt idx="18">
                  <c:v>Acre</c:v>
                </c:pt>
                <c:pt idx="19">
                  <c:v>Bahia</c:v>
                </c:pt>
                <c:pt idx="20">
                  <c:v>Minas Gerais</c:v>
                </c:pt>
                <c:pt idx="21">
                  <c:v>Maranhão</c:v>
                </c:pt>
                <c:pt idx="22">
                  <c:v>Alagoas</c:v>
                </c:pt>
                <c:pt idx="23">
                  <c:v>Sergipe</c:v>
                </c:pt>
                <c:pt idx="24">
                  <c:v>Piauí</c:v>
                </c:pt>
                <c:pt idx="25">
                  <c:v>Rio Grande do Norte</c:v>
                </c:pt>
                <c:pt idx="26">
                  <c:v>Paraíba</c:v>
                </c:pt>
              </c:strCache>
            </c:strRef>
          </c:cat>
          <c:val>
            <c:numRef>
              <c:f>'Recusas PNAD e Censo'!$S$6:$S$32</c:f>
              <c:numCache>
                <c:formatCode>0.00%</c:formatCode>
                <c:ptCount val="27"/>
                <c:pt idx="0">
                  <c:v>4.7897823589823266E-2</c:v>
                </c:pt>
                <c:pt idx="1">
                  <c:v>3.8910122663515449E-2</c:v>
                </c:pt>
                <c:pt idx="2">
                  <c:v>3.3838066217093024E-2</c:v>
                </c:pt>
                <c:pt idx="3">
                  <c:v>3.331862462238213E-2</c:v>
                </c:pt>
                <c:pt idx="4">
                  <c:v>2.6425543356999422E-2</c:v>
                </c:pt>
                <c:pt idx="5">
                  <c:v>2.468335271455676E-2</c:v>
                </c:pt>
                <c:pt idx="6">
                  <c:v>2.3579581271109151E-2</c:v>
                </c:pt>
                <c:pt idx="7">
                  <c:v>2.2960741230671183E-2</c:v>
                </c:pt>
                <c:pt idx="8">
                  <c:v>2.2202613808945462E-2</c:v>
                </c:pt>
                <c:pt idx="9">
                  <c:v>2.1448939196423884E-2</c:v>
                </c:pt>
                <c:pt idx="10">
                  <c:v>2.0310210371787464E-2</c:v>
                </c:pt>
                <c:pt idx="11">
                  <c:v>1.9424018746338607E-2</c:v>
                </c:pt>
                <c:pt idx="12">
                  <c:v>1.9372303560414784E-2</c:v>
                </c:pt>
                <c:pt idx="13">
                  <c:v>1.8605066235486762E-2</c:v>
                </c:pt>
                <c:pt idx="14">
                  <c:v>1.830458995483027E-2</c:v>
                </c:pt>
                <c:pt idx="15">
                  <c:v>1.8121952184020962E-2</c:v>
                </c:pt>
                <c:pt idx="16">
                  <c:v>1.650927304615854E-2</c:v>
                </c:pt>
                <c:pt idx="17">
                  <c:v>1.6128720525705451E-2</c:v>
                </c:pt>
                <c:pt idx="18">
                  <c:v>1.5435376557833873E-2</c:v>
                </c:pt>
                <c:pt idx="19">
                  <c:v>1.5385417786928332E-2</c:v>
                </c:pt>
                <c:pt idx="20">
                  <c:v>1.4816807502821997E-2</c:v>
                </c:pt>
                <c:pt idx="21">
                  <c:v>1.4480037713233687E-2</c:v>
                </c:pt>
                <c:pt idx="22">
                  <c:v>1.3327443178900847E-2</c:v>
                </c:pt>
                <c:pt idx="23">
                  <c:v>1.3069177190811522E-2</c:v>
                </c:pt>
                <c:pt idx="24">
                  <c:v>1.1124479199390091E-2</c:v>
                </c:pt>
                <c:pt idx="25">
                  <c:v>1.0681528639942406E-2</c:v>
                </c:pt>
                <c:pt idx="26">
                  <c:v>1.0060529967314281E-2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5-498E-83AC-212572867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025358864"/>
        <c:axId val="2025362608"/>
      </c:barChart>
      <c:catAx>
        <c:axId val="20253588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25362608"/>
        <c:crosses val="autoZero"/>
        <c:auto val="1"/>
        <c:lblAlgn val="ctr"/>
        <c:lblOffset val="100"/>
        <c:noMultiLvlLbl val="0"/>
      </c:catAx>
      <c:valAx>
        <c:axId val="2025362608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2025358864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Evolução da coleta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Proporção da  população coletada - 2010 x 2022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400" b="1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endParaRPr>
          </a:p>
        </c:rich>
      </c:tx>
      <c:layout>
        <c:manualLayout>
          <c:xMode val="edge"/>
          <c:yMode val="edge"/>
          <c:x val="0.2160886781952889"/>
          <c:y val="7.9572140802973781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992622205104027E-2"/>
          <c:y val="9.8955463900345805E-2"/>
          <c:w val="0.91602201583535836"/>
          <c:h val="0.64807165770945296"/>
        </c:manualLayout>
      </c:layout>
      <c:lineChart>
        <c:grouping val="standard"/>
        <c:varyColors val="0"/>
        <c:ser>
          <c:idx val="0"/>
          <c:order val="0"/>
          <c:tx>
            <c:strRef>
              <c:f>'Evolução da coleta 2010 x 2022'!$E$4</c:f>
              <c:strCache>
                <c:ptCount val="1"/>
                <c:pt idx="0">
                  <c:v>% Pop. coletada 2010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D4BD-4560-B47A-A0B5D65B3730}"/>
              </c:ext>
            </c:extLst>
          </c:dPt>
          <c:dLbls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0">
                    <a:defRPr sz="1400" b="1" i="1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D-4560-B47A-A0B5D65B37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poly"/>
            <c:order val="2"/>
            <c:dispRSqr val="0"/>
            <c:dispEq val="1"/>
            <c:trendlineLbl>
              <c:layout>
                <c:manualLayout>
                  <c:x val="-4.4966738496682979E-2"/>
                  <c:y val="4.9192684247802355E-2"/>
                </c:manualLayout>
              </c:layout>
              <c:numFmt formatCode="#,##0.0000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</c:trendlineLbl>
          </c:trendline>
          <c:val>
            <c:numRef>
              <c:f>'Evolução da coleta 2010 x 2022'!$E$5:$E$131</c:f>
              <c:numCache>
                <c:formatCode>0.0%</c:formatCode>
                <c:ptCount val="127"/>
                <c:pt idx="0">
                  <c:v>1.2764755522860289E-6</c:v>
                </c:pt>
                <c:pt idx="1">
                  <c:v>7.9524426907419605E-5</c:v>
                </c:pt>
                <c:pt idx="2">
                  <c:v>7.3748375033325314E-4</c:v>
                </c:pt>
                <c:pt idx="3">
                  <c:v>1.6471268221329501E-3</c:v>
                </c:pt>
                <c:pt idx="4">
                  <c:v>6.7313236282400685E-3</c:v>
                </c:pt>
                <c:pt idx="5">
                  <c:v>2.7129482733492829E-2</c:v>
                </c:pt>
                <c:pt idx="6">
                  <c:v>2.7198268809816642E-2</c:v>
                </c:pt>
                <c:pt idx="7">
                  <c:v>2.7545778641630245E-2</c:v>
                </c:pt>
                <c:pt idx="8">
                  <c:v>3.8427152992221977E-2</c:v>
                </c:pt>
                <c:pt idx="9">
                  <c:v>7.6910720885206868E-2</c:v>
                </c:pt>
                <c:pt idx="10">
                  <c:v>0.10241338339514436</c:v>
                </c:pt>
                <c:pt idx="11">
                  <c:v>0.11958017123302571</c:v>
                </c:pt>
                <c:pt idx="12">
                  <c:v>0.16345234875809725</c:v>
                </c:pt>
                <c:pt idx="13">
                  <c:v>0.1734914194409205</c:v>
                </c:pt>
                <c:pt idx="14">
                  <c:v>0.17525368435786967</c:v>
                </c:pt>
                <c:pt idx="15">
                  <c:v>0.21016472693619029</c:v>
                </c:pt>
                <c:pt idx="16">
                  <c:v>0.25052278854041093</c:v>
                </c:pt>
                <c:pt idx="17">
                  <c:v>0.27229522249984739</c:v>
                </c:pt>
                <c:pt idx="18">
                  <c:v>0.31126691464402645</c:v>
                </c:pt>
                <c:pt idx="19">
                  <c:v>0.34628765434012165</c:v>
                </c:pt>
                <c:pt idx="20">
                  <c:v>0.34717460805897948</c:v>
                </c:pt>
                <c:pt idx="21">
                  <c:v>0.34717460805897948</c:v>
                </c:pt>
                <c:pt idx="22">
                  <c:v>0.38163015097376307</c:v>
                </c:pt>
                <c:pt idx="23">
                  <c:v>0.42271258054201727</c:v>
                </c:pt>
                <c:pt idx="24">
                  <c:v>0.42969390722582068</c:v>
                </c:pt>
                <c:pt idx="25">
                  <c:v>0.46312111611703455</c:v>
                </c:pt>
                <c:pt idx="26">
                  <c:v>0.4917225028098684</c:v>
                </c:pt>
                <c:pt idx="27">
                  <c:v>0.49244118513904611</c:v>
                </c:pt>
                <c:pt idx="28">
                  <c:v>0.49297515613715992</c:v>
                </c:pt>
                <c:pt idx="29">
                  <c:v>0.52078443124467078</c:v>
                </c:pt>
                <c:pt idx="30">
                  <c:v>0.54553131385469222</c:v>
                </c:pt>
                <c:pt idx="31">
                  <c:v>0.56404003384745127</c:v>
                </c:pt>
                <c:pt idx="32">
                  <c:v>0.58178106016847286</c:v>
                </c:pt>
                <c:pt idx="33">
                  <c:v>0.60196176634474552</c:v>
                </c:pt>
                <c:pt idx="34">
                  <c:v>0.60199576314362147</c:v>
                </c:pt>
                <c:pt idx="35">
                  <c:v>0.60317159391725783</c:v>
                </c:pt>
                <c:pt idx="36">
                  <c:v>0.61363950719916782</c:v>
                </c:pt>
                <c:pt idx="37">
                  <c:v>0.61418662057682205</c:v>
                </c:pt>
                <c:pt idx="38">
                  <c:v>0.63644074322320987</c:v>
                </c:pt>
                <c:pt idx="39">
                  <c:v>0.65654040915785683</c:v>
                </c:pt>
                <c:pt idx="40">
                  <c:v>0.67570699805702339</c:v>
                </c:pt>
                <c:pt idx="41">
                  <c:v>0.67637179716195017</c:v>
                </c:pt>
                <c:pt idx="42">
                  <c:v>0.67673782120792014</c:v>
                </c:pt>
                <c:pt idx="43">
                  <c:v>0.69537901276976566</c:v>
                </c:pt>
                <c:pt idx="44">
                  <c:v>0.71188569255037482</c:v>
                </c:pt>
                <c:pt idx="45">
                  <c:v>0.72605928350299698</c:v>
                </c:pt>
                <c:pt idx="46">
                  <c:v>0.73801652463553669</c:v>
                </c:pt>
                <c:pt idx="47">
                  <c:v>0.7521163565758292</c:v>
                </c:pt>
                <c:pt idx="48">
                  <c:v>0.75275890777560939</c:v>
                </c:pt>
                <c:pt idx="49">
                  <c:v>0.75313144184689584</c:v>
                </c:pt>
                <c:pt idx="50">
                  <c:v>0.76250227757809741</c:v>
                </c:pt>
                <c:pt idx="51">
                  <c:v>0.77705761450057509</c:v>
                </c:pt>
                <c:pt idx="52">
                  <c:v>0.79232271437930879</c:v>
                </c:pt>
                <c:pt idx="53">
                  <c:v>0.80363080918838159</c:v>
                </c:pt>
                <c:pt idx="54">
                  <c:v>0.816078248844888</c:v>
                </c:pt>
                <c:pt idx="55">
                  <c:v>0.8167349529673541</c:v>
                </c:pt>
                <c:pt idx="56">
                  <c:v>0.81715118505171391</c:v>
                </c:pt>
                <c:pt idx="57">
                  <c:v>0.83079031569059381</c:v>
                </c:pt>
                <c:pt idx="58">
                  <c:v>0.84196484860771248</c:v>
                </c:pt>
                <c:pt idx="59">
                  <c:v>0.85138844532840852</c:v>
                </c:pt>
                <c:pt idx="60">
                  <c:v>0.86060552957933711</c:v>
                </c:pt>
                <c:pt idx="61">
                  <c:v>0.86943769794612213</c:v>
                </c:pt>
                <c:pt idx="62">
                  <c:v>0.86981684309703988</c:v>
                </c:pt>
                <c:pt idx="63">
                  <c:v>0.87009033862141338</c:v>
                </c:pt>
                <c:pt idx="64">
                  <c:v>0.87911911081649108</c:v>
                </c:pt>
                <c:pt idx="65">
                  <c:v>0.88803836140918269</c:v>
                </c:pt>
                <c:pt idx="66">
                  <c:v>0.89566479224387074</c:v>
                </c:pt>
                <c:pt idx="67">
                  <c:v>0.90289866961569398</c:v>
                </c:pt>
                <c:pt idx="68">
                  <c:v>0.91133618365360092</c:v>
                </c:pt>
                <c:pt idx="69">
                  <c:v>0.91204724967864992</c:v>
                </c:pt>
                <c:pt idx="70">
                  <c:v>0.91242455989596127</c:v>
                </c:pt>
                <c:pt idx="71">
                  <c:v>0.91850507246386837</c:v>
                </c:pt>
                <c:pt idx="72">
                  <c:v>0.91917948236597424</c:v>
                </c:pt>
                <c:pt idx="73">
                  <c:v>0.92977307530330311</c:v>
                </c:pt>
                <c:pt idx="74">
                  <c:v>0.93800030063126716</c:v>
                </c:pt>
                <c:pt idx="75">
                  <c:v>0.94591173654489191</c:v>
                </c:pt>
                <c:pt idx="76">
                  <c:v>0.94669248217915136</c:v>
                </c:pt>
                <c:pt idx="77">
                  <c:v>0.94710654957372042</c:v>
                </c:pt>
                <c:pt idx="78">
                  <c:v>0.94717367623182624</c:v>
                </c:pt>
                <c:pt idx="79">
                  <c:v>0.95636993265666015</c:v>
                </c:pt>
                <c:pt idx="80">
                  <c:v>0.95935061476285888</c:v>
                </c:pt>
                <c:pt idx="81">
                  <c:v>0.96790990988710202</c:v>
                </c:pt>
                <c:pt idx="82">
                  <c:v>0.97403024317359221</c:v>
                </c:pt>
                <c:pt idx="83">
                  <c:v>0.97520119674688932</c:v>
                </c:pt>
                <c:pt idx="84">
                  <c:v>0.97567850818642599</c:v>
                </c:pt>
                <c:pt idx="85">
                  <c:v>0.98024443464371247</c:v>
                </c:pt>
                <c:pt idx="86">
                  <c:v>0.98374524862557888</c:v>
                </c:pt>
                <c:pt idx="87">
                  <c:v>0.98576171301146953</c:v>
                </c:pt>
                <c:pt idx="88">
                  <c:v>0.9858970672878451</c:v>
                </c:pt>
                <c:pt idx="89">
                  <c:v>0.98716364483595276</c:v>
                </c:pt>
                <c:pt idx="90">
                  <c:v>0.98726670959950358</c:v>
                </c:pt>
                <c:pt idx="91">
                  <c:v>0.98734066540181409</c:v>
                </c:pt>
                <c:pt idx="92">
                  <c:v>0.98765344977995739</c:v>
                </c:pt>
                <c:pt idx="93">
                  <c:v>0.98772390591179549</c:v>
                </c:pt>
                <c:pt idx="94">
                  <c:v>0.98876476535172209</c:v>
                </c:pt>
                <c:pt idx="95">
                  <c:v>0.9896337686331258</c:v>
                </c:pt>
                <c:pt idx="96">
                  <c:v>0.99035796108177088</c:v>
                </c:pt>
                <c:pt idx="97">
                  <c:v>0.99043957573739516</c:v>
                </c:pt>
                <c:pt idx="98">
                  <c:v>0.99046250442950312</c:v>
                </c:pt>
                <c:pt idx="99">
                  <c:v>0.99114409982523877</c:v>
                </c:pt>
                <c:pt idx="100">
                  <c:v>0.99189081674873358</c:v>
                </c:pt>
                <c:pt idx="101">
                  <c:v>0.99260825451424783</c:v>
                </c:pt>
                <c:pt idx="102">
                  <c:v>0.99318191326474148</c:v>
                </c:pt>
                <c:pt idx="103">
                  <c:v>0.99391924809292687</c:v>
                </c:pt>
                <c:pt idx="104">
                  <c:v>0.99401022888791613</c:v>
                </c:pt>
                <c:pt idx="105">
                  <c:v>0.99404246521425943</c:v>
                </c:pt>
                <c:pt idx="106">
                  <c:v>0.99414513107920022</c:v>
                </c:pt>
                <c:pt idx="107">
                  <c:v>0.99496403801382494</c:v>
                </c:pt>
                <c:pt idx="108">
                  <c:v>0.99577447766061944</c:v>
                </c:pt>
                <c:pt idx="109">
                  <c:v>0.99634830128920515</c:v>
                </c:pt>
                <c:pt idx="110">
                  <c:v>0.99716091094443859</c:v>
                </c:pt>
                <c:pt idx="111">
                  <c:v>0.99729696196371975</c:v>
                </c:pt>
                <c:pt idx="112">
                  <c:v>0.99743448092988607</c:v>
                </c:pt>
                <c:pt idx="113">
                  <c:v>0.99822368853332755</c:v>
                </c:pt>
                <c:pt idx="114">
                  <c:v>0.99898020240668617</c:v>
                </c:pt>
                <c:pt idx="115">
                  <c:v>0.99977570197087084</c:v>
                </c:pt>
                <c:pt idx="116">
                  <c:v>0.99989899355327727</c:v>
                </c:pt>
                <c:pt idx="117">
                  <c:v>0.99989899355327727</c:v>
                </c:pt>
                <c:pt idx="118">
                  <c:v>0.99989899355327727</c:v>
                </c:pt>
                <c:pt idx="119">
                  <c:v>0.99989899355327727</c:v>
                </c:pt>
                <c:pt idx="120">
                  <c:v>0.99998942120886047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DADOS!#REF!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D4BD-4560-B47A-A0B5D65B3730}"/>
            </c:ext>
          </c:extLst>
        </c:ser>
        <c:ser>
          <c:idx val="1"/>
          <c:order val="1"/>
          <c:tx>
            <c:strRef>
              <c:f>'Evolução da coleta 2010 x 2022'!$G$4</c:f>
              <c:strCache>
                <c:ptCount val="1"/>
                <c:pt idx="0">
                  <c:v>% Pop. coletada 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D4BD-4560-B47A-A0B5D65B3730}"/>
              </c:ext>
            </c:extLst>
          </c:dPt>
          <c:dLbls>
            <c:dLbl>
              <c:idx val="1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 algn="ctr" rtl="0"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D-4560-B47A-A0B5D65B37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'Evolução da coleta 2010 x 2022'!$G$5:$G$131</c:f>
              <c:numCache>
                <c:formatCode>0.0%</c:formatCode>
                <c:ptCount val="127"/>
                <c:pt idx="0">
                  <c:v>6.2067159856386746E-3</c:v>
                </c:pt>
                <c:pt idx="1">
                  <c:v>1.7619597786754052E-2</c:v>
                </c:pt>
                <c:pt idx="2">
                  <c:v>3.1131766839028251E-2</c:v>
                </c:pt>
                <c:pt idx="3">
                  <c:v>4.5819492686209599E-2</c:v>
                </c:pt>
                <c:pt idx="4">
                  <c:v>5.9831268805670593E-2</c:v>
                </c:pt>
                <c:pt idx="5">
                  <c:v>6.6597118112675158E-2</c:v>
                </c:pt>
                <c:pt idx="6">
                  <c:v>6.8066007424730596E-2</c:v>
                </c:pt>
                <c:pt idx="7">
                  <c:v>8.2841044382644793E-2</c:v>
                </c:pt>
                <c:pt idx="8">
                  <c:v>9.7075080603156311E-2</c:v>
                </c:pt>
                <c:pt idx="9">
                  <c:v>0.1109629569826619</c:v>
                </c:pt>
                <c:pt idx="10">
                  <c:v>0.12541802977671246</c:v>
                </c:pt>
                <c:pt idx="11">
                  <c:v>0.13880305041253527</c:v>
                </c:pt>
                <c:pt idx="12">
                  <c:v>0.14653149709762164</c:v>
                </c:pt>
                <c:pt idx="13">
                  <c:v>0.14745454781636694</c:v>
                </c:pt>
                <c:pt idx="14">
                  <c:v>0.16002998233071575</c:v>
                </c:pt>
                <c:pt idx="15">
                  <c:v>0.17286822211640923</c:v>
                </c:pt>
                <c:pt idx="16">
                  <c:v>0.18508194720831314</c:v>
                </c:pt>
                <c:pt idx="17">
                  <c:v>0.19618162471786968</c:v>
                </c:pt>
                <c:pt idx="18">
                  <c:v>0.20575777139554785</c:v>
                </c:pt>
                <c:pt idx="19">
                  <c:v>0.21239379083883447</c:v>
                </c:pt>
                <c:pt idx="20">
                  <c:v>0.21412948884175489</c:v>
                </c:pt>
                <c:pt idx="21">
                  <c:v>0.22506513865925545</c:v>
                </c:pt>
                <c:pt idx="22">
                  <c:v>0.23621182587718403</c:v>
                </c:pt>
                <c:pt idx="23">
                  <c:v>0.24719532921513349</c:v>
                </c:pt>
                <c:pt idx="24">
                  <c:v>0.25760372774423967</c:v>
                </c:pt>
                <c:pt idx="25">
                  <c:v>0.26678630171788092</c:v>
                </c:pt>
                <c:pt idx="26">
                  <c:v>0.27302553259554874</c:v>
                </c:pt>
                <c:pt idx="27">
                  <c:v>0.27451266699984428</c:v>
                </c:pt>
                <c:pt idx="28">
                  <c:v>0.28284679261802631</c:v>
                </c:pt>
                <c:pt idx="29">
                  <c:v>0.2921938255654517</c:v>
                </c:pt>
                <c:pt idx="30">
                  <c:v>0.30190904184908968</c:v>
                </c:pt>
                <c:pt idx="31">
                  <c:v>0.31069303181252628</c:v>
                </c:pt>
                <c:pt idx="32">
                  <c:v>0.31843182457124419</c:v>
                </c:pt>
                <c:pt idx="33">
                  <c:v>0.32386766197051337</c:v>
                </c:pt>
                <c:pt idx="34">
                  <c:v>0.32520638858186501</c:v>
                </c:pt>
                <c:pt idx="35">
                  <c:v>0.33324591127693853</c:v>
                </c:pt>
                <c:pt idx="36">
                  <c:v>0.34098118815200273</c:v>
                </c:pt>
                <c:pt idx="37">
                  <c:v>0.34585713748688174</c:v>
                </c:pt>
                <c:pt idx="38">
                  <c:v>0.35441422169500009</c:v>
                </c:pt>
                <c:pt idx="39">
                  <c:v>0.36176171066659896</c:v>
                </c:pt>
                <c:pt idx="40">
                  <c:v>0.36658662343436121</c:v>
                </c:pt>
                <c:pt idx="41">
                  <c:v>0.367916583775803</c:v>
                </c:pt>
                <c:pt idx="42">
                  <c:v>0.37534111747786597</c:v>
                </c:pt>
                <c:pt idx="43">
                  <c:v>0.3838327781229568</c:v>
                </c:pt>
                <c:pt idx="44">
                  <c:v>0.39101695664276503</c:v>
                </c:pt>
                <c:pt idx="45">
                  <c:v>0.39867030405300896</c:v>
                </c:pt>
                <c:pt idx="46">
                  <c:v>0.40517804999707502</c:v>
                </c:pt>
                <c:pt idx="47">
                  <c:v>0.41055573468071244</c:v>
                </c:pt>
                <c:pt idx="48">
                  <c:v>0.41216043085869708</c:v>
                </c:pt>
                <c:pt idx="49">
                  <c:v>0.41956419272013412</c:v>
                </c:pt>
                <c:pt idx="50">
                  <c:v>0.42809366552195904</c:v>
                </c:pt>
                <c:pt idx="51">
                  <c:v>0.43560749329313553</c:v>
                </c:pt>
                <c:pt idx="52">
                  <c:v>0.44284807596243836</c:v>
                </c:pt>
                <c:pt idx="53">
                  <c:v>0.4500496510745649</c:v>
                </c:pt>
                <c:pt idx="54">
                  <c:v>0.45563833565587136</c:v>
                </c:pt>
                <c:pt idx="55">
                  <c:v>0.45717665663831952</c:v>
                </c:pt>
                <c:pt idx="56">
                  <c:v>0.46311662018723165</c:v>
                </c:pt>
                <c:pt idx="57">
                  <c:v>0.47043827444574332</c:v>
                </c:pt>
                <c:pt idx="58">
                  <c:v>0.4761858582168163</c:v>
                </c:pt>
                <c:pt idx="59">
                  <c:v>0.48292471491305039</c:v>
                </c:pt>
                <c:pt idx="60">
                  <c:v>0.48811564992053941</c:v>
                </c:pt>
                <c:pt idx="61">
                  <c:v>0.49255337014113493</c:v>
                </c:pt>
                <c:pt idx="62">
                  <c:v>0.492846454202505</c:v>
                </c:pt>
                <c:pt idx="63">
                  <c:v>0.49869194361372055</c:v>
                </c:pt>
                <c:pt idx="64">
                  <c:v>0.50610943617278648</c:v>
                </c:pt>
                <c:pt idx="65">
                  <c:v>0.51355584335902016</c:v>
                </c:pt>
                <c:pt idx="66">
                  <c:v>0.52000405367321734</c:v>
                </c:pt>
                <c:pt idx="67">
                  <c:v>0.52603881013327736</c:v>
                </c:pt>
                <c:pt idx="68">
                  <c:v>0.53121573317244519</c:v>
                </c:pt>
                <c:pt idx="69">
                  <c:v>0.53263449535928908</c:v>
                </c:pt>
                <c:pt idx="70">
                  <c:v>0.53806436044419181</c:v>
                </c:pt>
                <c:pt idx="71">
                  <c:v>0.54458634337313283</c:v>
                </c:pt>
                <c:pt idx="72">
                  <c:v>0.54881731557135793</c:v>
                </c:pt>
                <c:pt idx="73">
                  <c:v>0.55541621197110658</c:v>
                </c:pt>
                <c:pt idx="74">
                  <c:v>0.561242181196277</c:v>
                </c:pt>
                <c:pt idx="75">
                  <c:v>0.56570785972368653</c:v>
                </c:pt>
                <c:pt idx="76">
                  <c:v>0.56730598823100609</c:v>
                </c:pt>
                <c:pt idx="77">
                  <c:v>0.57372534954786369</c:v>
                </c:pt>
                <c:pt idx="78">
                  <c:v>0.57977597436281392</c:v>
                </c:pt>
                <c:pt idx="79">
                  <c:v>0.58642064756773349</c:v>
                </c:pt>
                <c:pt idx="80">
                  <c:v>0.59267987679162337</c:v>
                </c:pt>
                <c:pt idx="81">
                  <c:v>0.59800276525655716</c:v>
                </c:pt>
                <c:pt idx="82">
                  <c:v>0.60306127802211429</c:v>
                </c:pt>
                <c:pt idx="83">
                  <c:v>0.60479275696465029</c:v>
                </c:pt>
                <c:pt idx="84">
                  <c:v>0.61065040195761777</c:v>
                </c:pt>
                <c:pt idx="85">
                  <c:v>0.61709948421096106</c:v>
                </c:pt>
                <c:pt idx="86">
                  <c:v>0.62347134359573519</c:v>
                </c:pt>
                <c:pt idx="87">
                  <c:v>0.624825976064736</c:v>
                </c:pt>
                <c:pt idx="88">
                  <c:v>0.62522403972415985</c:v>
                </c:pt>
                <c:pt idx="89">
                  <c:v>0.63180495823882621</c:v>
                </c:pt>
                <c:pt idx="90">
                  <c:v>0.63557600597670216</c:v>
                </c:pt>
                <c:pt idx="91">
                  <c:v>0.6361041057650183</c:v>
                </c:pt>
                <c:pt idx="92">
                  <c:v>0.63970939599608079</c:v>
                </c:pt>
                <c:pt idx="93">
                  <c:v>0.64424078873289992</c:v>
                </c:pt>
                <c:pt idx="94">
                  <c:v>0.65059516714414789</c:v>
                </c:pt>
                <c:pt idx="95">
                  <c:v>0.65358762010299576</c:v>
                </c:pt>
                <c:pt idx="96">
                  <c:v>0.65879111853474059</c:v>
                </c:pt>
                <c:pt idx="97">
                  <c:v>0.66328809311451264</c:v>
                </c:pt>
                <c:pt idx="98">
                  <c:v>0.66516133248596476</c:v>
                </c:pt>
                <c:pt idx="99">
                  <c:v>0.67051692335672253</c:v>
                </c:pt>
                <c:pt idx="100">
                  <c:v>0.67626692605574923</c:v>
                </c:pt>
                <c:pt idx="101">
                  <c:v>0.68240553234324897</c:v>
                </c:pt>
                <c:pt idx="102">
                  <c:v>0.68829437025599183</c:v>
                </c:pt>
                <c:pt idx="103">
                  <c:v>0.69745026101662411</c:v>
                </c:pt>
                <c:pt idx="104">
                  <c:v>0.69745026101662411</c:v>
                </c:pt>
                <c:pt idx="105">
                  <c:v>0.69923591269449592</c:v>
                </c:pt>
                <c:pt idx="106">
                  <c:v>0.7040844240733416</c:v>
                </c:pt>
                <c:pt idx="107">
                  <c:v>0.71248012922175652</c:v>
                </c:pt>
                <c:pt idx="108">
                  <c:v>0.71757068340701069</c:v>
                </c:pt>
                <c:pt idx="109">
                  <c:v>0.72317415345104208</c:v>
                </c:pt>
                <c:pt idx="110">
                  <c:v>0.72731913182294317</c:v>
                </c:pt>
                <c:pt idx="111">
                  <c:v>0.73130982384443133</c:v>
                </c:pt>
                <c:pt idx="112">
                  <c:v>0.7347928457055537</c:v>
                </c:pt>
                <c:pt idx="113">
                  <c:v>0.73997153137439331</c:v>
                </c:pt>
                <c:pt idx="114">
                  <c:v>0.74498482050047443</c:v>
                </c:pt>
                <c:pt idx="115">
                  <c:v>0.75012604091310053</c:v>
                </c:pt>
                <c:pt idx="116">
                  <c:v>0.75337766137567275</c:v>
                </c:pt>
                <c:pt idx="117">
                  <c:v>0.75337766137567275</c:v>
                </c:pt>
                <c:pt idx="118">
                  <c:v>0.75999655612164352</c:v>
                </c:pt>
                <c:pt idx="119">
                  <c:v>0.76288401073105816</c:v>
                </c:pt>
                <c:pt idx="120">
                  <c:v>0.7667327923125945</c:v>
                </c:pt>
                <c:pt idx="121">
                  <c:v>0.77096207219882085</c:v>
                </c:pt>
                <c:pt idx="122">
                  <c:v>0.7758315991862258</c:v>
                </c:pt>
                <c:pt idx="123">
                  <c:v>0.77963226472800029</c:v>
                </c:pt>
                <c:pt idx="124">
                  <c:v>0.78255389841437351</c:v>
                </c:pt>
                <c:pt idx="125">
                  <c:v>0.78732067253003868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DADOS!#REF!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7-D4BD-4560-B47A-A0B5D65B3730}"/>
            </c:ext>
          </c:extLst>
        </c:ser>
        <c:ser>
          <c:idx val="2"/>
          <c:order val="2"/>
          <c:tx>
            <c:strRef>
              <c:f>DADOS!#REF!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DADOS!#REF!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BD-4560-B47A-A0B5D65B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0580303"/>
        <c:axId val="1"/>
      </c:lineChart>
      <c:catAx>
        <c:axId val="90058030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1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900580303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7705737732150572"/>
          <c:y val="0.9146352145575104"/>
          <c:w val="0.51819672165188213"/>
          <c:h val="4.14635371535495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2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Evolução da coleta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20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rPr>
              <a:t>Proporção da  população coletada - 2010 x 2022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2000" b="1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endParaRPr>
          </a:p>
        </c:rich>
      </c:tx>
      <c:layout>
        <c:manualLayout>
          <c:xMode val="edge"/>
          <c:yMode val="edge"/>
          <c:x val="0.21477094338682351"/>
          <c:y val="1.34939112940831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263709510798088E-2"/>
          <c:y val="0.1433999240739014"/>
          <c:w val="0.91602201583535836"/>
          <c:h val="0.55067306276778594"/>
        </c:manualLayout>
      </c:layout>
      <c:lineChart>
        <c:grouping val="standard"/>
        <c:varyColors val="0"/>
        <c:ser>
          <c:idx val="0"/>
          <c:order val="0"/>
          <c:tx>
            <c:strRef>
              <c:f>'Evolução da coleta 2010 x 2022'!$E$4</c:f>
              <c:strCache>
                <c:ptCount val="1"/>
                <c:pt idx="0">
                  <c:v>% Pop. coletada 2010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1AB3-4BE6-894C-995EE3894273}"/>
              </c:ext>
            </c:extLst>
          </c:dPt>
          <c:dLbls>
            <c:dLbl>
              <c:idx val="62"/>
              <c:layout>
                <c:manualLayout>
                  <c:x val="0.42281582944048601"/>
                  <c:y val="-2.7495769881556685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600" b="1"/>
                    </a:pPr>
                    <a:r>
                      <a:rPr lang="en-US"/>
                      <a:t>100%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AB3-4BE6-894C-995EE38942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'Evolução da coleta 2010 x 2022'!$B$5:$B$131</c:f>
              <c:numCache>
                <c:formatCode>d/m;@</c:formatCode>
                <c:ptCount val="127"/>
                <c:pt idx="0">
                  <c:v>40391</c:v>
                </c:pt>
                <c:pt idx="1">
                  <c:v>40392</c:v>
                </c:pt>
                <c:pt idx="2">
                  <c:v>40393</c:v>
                </c:pt>
                <c:pt idx="3">
                  <c:v>40394</c:v>
                </c:pt>
                <c:pt idx="4">
                  <c:v>40395</c:v>
                </c:pt>
                <c:pt idx="5">
                  <c:v>40396</c:v>
                </c:pt>
                <c:pt idx="6">
                  <c:v>40397</c:v>
                </c:pt>
                <c:pt idx="7">
                  <c:v>40398</c:v>
                </c:pt>
                <c:pt idx="8">
                  <c:v>40399</c:v>
                </c:pt>
                <c:pt idx="9">
                  <c:v>40400</c:v>
                </c:pt>
                <c:pt idx="10">
                  <c:v>40401</c:v>
                </c:pt>
                <c:pt idx="11">
                  <c:v>40402</c:v>
                </c:pt>
                <c:pt idx="12">
                  <c:v>40403</c:v>
                </c:pt>
                <c:pt idx="13">
                  <c:v>40404</c:v>
                </c:pt>
                <c:pt idx="14">
                  <c:v>40405</c:v>
                </c:pt>
                <c:pt idx="15">
                  <c:v>40406</c:v>
                </c:pt>
                <c:pt idx="16">
                  <c:v>40407</c:v>
                </c:pt>
                <c:pt idx="17">
                  <c:v>40408</c:v>
                </c:pt>
                <c:pt idx="18">
                  <c:v>40409</c:v>
                </c:pt>
                <c:pt idx="19">
                  <c:v>40410</c:v>
                </c:pt>
                <c:pt idx="20">
                  <c:v>40411</c:v>
                </c:pt>
                <c:pt idx="21">
                  <c:v>40412</c:v>
                </c:pt>
                <c:pt idx="22">
                  <c:v>40413</c:v>
                </c:pt>
                <c:pt idx="23">
                  <c:v>40414</c:v>
                </c:pt>
                <c:pt idx="24">
                  <c:v>40415</c:v>
                </c:pt>
                <c:pt idx="25">
                  <c:v>40416</c:v>
                </c:pt>
                <c:pt idx="26">
                  <c:v>40417</c:v>
                </c:pt>
                <c:pt idx="27">
                  <c:v>40418</c:v>
                </c:pt>
                <c:pt idx="28">
                  <c:v>40419</c:v>
                </c:pt>
                <c:pt idx="29">
                  <c:v>40420</c:v>
                </c:pt>
                <c:pt idx="30">
                  <c:v>40421</c:v>
                </c:pt>
                <c:pt idx="31">
                  <c:v>40422</c:v>
                </c:pt>
                <c:pt idx="32">
                  <c:v>40423</c:v>
                </c:pt>
                <c:pt idx="33">
                  <c:v>40424</c:v>
                </c:pt>
                <c:pt idx="34">
                  <c:v>40425</c:v>
                </c:pt>
                <c:pt idx="35">
                  <c:v>40426</c:v>
                </c:pt>
                <c:pt idx="36">
                  <c:v>40427</c:v>
                </c:pt>
                <c:pt idx="37">
                  <c:v>40428</c:v>
                </c:pt>
                <c:pt idx="38">
                  <c:v>40429</c:v>
                </c:pt>
                <c:pt idx="39">
                  <c:v>40430</c:v>
                </c:pt>
                <c:pt idx="40">
                  <c:v>40431</c:v>
                </c:pt>
                <c:pt idx="41">
                  <c:v>40432</c:v>
                </c:pt>
                <c:pt idx="42">
                  <c:v>40433</c:v>
                </c:pt>
                <c:pt idx="43">
                  <c:v>40434</c:v>
                </c:pt>
                <c:pt idx="44">
                  <c:v>40435</c:v>
                </c:pt>
                <c:pt idx="45">
                  <c:v>40436</c:v>
                </c:pt>
                <c:pt idx="46">
                  <c:v>40437</c:v>
                </c:pt>
                <c:pt idx="47">
                  <c:v>40438</c:v>
                </c:pt>
                <c:pt idx="48">
                  <c:v>40439</c:v>
                </c:pt>
                <c:pt idx="49">
                  <c:v>40440</c:v>
                </c:pt>
                <c:pt idx="50">
                  <c:v>40441</c:v>
                </c:pt>
                <c:pt idx="51">
                  <c:v>40442</c:v>
                </c:pt>
                <c:pt idx="52">
                  <c:v>40443</c:v>
                </c:pt>
                <c:pt idx="53">
                  <c:v>40444</c:v>
                </c:pt>
                <c:pt idx="54">
                  <c:v>40445</c:v>
                </c:pt>
                <c:pt idx="55">
                  <c:v>40446</c:v>
                </c:pt>
                <c:pt idx="56">
                  <c:v>40447</c:v>
                </c:pt>
                <c:pt idx="57">
                  <c:v>40448</c:v>
                </c:pt>
                <c:pt idx="58">
                  <c:v>40449</c:v>
                </c:pt>
                <c:pt idx="59">
                  <c:v>40450</c:v>
                </c:pt>
                <c:pt idx="60">
                  <c:v>40451</c:v>
                </c:pt>
                <c:pt idx="61">
                  <c:v>40452</c:v>
                </c:pt>
                <c:pt idx="62">
                  <c:v>40453</c:v>
                </c:pt>
                <c:pt idx="63">
                  <c:v>40454</c:v>
                </c:pt>
                <c:pt idx="64">
                  <c:v>40455</c:v>
                </c:pt>
                <c:pt idx="65">
                  <c:v>40456</c:v>
                </c:pt>
                <c:pt idx="66">
                  <c:v>40457</c:v>
                </c:pt>
                <c:pt idx="67">
                  <c:v>40458</c:v>
                </c:pt>
                <c:pt idx="68">
                  <c:v>40459</c:v>
                </c:pt>
                <c:pt idx="69">
                  <c:v>40460</c:v>
                </c:pt>
                <c:pt idx="70">
                  <c:v>40461</c:v>
                </c:pt>
                <c:pt idx="71">
                  <c:v>40462</c:v>
                </c:pt>
                <c:pt idx="72">
                  <c:v>40463</c:v>
                </c:pt>
                <c:pt idx="73">
                  <c:v>40464</c:v>
                </c:pt>
                <c:pt idx="74">
                  <c:v>40465</c:v>
                </c:pt>
                <c:pt idx="75">
                  <c:v>40466</c:v>
                </c:pt>
                <c:pt idx="76">
                  <c:v>40467</c:v>
                </c:pt>
                <c:pt idx="77">
                  <c:v>40468</c:v>
                </c:pt>
                <c:pt idx="78">
                  <c:v>40469</c:v>
                </c:pt>
                <c:pt idx="79">
                  <c:v>40470</c:v>
                </c:pt>
                <c:pt idx="80">
                  <c:v>40471</c:v>
                </c:pt>
                <c:pt idx="81">
                  <c:v>40472</c:v>
                </c:pt>
                <c:pt idx="82">
                  <c:v>40473</c:v>
                </c:pt>
                <c:pt idx="83">
                  <c:v>40474</c:v>
                </c:pt>
                <c:pt idx="84">
                  <c:v>40475</c:v>
                </c:pt>
                <c:pt idx="85">
                  <c:v>40476</c:v>
                </c:pt>
                <c:pt idx="86">
                  <c:v>40477</c:v>
                </c:pt>
                <c:pt idx="87">
                  <c:v>40478</c:v>
                </c:pt>
                <c:pt idx="88">
                  <c:v>40479</c:v>
                </c:pt>
                <c:pt idx="89">
                  <c:v>40480</c:v>
                </c:pt>
                <c:pt idx="90">
                  <c:v>40481</c:v>
                </c:pt>
                <c:pt idx="91">
                  <c:v>40482</c:v>
                </c:pt>
                <c:pt idx="92">
                  <c:v>40483</c:v>
                </c:pt>
                <c:pt idx="93">
                  <c:v>40484</c:v>
                </c:pt>
                <c:pt idx="94">
                  <c:v>40485</c:v>
                </c:pt>
                <c:pt idx="95">
                  <c:v>40486</c:v>
                </c:pt>
                <c:pt idx="96">
                  <c:v>40487</c:v>
                </c:pt>
                <c:pt idx="97">
                  <c:v>40488</c:v>
                </c:pt>
                <c:pt idx="98">
                  <c:v>40489</c:v>
                </c:pt>
                <c:pt idx="99">
                  <c:v>40490</c:v>
                </c:pt>
                <c:pt idx="100">
                  <c:v>40491</c:v>
                </c:pt>
                <c:pt idx="101">
                  <c:v>40492</c:v>
                </c:pt>
                <c:pt idx="102">
                  <c:v>40493</c:v>
                </c:pt>
                <c:pt idx="103">
                  <c:v>40494</c:v>
                </c:pt>
                <c:pt idx="104">
                  <c:v>40495</c:v>
                </c:pt>
                <c:pt idx="105">
                  <c:v>40496</c:v>
                </c:pt>
                <c:pt idx="106">
                  <c:v>40497</c:v>
                </c:pt>
                <c:pt idx="107">
                  <c:v>40498</c:v>
                </c:pt>
                <c:pt idx="108">
                  <c:v>40499</c:v>
                </c:pt>
                <c:pt idx="109">
                  <c:v>40500</c:v>
                </c:pt>
                <c:pt idx="110">
                  <c:v>40501</c:v>
                </c:pt>
                <c:pt idx="111">
                  <c:v>40502</c:v>
                </c:pt>
                <c:pt idx="112">
                  <c:v>40503</c:v>
                </c:pt>
                <c:pt idx="113">
                  <c:v>40504</c:v>
                </c:pt>
                <c:pt idx="114">
                  <c:v>40505</c:v>
                </c:pt>
                <c:pt idx="115">
                  <c:v>40506</c:v>
                </c:pt>
                <c:pt idx="116">
                  <c:v>40507</c:v>
                </c:pt>
                <c:pt idx="117">
                  <c:v>40508</c:v>
                </c:pt>
                <c:pt idx="118">
                  <c:v>40509</c:v>
                </c:pt>
                <c:pt idx="119">
                  <c:v>40510</c:v>
                </c:pt>
                <c:pt idx="120">
                  <c:v>40511</c:v>
                </c:pt>
                <c:pt idx="121">
                  <c:v>40512</c:v>
                </c:pt>
                <c:pt idx="122">
                  <c:v>40513</c:v>
                </c:pt>
                <c:pt idx="123">
                  <c:v>40514</c:v>
                </c:pt>
                <c:pt idx="124">
                  <c:v>40515</c:v>
                </c:pt>
                <c:pt idx="125">
                  <c:v>40516</c:v>
                </c:pt>
                <c:pt idx="126">
                  <c:v>40517</c:v>
                </c:pt>
              </c:numCache>
            </c:numRef>
          </c:cat>
          <c:val>
            <c:numRef>
              <c:f>'Evolução da coleta 2010 x 2022'!$E$5:$E$131</c:f>
              <c:numCache>
                <c:formatCode>0.0%</c:formatCode>
                <c:ptCount val="127"/>
                <c:pt idx="0">
                  <c:v>1.2764755522860289E-6</c:v>
                </c:pt>
                <c:pt idx="1">
                  <c:v>7.9524426907419605E-5</c:v>
                </c:pt>
                <c:pt idx="2">
                  <c:v>7.3748375033325314E-4</c:v>
                </c:pt>
                <c:pt idx="3">
                  <c:v>1.6471268221329501E-3</c:v>
                </c:pt>
                <c:pt idx="4">
                  <c:v>6.7313236282400685E-3</c:v>
                </c:pt>
                <c:pt idx="5">
                  <c:v>2.7129482733492829E-2</c:v>
                </c:pt>
                <c:pt idx="6">
                  <c:v>2.7198268809816642E-2</c:v>
                </c:pt>
                <c:pt idx="7">
                  <c:v>2.7545778641630245E-2</c:v>
                </c:pt>
                <c:pt idx="8">
                  <c:v>3.8427152992221977E-2</c:v>
                </c:pt>
                <c:pt idx="9">
                  <c:v>7.6910720885206868E-2</c:v>
                </c:pt>
                <c:pt idx="10">
                  <c:v>0.10241338339514436</c:v>
                </c:pt>
                <c:pt idx="11">
                  <c:v>0.11958017123302571</c:v>
                </c:pt>
                <c:pt idx="12">
                  <c:v>0.16345234875809725</c:v>
                </c:pt>
                <c:pt idx="13">
                  <c:v>0.1734914194409205</c:v>
                </c:pt>
                <c:pt idx="14">
                  <c:v>0.17525368435786967</c:v>
                </c:pt>
                <c:pt idx="15">
                  <c:v>0.21016472693619029</c:v>
                </c:pt>
                <c:pt idx="16">
                  <c:v>0.25052278854041093</c:v>
                </c:pt>
                <c:pt idx="17">
                  <c:v>0.27229522249984739</c:v>
                </c:pt>
                <c:pt idx="18">
                  <c:v>0.31126691464402645</c:v>
                </c:pt>
                <c:pt idx="19">
                  <c:v>0.34628765434012165</c:v>
                </c:pt>
                <c:pt idx="20">
                  <c:v>0.34717460805897948</c:v>
                </c:pt>
                <c:pt idx="21">
                  <c:v>0.34717460805897948</c:v>
                </c:pt>
                <c:pt idx="22">
                  <c:v>0.38163015097376307</c:v>
                </c:pt>
                <c:pt idx="23">
                  <c:v>0.42271258054201727</c:v>
                </c:pt>
                <c:pt idx="24">
                  <c:v>0.42969390722582068</c:v>
                </c:pt>
                <c:pt idx="25">
                  <c:v>0.46312111611703455</c:v>
                </c:pt>
                <c:pt idx="26">
                  <c:v>0.4917225028098684</c:v>
                </c:pt>
                <c:pt idx="27">
                  <c:v>0.49244118513904611</c:v>
                </c:pt>
                <c:pt idx="28">
                  <c:v>0.49297515613715992</c:v>
                </c:pt>
                <c:pt idx="29">
                  <c:v>0.52078443124467078</c:v>
                </c:pt>
                <c:pt idx="30">
                  <c:v>0.54553131385469222</c:v>
                </c:pt>
                <c:pt idx="31">
                  <c:v>0.56404003384745127</c:v>
                </c:pt>
                <c:pt idx="32">
                  <c:v>0.58178106016847286</c:v>
                </c:pt>
                <c:pt idx="33">
                  <c:v>0.60196176634474552</c:v>
                </c:pt>
                <c:pt idx="34">
                  <c:v>0.60199576314362147</c:v>
                </c:pt>
                <c:pt idx="35">
                  <c:v>0.60317159391725783</c:v>
                </c:pt>
                <c:pt idx="36">
                  <c:v>0.61363950719916782</c:v>
                </c:pt>
                <c:pt idx="37">
                  <c:v>0.61418662057682205</c:v>
                </c:pt>
                <c:pt idx="38">
                  <c:v>0.63644074322320987</c:v>
                </c:pt>
                <c:pt idx="39">
                  <c:v>0.65654040915785683</c:v>
                </c:pt>
                <c:pt idx="40">
                  <c:v>0.67570699805702339</c:v>
                </c:pt>
                <c:pt idx="41">
                  <c:v>0.67637179716195017</c:v>
                </c:pt>
                <c:pt idx="42">
                  <c:v>0.67673782120792014</c:v>
                </c:pt>
                <c:pt idx="43">
                  <c:v>0.69537901276976566</c:v>
                </c:pt>
                <c:pt idx="44">
                  <c:v>0.71188569255037482</c:v>
                </c:pt>
                <c:pt idx="45">
                  <c:v>0.72605928350299698</c:v>
                </c:pt>
                <c:pt idx="46">
                  <c:v>0.73801652463553669</c:v>
                </c:pt>
                <c:pt idx="47">
                  <c:v>0.7521163565758292</c:v>
                </c:pt>
                <c:pt idx="48">
                  <c:v>0.75275890777560939</c:v>
                </c:pt>
                <c:pt idx="49">
                  <c:v>0.75313144184689584</c:v>
                </c:pt>
                <c:pt idx="50">
                  <c:v>0.76250227757809741</c:v>
                </c:pt>
                <c:pt idx="51">
                  <c:v>0.77705761450057509</c:v>
                </c:pt>
                <c:pt idx="52">
                  <c:v>0.79232271437930879</c:v>
                </c:pt>
                <c:pt idx="53">
                  <c:v>0.80363080918838159</c:v>
                </c:pt>
                <c:pt idx="54">
                  <c:v>0.816078248844888</c:v>
                </c:pt>
                <c:pt idx="55">
                  <c:v>0.8167349529673541</c:v>
                </c:pt>
                <c:pt idx="56">
                  <c:v>0.81715118505171391</c:v>
                </c:pt>
                <c:pt idx="57">
                  <c:v>0.83079031569059381</c:v>
                </c:pt>
                <c:pt idx="58">
                  <c:v>0.84196484860771248</c:v>
                </c:pt>
                <c:pt idx="59">
                  <c:v>0.85138844532840852</c:v>
                </c:pt>
                <c:pt idx="60">
                  <c:v>0.86060552957933711</c:v>
                </c:pt>
                <c:pt idx="61">
                  <c:v>0.86943769794612213</c:v>
                </c:pt>
                <c:pt idx="62">
                  <c:v>0.86981684309703988</c:v>
                </c:pt>
                <c:pt idx="63">
                  <c:v>0.87009033862141338</c:v>
                </c:pt>
                <c:pt idx="64">
                  <c:v>0.87911911081649108</c:v>
                </c:pt>
                <c:pt idx="65">
                  <c:v>0.88803836140918269</c:v>
                </c:pt>
                <c:pt idx="66">
                  <c:v>0.89566479224387074</c:v>
                </c:pt>
                <c:pt idx="67">
                  <c:v>0.90289866961569398</c:v>
                </c:pt>
                <c:pt idx="68">
                  <c:v>0.91133618365360092</c:v>
                </c:pt>
                <c:pt idx="69">
                  <c:v>0.91204724967864992</c:v>
                </c:pt>
                <c:pt idx="70">
                  <c:v>0.91242455989596127</c:v>
                </c:pt>
                <c:pt idx="71">
                  <c:v>0.91850507246386837</c:v>
                </c:pt>
                <c:pt idx="72">
                  <c:v>0.91917948236597424</c:v>
                </c:pt>
                <c:pt idx="73">
                  <c:v>0.92977307530330311</c:v>
                </c:pt>
                <c:pt idx="74">
                  <c:v>0.93800030063126716</c:v>
                </c:pt>
                <c:pt idx="75">
                  <c:v>0.94591173654489191</c:v>
                </c:pt>
                <c:pt idx="76">
                  <c:v>0.94669248217915136</c:v>
                </c:pt>
                <c:pt idx="77">
                  <c:v>0.94710654957372042</c:v>
                </c:pt>
                <c:pt idx="78">
                  <c:v>0.94717367623182624</c:v>
                </c:pt>
                <c:pt idx="79">
                  <c:v>0.95636993265666015</c:v>
                </c:pt>
                <c:pt idx="80">
                  <c:v>0.95935061476285888</c:v>
                </c:pt>
                <c:pt idx="81">
                  <c:v>0.96790990988710202</c:v>
                </c:pt>
                <c:pt idx="82">
                  <c:v>0.97403024317359221</c:v>
                </c:pt>
                <c:pt idx="83">
                  <c:v>0.97520119674688932</c:v>
                </c:pt>
                <c:pt idx="84">
                  <c:v>0.97567850818642599</c:v>
                </c:pt>
                <c:pt idx="85">
                  <c:v>0.98024443464371247</c:v>
                </c:pt>
                <c:pt idx="86">
                  <c:v>0.98374524862557888</c:v>
                </c:pt>
                <c:pt idx="87">
                  <c:v>0.98576171301146953</c:v>
                </c:pt>
                <c:pt idx="88">
                  <c:v>0.9858970672878451</c:v>
                </c:pt>
                <c:pt idx="89">
                  <c:v>0.98716364483595276</c:v>
                </c:pt>
                <c:pt idx="90">
                  <c:v>0.98726670959950358</c:v>
                </c:pt>
                <c:pt idx="91">
                  <c:v>0.98734066540181409</c:v>
                </c:pt>
                <c:pt idx="92">
                  <c:v>0.98765344977995739</c:v>
                </c:pt>
                <c:pt idx="93">
                  <c:v>0.98772390591179549</c:v>
                </c:pt>
                <c:pt idx="94">
                  <c:v>0.98876476535172209</c:v>
                </c:pt>
                <c:pt idx="95">
                  <c:v>0.9896337686331258</c:v>
                </c:pt>
                <c:pt idx="96">
                  <c:v>0.99035796108177088</c:v>
                </c:pt>
                <c:pt idx="97">
                  <c:v>0.99043957573739516</c:v>
                </c:pt>
                <c:pt idx="98">
                  <c:v>0.99046250442950312</c:v>
                </c:pt>
                <c:pt idx="99">
                  <c:v>0.99114409982523877</c:v>
                </c:pt>
                <c:pt idx="100">
                  <c:v>0.99189081674873358</c:v>
                </c:pt>
                <c:pt idx="101">
                  <c:v>0.99260825451424783</c:v>
                </c:pt>
                <c:pt idx="102">
                  <c:v>0.99318191326474148</c:v>
                </c:pt>
                <c:pt idx="103">
                  <c:v>0.99391924809292687</c:v>
                </c:pt>
                <c:pt idx="104">
                  <c:v>0.99401022888791613</c:v>
                </c:pt>
                <c:pt idx="105">
                  <c:v>0.99404246521425943</c:v>
                </c:pt>
                <c:pt idx="106">
                  <c:v>0.99414513107920022</c:v>
                </c:pt>
                <c:pt idx="107">
                  <c:v>0.99496403801382494</c:v>
                </c:pt>
                <c:pt idx="108">
                  <c:v>0.99577447766061944</c:v>
                </c:pt>
                <c:pt idx="109">
                  <c:v>0.99634830128920515</c:v>
                </c:pt>
                <c:pt idx="110">
                  <c:v>0.99716091094443859</c:v>
                </c:pt>
                <c:pt idx="111">
                  <c:v>0.99729696196371975</c:v>
                </c:pt>
                <c:pt idx="112">
                  <c:v>0.99743448092988607</c:v>
                </c:pt>
                <c:pt idx="113">
                  <c:v>0.99822368853332755</c:v>
                </c:pt>
                <c:pt idx="114">
                  <c:v>0.99898020240668617</c:v>
                </c:pt>
                <c:pt idx="115">
                  <c:v>0.99977570197087084</c:v>
                </c:pt>
                <c:pt idx="116">
                  <c:v>0.99989899355327727</c:v>
                </c:pt>
                <c:pt idx="117">
                  <c:v>0.99989899355327727</c:v>
                </c:pt>
                <c:pt idx="118">
                  <c:v>0.99989899355327727</c:v>
                </c:pt>
                <c:pt idx="119">
                  <c:v>0.99989899355327727</c:v>
                </c:pt>
                <c:pt idx="120">
                  <c:v>0.99998942120886047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3-4BE6-894C-995EE3894273}"/>
            </c:ext>
          </c:extLst>
        </c:ser>
        <c:ser>
          <c:idx val="1"/>
          <c:order val="1"/>
          <c:tx>
            <c:strRef>
              <c:f>'Evolução da coleta 2010 x 2022'!$G$4</c:f>
              <c:strCache>
                <c:ptCount val="1"/>
                <c:pt idx="0">
                  <c:v>% Pop. coletada 2022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1AB3-4BE6-894C-995EE3894273}"/>
              </c:ext>
            </c:extLst>
          </c:dPt>
          <c:dLbls>
            <c:dLbl>
              <c:idx val="62"/>
              <c:layout>
                <c:manualLayout>
                  <c:x val="0.42139789219836915"/>
                  <c:y val="-0.11632825719120139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600" b="1"/>
                    </a:pPr>
                    <a:r>
                      <a:rPr lang="en-US"/>
                      <a:t>78,7%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AB3-4BE6-894C-995EE38942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exp"/>
            <c:dispRSqr val="0"/>
            <c:dispEq val="0"/>
          </c:trendline>
          <c:cat>
            <c:numRef>
              <c:f>'Evolução da coleta 2010 x 2022'!$B$5:$B$131</c:f>
              <c:numCache>
                <c:formatCode>d/m;@</c:formatCode>
                <c:ptCount val="127"/>
                <c:pt idx="0">
                  <c:v>40391</c:v>
                </c:pt>
                <c:pt idx="1">
                  <c:v>40392</c:v>
                </c:pt>
                <c:pt idx="2">
                  <c:v>40393</c:v>
                </c:pt>
                <c:pt idx="3">
                  <c:v>40394</c:v>
                </c:pt>
                <c:pt idx="4">
                  <c:v>40395</c:v>
                </c:pt>
                <c:pt idx="5">
                  <c:v>40396</c:v>
                </c:pt>
                <c:pt idx="6">
                  <c:v>40397</c:v>
                </c:pt>
                <c:pt idx="7">
                  <c:v>40398</c:v>
                </c:pt>
                <c:pt idx="8">
                  <c:v>40399</c:v>
                </c:pt>
                <c:pt idx="9">
                  <c:v>40400</c:v>
                </c:pt>
                <c:pt idx="10">
                  <c:v>40401</c:v>
                </c:pt>
                <c:pt idx="11">
                  <c:v>40402</c:v>
                </c:pt>
                <c:pt idx="12">
                  <c:v>40403</c:v>
                </c:pt>
                <c:pt idx="13">
                  <c:v>40404</c:v>
                </c:pt>
                <c:pt idx="14">
                  <c:v>40405</c:v>
                </c:pt>
                <c:pt idx="15">
                  <c:v>40406</c:v>
                </c:pt>
                <c:pt idx="16">
                  <c:v>40407</c:v>
                </c:pt>
                <c:pt idx="17">
                  <c:v>40408</c:v>
                </c:pt>
                <c:pt idx="18">
                  <c:v>40409</c:v>
                </c:pt>
                <c:pt idx="19">
                  <c:v>40410</c:v>
                </c:pt>
                <c:pt idx="20">
                  <c:v>40411</c:v>
                </c:pt>
                <c:pt idx="21">
                  <c:v>40412</c:v>
                </c:pt>
                <c:pt idx="22">
                  <c:v>40413</c:v>
                </c:pt>
                <c:pt idx="23">
                  <c:v>40414</c:v>
                </c:pt>
                <c:pt idx="24">
                  <c:v>40415</c:v>
                </c:pt>
                <c:pt idx="25">
                  <c:v>40416</c:v>
                </c:pt>
                <c:pt idx="26">
                  <c:v>40417</c:v>
                </c:pt>
                <c:pt idx="27">
                  <c:v>40418</c:v>
                </c:pt>
                <c:pt idx="28">
                  <c:v>40419</c:v>
                </c:pt>
                <c:pt idx="29">
                  <c:v>40420</c:v>
                </c:pt>
                <c:pt idx="30">
                  <c:v>40421</c:v>
                </c:pt>
                <c:pt idx="31">
                  <c:v>40422</c:v>
                </c:pt>
                <c:pt idx="32">
                  <c:v>40423</c:v>
                </c:pt>
                <c:pt idx="33">
                  <c:v>40424</c:v>
                </c:pt>
                <c:pt idx="34">
                  <c:v>40425</c:v>
                </c:pt>
                <c:pt idx="35">
                  <c:v>40426</c:v>
                </c:pt>
                <c:pt idx="36">
                  <c:v>40427</c:v>
                </c:pt>
                <c:pt idx="37">
                  <c:v>40428</c:v>
                </c:pt>
                <c:pt idx="38">
                  <c:v>40429</c:v>
                </c:pt>
                <c:pt idx="39">
                  <c:v>40430</c:v>
                </c:pt>
                <c:pt idx="40">
                  <c:v>40431</c:v>
                </c:pt>
                <c:pt idx="41">
                  <c:v>40432</c:v>
                </c:pt>
                <c:pt idx="42">
                  <c:v>40433</c:v>
                </c:pt>
                <c:pt idx="43">
                  <c:v>40434</c:v>
                </c:pt>
                <c:pt idx="44">
                  <c:v>40435</c:v>
                </c:pt>
                <c:pt idx="45">
                  <c:v>40436</c:v>
                </c:pt>
                <c:pt idx="46">
                  <c:v>40437</c:v>
                </c:pt>
                <c:pt idx="47">
                  <c:v>40438</c:v>
                </c:pt>
                <c:pt idx="48">
                  <c:v>40439</c:v>
                </c:pt>
                <c:pt idx="49">
                  <c:v>40440</c:v>
                </c:pt>
                <c:pt idx="50">
                  <c:v>40441</c:v>
                </c:pt>
                <c:pt idx="51">
                  <c:v>40442</c:v>
                </c:pt>
                <c:pt idx="52">
                  <c:v>40443</c:v>
                </c:pt>
                <c:pt idx="53">
                  <c:v>40444</c:v>
                </c:pt>
                <c:pt idx="54">
                  <c:v>40445</c:v>
                </c:pt>
                <c:pt idx="55">
                  <c:v>40446</c:v>
                </c:pt>
                <c:pt idx="56">
                  <c:v>40447</c:v>
                </c:pt>
                <c:pt idx="57">
                  <c:v>40448</c:v>
                </c:pt>
                <c:pt idx="58">
                  <c:v>40449</c:v>
                </c:pt>
                <c:pt idx="59">
                  <c:v>40450</c:v>
                </c:pt>
                <c:pt idx="60">
                  <c:v>40451</c:v>
                </c:pt>
                <c:pt idx="61">
                  <c:v>40452</c:v>
                </c:pt>
                <c:pt idx="62">
                  <c:v>40453</c:v>
                </c:pt>
                <c:pt idx="63">
                  <c:v>40454</c:v>
                </c:pt>
                <c:pt idx="64">
                  <c:v>40455</c:v>
                </c:pt>
                <c:pt idx="65">
                  <c:v>40456</c:v>
                </c:pt>
                <c:pt idx="66">
                  <c:v>40457</c:v>
                </c:pt>
                <c:pt idx="67">
                  <c:v>40458</c:v>
                </c:pt>
                <c:pt idx="68">
                  <c:v>40459</c:v>
                </c:pt>
                <c:pt idx="69">
                  <c:v>40460</c:v>
                </c:pt>
                <c:pt idx="70">
                  <c:v>40461</c:v>
                </c:pt>
                <c:pt idx="71">
                  <c:v>40462</c:v>
                </c:pt>
                <c:pt idx="72">
                  <c:v>40463</c:v>
                </c:pt>
                <c:pt idx="73">
                  <c:v>40464</c:v>
                </c:pt>
                <c:pt idx="74">
                  <c:v>40465</c:v>
                </c:pt>
                <c:pt idx="75">
                  <c:v>40466</c:v>
                </c:pt>
                <c:pt idx="76">
                  <c:v>40467</c:v>
                </c:pt>
                <c:pt idx="77">
                  <c:v>40468</c:v>
                </c:pt>
                <c:pt idx="78">
                  <c:v>40469</c:v>
                </c:pt>
                <c:pt idx="79">
                  <c:v>40470</c:v>
                </c:pt>
                <c:pt idx="80">
                  <c:v>40471</c:v>
                </c:pt>
                <c:pt idx="81">
                  <c:v>40472</c:v>
                </c:pt>
                <c:pt idx="82">
                  <c:v>40473</c:v>
                </c:pt>
                <c:pt idx="83">
                  <c:v>40474</c:v>
                </c:pt>
                <c:pt idx="84">
                  <c:v>40475</c:v>
                </c:pt>
                <c:pt idx="85">
                  <c:v>40476</c:v>
                </c:pt>
                <c:pt idx="86">
                  <c:v>40477</c:v>
                </c:pt>
                <c:pt idx="87">
                  <c:v>40478</c:v>
                </c:pt>
                <c:pt idx="88">
                  <c:v>40479</c:v>
                </c:pt>
                <c:pt idx="89">
                  <c:v>40480</c:v>
                </c:pt>
                <c:pt idx="90">
                  <c:v>40481</c:v>
                </c:pt>
                <c:pt idx="91">
                  <c:v>40482</c:v>
                </c:pt>
                <c:pt idx="92">
                  <c:v>40483</c:v>
                </c:pt>
                <c:pt idx="93">
                  <c:v>40484</c:v>
                </c:pt>
                <c:pt idx="94">
                  <c:v>40485</c:v>
                </c:pt>
                <c:pt idx="95">
                  <c:v>40486</c:v>
                </c:pt>
                <c:pt idx="96">
                  <c:v>40487</c:v>
                </c:pt>
                <c:pt idx="97">
                  <c:v>40488</c:v>
                </c:pt>
                <c:pt idx="98">
                  <c:v>40489</c:v>
                </c:pt>
                <c:pt idx="99">
                  <c:v>40490</c:v>
                </c:pt>
                <c:pt idx="100">
                  <c:v>40491</c:v>
                </c:pt>
                <c:pt idx="101">
                  <c:v>40492</c:v>
                </c:pt>
                <c:pt idx="102">
                  <c:v>40493</c:v>
                </c:pt>
                <c:pt idx="103">
                  <c:v>40494</c:v>
                </c:pt>
                <c:pt idx="104">
                  <c:v>40495</c:v>
                </c:pt>
                <c:pt idx="105">
                  <c:v>40496</c:v>
                </c:pt>
                <c:pt idx="106">
                  <c:v>40497</c:v>
                </c:pt>
                <c:pt idx="107">
                  <c:v>40498</c:v>
                </c:pt>
                <c:pt idx="108">
                  <c:v>40499</c:v>
                </c:pt>
                <c:pt idx="109">
                  <c:v>40500</c:v>
                </c:pt>
                <c:pt idx="110">
                  <c:v>40501</c:v>
                </c:pt>
                <c:pt idx="111">
                  <c:v>40502</c:v>
                </c:pt>
                <c:pt idx="112">
                  <c:v>40503</c:v>
                </c:pt>
                <c:pt idx="113">
                  <c:v>40504</c:v>
                </c:pt>
                <c:pt idx="114">
                  <c:v>40505</c:v>
                </c:pt>
                <c:pt idx="115">
                  <c:v>40506</c:v>
                </c:pt>
                <c:pt idx="116">
                  <c:v>40507</c:v>
                </c:pt>
                <c:pt idx="117">
                  <c:v>40508</c:v>
                </c:pt>
                <c:pt idx="118">
                  <c:v>40509</c:v>
                </c:pt>
                <c:pt idx="119">
                  <c:v>40510</c:v>
                </c:pt>
                <c:pt idx="120">
                  <c:v>40511</c:v>
                </c:pt>
                <c:pt idx="121">
                  <c:v>40512</c:v>
                </c:pt>
                <c:pt idx="122">
                  <c:v>40513</c:v>
                </c:pt>
                <c:pt idx="123">
                  <c:v>40514</c:v>
                </c:pt>
                <c:pt idx="124">
                  <c:v>40515</c:v>
                </c:pt>
                <c:pt idx="125">
                  <c:v>40516</c:v>
                </c:pt>
                <c:pt idx="126">
                  <c:v>40517</c:v>
                </c:pt>
              </c:numCache>
            </c:numRef>
          </c:cat>
          <c:val>
            <c:numRef>
              <c:f>'Evolução da coleta 2010 x 2022'!$G$5:$G$131</c:f>
              <c:numCache>
                <c:formatCode>0.0%</c:formatCode>
                <c:ptCount val="127"/>
                <c:pt idx="0">
                  <c:v>6.2067159856386746E-3</c:v>
                </c:pt>
                <c:pt idx="1">
                  <c:v>1.7619597786754052E-2</c:v>
                </c:pt>
                <c:pt idx="2">
                  <c:v>3.1131766839028251E-2</c:v>
                </c:pt>
                <c:pt idx="3">
                  <c:v>4.5819492686209599E-2</c:v>
                </c:pt>
                <c:pt idx="4">
                  <c:v>5.9831268805670593E-2</c:v>
                </c:pt>
                <c:pt idx="5">
                  <c:v>6.6597118112675158E-2</c:v>
                </c:pt>
                <c:pt idx="6">
                  <c:v>6.8066007424730596E-2</c:v>
                </c:pt>
                <c:pt idx="7">
                  <c:v>8.2841044382644793E-2</c:v>
                </c:pt>
                <c:pt idx="8">
                  <c:v>9.7075080603156311E-2</c:v>
                </c:pt>
                <c:pt idx="9">
                  <c:v>0.1109629569826619</c:v>
                </c:pt>
                <c:pt idx="10">
                  <c:v>0.12541802977671246</c:v>
                </c:pt>
                <c:pt idx="11">
                  <c:v>0.13880305041253527</c:v>
                </c:pt>
                <c:pt idx="12">
                  <c:v>0.14653149709762164</c:v>
                </c:pt>
                <c:pt idx="13">
                  <c:v>0.14745454781636694</c:v>
                </c:pt>
                <c:pt idx="14">
                  <c:v>0.16002998233071575</c:v>
                </c:pt>
                <c:pt idx="15">
                  <c:v>0.17286822211640923</c:v>
                </c:pt>
                <c:pt idx="16">
                  <c:v>0.18508194720831314</c:v>
                </c:pt>
                <c:pt idx="17">
                  <c:v>0.19618162471786968</c:v>
                </c:pt>
                <c:pt idx="18">
                  <c:v>0.20575777139554785</c:v>
                </c:pt>
                <c:pt idx="19">
                  <c:v>0.21239379083883447</c:v>
                </c:pt>
                <c:pt idx="20">
                  <c:v>0.21412948884175489</c:v>
                </c:pt>
                <c:pt idx="21">
                  <c:v>0.22506513865925545</c:v>
                </c:pt>
                <c:pt idx="22">
                  <c:v>0.23621182587718403</c:v>
                </c:pt>
                <c:pt idx="23">
                  <c:v>0.24719532921513349</c:v>
                </c:pt>
                <c:pt idx="24">
                  <c:v>0.25760372774423967</c:v>
                </c:pt>
                <c:pt idx="25">
                  <c:v>0.26678630171788092</c:v>
                </c:pt>
                <c:pt idx="26">
                  <c:v>0.27302553259554874</c:v>
                </c:pt>
                <c:pt idx="27">
                  <c:v>0.27451266699984428</c:v>
                </c:pt>
                <c:pt idx="28">
                  <c:v>0.28284679261802631</c:v>
                </c:pt>
                <c:pt idx="29">
                  <c:v>0.2921938255654517</c:v>
                </c:pt>
                <c:pt idx="30">
                  <c:v>0.30190904184908968</c:v>
                </c:pt>
                <c:pt idx="31">
                  <c:v>0.31069303181252628</c:v>
                </c:pt>
                <c:pt idx="32">
                  <c:v>0.31843182457124419</c:v>
                </c:pt>
                <c:pt idx="33">
                  <c:v>0.32386766197051337</c:v>
                </c:pt>
                <c:pt idx="34">
                  <c:v>0.32520638858186501</c:v>
                </c:pt>
                <c:pt idx="35">
                  <c:v>0.33324591127693853</c:v>
                </c:pt>
                <c:pt idx="36">
                  <c:v>0.34098118815200273</c:v>
                </c:pt>
                <c:pt idx="37">
                  <c:v>0.34585713748688174</c:v>
                </c:pt>
                <c:pt idx="38">
                  <c:v>0.35441422169500009</c:v>
                </c:pt>
                <c:pt idx="39">
                  <c:v>0.36176171066659896</c:v>
                </c:pt>
                <c:pt idx="40">
                  <c:v>0.36658662343436121</c:v>
                </c:pt>
                <c:pt idx="41">
                  <c:v>0.367916583775803</c:v>
                </c:pt>
                <c:pt idx="42">
                  <c:v>0.37534111747786597</c:v>
                </c:pt>
                <c:pt idx="43">
                  <c:v>0.3838327781229568</c:v>
                </c:pt>
                <c:pt idx="44">
                  <c:v>0.39101695664276503</c:v>
                </c:pt>
                <c:pt idx="45">
                  <c:v>0.39867030405300896</c:v>
                </c:pt>
                <c:pt idx="46">
                  <c:v>0.40517804999707502</c:v>
                </c:pt>
                <c:pt idx="47">
                  <c:v>0.41055573468071244</c:v>
                </c:pt>
                <c:pt idx="48">
                  <c:v>0.41216043085869708</c:v>
                </c:pt>
                <c:pt idx="49">
                  <c:v>0.41956419272013412</c:v>
                </c:pt>
                <c:pt idx="50">
                  <c:v>0.42809366552195904</c:v>
                </c:pt>
                <c:pt idx="51">
                  <c:v>0.43560749329313553</c:v>
                </c:pt>
                <c:pt idx="52">
                  <c:v>0.44284807596243836</c:v>
                </c:pt>
                <c:pt idx="53">
                  <c:v>0.4500496510745649</c:v>
                </c:pt>
                <c:pt idx="54">
                  <c:v>0.45563833565587136</c:v>
                </c:pt>
                <c:pt idx="55">
                  <c:v>0.45717665663831952</c:v>
                </c:pt>
                <c:pt idx="56">
                  <c:v>0.46311662018723165</c:v>
                </c:pt>
                <c:pt idx="57">
                  <c:v>0.47043827444574332</c:v>
                </c:pt>
                <c:pt idx="58">
                  <c:v>0.4761858582168163</c:v>
                </c:pt>
                <c:pt idx="59">
                  <c:v>0.48292471491305039</c:v>
                </c:pt>
                <c:pt idx="60">
                  <c:v>0.48811564992053941</c:v>
                </c:pt>
                <c:pt idx="61">
                  <c:v>0.49255337014113493</c:v>
                </c:pt>
                <c:pt idx="62">
                  <c:v>0.492846454202505</c:v>
                </c:pt>
                <c:pt idx="63">
                  <c:v>0.49869194361372055</c:v>
                </c:pt>
                <c:pt idx="64">
                  <c:v>0.50610943617278648</c:v>
                </c:pt>
                <c:pt idx="65">
                  <c:v>0.51355584335902016</c:v>
                </c:pt>
                <c:pt idx="66">
                  <c:v>0.52000405367321734</c:v>
                </c:pt>
                <c:pt idx="67">
                  <c:v>0.52603881013327736</c:v>
                </c:pt>
                <c:pt idx="68">
                  <c:v>0.53121573317244519</c:v>
                </c:pt>
                <c:pt idx="69">
                  <c:v>0.53263449535928908</c:v>
                </c:pt>
                <c:pt idx="70">
                  <c:v>0.53806436044419181</c:v>
                </c:pt>
                <c:pt idx="71">
                  <c:v>0.54458634337313283</c:v>
                </c:pt>
                <c:pt idx="72">
                  <c:v>0.54881731557135793</c:v>
                </c:pt>
                <c:pt idx="73">
                  <c:v>0.55541621197110658</c:v>
                </c:pt>
                <c:pt idx="74">
                  <c:v>0.561242181196277</c:v>
                </c:pt>
                <c:pt idx="75">
                  <c:v>0.56570785972368653</c:v>
                </c:pt>
                <c:pt idx="76">
                  <c:v>0.56730598823100609</c:v>
                </c:pt>
                <c:pt idx="77">
                  <c:v>0.57372534954786369</c:v>
                </c:pt>
                <c:pt idx="78">
                  <c:v>0.57977597436281392</c:v>
                </c:pt>
                <c:pt idx="79">
                  <c:v>0.58642064756773349</c:v>
                </c:pt>
                <c:pt idx="80">
                  <c:v>0.59267987679162337</c:v>
                </c:pt>
                <c:pt idx="81">
                  <c:v>0.59800276525655716</c:v>
                </c:pt>
                <c:pt idx="82">
                  <c:v>0.60306127802211429</c:v>
                </c:pt>
                <c:pt idx="83">
                  <c:v>0.60479275696465029</c:v>
                </c:pt>
                <c:pt idx="84">
                  <c:v>0.61065040195761777</c:v>
                </c:pt>
                <c:pt idx="85">
                  <c:v>0.61709948421096106</c:v>
                </c:pt>
                <c:pt idx="86">
                  <c:v>0.62347134359573519</c:v>
                </c:pt>
                <c:pt idx="87">
                  <c:v>0.624825976064736</c:v>
                </c:pt>
                <c:pt idx="88">
                  <c:v>0.62522403972415985</c:v>
                </c:pt>
                <c:pt idx="89">
                  <c:v>0.63180495823882621</c:v>
                </c:pt>
                <c:pt idx="90">
                  <c:v>0.63557600597670216</c:v>
                </c:pt>
                <c:pt idx="91">
                  <c:v>0.6361041057650183</c:v>
                </c:pt>
                <c:pt idx="92">
                  <c:v>0.63970939599608079</c:v>
                </c:pt>
                <c:pt idx="93">
                  <c:v>0.64424078873289992</c:v>
                </c:pt>
                <c:pt idx="94">
                  <c:v>0.65059516714414789</c:v>
                </c:pt>
                <c:pt idx="95">
                  <c:v>0.65358762010299576</c:v>
                </c:pt>
                <c:pt idx="96">
                  <c:v>0.65879111853474059</c:v>
                </c:pt>
                <c:pt idx="97">
                  <c:v>0.66328809311451264</c:v>
                </c:pt>
                <c:pt idx="98">
                  <c:v>0.66516133248596476</c:v>
                </c:pt>
                <c:pt idx="99">
                  <c:v>0.67051692335672253</c:v>
                </c:pt>
                <c:pt idx="100">
                  <c:v>0.67626692605574923</c:v>
                </c:pt>
                <c:pt idx="101">
                  <c:v>0.68240553234324897</c:v>
                </c:pt>
                <c:pt idx="102">
                  <c:v>0.68829437025599183</c:v>
                </c:pt>
                <c:pt idx="103">
                  <c:v>0.69745026101662411</c:v>
                </c:pt>
                <c:pt idx="104">
                  <c:v>0.69745026101662411</c:v>
                </c:pt>
                <c:pt idx="105">
                  <c:v>0.69923591269449592</c:v>
                </c:pt>
                <c:pt idx="106">
                  <c:v>0.7040844240733416</c:v>
                </c:pt>
                <c:pt idx="107">
                  <c:v>0.71248012922175652</c:v>
                </c:pt>
                <c:pt idx="108">
                  <c:v>0.71757068340701069</c:v>
                </c:pt>
                <c:pt idx="109">
                  <c:v>0.72317415345104208</c:v>
                </c:pt>
                <c:pt idx="110">
                  <c:v>0.72731913182294317</c:v>
                </c:pt>
                <c:pt idx="111">
                  <c:v>0.73130982384443133</c:v>
                </c:pt>
                <c:pt idx="112">
                  <c:v>0.7347928457055537</c:v>
                </c:pt>
                <c:pt idx="113">
                  <c:v>0.73997153137439331</c:v>
                </c:pt>
                <c:pt idx="114">
                  <c:v>0.74498482050047443</c:v>
                </c:pt>
                <c:pt idx="115">
                  <c:v>0.75012604091310053</c:v>
                </c:pt>
                <c:pt idx="116">
                  <c:v>0.75337766137567275</c:v>
                </c:pt>
                <c:pt idx="117">
                  <c:v>0.75337766137567275</c:v>
                </c:pt>
                <c:pt idx="118">
                  <c:v>0.75999655612164352</c:v>
                </c:pt>
                <c:pt idx="119">
                  <c:v>0.76288401073105816</c:v>
                </c:pt>
                <c:pt idx="120">
                  <c:v>0.7667327923125945</c:v>
                </c:pt>
                <c:pt idx="121">
                  <c:v>0.77096207219882085</c:v>
                </c:pt>
                <c:pt idx="122">
                  <c:v>0.7758315991862258</c:v>
                </c:pt>
                <c:pt idx="123">
                  <c:v>0.77963226472800029</c:v>
                </c:pt>
                <c:pt idx="124">
                  <c:v>0.78255389841437351</c:v>
                </c:pt>
                <c:pt idx="125">
                  <c:v>0.78732067253003868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B3-4BE6-894C-995EE3894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0579887"/>
        <c:axId val="1"/>
      </c:lineChart>
      <c:dateAx>
        <c:axId val="900579887"/>
        <c:scaling>
          <c:orientation val="minMax"/>
        </c:scaling>
        <c:delete val="0"/>
        <c:axPos val="b"/>
        <c:numFmt formatCode="dd/mm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Offset val="100"/>
        <c:baseTimeUnit val="days"/>
        <c:majorUnit val="3"/>
        <c:majorTimeUnit val="days"/>
      </c:date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90057988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</c:legendEntry>
      <c:legendEntry>
        <c:idx val="2"/>
        <c:delete val="1"/>
      </c:legendEntry>
      <c:layout>
        <c:manualLayout>
          <c:xMode val="edge"/>
          <c:yMode val="edge"/>
          <c:x val="0.57636086454811286"/>
          <c:y val="0.85749497048909495"/>
          <c:w val="0.2049740124839918"/>
          <c:h val="9.49693233142811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Dias</a:t>
            </a:r>
            <a:r>
              <a:rPr lang="pt-BR" baseline="0"/>
              <a:t> da semana e horário das entrevistas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'Dias da semana e horário entrev'!$B$5</c:f>
              <c:strCache>
                <c:ptCount val="1"/>
                <c:pt idx="0">
                  <c:v>Antes das 9 horas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'Dias da semana e horário entrev'!$C$4:$I$4</c:f>
              <c:strCache>
                <c:ptCount val="7"/>
                <c:pt idx="0">
                  <c:v>Domingo</c:v>
                </c:pt>
                <c:pt idx="1">
                  <c:v>Segunda-feira</c:v>
                </c:pt>
                <c:pt idx="2">
                  <c:v>Terça-feira</c:v>
                </c:pt>
                <c:pt idx="3">
                  <c:v>Quarta-feira</c:v>
                </c:pt>
                <c:pt idx="4">
                  <c:v>Quinta-feira</c:v>
                </c:pt>
                <c:pt idx="5">
                  <c:v>Sexta-feira</c:v>
                </c:pt>
                <c:pt idx="6">
                  <c:v>Sábado</c:v>
                </c:pt>
              </c:strCache>
            </c:strRef>
          </c:cat>
          <c:val>
            <c:numRef>
              <c:f>'Dias da semana e horário entrev'!$C$5:$I$5</c:f>
              <c:numCache>
                <c:formatCode>#,##0</c:formatCode>
                <c:ptCount val="7"/>
                <c:pt idx="0">
                  <c:v>54845</c:v>
                </c:pt>
                <c:pt idx="1">
                  <c:v>279615</c:v>
                </c:pt>
                <c:pt idx="2">
                  <c:v>357949</c:v>
                </c:pt>
                <c:pt idx="3">
                  <c:v>339730</c:v>
                </c:pt>
                <c:pt idx="4">
                  <c:v>347741</c:v>
                </c:pt>
                <c:pt idx="5">
                  <c:v>327232</c:v>
                </c:pt>
                <c:pt idx="6">
                  <c:v>195389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1-4455-B116-0C881BD01011}"/>
            </c:ext>
          </c:extLst>
        </c:ser>
        <c:ser>
          <c:idx val="1"/>
          <c:order val="1"/>
          <c:tx>
            <c:strRef>
              <c:f>'Dias da semana e horário entrev'!$B$6</c:f>
              <c:strCache>
                <c:ptCount val="1"/>
                <c:pt idx="0">
                  <c:v>Entre 9 e 18 horas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'Dias da semana e horário entrev'!$C$4:$I$4</c:f>
              <c:strCache>
                <c:ptCount val="7"/>
                <c:pt idx="0">
                  <c:v>Domingo</c:v>
                </c:pt>
                <c:pt idx="1">
                  <c:v>Segunda-feira</c:v>
                </c:pt>
                <c:pt idx="2">
                  <c:v>Terça-feira</c:v>
                </c:pt>
                <c:pt idx="3">
                  <c:v>Quarta-feira</c:v>
                </c:pt>
                <c:pt idx="4">
                  <c:v>Quinta-feira</c:v>
                </c:pt>
                <c:pt idx="5">
                  <c:v>Sexta-feira</c:v>
                </c:pt>
                <c:pt idx="6">
                  <c:v>Sábado</c:v>
                </c:pt>
              </c:strCache>
            </c:strRef>
          </c:cat>
          <c:val>
            <c:numRef>
              <c:f>'Dias da semana e horário entrev'!$C$6:$I$6</c:f>
              <c:numCache>
                <c:formatCode>#,##0</c:formatCode>
                <c:ptCount val="7"/>
                <c:pt idx="0">
                  <c:v>1666890</c:v>
                </c:pt>
                <c:pt idx="1">
                  <c:v>8168510</c:v>
                </c:pt>
                <c:pt idx="2">
                  <c:v>9204885</c:v>
                </c:pt>
                <c:pt idx="3">
                  <c:v>8770602</c:v>
                </c:pt>
                <c:pt idx="4">
                  <c:v>8995351</c:v>
                </c:pt>
                <c:pt idx="5">
                  <c:v>8224935</c:v>
                </c:pt>
                <c:pt idx="6">
                  <c:v>6453625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1-4455-B116-0C881BD01011}"/>
            </c:ext>
          </c:extLst>
        </c:ser>
        <c:ser>
          <c:idx val="2"/>
          <c:order val="2"/>
          <c:tx>
            <c:strRef>
              <c:f>'Dias da semana e horário entrev'!$B$7</c:f>
              <c:strCache>
                <c:ptCount val="1"/>
                <c:pt idx="0">
                  <c:v>Entre 18 e 21 horas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'Dias da semana e horário entrev'!$C$4:$I$4</c:f>
              <c:strCache>
                <c:ptCount val="7"/>
                <c:pt idx="0">
                  <c:v>Domingo</c:v>
                </c:pt>
                <c:pt idx="1">
                  <c:v>Segunda-feira</c:v>
                </c:pt>
                <c:pt idx="2">
                  <c:v>Terça-feira</c:v>
                </c:pt>
                <c:pt idx="3">
                  <c:v>Quarta-feira</c:v>
                </c:pt>
                <c:pt idx="4">
                  <c:v>Quinta-feira</c:v>
                </c:pt>
                <c:pt idx="5">
                  <c:v>Sexta-feira</c:v>
                </c:pt>
                <c:pt idx="6">
                  <c:v>Sábado</c:v>
                </c:pt>
              </c:strCache>
            </c:strRef>
          </c:cat>
          <c:val>
            <c:numRef>
              <c:f>'Dias da semana e horário entrev'!$C$7:$I$7</c:f>
              <c:numCache>
                <c:formatCode>#,##0</c:formatCode>
                <c:ptCount val="7"/>
                <c:pt idx="0">
                  <c:v>134998</c:v>
                </c:pt>
                <c:pt idx="1">
                  <c:v>1108706</c:v>
                </c:pt>
                <c:pt idx="2">
                  <c:v>1129107</c:v>
                </c:pt>
                <c:pt idx="3">
                  <c:v>1094935</c:v>
                </c:pt>
                <c:pt idx="4">
                  <c:v>1192446</c:v>
                </c:pt>
                <c:pt idx="5">
                  <c:v>929169</c:v>
                </c:pt>
                <c:pt idx="6">
                  <c:v>377220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91-4455-B116-0C881BD01011}"/>
            </c:ext>
          </c:extLst>
        </c:ser>
        <c:ser>
          <c:idx val="3"/>
          <c:order val="3"/>
          <c:tx>
            <c:strRef>
              <c:f>'Dias da semana e horário entrev'!$B$8</c:f>
              <c:strCache>
                <c:ptCount val="1"/>
                <c:pt idx="0">
                  <c:v>Entre 21 e 0 horas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'Dias da semana e horário entrev'!$C$4:$I$4</c:f>
              <c:strCache>
                <c:ptCount val="7"/>
                <c:pt idx="0">
                  <c:v>Domingo</c:v>
                </c:pt>
                <c:pt idx="1">
                  <c:v>Segunda-feira</c:v>
                </c:pt>
                <c:pt idx="2">
                  <c:v>Terça-feira</c:v>
                </c:pt>
                <c:pt idx="3">
                  <c:v>Quarta-feira</c:v>
                </c:pt>
                <c:pt idx="4">
                  <c:v>Quinta-feira</c:v>
                </c:pt>
                <c:pt idx="5">
                  <c:v>Sexta-feira</c:v>
                </c:pt>
                <c:pt idx="6">
                  <c:v>Sábado</c:v>
                </c:pt>
              </c:strCache>
            </c:strRef>
          </c:cat>
          <c:val>
            <c:numRef>
              <c:f>'Dias da semana e horário entrev'!$C$8:$I$8</c:f>
              <c:numCache>
                <c:formatCode>#,##0</c:formatCode>
                <c:ptCount val="7"/>
                <c:pt idx="0">
                  <c:v>13296</c:v>
                </c:pt>
                <c:pt idx="1">
                  <c:v>32987</c:v>
                </c:pt>
                <c:pt idx="2">
                  <c:v>32435</c:v>
                </c:pt>
                <c:pt idx="3">
                  <c:v>32921</c:v>
                </c:pt>
                <c:pt idx="4">
                  <c:v>34967</c:v>
                </c:pt>
                <c:pt idx="5">
                  <c:v>24776</c:v>
                </c:pt>
                <c:pt idx="6">
                  <c:v>13874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91-4455-B116-0C881BD0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187552"/>
        <c:axId val="151175072"/>
      </c:barChart>
      <c:catAx>
        <c:axId val="1511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175072"/>
        <c:crosses val="autoZero"/>
        <c:auto val="1"/>
        <c:lblAlgn val="ctr"/>
        <c:lblOffset val="100"/>
        <c:noMultiLvlLbl val="0"/>
      </c:catAx>
      <c:valAx>
        <c:axId val="15117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18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da população recenseada por região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CE-4830-9405-CD47F1C9B80B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CE-4830-9405-CD47F1C9B80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E-4830-9405-CD47F1C9B80B}"/>
              </c:ext>
            </c:extLst>
          </c:dPt>
          <c:dPt>
            <c:idx val="3"/>
            <c:bubble3D val="0"/>
            <c:spPr>
              <a:solidFill>
                <a:schemeClr val="accent5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CE-4830-9405-CD47F1C9B80B}"/>
              </c:ext>
            </c:extLst>
          </c:dPt>
          <c:dPt>
            <c:idx val="4"/>
            <c:bubble3D val="0"/>
            <c:spPr>
              <a:solidFill>
                <a:schemeClr val="accent5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5CE-4830-9405-CD47F1C9B80B}"/>
              </c:ext>
            </c:extLst>
          </c:dPt>
          <c:dLbls>
            <c:dLbl>
              <c:idx val="0"/>
              <c:layout>
                <c:manualLayout>
                  <c:x val="-8.978228682953171E-3"/>
                  <c:y val="1.72197418621641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E-4830-9405-CD47F1C9B80B}"/>
                </c:ext>
              </c:extLst>
            </c:dLbl>
            <c:dLbl>
              <c:idx val="1"/>
              <c:layout>
                <c:manualLayout>
                  <c:x val="-4.0415741301568072E-3"/>
                  <c:y val="-5.282896338988617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E-4830-9405-CD47F1C9B80B}"/>
                </c:ext>
              </c:extLst>
            </c:dLbl>
            <c:dLbl>
              <c:idx val="2"/>
              <c:layout>
                <c:manualLayout>
                  <c:x val="-5.9704273607020493E-3"/>
                  <c:y val="-6.975945017182256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E-4830-9405-CD47F1C9B80B}"/>
                </c:ext>
              </c:extLst>
            </c:dLbl>
            <c:dLbl>
              <c:idx val="3"/>
              <c:layout>
                <c:manualLayout>
                  <c:x val="2.1215256746752809E-3"/>
                  <c:y val="-1.40279243445084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E-4830-9405-CD47F1C9B80B}"/>
                </c:ext>
              </c:extLst>
            </c:dLbl>
            <c:dLbl>
              <c:idx val="4"/>
              <c:layout>
                <c:manualLayout>
                  <c:x val="-1.2368766404199514E-2"/>
                  <c:y val="2.75455258814297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E-4830-9405-CD47F1C9B80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'População Recenseada'!$C$36:$C$40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Centro-Oeste</c:v>
                </c:pt>
                <c:pt idx="3">
                  <c:v>Sudeste</c:v>
                </c:pt>
                <c:pt idx="4">
                  <c:v>Sul</c:v>
                </c:pt>
              </c:strCache>
            </c:strRef>
          </c:cat>
          <c:val>
            <c:numRef>
              <c:f>'População Recenseada'!$D$36:$D$40</c:f>
              <c:numCache>
                <c:formatCode>#,##0</c:formatCode>
                <c:ptCount val="5"/>
                <c:pt idx="0">
                  <c:v>14771198</c:v>
                </c:pt>
                <c:pt idx="1">
                  <c:v>49457910</c:v>
                </c:pt>
                <c:pt idx="2">
                  <c:v>12510036</c:v>
                </c:pt>
                <c:pt idx="3">
                  <c:v>66461142</c:v>
                </c:pt>
                <c:pt idx="4">
                  <c:v>24818059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CE-4830-9405-CD47F1C9B80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da população recenseada em relação à estimada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% População recenseada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'População Recenseada x Estimada'!$B$5:$B$31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'População Recenseada x Estimada'!$E$5:$E$31</c:f>
              <c:numCache>
                <c:formatCode>0.00%</c:formatCode>
                <c:ptCount val="27"/>
                <c:pt idx="0">
                  <c:v>0.74224719299192743</c:v>
                </c:pt>
                <c:pt idx="1">
                  <c:v>0.72843586113206216</c:v>
                </c:pt>
                <c:pt idx="2">
                  <c:v>0.86425557875360515</c:v>
                </c:pt>
                <c:pt idx="3">
                  <c:v>0.81817429712599565</c:v>
                </c:pt>
                <c:pt idx="4">
                  <c:v>0.75965373167793915</c:v>
                </c:pt>
                <c:pt idx="5">
                  <c:v>0.66889733857634293</c:v>
                </c:pt>
                <c:pt idx="6">
                  <c:v>0.79895082815767193</c:v>
                </c:pt>
                <c:pt idx="7">
                  <c:v>0.87578631958398845</c:v>
                </c:pt>
                <c:pt idx="8">
                  <c:v>0.96237759516491406</c:v>
                </c:pt>
                <c:pt idx="9">
                  <c:v>0.80257429728436958</c:v>
                </c:pt>
                <c:pt idx="10">
                  <c:v>0.89806293515998614</c:v>
                </c:pt>
                <c:pt idx="11">
                  <c:v>0.88306573675985034</c:v>
                </c:pt>
                <c:pt idx="12">
                  <c:v>0.87215064963147015</c:v>
                </c:pt>
                <c:pt idx="13">
                  <c:v>0.88844194855157754</c:v>
                </c:pt>
                <c:pt idx="14">
                  <c:v>0.91235780256697319</c:v>
                </c:pt>
                <c:pt idx="15">
                  <c:v>0.81860250362956088</c:v>
                </c:pt>
                <c:pt idx="16">
                  <c:v>0.80456855743409872</c:v>
                </c:pt>
                <c:pt idx="17">
                  <c:v>0.70679502145304329</c:v>
                </c:pt>
                <c:pt idx="18">
                  <c:v>0.76165762935849246</c:v>
                </c:pt>
                <c:pt idx="19">
                  <c:v>0.70802637871161245</c:v>
                </c:pt>
                <c:pt idx="20">
                  <c:v>0.80041239979292056</c:v>
                </c:pt>
                <c:pt idx="21">
                  <c:v>0.85690333670233576</c:v>
                </c:pt>
                <c:pt idx="22">
                  <c:v>0.80642063099620376</c:v>
                </c:pt>
                <c:pt idx="23">
                  <c:v>0.76947845651644065</c:v>
                </c:pt>
                <c:pt idx="24">
                  <c:v>0.65987821376450218</c:v>
                </c:pt>
                <c:pt idx="25">
                  <c:v>0.79114432639352683</c:v>
                </c:pt>
                <c:pt idx="26">
                  <c:v>0.73358486907483866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8-4F3A-A6FE-70C33A0DABA3}"/>
            </c:ext>
          </c:extLst>
        </c:ser>
        <c:ser>
          <c:idx val="1"/>
          <c:order val="1"/>
          <c:tx>
            <c:strRef>
              <c:f>'População Recenseada x Estimada'!$F$4</c:f>
              <c:strCache>
                <c:ptCount val="1"/>
                <c:pt idx="0">
                  <c:v>% recenseado Brasil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strRef>
              <c:f>'População Recenseada x Estimada'!$B$5:$B$31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'População Recenseada x Estimada'!$F$5:$F$31</c:f>
              <c:numCache>
                <c:formatCode>0.00%</c:formatCode>
                <c:ptCount val="27"/>
                <c:pt idx="0">
                  <c:v>0.78764393693669188</c:v>
                </c:pt>
                <c:pt idx="1">
                  <c:v>0.78764393693669188</c:v>
                </c:pt>
                <c:pt idx="2">
                  <c:v>0.78764393693669188</c:v>
                </c:pt>
                <c:pt idx="3">
                  <c:v>0.78764393693669188</c:v>
                </c:pt>
                <c:pt idx="4">
                  <c:v>0.78764393693669188</c:v>
                </c:pt>
                <c:pt idx="5">
                  <c:v>0.78764393693669188</c:v>
                </c:pt>
                <c:pt idx="6">
                  <c:v>0.78764393693669188</c:v>
                </c:pt>
                <c:pt idx="7">
                  <c:v>0.78764393693669188</c:v>
                </c:pt>
                <c:pt idx="8">
                  <c:v>0.78764393693669188</c:v>
                </c:pt>
                <c:pt idx="9">
                  <c:v>0.78764393693669188</c:v>
                </c:pt>
                <c:pt idx="10">
                  <c:v>0.78764393693669188</c:v>
                </c:pt>
                <c:pt idx="11">
                  <c:v>0.78764393693669188</c:v>
                </c:pt>
                <c:pt idx="12">
                  <c:v>0.78764393693669188</c:v>
                </c:pt>
                <c:pt idx="13">
                  <c:v>0.78764393693669188</c:v>
                </c:pt>
                <c:pt idx="14">
                  <c:v>0.78764393693669188</c:v>
                </c:pt>
                <c:pt idx="15">
                  <c:v>0.78764393693669188</c:v>
                </c:pt>
                <c:pt idx="16">
                  <c:v>0.78764393693669188</c:v>
                </c:pt>
                <c:pt idx="17">
                  <c:v>0.78764393693669188</c:v>
                </c:pt>
                <c:pt idx="18">
                  <c:v>0.78764393693669188</c:v>
                </c:pt>
                <c:pt idx="19">
                  <c:v>0.78764393693669188</c:v>
                </c:pt>
                <c:pt idx="20">
                  <c:v>0.78764393693669188</c:v>
                </c:pt>
                <c:pt idx="21">
                  <c:v>0.78764393693669188</c:v>
                </c:pt>
                <c:pt idx="22">
                  <c:v>0.78764393693669188</c:v>
                </c:pt>
                <c:pt idx="23">
                  <c:v>0.78764393693669188</c:v>
                </c:pt>
                <c:pt idx="24">
                  <c:v>0.78764393693669188</c:v>
                </c:pt>
                <c:pt idx="25">
                  <c:v>0.78764393693669188</c:v>
                </c:pt>
                <c:pt idx="26">
                  <c:v>0.78764393693669188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18-4F3A-A6FE-70C33A0D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34069528"/>
        <c:axId val="534069856"/>
      </c:barChart>
      <c:catAx>
        <c:axId val="5340695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4069856"/>
        <c:crosses val="autoZero"/>
        <c:auto val="1"/>
        <c:lblAlgn val="ctr"/>
        <c:lblOffset val="100"/>
        <c:noMultiLvlLbl val="0"/>
      </c:catAx>
      <c:valAx>
        <c:axId val="534069856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53406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População Recenseada - Situação no dia 05/12/2022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3.4406085681246368E-2"/>
          <c:y val="9.4930738124916245E-2"/>
          <c:w val="0.95124792590330876"/>
          <c:h val="0.717223720844463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'5634514_POPULACAO_RECENSEADA_PO'!$A$5:$A$31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'5634514_POPULACAO_RECENSEADA_PO'!$B$5:$B$31</c:f>
              <c:numCache>
                <c:formatCode>0%</c:formatCode>
                <c:ptCount val="27"/>
                <c:pt idx="0">
                  <c:v>0.74224719299192743</c:v>
                </c:pt>
                <c:pt idx="1">
                  <c:v>0.72843586113206216</c:v>
                </c:pt>
                <c:pt idx="2">
                  <c:v>0.86425557875360515</c:v>
                </c:pt>
                <c:pt idx="3">
                  <c:v>0.81817429712599565</c:v>
                </c:pt>
                <c:pt idx="4">
                  <c:v>0.75965373167793915</c:v>
                </c:pt>
                <c:pt idx="5">
                  <c:v>0.66889733857634293</c:v>
                </c:pt>
                <c:pt idx="6">
                  <c:v>0.79895082815767193</c:v>
                </c:pt>
                <c:pt idx="7">
                  <c:v>0.87578631958398845</c:v>
                </c:pt>
                <c:pt idx="8">
                  <c:v>0.96237759516491406</c:v>
                </c:pt>
                <c:pt idx="9">
                  <c:v>0.80257429728436958</c:v>
                </c:pt>
                <c:pt idx="10">
                  <c:v>0.89806293515998614</c:v>
                </c:pt>
                <c:pt idx="11">
                  <c:v>0.88306573675985034</c:v>
                </c:pt>
                <c:pt idx="12">
                  <c:v>0.87215064963147015</c:v>
                </c:pt>
                <c:pt idx="13">
                  <c:v>0.88844194855157754</c:v>
                </c:pt>
                <c:pt idx="14">
                  <c:v>0.91235780256697319</c:v>
                </c:pt>
                <c:pt idx="15">
                  <c:v>0.81860250362956088</c:v>
                </c:pt>
                <c:pt idx="16">
                  <c:v>0.80456855743409872</c:v>
                </c:pt>
                <c:pt idx="17">
                  <c:v>0.70679502145304329</c:v>
                </c:pt>
                <c:pt idx="18">
                  <c:v>0.76165762935849246</c:v>
                </c:pt>
                <c:pt idx="19">
                  <c:v>0.70802637871161245</c:v>
                </c:pt>
                <c:pt idx="20">
                  <c:v>0.80041239979292056</c:v>
                </c:pt>
                <c:pt idx="21">
                  <c:v>0.85690333670233576</c:v>
                </c:pt>
                <c:pt idx="22">
                  <c:v>0.80642063099620376</c:v>
                </c:pt>
                <c:pt idx="23">
                  <c:v>0.76947845651644065</c:v>
                </c:pt>
                <c:pt idx="24">
                  <c:v>0.65987821376450218</c:v>
                </c:pt>
                <c:pt idx="25">
                  <c:v>0.79114432639352683</c:v>
                </c:pt>
                <c:pt idx="26">
                  <c:v>0.73358486907483866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F-447E-9F5C-555A181232C1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'5634514_POPULACAO_RECENSEADA_PO'!$A$5:$A$31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'5634514_POPULACAO_RECENSEADA_PO'!$F$5:$F$31</c:f>
              <c:numCache>
                <c:formatCode>0%</c:formatCode>
                <c:ptCount val="27"/>
                <c:pt idx="0">
                  <c:v>#N/A</c:v>
                </c:pt>
                <c:pt idx="1">
                  <c:v>#N/A</c:v>
                </c:pt>
                <c:pt idx="2">
                  <c:v>0.86425557875360515</c:v>
                </c:pt>
                <c:pt idx="3">
                  <c:v>0.81817429712599565</c:v>
                </c:pt>
                <c:pt idx="4">
                  <c:v>#N/A</c:v>
                </c:pt>
                <c:pt idx="5">
                  <c:v>#N/A</c:v>
                </c:pt>
                <c:pt idx="6">
                  <c:v>0.79895082815767193</c:v>
                </c:pt>
                <c:pt idx="7">
                  <c:v>0.87578631958398845</c:v>
                </c:pt>
                <c:pt idx="8">
                  <c:v>0.96237759516491406</c:v>
                </c:pt>
                <c:pt idx="9">
                  <c:v>0.80257429728436958</c:v>
                </c:pt>
                <c:pt idx="10">
                  <c:v>0.89806293515998614</c:v>
                </c:pt>
                <c:pt idx="11">
                  <c:v>0.88306573675985034</c:v>
                </c:pt>
                <c:pt idx="12">
                  <c:v>0.87215064963147015</c:v>
                </c:pt>
                <c:pt idx="13">
                  <c:v>0.88844194855157754</c:v>
                </c:pt>
                <c:pt idx="14">
                  <c:v>0.91235780256697319</c:v>
                </c:pt>
                <c:pt idx="15">
                  <c:v>0.81860250362956088</c:v>
                </c:pt>
                <c:pt idx="16">
                  <c:v>0.80456855743409872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0.80041239979292056</c:v>
                </c:pt>
                <c:pt idx="21">
                  <c:v>0.85690333670233576</c:v>
                </c:pt>
                <c:pt idx="22">
                  <c:v>0.80642063099620376</c:v>
                </c:pt>
                <c:pt idx="23">
                  <c:v>#N/A</c:v>
                </c:pt>
                <c:pt idx="24">
                  <c:v>#N/A</c:v>
                </c:pt>
                <c:pt idx="25">
                  <c:v>0.79114432639352683</c:v>
                </c:pt>
                <c:pt idx="2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F-447E-9F5C-555A1812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lineChart>
        <c:grouping val="standard"/>
        <c:varyColors val="0"/>
        <c:ser>
          <c:idx val="2"/>
          <c:order val="2"/>
          <c:tx>
            <c:v>Média Brasil</c:v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'5634514_POPULACAO_RECENSEADA_PO'!$E$5:$E$31</c:f>
              <c:numCache>
                <c:formatCode>0.00%</c:formatCode>
                <c:ptCount val="27"/>
                <c:pt idx="0">
                  <c:v>0.78764393693669188</c:v>
                </c:pt>
                <c:pt idx="1">
                  <c:v>0.78764393693669188</c:v>
                </c:pt>
                <c:pt idx="2">
                  <c:v>0.78764393693669188</c:v>
                </c:pt>
                <c:pt idx="3">
                  <c:v>0.78764393693669188</c:v>
                </c:pt>
                <c:pt idx="4">
                  <c:v>0.78764393693669188</c:v>
                </c:pt>
                <c:pt idx="5">
                  <c:v>0.78764393693669188</c:v>
                </c:pt>
                <c:pt idx="6">
                  <c:v>0.78764393693669188</c:v>
                </c:pt>
                <c:pt idx="7">
                  <c:v>0.78764393693669188</c:v>
                </c:pt>
                <c:pt idx="8">
                  <c:v>0.78764393693669188</c:v>
                </c:pt>
                <c:pt idx="9">
                  <c:v>0.78764393693669188</c:v>
                </c:pt>
                <c:pt idx="10">
                  <c:v>0.78764393693669188</c:v>
                </c:pt>
                <c:pt idx="11">
                  <c:v>0.78764393693669188</c:v>
                </c:pt>
                <c:pt idx="12">
                  <c:v>0.78764393693669188</c:v>
                </c:pt>
                <c:pt idx="13">
                  <c:v>0.78764393693669188</c:v>
                </c:pt>
                <c:pt idx="14">
                  <c:v>0.78764393693669188</c:v>
                </c:pt>
                <c:pt idx="15">
                  <c:v>0.78764393693669188</c:v>
                </c:pt>
                <c:pt idx="16">
                  <c:v>0.78764393693669188</c:v>
                </c:pt>
                <c:pt idx="17">
                  <c:v>0.78764393693669188</c:v>
                </c:pt>
                <c:pt idx="18">
                  <c:v>0.78764393693669188</c:v>
                </c:pt>
                <c:pt idx="19">
                  <c:v>0.78764393693669188</c:v>
                </c:pt>
                <c:pt idx="20">
                  <c:v>0.78764393693669188</c:v>
                </c:pt>
                <c:pt idx="21">
                  <c:v>0.78764393693669188</c:v>
                </c:pt>
                <c:pt idx="22">
                  <c:v>0.78764393693669188</c:v>
                </c:pt>
                <c:pt idx="23">
                  <c:v>0.78764393693669188</c:v>
                </c:pt>
                <c:pt idx="24">
                  <c:v>0.78764393693669188</c:v>
                </c:pt>
                <c:pt idx="25">
                  <c:v>0.78764393693669188</c:v>
                </c:pt>
                <c:pt idx="26">
                  <c:v>0.78764393693669188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F-447E-9F5C-555A1812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4008"/>
        <c:axId val="417801384"/>
      </c:line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População Recenseada nas Capitais</a:t>
            </a:r>
          </a:p>
          <a:p>
            <a:pPr>
              <a:defRPr/>
            </a:pPr>
            <a:r>
              <a:rPr lang="pt-BR"/>
              <a:t>Situação no dia 05/12/2022</a:t>
            </a:r>
          </a:p>
        </c:rich>
      </c:tx>
      <c:layout>
        <c:manualLayout>
          <c:xMode val="edge"/>
          <c:yMode val="edge"/>
          <c:x val="0.35201395650047801"/>
          <c:y val="1.0237879549734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3.4406085681246368E-2"/>
          <c:y val="9.4930738124916245E-2"/>
          <c:w val="0.95124792590330876"/>
          <c:h val="0.717223720844463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POPULACAO_RECENSEADA_CAPITAL!$A$5:$A$31</c:f>
              <c:strCache>
                <c:ptCount val="27"/>
                <c:pt idx="0">
                  <c:v>RO - Porto Velho</c:v>
                </c:pt>
                <c:pt idx="1">
                  <c:v>AC - Rio Branco</c:v>
                </c:pt>
                <c:pt idx="2">
                  <c:v>AM - Manaus</c:v>
                </c:pt>
                <c:pt idx="3">
                  <c:v>RR - Boa Vista</c:v>
                </c:pt>
                <c:pt idx="4">
                  <c:v>PA - Belém</c:v>
                </c:pt>
                <c:pt idx="5">
                  <c:v>AP - Macapá</c:v>
                </c:pt>
                <c:pt idx="6">
                  <c:v>TO - Palmas</c:v>
                </c:pt>
                <c:pt idx="7">
                  <c:v>MA - São Luiz</c:v>
                </c:pt>
                <c:pt idx="8">
                  <c:v>PI - Teresina</c:v>
                </c:pt>
                <c:pt idx="9">
                  <c:v>CE - Fortaleza</c:v>
                </c:pt>
                <c:pt idx="10">
                  <c:v>RN - Natal</c:v>
                </c:pt>
                <c:pt idx="11">
                  <c:v>PB - João Pessoa</c:v>
                </c:pt>
                <c:pt idx="12">
                  <c:v>PE - Recife</c:v>
                </c:pt>
                <c:pt idx="13">
                  <c:v>AL - Maceió</c:v>
                </c:pt>
                <c:pt idx="14">
                  <c:v>SE - Aracaju</c:v>
                </c:pt>
                <c:pt idx="15">
                  <c:v>BA - Salvador</c:v>
                </c:pt>
                <c:pt idx="16">
                  <c:v>MG - Belo Horizonte</c:v>
                </c:pt>
                <c:pt idx="17">
                  <c:v>ES - Vitória</c:v>
                </c:pt>
                <c:pt idx="18">
                  <c:v>RJ - Rio de Janeiro</c:v>
                </c:pt>
                <c:pt idx="19">
                  <c:v>SP - São Paulo</c:v>
                </c:pt>
                <c:pt idx="20">
                  <c:v>PR - Curitiba</c:v>
                </c:pt>
                <c:pt idx="21">
                  <c:v>SC - Florianópolis</c:v>
                </c:pt>
                <c:pt idx="22">
                  <c:v>RS - Porto Alegre</c:v>
                </c:pt>
                <c:pt idx="23">
                  <c:v>MS - Campo Grande</c:v>
                </c:pt>
                <c:pt idx="24">
                  <c:v>MT - Cuiabá</c:v>
                </c:pt>
                <c:pt idx="25">
                  <c:v>GO - Goiânia</c:v>
                </c:pt>
                <c:pt idx="26">
                  <c:v>DF - Brasília</c:v>
                </c:pt>
              </c:strCache>
            </c:strRef>
          </c:cat>
          <c:val>
            <c:numRef>
              <c:f>POPULACAO_RECENSEADA_CAPITAL!$B$5:$B$31</c:f>
              <c:numCache>
                <c:formatCode>0%</c:formatCode>
                <c:ptCount val="27"/>
                <c:pt idx="0">
                  <c:v>0.71719567466736622</c:v>
                </c:pt>
                <c:pt idx="1">
                  <c:v>0.630255666917788</c:v>
                </c:pt>
                <c:pt idx="2">
                  <c:v>0.83456203569036436</c:v>
                </c:pt>
                <c:pt idx="3">
                  <c:v>0.79037359908930782</c:v>
                </c:pt>
                <c:pt idx="4">
                  <c:v>0.68143014564331328</c:v>
                </c:pt>
                <c:pt idx="5">
                  <c:v>0.62353715945225197</c:v>
                </c:pt>
                <c:pt idx="6">
                  <c:v>0.68308499468643591</c:v>
                </c:pt>
                <c:pt idx="7">
                  <c:v>0.80504367649641739</c:v>
                </c:pt>
                <c:pt idx="8">
                  <c:v>0.93240243087681918</c:v>
                </c:pt>
                <c:pt idx="9">
                  <c:v>0.6560937725989322</c:v>
                </c:pt>
                <c:pt idx="10">
                  <c:v>0.80298826373802845</c:v>
                </c:pt>
                <c:pt idx="11">
                  <c:v>0.68780061903908474</c:v>
                </c:pt>
                <c:pt idx="12">
                  <c:v>0.8185485157587189</c:v>
                </c:pt>
                <c:pt idx="13">
                  <c:v>0.85664750866859829</c:v>
                </c:pt>
                <c:pt idx="14">
                  <c:v>0.84113622374794461</c:v>
                </c:pt>
                <c:pt idx="15">
                  <c:v>0.65693394416269379</c:v>
                </c:pt>
                <c:pt idx="16">
                  <c:v>0.67363825280031109</c:v>
                </c:pt>
                <c:pt idx="17">
                  <c:v>0.63822002846828707</c:v>
                </c:pt>
                <c:pt idx="18">
                  <c:v>0.72063169381841596</c:v>
                </c:pt>
                <c:pt idx="19">
                  <c:v>0.566077720158769</c:v>
                </c:pt>
                <c:pt idx="20">
                  <c:v>0.67803145652703078</c:v>
                </c:pt>
                <c:pt idx="21">
                  <c:v>0.66996886882313311</c:v>
                </c:pt>
                <c:pt idx="22">
                  <c:v>0.67555828023557318</c:v>
                </c:pt>
                <c:pt idx="23">
                  <c:v>0.77683102966044792</c:v>
                </c:pt>
                <c:pt idx="24">
                  <c:v>0.62192638394904542</c:v>
                </c:pt>
                <c:pt idx="25">
                  <c:v>0.70004036960040528</c:v>
                </c:pt>
                <c:pt idx="26">
                  <c:v>0.72949512413854389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6B1-89BE-0BC095E7A192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POPULACAO_RECENSEADA_CAPITAL!$A$5:$A$31</c:f>
              <c:strCache>
                <c:ptCount val="27"/>
                <c:pt idx="0">
                  <c:v>RO - Porto Velho</c:v>
                </c:pt>
                <c:pt idx="1">
                  <c:v>AC - Rio Branco</c:v>
                </c:pt>
                <c:pt idx="2">
                  <c:v>AM - Manaus</c:v>
                </c:pt>
                <c:pt idx="3">
                  <c:v>RR - Boa Vista</c:v>
                </c:pt>
                <c:pt idx="4">
                  <c:v>PA - Belém</c:v>
                </c:pt>
                <c:pt idx="5">
                  <c:v>AP - Macapá</c:v>
                </c:pt>
                <c:pt idx="6">
                  <c:v>TO - Palmas</c:v>
                </c:pt>
                <c:pt idx="7">
                  <c:v>MA - São Luiz</c:v>
                </c:pt>
                <c:pt idx="8">
                  <c:v>PI - Teresina</c:v>
                </c:pt>
                <c:pt idx="9">
                  <c:v>CE - Fortaleza</c:v>
                </c:pt>
                <c:pt idx="10">
                  <c:v>RN - Natal</c:v>
                </c:pt>
                <c:pt idx="11">
                  <c:v>PB - João Pessoa</c:v>
                </c:pt>
                <c:pt idx="12">
                  <c:v>PE - Recife</c:v>
                </c:pt>
                <c:pt idx="13">
                  <c:v>AL - Maceió</c:v>
                </c:pt>
                <c:pt idx="14">
                  <c:v>SE - Aracaju</c:v>
                </c:pt>
                <c:pt idx="15">
                  <c:v>BA - Salvador</c:v>
                </c:pt>
                <c:pt idx="16">
                  <c:v>MG - Belo Horizonte</c:v>
                </c:pt>
                <c:pt idx="17">
                  <c:v>ES - Vitória</c:v>
                </c:pt>
                <c:pt idx="18">
                  <c:v>RJ - Rio de Janeiro</c:v>
                </c:pt>
                <c:pt idx="19">
                  <c:v>SP - São Paulo</c:v>
                </c:pt>
                <c:pt idx="20">
                  <c:v>PR - Curitiba</c:v>
                </c:pt>
                <c:pt idx="21">
                  <c:v>SC - Florianópolis</c:v>
                </c:pt>
                <c:pt idx="22">
                  <c:v>RS - Porto Alegre</c:v>
                </c:pt>
                <c:pt idx="23">
                  <c:v>MS - Campo Grande</c:v>
                </c:pt>
                <c:pt idx="24">
                  <c:v>MT - Cuiabá</c:v>
                </c:pt>
                <c:pt idx="25">
                  <c:v>GO - Goiânia</c:v>
                </c:pt>
                <c:pt idx="26">
                  <c:v>DF - Brasília</c:v>
                </c:pt>
              </c:strCache>
            </c:strRef>
          </c:cat>
          <c:val>
            <c:numRef>
              <c:f>POPULACAO_RECENSEADA_CAPITAL!$G$5:$G$31</c:f>
              <c:numCache>
                <c:formatCode>0%</c:formatCode>
                <c:ptCount val="27"/>
                <c:pt idx="0">
                  <c:v>0.71719567466736622</c:v>
                </c:pt>
                <c:pt idx="1">
                  <c:v>#N/A</c:v>
                </c:pt>
                <c:pt idx="2">
                  <c:v>0.83456203569036436</c:v>
                </c:pt>
                <c:pt idx="3">
                  <c:v>0.79037359908930782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0.80504367649641739</c:v>
                </c:pt>
                <c:pt idx="8">
                  <c:v>0.93240243087681918</c:v>
                </c:pt>
                <c:pt idx="9">
                  <c:v>#N/A</c:v>
                </c:pt>
                <c:pt idx="10">
                  <c:v>0.80298826373802845</c:v>
                </c:pt>
                <c:pt idx="11">
                  <c:v>0.68780061903908474</c:v>
                </c:pt>
                <c:pt idx="12">
                  <c:v>0.8185485157587189</c:v>
                </c:pt>
                <c:pt idx="13">
                  <c:v>0.85664750866859829</c:v>
                </c:pt>
                <c:pt idx="14">
                  <c:v>0.84113622374794461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0.72063169381841596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0.77683102966044792</c:v>
                </c:pt>
                <c:pt idx="24">
                  <c:v>#N/A</c:v>
                </c:pt>
                <c:pt idx="25">
                  <c:v>0.70004036960040528</c:v>
                </c:pt>
                <c:pt idx="26">
                  <c:v>0.72949512413854389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6B1-89BE-0BC095E7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lineChart>
        <c:grouping val="standard"/>
        <c:varyColors val="0"/>
        <c:ser>
          <c:idx val="2"/>
          <c:order val="2"/>
          <c:tx>
            <c:v>Média Capitais</c:v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POPULACAO_RECENSEADA_CAPITAL!$E$5:$E$31</c:f>
              <c:numCache>
                <c:formatCode>0.00%</c:formatCode>
                <c:ptCount val="27"/>
                <c:pt idx="0">
                  <c:v>0.68565790606095467</c:v>
                </c:pt>
                <c:pt idx="1">
                  <c:v>0.68565790606095467</c:v>
                </c:pt>
                <c:pt idx="2">
                  <c:v>0.68565790606095467</c:v>
                </c:pt>
                <c:pt idx="3">
                  <c:v>0.68565790606095467</c:v>
                </c:pt>
                <c:pt idx="4">
                  <c:v>0.68565790606095467</c:v>
                </c:pt>
                <c:pt idx="5">
                  <c:v>0.68565790606095467</c:v>
                </c:pt>
                <c:pt idx="6">
                  <c:v>0.68565790606095467</c:v>
                </c:pt>
                <c:pt idx="7">
                  <c:v>0.68565790606095467</c:v>
                </c:pt>
                <c:pt idx="8">
                  <c:v>0.68565790606095467</c:v>
                </c:pt>
                <c:pt idx="9">
                  <c:v>0.68565790606095467</c:v>
                </c:pt>
                <c:pt idx="10">
                  <c:v>0.68565790606095467</c:v>
                </c:pt>
                <c:pt idx="11">
                  <c:v>0.68565790606095467</c:v>
                </c:pt>
                <c:pt idx="12">
                  <c:v>0.68565790606095467</c:v>
                </c:pt>
                <c:pt idx="13">
                  <c:v>0.68565790606095467</c:v>
                </c:pt>
                <c:pt idx="14">
                  <c:v>0.68565790606095467</c:v>
                </c:pt>
                <c:pt idx="15">
                  <c:v>0.68565790606095467</c:v>
                </c:pt>
                <c:pt idx="16">
                  <c:v>0.68565790606095467</c:v>
                </c:pt>
                <c:pt idx="17">
                  <c:v>0.68565790606095467</c:v>
                </c:pt>
                <c:pt idx="18">
                  <c:v>0.68565790606095467</c:v>
                </c:pt>
                <c:pt idx="19">
                  <c:v>0.68565790606095467</c:v>
                </c:pt>
                <c:pt idx="20">
                  <c:v>0.68565790606095467</c:v>
                </c:pt>
                <c:pt idx="21">
                  <c:v>0.68565790606095467</c:v>
                </c:pt>
                <c:pt idx="22">
                  <c:v>0.68565790606095467</c:v>
                </c:pt>
                <c:pt idx="23">
                  <c:v>0.68565790606095467</c:v>
                </c:pt>
                <c:pt idx="24">
                  <c:v>0.68565790606095467</c:v>
                </c:pt>
                <c:pt idx="25">
                  <c:v>0.68565790606095467</c:v>
                </c:pt>
                <c:pt idx="26">
                  <c:v>0.68565790606095467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0-46B1-89BE-0BC095E7A192}"/>
            </c:ext>
          </c:extLst>
        </c:ser>
        <c:ser>
          <c:idx val="3"/>
          <c:order val="3"/>
          <c:tx>
            <c:v>"Média Brasil"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POPULACAO_RECENSEADA_CAPITAL!$F$5:$F$31</c:f>
              <c:numCache>
                <c:formatCode>0.00%</c:formatCode>
                <c:ptCount val="27"/>
                <c:pt idx="0">
                  <c:v>0.78764393693669188</c:v>
                </c:pt>
                <c:pt idx="1">
                  <c:v>0.78764393693669188</c:v>
                </c:pt>
                <c:pt idx="2">
                  <c:v>0.78764393693669188</c:v>
                </c:pt>
                <c:pt idx="3">
                  <c:v>0.78764393693669188</c:v>
                </c:pt>
                <c:pt idx="4">
                  <c:v>0.78764393693669188</c:v>
                </c:pt>
                <c:pt idx="5">
                  <c:v>0.78764393693669188</c:v>
                </c:pt>
                <c:pt idx="6">
                  <c:v>0.78764393693669188</c:v>
                </c:pt>
                <c:pt idx="7">
                  <c:v>0.78764393693669188</c:v>
                </c:pt>
                <c:pt idx="8">
                  <c:v>0.78764393693669188</c:v>
                </c:pt>
                <c:pt idx="9">
                  <c:v>0.78764393693669188</c:v>
                </c:pt>
                <c:pt idx="10">
                  <c:v>0.78764393693669188</c:v>
                </c:pt>
                <c:pt idx="11">
                  <c:v>0.78764393693669188</c:v>
                </c:pt>
                <c:pt idx="12">
                  <c:v>0.78764393693669188</c:v>
                </c:pt>
                <c:pt idx="13">
                  <c:v>0.78764393693669188</c:v>
                </c:pt>
                <c:pt idx="14">
                  <c:v>0.78764393693669188</c:v>
                </c:pt>
                <c:pt idx="15">
                  <c:v>0.78764393693669188</c:v>
                </c:pt>
                <c:pt idx="16">
                  <c:v>0.78764393693669188</c:v>
                </c:pt>
                <c:pt idx="17">
                  <c:v>0.78764393693669188</c:v>
                </c:pt>
                <c:pt idx="18">
                  <c:v>0.78764393693669188</c:v>
                </c:pt>
                <c:pt idx="19">
                  <c:v>0.78764393693669188</c:v>
                </c:pt>
                <c:pt idx="20">
                  <c:v>0.78764393693669188</c:v>
                </c:pt>
                <c:pt idx="21">
                  <c:v>0.78764393693669188</c:v>
                </c:pt>
                <c:pt idx="22">
                  <c:v>0.78764393693669188</c:v>
                </c:pt>
                <c:pt idx="23">
                  <c:v>0.78764393693669188</c:v>
                </c:pt>
                <c:pt idx="24">
                  <c:v>0.78764393693669188</c:v>
                </c:pt>
                <c:pt idx="25">
                  <c:v>0.78764393693669188</c:v>
                </c:pt>
                <c:pt idx="26">
                  <c:v>0.78764393693669188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0-46B1-89BE-0BC095E7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4008"/>
        <c:axId val="417801384"/>
      </c:line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População Recenseada nos</a:t>
            </a:r>
            <a:r>
              <a:rPr lang="pt-BR" baseline="0"/>
              <a:t> municípios</a:t>
            </a:r>
          </a:p>
          <a:p>
            <a:pPr>
              <a:defRPr/>
            </a:pPr>
            <a:r>
              <a:rPr lang="pt-BR" baseline="0"/>
              <a:t>com menos de 170 mil habitantes</a:t>
            </a:r>
          </a:p>
          <a:p>
            <a:pPr>
              <a:defRPr/>
            </a:pPr>
            <a:r>
              <a:rPr lang="pt-BR"/>
              <a:t>Situação no dia 05/12/2022</a:t>
            </a:r>
          </a:p>
        </c:rich>
      </c:tx>
      <c:layout>
        <c:manualLayout>
          <c:xMode val="edge"/>
          <c:yMode val="edge"/>
          <c:x val="0.35201395650047801"/>
          <c:y val="1.0237879549734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3.4406085681246368E-2"/>
          <c:y val="9.4930738124916245E-2"/>
          <c:w val="0.95124792590330876"/>
          <c:h val="0.717223720844463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'POPULACAO_RECENSEADA_MUN&lt;170mil'!$A$5:$A$31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'POPULACAO_RECENSEADA_MUN&lt;170mil'!$B$5:$B$31</c:f>
              <c:numCache>
                <c:formatCode>0%</c:formatCode>
                <c:ptCount val="27"/>
                <c:pt idx="0">
                  <c:v>0.7510641019769001</c:v>
                </c:pt>
                <c:pt idx="1">
                  <c:v>0.80980009191176472</c:v>
                </c:pt>
                <c:pt idx="2">
                  <c:v>0.89175022789425706</c:v>
                </c:pt>
                <c:pt idx="3">
                  <c:v>0.86929141873571414</c:v>
                </c:pt>
                <c:pt idx="4">
                  <c:v>0.78497739952996903</c:v>
                </c:pt>
                <c:pt idx="5">
                  <c:v>0.73383137793591102</c:v>
                </c:pt>
                <c:pt idx="6">
                  <c:v>0.83739660524892823</c:v>
                </c:pt>
                <c:pt idx="7">
                  <c:v>0.87862055466514111</c:v>
                </c:pt>
                <c:pt idx="8">
                  <c:v>0.97187659728620557</c:v>
                </c:pt>
                <c:pt idx="9">
                  <c:v>0.88910480403864145</c:v>
                </c:pt>
                <c:pt idx="10">
                  <c:v>0.95267331541113065</c:v>
                </c:pt>
                <c:pt idx="11">
                  <c:v>0.92633636601201508</c:v>
                </c:pt>
                <c:pt idx="12">
                  <c:v>0.88457449396177246</c:v>
                </c:pt>
                <c:pt idx="13">
                  <c:v>0.89518467976060345</c:v>
                </c:pt>
                <c:pt idx="14">
                  <c:v>0.93469911584051979</c:v>
                </c:pt>
                <c:pt idx="15">
                  <c:v>0.857970921576519</c:v>
                </c:pt>
                <c:pt idx="16">
                  <c:v>0.84064505066369577</c:v>
                </c:pt>
                <c:pt idx="17">
                  <c:v>0.76846556790863507</c:v>
                </c:pt>
                <c:pt idx="18">
                  <c:v>0.83004341338705578</c:v>
                </c:pt>
                <c:pt idx="19">
                  <c:v>0.80780927804759561</c:v>
                </c:pt>
                <c:pt idx="20">
                  <c:v>0.83778420222387795</c:v>
                </c:pt>
                <c:pt idx="21">
                  <c:v>0.88518249934269144</c:v>
                </c:pt>
                <c:pt idx="22">
                  <c:v>0.8492199431404337</c:v>
                </c:pt>
                <c:pt idx="23">
                  <c:v>0.77311073580238754</c:v>
                </c:pt>
                <c:pt idx="24">
                  <c:v>0.68507107983679316</c:v>
                </c:pt>
                <c:pt idx="25">
                  <c:v>0.81108794317899835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C-402A-A073-A81FD8C4204B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'POPULACAO_RECENSEADA_MUN&lt;170mil'!$A$5:$A$31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'POPULACAO_RECENSEADA_MUN&lt;170mil'!$G$5:$G$31</c:f>
              <c:numCache>
                <c:formatCode>0%</c:formatCode>
                <c:ptCount val="27"/>
                <c:pt idx="0">
                  <c:v>#N/A</c:v>
                </c:pt>
                <c:pt idx="1">
                  <c:v>#N/A</c:v>
                </c:pt>
                <c:pt idx="2">
                  <c:v>0.89175022789425706</c:v>
                </c:pt>
                <c:pt idx="3">
                  <c:v>0.86929141873571414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0.87862055466514111</c:v>
                </c:pt>
                <c:pt idx="8">
                  <c:v>0.97187659728620557</c:v>
                </c:pt>
                <c:pt idx="9">
                  <c:v>0.88910480403864145</c:v>
                </c:pt>
                <c:pt idx="10">
                  <c:v>0.95267331541113065</c:v>
                </c:pt>
                <c:pt idx="11">
                  <c:v>0.92633636601201508</c:v>
                </c:pt>
                <c:pt idx="12">
                  <c:v>0.88457449396177246</c:v>
                </c:pt>
                <c:pt idx="13">
                  <c:v>0.89518467976060345</c:v>
                </c:pt>
                <c:pt idx="14">
                  <c:v>0.93469911584051979</c:v>
                </c:pt>
                <c:pt idx="15">
                  <c:v>0.857970921576519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0.88518249934269144</c:v>
                </c:pt>
                <c:pt idx="22">
                  <c:v>0.8492199431404337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1C-402A-A073-A81FD8C42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lineChart>
        <c:grouping val="standard"/>
        <c:varyColors val="0"/>
        <c:ser>
          <c:idx val="2"/>
          <c:order val="2"/>
          <c:tx>
            <c:v>Média Capitais</c:v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'POPULACAO_RECENSEADA_MUN&lt;170mil'!$E$5:$E$31</c:f>
              <c:numCache>
                <c:formatCode>0.00%</c:formatCode>
                <c:ptCount val="27"/>
                <c:pt idx="0">
                  <c:v>0.84544609717609509</c:v>
                </c:pt>
                <c:pt idx="1">
                  <c:v>0.84544609717609509</c:v>
                </c:pt>
                <c:pt idx="2">
                  <c:v>0.84544609717609509</c:v>
                </c:pt>
                <c:pt idx="3">
                  <c:v>0.84544609717609509</c:v>
                </c:pt>
                <c:pt idx="4">
                  <c:v>0.84544609717609509</c:v>
                </c:pt>
                <c:pt idx="5">
                  <c:v>0.84544609717609509</c:v>
                </c:pt>
                <c:pt idx="6">
                  <c:v>0.84544609717609509</c:v>
                </c:pt>
                <c:pt idx="7">
                  <c:v>0.84544609717609509</c:v>
                </c:pt>
                <c:pt idx="8">
                  <c:v>0.84544609717609509</c:v>
                </c:pt>
                <c:pt idx="9">
                  <c:v>0.84544609717609509</c:v>
                </c:pt>
                <c:pt idx="10">
                  <c:v>0.84544609717609509</c:v>
                </c:pt>
                <c:pt idx="11">
                  <c:v>0.84544609717609509</c:v>
                </c:pt>
                <c:pt idx="12">
                  <c:v>0.84544609717609509</c:v>
                </c:pt>
                <c:pt idx="13">
                  <c:v>0.84544609717609509</c:v>
                </c:pt>
                <c:pt idx="14">
                  <c:v>0.84544609717609509</c:v>
                </c:pt>
                <c:pt idx="15">
                  <c:v>0.84544609717609509</c:v>
                </c:pt>
                <c:pt idx="16">
                  <c:v>0.84544609717609509</c:v>
                </c:pt>
                <c:pt idx="17">
                  <c:v>0.84544609717609509</c:v>
                </c:pt>
                <c:pt idx="18">
                  <c:v>0.84544609717609509</c:v>
                </c:pt>
                <c:pt idx="19">
                  <c:v>0.84544609717609509</c:v>
                </c:pt>
                <c:pt idx="20">
                  <c:v>0.84544609717609509</c:v>
                </c:pt>
                <c:pt idx="21">
                  <c:v>0.84544609717609509</c:v>
                </c:pt>
                <c:pt idx="22">
                  <c:v>0.84544609717609509</c:v>
                </c:pt>
                <c:pt idx="23">
                  <c:v>0.84544609717609509</c:v>
                </c:pt>
                <c:pt idx="24">
                  <c:v>0.84544609717609509</c:v>
                </c:pt>
                <c:pt idx="25">
                  <c:v>0.84544609717609509</c:v>
                </c:pt>
                <c:pt idx="26">
                  <c:v>0.84544609717609509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C-402A-A073-A81FD8C4204B}"/>
            </c:ext>
          </c:extLst>
        </c:ser>
        <c:ser>
          <c:idx val="3"/>
          <c:order val="3"/>
          <c:tx>
            <c:v>"Média Brasil"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'POPULACAO_RECENSEADA_MUN&lt;170mil'!$F$5:$F$31</c:f>
              <c:numCache>
                <c:formatCode>0.00%</c:formatCode>
                <c:ptCount val="27"/>
                <c:pt idx="0">
                  <c:v>0.78764393693669188</c:v>
                </c:pt>
                <c:pt idx="1">
                  <c:v>0.78764393693669188</c:v>
                </c:pt>
                <c:pt idx="2">
                  <c:v>0.78764393693669188</c:v>
                </c:pt>
                <c:pt idx="3">
                  <c:v>0.78764393693669188</c:v>
                </c:pt>
                <c:pt idx="4">
                  <c:v>0.78764393693669188</c:v>
                </c:pt>
                <c:pt idx="5">
                  <c:v>0.78764393693669188</c:v>
                </c:pt>
                <c:pt idx="6">
                  <c:v>0.78764393693669188</c:v>
                </c:pt>
                <c:pt idx="7">
                  <c:v>0.78764393693669188</c:v>
                </c:pt>
                <c:pt idx="8">
                  <c:v>0.78764393693669188</c:v>
                </c:pt>
                <c:pt idx="9">
                  <c:v>0.78764393693669188</c:v>
                </c:pt>
                <c:pt idx="10">
                  <c:v>0.78764393693669188</c:v>
                </c:pt>
                <c:pt idx="11">
                  <c:v>0.78764393693669188</c:v>
                </c:pt>
                <c:pt idx="12">
                  <c:v>0.78764393693669188</c:v>
                </c:pt>
                <c:pt idx="13">
                  <c:v>0.78764393693669188</c:v>
                </c:pt>
                <c:pt idx="14">
                  <c:v>0.78764393693669188</c:v>
                </c:pt>
                <c:pt idx="15">
                  <c:v>0.78764393693669188</c:v>
                </c:pt>
                <c:pt idx="16">
                  <c:v>0.78764393693669188</c:v>
                </c:pt>
                <c:pt idx="17">
                  <c:v>0.78764393693669188</c:v>
                </c:pt>
                <c:pt idx="18">
                  <c:v>0.78764393693669188</c:v>
                </c:pt>
                <c:pt idx="19">
                  <c:v>0.78764393693669188</c:v>
                </c:pt>
                <c:pt idx="20">
                  <c:v>0.78764393693669188</c:v>
                </c:pt>
                <c:pt idx="21">
                  <c:v>0.78764393693669188</c:v>
                </c:pt>
                <c:pt idx="22">
                  <c:v>0.78764393693669188</c:v>
                </c:pt>
                <c:pt idx="23">
                  <c:v>0.78764393693669188</c:v>
                </c:pt>
                <c:pt idx="24">
                  <c:v>0.78764393693669188</c:v>
                </c:pt>
                <c:pt idx="25">
                  <c:v>0.78764393693669188</c:v>
                </c:pt>
                <c:pt idx="26">
                  <c:v>0.78764393693669188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1C-402A-A073-A81FD8C42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4008"/>
        <c:axId val="417801384"/>
      </c:line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População Recenseada nos 10 municípios mais adiantados</a:t>
            </a:r>
            <a:r>
              <a:rPr lang="pt-BR" baseline="0"/>
              <a:t> </a:t>
            </a:r>
            <a:r>
              <a:rPr lang="pt-BR"/>
              <a:t>com mais</a:t>
            </a:r>
            <a:r>
              <a:rPr lang="pt-BR" baseline="0"/>
              <a:t> de 500 mil habitantes</a:t>
            </a:r>
            <a:endParaRPr lang="pt-BR"/>
          </a:p>
          <a:p>
            <a:pPr>
              <a:defRPr/>
            </a:pPr>
            <a:r>
              <a:rPr lang="pt-BR"/>
              <a:t>Situação no dia 05/12/2022</a:t>
            </a:r>
          </a:p>
        </c:rich>
      </c:tx>
      <c:layout>
        <c:manualLayout>
          <c:xMode val="edge"/>
          <c:yMode val="edge"/>
          <c:x val="0.15911700554263472"/>
          <c:y val="2.17122709058958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3.4406085681246368E-2"/>
          <c:y val="0.14943440804839153"/>
          <c:w val="0.93546733864631926"/>
          <c:h val="0.662719946151309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'POPULACAO_RECENSEADA_10MUN&gt;500m'!$A$5:$A$14</c:f>
              <c:strCache>
                <c:ptCount val="10"/>
                <c:pt idx="0">
                  <c:v>PI - Teresina</c:v>
                </c:pt>
                <c:pt idx="1">
                  <c:v>MG - Uberlândia</c:v>
                </c:pt>
                <c:pt idx="2">
                  <c:v>SC - Joinville</c:v>
                </c:pt>
                <c:pt idx="3">
                  <c:v>BA - Feira de Santana</c:v>
                </c:pt>
                <c:pt idx="4">
                  <c:v>AL - Maceió</c:v>
                </c:pt>
                <c:pt idx="5">
                  <c:v>RJ - Campos dos Goytacazes</c:v>
                </c:pt>
                <c:pt idx="6">
                  <c:v>SE - Aracaju</c:v>
                </c:pt>
                <c:pt idx="7">
                  <c:v>AM - Manaus</c:v>
                </c:pt>
                <c:pt idx="8">
                  <c:v>RJ - Belford Roxo</c:v>
                </c:pt>
                <c:pt idx="9">
                  <c:v>PE - Recife</c:v>
                </c:pt>
              </c:strCache>
            </c:strRef>
          </c:cat>
          <c:val>
            <c:numRef>
              <c:f>'POPULACAO_RECENSEADA_10MUN&gt;500m'!$B$5:$B$14</c:f>
              <c:numCache>
                <c:formatCode>0%</c:formatCode>
                <c:ptCount val="10"/>
                <c:pt idx="0">
                  <c:v>0.93240243087681918</c:v>
                </c:pt>
                <c:pt idx="1">
                  <c:v>0.91644034718517065</c:v>
                </c:pt>
                <c:pt idx="2">
                  <c:v>0.90245374627092745</c:v>
                </c:pt>
                <c:pt idx="3">
                  <c:v>0.88171098866059827</c:v>
                </c:pt>
                <c:pt idx="4">
                  <c:v>0.85664750866859829</c:v>
                </c:pt>
                <c:pt idx="5">
                  <c:v>0.8531001101734601</c:v>
                </c:pt>
                <c:pt idx="6">
                  <c:v>0.84113622374794461</c:v>
                </c:pt>
                <c:pt idx="7">
                  <c:v>0.83456203569036436</c:v>
                </c:pt>
                <c:pt idx="8">
                  <c:v>0.83066693320963669</c:v>
                </c:pt>
                <c:pt idx="9">
                  <c:v>0.8185485157587189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E-44B1-98AF-F84395401D8F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'POPULACAO_RECENSEADA_10MUN&gt;500m'!$A$5:$A$14</c:f>
              <c:strCache>
                <c:ptCount val="10"/>
                <c:pt idx="0">
                  <c:v>PI - Teresina</c:v>
                </c:pt>
                <c:pt idx="1">
                  <c:v>MG - Uberlândia</c:v>
                </c:pt>
                <c:pt idx="2">
                  <c:v>SC - Joinville</c:v>
                </c:pt>
                <c:pt idx="3">
                  <c:v>BA - Feira de Santana</c:v>
                </c:pt>
                <c:pt idx="4">
                  <c:v>AL - Maceió</c:v>
                </c:pt>
                <c:pt idx="5">
                  <c:v>RJ - Campos dos Goytacazes</c:v>
                </c:pt>
                <c:pt idx="6">
                  <c:v>SE - Aracaju</c:v>
                </c:pt>
                <c:pt idx="7">
                  <c:v>AM - Manaus</c:v>
                </c:pt>
                <c:pt idx="8">
                  <c:v>RJ - Belford Roxo</c:v>
                </c:pt>
                <c:pt idx="9">
                  <c:v>PE - Recife</c:v>
                </c:pt>
              </c:strCache>
            </c:strRef>
          </c:cat>
          <c:val>
            <c:numRef>
              <c:f>'POPULACAO_RECENSEADA_10MUN&gt;500m'!$G$5:$G$14</c:f>
              <c:numCache>
                <c:formatCode>0%</c:formatCode>
                <c:ptCount val="10"/>
                <c:pt idx="0">
                  <c:v>0.93240243087681918</c:v>
                </c:pt>
                <c:pt idx="1">
                  <c:v>0.91644034718517065</c:v>
                </c:pt>
                <c:pt idx="2">
                  <c:v>0.90245374627092745</c:v>
                </c:pt>
                <c:pt idx="3">
                  <c:v>0.88171098866059827</c:v>
                </c:pt>
                <c:pt idx="4">
                  <c:v>0.85664750866859829</c:v>
                </c:pt>
                <c:pt idx="5">
                  <c:v>0.8531001101734601</c:v>
                </c:pt>
                <c:pt idx="6">
                  <c:v>0.84113622374794461</c:v>
                </c:pt>
                <c:pt idx="7">
                  <c:v>0.83456203569036436</c:v>
                </c:pt>
                <c:pt idx="8">
                  <c:v>0.83066693320963669</c:v>
                </c:pt>
                <c:pt idx="9">
                  <c:v>0.8185485157587189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E-44B1-98AF-F84395401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Domicílios recenseados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1AEEAF-9E0E-4BDF-B7F0-D9082FA5B24C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66B9FCB6-BF40-4FB4-BF5F-43924D8D5231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0F0-4CD8-9966-801184681DD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F818B51-F5C8-4C12-A4DB-74C1B58B0237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90EFF6C7-EF84-4E28-880A-233C430ED860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0F0-4CD8-9966-801184681DD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F4470F1-4316-4857-A479-8178AC043FC8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86DA41A4-688F-4605-B535-EC540120ED13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0F0-4CD8-9966-801184681DD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3761097-B412-4A48-BF92-7D20DA838658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4047F2BF-3374-4021-AEC5-EFA7409DE361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0F0-4CD8-9966-801184681DD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63109B6-1EF5-4533-BFC3-9A62709E9341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CE478794-6220-47AC-B456-FFEA502AC055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0F0-4CD8-9966-801184681DD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8F128DA-EA80-4398-A73E-D7805EA469B0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84542EC5-E69B-4388-8DF6-2E781CF7453A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0F0-4CD8-9966-801184681DD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B06A55A-4031-43AE-B52B-D6C21FA64170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D7650A26-0DB2-4CF5-89B7-AEAD9DE74D9E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0F0-4CD8-9966-801184681DD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C057AAC-87E1-4B7A-80D6-166ACD378A08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BE9A9105-6BE7-40D4-AF57-9535A53E43A8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0F0-4CD8-9966-801184681DD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26FFEB3-E614-475A-978D-6F1D7E6513DD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F6E09D3F-7A38-46BA-9C12-43FB6AAA1E1E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30F0-4CD8-9966-801184681DD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BF091FE-1E29-4013-B467-61EA6E5518FA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B1D53BAD-1BC5-44C5-9E1B-1C6198A7BA4F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30F0-4CD8-9966-801184681DD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802C6C9-FBEC-46CF-BD67-D2CC50C6948A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5C3EA605-FCE0-4165-AD07-C3BD0558672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30F0-4CD8-9966-801184681DD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CB157C3-3FD1-45E5-B31B-5447EAD81A2E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E5C8C3D9-F592-4AB5-ACDC-C7582A1A159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0F0-4CD8-9966-801184681DD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B2532AB-3740-41AB-A1BB-AD73B00CEA2A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468A989E-27DD-4BDE-8ADF-4B575E28B88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0F0-4CD8-9966-801184681DD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D187972-3F5B-4A48-B748-7C9A6122D6B9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B3B8982A-CDC9-4FB3-947C-20302ED11C49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0F0-4CD8-9966-801184681DD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3D8798F-3CF3-470D-90DA-AC9BB6105B8B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C2DEF88D-0400-4258-A8B1-3F1B13CE8DB5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0F0-4CD8-9966-801184681DD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E7E0793-E1FB-42D4-9735-D0F1784097AF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B73D15CE-CF8A-416E-A465-2A7BD4F97712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0F0-4CD8-9966-801184681DD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AD18FD0B-152F-45C0-9C72-C77A79913D3B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F9418155-00FB-499B-B2BD-E632EA2E14A3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0F0-4CD8-9966-801184681DD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B8D53B74-5768-4DE1-B329-62A1ACE1F83E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14849D9F-A9CA-4F12-BA53-04E7633F470F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0F0-4CD8-9966-801184681DD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2A42F18-C07F-4FA6-9E08-2F85674CC39D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B166A8A6-4FCD-44BE-AFFB-6269F9EB239B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0F0-4CD8-9966-801184681DD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2A9E907-16E2-4761-BB32-2BD1E0F89122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440C0A46-7E0D-4DA3-B17A-A0A5353FA7F2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0F0-4CD8-9966-801184681DD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B1FFB2BA-F34B-4765-9891-18207A07DE0F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4668713A-3084-4F9A-A4F0-28EF2A1D276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0F0-4CD8-9966-801184681DD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178E142B-A989-4B31-A275-03A4DAD04959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7BB2AF47-0B21-49C2-96F2-A7EBF1025E07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0F0-4CD8-9966-801184681DD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9F62C97-3D69-4BA9-9C14-EE89B348E8D3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FC22A159-9620-409B-A85E-8F1C77ED367F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0F0-4CD8-9966-801184681DD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2C9875D-BF4C-4DE1-97AF-70AEF9B3C61A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9E5A4064-8ECF-4D30-A3A9-7D4E612360DF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0F0-4CD8-9966-801184681DD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F906453-5F3F-4F9C-8F77-673E83664D02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0D13C62C-C259-47C9-B333-158B5918CE03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0F0-4CD8-9966-801184681DD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FB7B7452-67FC-4809-A0B8-0C666C08717C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472E8FA4-DCE4-4385-8199-8F529E9096F2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0F0-4CD8-9966-801184681DD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014B4441-7E1D-4C1F-8E56-6E3C80BC596F}" type="CELLRANGE">
                      <a:rPr lang="en-US"/>
                      <a:pPr/>
                      <a:t>[INTERVALODACÉLULA]</a:t>
                    </a:fld>
                    <a:r>
                      <a:rPr lang="en-US" baseline="0"/>
                      <a:t>; </a:t>
                    </a:r>
                    <a:fld id="{B5E5B1A5-4199-41BF-A2F5-0DB0964D9E71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0F0-4CD8-9966-801184681D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/>
                    </a:solidFill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'Domicílios recenseados'!$C$5:$C$31</c:f>
              <c:strCache>
                <c:ptCount val="27"/>
                <c:pt idx="0">
                  <c:v>São Paulo</c:v>
                </c:pt>
                <c:pt idx="1">
                  <c:v>Minas Gerais</c:v>
                </c:pt>
                <c:pt idx="2">
                  <c:v>Rio de Janeiro</c:v>
                </c:pt>
                <c:pt idx="3">
                  <c:v>Bahia</c:v>
                </c:pt>
                <c:pt idx="4">
                  <c:v>Rio Grande do Sul</c:v>
                </c:pt>
                <c:pt idx="5">
                  <c:v>Paraná</c:v>
                </c:pt>
                <c:pt idx="6">
                  <c:v>Pernambuco</c:v>
                </c:pt>
                <c:pt idx="7">
                  <c:v>Ceará</c:v>
                </c:pt>
                <c:pt idx="8">
                  <c:v>Santa Catarina</c:v>
                </c:pt>
                <c:pt idx="9">
                  <c:v>Goiás</c:v>
                </c:pt>
                <c:pt idx="10">
                  <c:v>Pará</c:v>
                </c:pt>
                <c:pt idx="11">
                  <c:v>Maranhão</c:v>
                </c:pt>
                <c:pt idx="12">
                  <c:v>Paraíba</c:v>
                </c:pt>
                <c:pt idx="13">
                  <c:v>Rio Grande do Norte</c:v>
                </c:pt>
                <c:pt idx="14">
                  <c:v>Espírito Santo</c:v>
                </c:pt>
                <c:pt idx="15">
                  <c:v>Piauí</c:v>
                </c:pt>
                <c:pt idx="16">
                  <c:v>Amazonas</c:v>
                </c:pt>
                <c:pt idx="17">
                  <c:v>Alagoas</c:v>
                </c:pt>
                <c:pt idx="18">
                  <c:v>Mato Grosso</c:v>
                </c:pt>
                <c:pt idx="19">
                  <c:v>Distrito Federal</c:v>
                </c:pt>
                <c:pt idx="20">
                  <c:v>Mato Grosso do Sul</c:v>
                </c:pt>
                <c:pt idx="21">
                  <c:v>Sergipe</c:v>
                </c:pt>
                <c:pt idx="22">
                  <c:v>Rondônia</c:v>
                </c:pt>
                <c:pt idx="23">
                  <c:v>Tocantins</c:v>
                </c:pt>
                <c:pt idx="24">
                  <c:v>Acre</c:v>
                </c:pt>
                <c:pt idx="25">
                  <c:v>Amapá</c:v>
                </c:pt>
                <c:pt idx="26">
                  <c:v>Roraima</c:v>
                </c:pt>
              </c:strCache>
            </c:strRef>
          </c:cat>
          <c:val>
            <c:numRef>
              <c:f>'Domicílios recenseados'!$E$5:$E$31</c:f>
              <c:numCache>
                <c:formatCode>0.00%</c:formatCode>
                <c:ptCount val="27"/>
                <c:pt idx="0">
                  <c:v>0.20091443438082709</c:v>
                </c:pt>
                <c:pt idx="1">
                  <c:v>0.10579558772909746</c:v>
                </c:pt>
                <c:pt idx="2">
                  <c:v>8.4805375646984538E-2</c:v>
                </c:pt>
                <c:pt idx="3">
                  <c:v>7.3860375932069525E-2</c:v>
                </c:pt>
                <c:pt idx="4">
                  <c:v>6.0631621626758288E-2</c:v>
                </c:pt>
                <c:pt idx="5">
                  <c:v>5.7395759202437793E-2</c:v>
                </c:pt>
                <c:pt idx="6">
                  <c:v>4.9896934386106435E-2</c:v>
                </c:pt>
                <c:pt idx="7">
                  <c:v>4.2677298576897976E-2</c:v>
                </c:pt>
                <c:pt idx="8">
                  <c:v>3.8696735037789601E-2</c:v>
                </c:pt>
                <c:pt idx="9">
                  <c:v>3.464846064665722E-2</c:v>
                </c:pt>
                <c:pt idx="10">
                  <c:v>3.3563144212880348E-2</c:v>
                </c:pt>
                <c:pt idx="11">
                  <c:v>3.2375028244531118E-2</c:v>
                </c:pt>
                <c:pt idx="12">
                  <c:v>2.0814988290398125E-2</c:v>
                </c:pt>
                <c:pt idx="13">
                  <c:v>1.85878114553483E-2</c:v>
                </c:pt>
                <c:pt idx="14">
                  <c:v>1.8022169053285551E-2</c:v>
                </c:pt>
                <c:pt idx="15">
                  <c:v>1.7467457020798535E-2</c:v>
                </c:pt>
                <c:pt idx="16">
                  <c:v>1.6820352111635059E-2</c:v>
                </c:pt>
                <c:pt idx="17">
                  <c:v>1.6756307241369842E-2</c:v>
                </c:pt>
                <c:pt idx="18">
                  <c:v>1.3586263549455911E-2</c:v>
                </c:pt>
                <c:pt idx="19">
                  <c:v>1.3262626625248394E-2</c:v>
                </c:pt>
                <c:pt idx="20">
                  <c:v>1.2951051963602038E-2</c:v>
                </c:pt>
                <c:pt idx="21">
                  <c:v>1.2729319195933632E-2</c:v>
                </c:pt>
                <c:pt idx="22">
                  <c:v>7.9161723433774766E-3</c:v>
                </c:pt>
                <c:pt idx="23">
                  <c:v>7.2572754744553297E-3</c:v>
                </c:pt>
                <c:pt idx="24">
                  <c:v>3.4255980977440275E-3</c:v>
                </c:pt>
                <c:pt idx="25">
                  <c:v>2.6862016754550275E-3</c:v>
                </c:pt>
                <c:pt idx="26">
                  <c:v>2.4556502788553522E-3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'Domicílios recenseados'!$D$5:$D$31</c15:f>
                <c15:dlblRangeCache>
                  <c:ptCount val="27"/>
                  <c:pt idx="0">
                    <c:v>11.892.703</c:v>
                  </c:pt>
                  <c:pt idx="1">
                    <c:v>6.262.345</c:v>
                  </c:pt>
                  <c:pt idx="2">
                    <c:v>5.019.874</c:v>
                  </c:pt>
                  <c:pt idx="3">
                    <c:v>4.372.008</c:v>
                  </c:pt>
                  <c:pt idx="4">
                    <c:v>3.588.960</c:v>
                  </c:pt>
                  <c:pt idx="5">
                    <c:v>3.397.420</c:v>
                  </c:pt>
                  <c:pt idx="6">
                    <c:v>2.953.543</c:v>
                  </c:pt>
                  <c:pt idx="7">
                    <c:v>2.526.192</c:v>
                  </c:pt>
                  <c:pt idx="8">
                    <c:v>2.290.571</c:v>
                  </c:pt>
                  <c:pt idx="9">
                    <c:v>2.050.942</c:v>
                  </c:pt>
                  <c:pt idx="10">
                    <c:v>1.986.699</c:v>
                  </c:pt>
                  <c:pt idx="11">
                    <c:v>1.916.371</c:v>
                  </c:pt>
                  <c:pt idx="12">
                    <c:v>1.232.099</c:v>
                  </c:pt>
                  <c:pt idx="13">
                    <c:v>1.100.266</c:v>
                  </c:pt>
                  <c:pt idx="14">
                    <c:v>1.066.784</c:v>
                  </c:pt>
                  <c:pt idx="15">
                    <c:v>1.033.949</c:v>
                  </c:pt>
                  <c:pt idx="16">
                    <c:v>995.645</c:v>
                  </c:pt>
                  <c:pt idx="17">
                    <c:v>991.854</c:v>
                  </c:pt>
                  <c:pt idx="18">
                    <c:v>804.210</c:v>
                  </c:pt>
                  <c:pt idx="19">
                    <c:v>785.053</c:v>
                  </c:pt>
                  <c:pt idx="20">
                    <c:v>766.610</c:v>
                  </c:pt>
                  <c:pt idx="21">
                    <c:v>753.485</c:v>
                  </c:pt>
                  <c:pt idx="22">
                    <c:v>468.581</c:v>
                  </c:pt>
                  <c:pt idx="23">
                    <c:v>429.579</c:v>
                  </c:pt>
                  <c:pt idx="24">
                    <c:v>202.771</c:v>
                  </c:pt>
                  <c:pt idx="25">
                    <c:v>159.004</c:v>
                  </c:pt>
                  <c:pt idx="26">
                    <c:v>145.357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30F0-4CD8-9966-801184681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653824"/>
        <c:axId val="480654152"/>
      </c:barChart>
      <c:catAx>
        <c:axId val="480653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0654152"/>
        <c:crosses val="autoZero"/>
        <c:auto val="1"/>
        <c:lblAlgn val="ctr"/>
        <c:lblOffset val="100"/>
        <c:noMultiLvlLbl val="0"/>
      </c:catAx>
      <c:valAx>
        <c:axId val="480654152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480653824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dos domicílios recenseados por região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C-464C-AD1F-5ABE1BFF6F96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8C-464C-AD1F-5ABE1BFF6F9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E8C-464C-AD1F-5ABE1BFF6F96}"/>
              </c:ext>
            </c:extLst>
          </c:dPt>
          <c:dPt>
            <c:idx val="3"/>
            <c:bubble3D val="0"/>
            <c:spPr>
              <a:solidFill>
                <a:schemeClr val="accent5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E8C-464C-AD1F-5ABE1BFF6F96}"/>
              </c:ext>
            </c:extLst>
          </c:dPt>
          <c:dPt>
            <c:idx val="4"/>
            <c:bubble3D val="0"/>
            <c:spPr>
              <a:solidFill>
                <a:schemeClr val="accent5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E8C-464C-AD1F-5ABE1BFF6F96}"/>
              </c:ext>
            </c:extLst>
          </c:dPt>
          <c:dLbls>
            <c:dLbl>
              <c:idx val="0"/>
              <c:layout>
                <c:manualLayout>
                  <c:x val="-1.085924355609395E-2"/>
                  <c:y val="1.66209378466866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C-464C-AD1F-5ABE1BFF6F96}"/>
                </c:ext>
              </c:extLst>
            </c:dLbl>
            <c:dLbl>
              <c:idx val="1"/>
              <c:layout>
                <c:manualLayout>
                  <c:x val="-1.0281226865872534E-2"/>
                  <c:y val="7.221635955299465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C-464C-AD1F-5ABE1BFF6F96}"/>
                </c:ext>
              </c:extLst>
            </c:dLbl>
            <c:dLbl>
              <c:idx val="2"/>
              <c:layout>
                <c:manualLayout>
                  <c:x val="-2.3601689211925431E-2"/>
                  <c:y val="-1.00221879481559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8C-464C-AD1F-5ABE1BFF6F96}"/>
                </c:ext>
              </c:extLst>
            </c:dLbl>
            <c:dLbl>
              <c:idx val="3"/>
              <c:layout>
                <c:manualLayout>
                  <c:x val="8.742933575610741E-3"/>
                  <c:y val="-1.86541115350271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8C-464C-AD1F-5ABE1BFF6F96}"/>
                </c:ext>
              </c:extLst>
            </c:dLbl>
            <c:dLbl>
              <c:idx val="4"/>
              <c:layout>
                <c:manualLayout>
                  <c:x val="3.4443771451645468E-3"/>
                  <c:y val="3.33319804096652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8C-464C-AD1F-5ABE1BFF6F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'Domicílios recenseados'!$C$36:$C$40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Centro-Oeste</c:v>
                </c:pt>
                <c:pt idx="3">
                  <c:v>Sudeste</c:v>
                </c:pt>
                <c:pt idx="4">
                  <c:v>Sul</c:v>
                </c:pt>
              </c:strCache>
            </c:strRef>
          </c:cat>
          <c:val>
            <c:numRef>
              <c:f>'Domicílios recenseados'!$D$36:$D$40</c:f>
              <c:numCache>
                <c:formatCode>#,##0</c:formatCode>
                <c:ptCount val="5"/>
                <c:pt idx="0">
                  <c:v>4387636</c:v>
                </c:pt>
                <c:pt idx="1">
                  <c:v>16879767</c:v>
                </c:pt>
                <c:pt idx="2">
                  <c:v>4406815</c:v>
                </c:pt>
                <c:pt idx="3">
                  <c:v>24241706</c:v>
                </c:pt>
                <c:pt idx="4">
                  <c:v>9276951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8C-464C-AD1F-5ABE1BFF6F9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População recenseada x estimada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População recenseada x estimada</a:t>
          </a:r>
        </a:p>
      </cx:txPr>
    </cx:title>
    <cx:plotArea>
      <cx:plotAreaRegion>
        <cx:series layoutId="regionMap" uniqueId="{935072F7-89D8-4BB3-BB44-ABD49C1B159F}">
          <cx:tx>
            <cx:txData>
              <cx:f/>
              <cx:v>% Pop. recenceada x estimada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1H3bcty4luWvOPw8VBEgAQInuiaiwGSmJEuWLN/9wpBlFe8E77e/6ejn8zZ/UD82i5LlUlJZSrtH
MdHKilOOciZzA3tj39ZeyPMfV8O/rtLry+rFkKV5/a+r4feXYdMU//rtt/oqvM4u64Msuqp0rf9s
Dq509pv+88/o6vq3b9VlH+XBb9Qk9m9X4WXVXA8v//d/4NuCa32iry6bSOdv2utqvLiu27SpH3lv
51svLr9lUb6K6qaKrhry+8sLXV1G2eXLF9d5EzXju7G4/v3l1odevvht+VUPxL5IsbKm/YZn6YGg
NrWldOTtS7x8keo8+P62wc0DzhybEkLMmxe5k/36MsPzP7Ggm+VcfvtWXdc1NnTz570Ht1aPv794
+eJKt3kzKy2A/n5/qarLOkpfvohq7d6+4+p57QofxWZ/29b3g7/A9hcfuWeSpa72vfXAIqeXjX6x
wdmo9Z1m/t+tYhB2wIktieR82x6MH5jSohYhf9vr9izc2uMnl7PbJlsPL+xy+u6Z2SXKL+sXm2v4
S/2UhpEHkghuw+N/+MN9f7GtA2kxjs9Yt+9bd8K/2+cnl/UPBtp6emmhzfOy0IXOv/31f/LoCaOZ
IQ4cTgRcg91q30S4um8eDvOY+ISQ/If57rvPT61pt23uPbowzMXZ8zLMH1fV9d2pfYJYBo9xBBOm
7Xy3ibOwiXMgCPyF0+8uxe6E37rMvuXsNsftUwtL/OE+L0ucX1Z//eedNp7AFOTAtqSFo093u4ct
DmzpcCHo7EPz6074rSn2rme3Lb4/tjDG+R/Pyxh/ZJeTRlK5U8kT2MM6IJRSqPl7cWXShWuYB0g0
nBLnezbB+/fD1c8sabdJ/n5yYZU/Tp+dVYqn9BFo3EJ6vzn83/+1KIkZOTBtQaVJvycZ5JiFUfas
6B9NcvPc0iDnz8sg79D3oDnJn9JPiHlAhelY0rlrU7b9BHHLMpnFkNd3pvWfWtNuq9x7dGGYd88s
rZ9eVpd5+Nd/PWWfQg8YsdE9fle7uay3bBuGMbmDJvPWmZD77/vKT61pt2HuPbowzOkzSyzn0WX7
17/vFPMEaYUdEJMRBz399zS/SCs2un6TSFuw71ZZpvm9C9ptkruNLOxxfvS8IpgLJOgpU4phHTjC
stCx/0NXYomDm9BF2CK/71/JbkPcPbcwhOs9L0NcRDO0cpl/u37xTb94rYGvPamXCJNJYHd3UMqi
L7HYAYUf2abzvXFZ5PlfXN1uS+38koXZLl4/L7Oh3L/8699fL5/QVs4BsVB0yTtUZZlnLPtAcBTJ
kn231QJ2+Zkl7TbQ308urHKunplVrqv8MvvaXj1l/hcHpmCE/51p4CP38RbYRaKBsfChnfn//KcW
9Q+Wuffs0jbPLND9kV4G+kk7S3nAOTVRMH/HucxFE4Pg5liwnIlG5uaF9+8XZj+xot1W+fHgwiR/
nDwvd3l7XQVR8ZT5Bk0M+nyGUcvSSZwD/PUc3BZG+Ik17DbCjwcXRnj7zPxCXYZPCg8TCiwSnTsc
YxGnUIGZhG41mPfdYe9Cdtvh+2MLK6g/npcreHXx17+rCHOut+jsnzJ9UBPtIUd9NRfH82sRpeyb
9ynFwGU7PP3CknZb5sEXLGzkvX1eNprrSJTJx5f5dVQ9qYngMqYQ6Oy/J4qF52DghSkloJk7SHlR
ef38wnYbavn8wk4Xx8/LTm+Bv7w4v2zTJ7WRdcAsS3I522l+LRKMzQ84FYKLO1hzmWd+alG77XN/
QwvbvH1myOVc6udP2vhThoELBl/S/BtouV8e2xK4ps0IwcT49rUd5n5iRbut8uPBhUnOL56ZuyDh
XL5wL5vLCqPvO+U8AURGnQNUYgJzfPxx89ouCIAoM5sIClT51qUWYW3OhD+3sN0GWj6/sNNb93nZ
aRvGeNuCrXNbPj2Bqax5JCMZXRYHmMNQtJ4W3rw10QI8+6U17bbSjq9YGOrimdUJ9yg+M6b2tJZC
OYdgZiPa3RpkmYeYDVYTB95m/Z2n7lfZv7a43Sbb9R0Lm53+D7fZP9Df7jvU1kd+kfJnoBG1bl7L
cTOzDm6ruDvUYOFRd0S8f17JbpvcPbe16v/hvL6Njv76z/oJwxhBESZNyzHZd0gGyl3WAgwQAIrt
24S0KNL2L2i38u+eWzjB5ux5ZZhbEix60PX1N5D6njLBgGzpSDBcTRtd5pZJwEzCyJkB47wNaKir
78erX1nTbuM8/IaFmVbr/89m+meq7A8a8QrlmHfDP77Hln383ZvdgxS9eHSrSNiKDneKPvr2+0sL
nvKD1Dx/w5YR7oLLrWHuPn99WTe/vzQoCuy5K5KYhzJicQdf1V/fvOWACohxArUZADnuoHt6+SLH
iCn8/SUGP0AkAAYJIgFcm7b18kWt2/ktw8IwDwU7vkk6FreoID8Y3+c6HQOd/9DE9/9+kbfZuY7y
pv79Jdi8xe2n5oUyTubjRcFdcBhIJwAB8f7V5QVI5fgw+V9VI5rIKadQtSIsP4qBVKupHNhxK0vb
E1MdA9D7oZod8tiWPODwYK04+Ic6xORo2aGO+/JaSnUe52Oo+iEOqZK05lqNDpNu0CXJ6nFh8+L/
3hy3uQn6smNhg8IWDpL+trDcsHLSZ7JTU5FHp60fOB/k0ISnPGnG88o24k2a1Pa5sCvpPi55sc0b
yQ4QC9vkFsbcYrHNKjUaGkxTqqK649/6NgiOJEmjRGWBbPfIIggCy206MyN7PimzNJyj+zotqrES
VRAOaixljt22fUSsVZR2oTgt9BBGr3k3vQ9kGiqb1x9k0sSpcvyut1dJauTi6PG9I2ZtL4dQFFho
azgOFiEWpprby+GJI1ujU8Tg5ChuB3EiI+28+2UpFkgdgghiOtj4bIF7B5clrZEEOuyVbRT+amyc
+rTDqb54XAqZDbV1hGaaNbwMTTT6NExit8XUo1WTNkt7VY59eyJ44DRKaL9elRNnF9TXuSpT0XlW
bZZrMWjiOaLNX0d5IdxJRHqPbh+cKwK/YfAeYUsszJp1f2/XQe/3wxT5neqCrFRpm3Vu19ncK8XQ
e49vfTsywHkgCmMzhsiEMOFYCEH3RSU8E6zkZqgix/BXdaWlskhZHDZ4bfI2Ll49Lm/H1mZulSBw
dszE5XzK72+N1SzJkqBXtBunL9L3naNYGvXK9Lt9WiTz2resyuhcBkluAbKa2abbsoTRNlXe4Ij2
E6vXVFaj108h34S2GawzGWYe7wL/vNRDrWLR8pXR4r6KyvvWP2x1lbuS1zkS52ORkZiLRUHXgJkF
xxyAORSxa3tRkWjNSZZQuGHRN3oYP1e6IavCCU+0MXlx3Tgqm3yvI9FhE1KwKB+TvgyVEC4dJmxM
Uk3ObGdp7ZI2YYZYoSZukbXvJ++GMLsysvCo9vNq1SQIkVMqALg9JvVB6LoRKyQ4wTYONlja23su
K6nTqrNTRWQsj8K2MQt3aETqsaJgikxlcdrnlHsFN4Mjm5qG21AzOhLm0B0+vpRF1MKZmwf8ls1s
yxIYXS60X05GnwxUJqrLs+KsNK3+TZuM0lKPi1la+UaORA+K/+EaDVlaeQqSOB1HUbvm2BWrxhbd
ccXMdCMKu123ug8vx65mqp66BtEaihgm883ja5hj1r3TjyVIBhL2bcoAuXeh9CQgcizKpnPzMjYa
1cWWcFTHdfW5Bv/4G+NNzo96Q2bjns3POnwgGJUsd0ybI24vXLyQpm7jtIVgzoTb6d5YZYkRemND
01cjqapVmGXmGyOw6ou2jow9+15EmHnfnHOCwgpnGPXVHPHuRZgiroQcU7917SaK3Nii1WHmdM5r
zu1qz053iHIIKG42A+Ztibl+uy+qHMwaLW6XqUbH1bFZ8CxTLK/0pHrbL9zH7bmI1PO+IAzlhgOQ
HZXcIkc5hc5pNNSZ6kVNPgdxSg45ot5bqrvwq2926Z7N7ZKHuInKca5B4XXbm4sDMiXIF73Letmd
RSZJvawNSjeynNA17arek/R2nFcHFTKi4jykpmzhmmZqa6Z9kimR1PK0qqLjOO7zq6hzktMyG+0v
iWRVsGeTy9B0o1WEYZszRhEYllLLyEacEAW0WmVcVW2ZKhRfwXFjBas6j9eZYURKO65f5MNa2MN4
SMyA74lKu84RqnzHsWwbfEm+UHWQDNmU6iZTUVEOh70m06rlU6USwaM9GeBBAIRDMABniAdI+w8y
QKuTpoPNcWT7ka3zyvePpPa7T4+f1Rsn24oBEMMFxfkgjoCwORHdc0KS9iLRo5kpKSujUMQ3K28M
CxmiejXM04BNDnKdZOfhYPZM8TJqYi+RPvVCY4y/zZwT49hxGvsDrmyWr6qRWmdoYaJ9VfUDzd+s
E7e0GKEM6l86VdSVXcBZpibdEle3Q7JuyyFx/aFN9xj5wfmGKEktiv7Q5nNJsq2SpidxRYw8V8lU
vW0Gg6swMTO3rHLfK/vqipWt/3aPGRbFBuI/yjtnphbac1O6rO5IqLNibLMcfZ+sPndmZ6+o0ZFV
Zw6V51c5UUNO6qPQwAmX4/A+TqIek9DHkv+DbIAlUPgVmNm44Ss43d526DORDoYzuFHKhBF5hA6G
73KWS/0t5YWFw1AYfr4ame6Gw3EcjHCVhYUu93j6joMPP7dsQuceGEF7ex1JjnthQTQMbtkERqKi
qKdviW1Um1/errCB8SBEz8xouhATJyyRSVLmCj1y47Eotd2a+9XGarPezevW9Oohiw/Nigs3ZUZ6
8bj42a8WfrclfpGRUtnw0qd1rlB5tirsu0DZcXdsOf5J6Jh0pXX2sUkQZP87Ym0w8HDHCNDiomEp
RZQaaV/gnPlEtkqygUer0m46rdKyHr4MYcs4EpdffOwdi+R7xO9wLez6b/GLlF/qMSOa24NbVTpd
h41xqqfXkYZ39VVvb9AIj3uceZeeGcM0XODyNIGTbZ8mOJ5uMyfRquGV4zolzdeWqQ3PEul1Kkz/
ItCl4ekQQfxxTe/aqoP5OvK/TZAw6LbgrCykYctcKyb6nKusaYevk6xJ7MbaKL5mfhG+bfqk9PfI
fRgoMQQz5yGzA/4SW5bwTZCjmitsnOu4t1ZFTkKP6bDY5D3N9xQCDyMGRCFSWHJG0lBBbm8xKQzZ
ZjWCVtE1+aoIkT8iM+GRaqKpel2hZD3G5VvuhZNtbaLM3Fe/PrQtmEDoESybcsfGH9vyM24lAeUh
tloyvp50nDVKC5aiZWyK1NVmEHtBG2VrgAHvftW6EC3mmlkid9JlzeWLeByaDDnCNkvyqQkL50NP
sqLxmrFyCjWkwqjcKvORMh8XvGvP4N8gWcwsKZvOx+5evu6CmEb1GOcqEnb4IS2C4XCKnfSwM5rJ
rY0+flfwIT7K+lFfPC754YEG6iKhatNC5Ycp+LbkWhKmi2mOWE7muCIc7HWc+wC3lNXmQr9v2mAo
XFw21c6eUmjHni0CzhdmUZKh5lkk5L4oq4gXCFqxX7deV4lo03eOVKyvk1d5GbB1aUbsYmBd8f7x
PS/xJoQHFALoPx3AeGADzqzZ++qOh6yp26JFLWB0pptRqzpldtiep3E5rerM+IQUFniyHonKJ9NY
taTmq1HEdJ2Xov+8ZzWzQ20nje3VLBQRpk1jJfjFEtWPpuUmuvG/5F0YXsS9innSebUf+x/rOA1U
lUlJVWEW9ooMwZ4GZ6dWGK6ooneTKBuXHSsJ+yGZBB3dYSJiw8IwdvtwiI7yMkNtVrVkIw0evgoa
w1iZU2KexYCq3nUdt0+7mHHvcbXsiHgWA6qM0wEEEk3Qto2kk5ZU00qroC8mYri91STdpzy0wSFY
tcKssj12eFihULSsDvIYpRYCz0JgGWLzVT4gtMuU5V4Rmu1w5Nt1z/cIIrt8DmEczGxUQgSNwPbW
UDCilA6jyQ0dp7aUM/LIVzwwYqosG92ISzJS1S7gMDQ/fVjx1O3jZIzdkCbjpJhPxwgtYGYlr1JN
RbAJjTb5ZIZtMZ4YTmnErl/yfSDtLvWgtECoQEhAAloEinQqHDOvtVZV1JrNuY6ttHY7Mprm5nHD
74gLAF0JwpGNTgnXDre1E0xW0zEnL5TEwMdajUU6ZJsg8xv7rGwiUXhU0EmfM6ccZaAsP2D7ovGO
o4cpDcfwHPgFrnQto7FvpU2UziuoCnFFiqFV3G70+6IZf3FSM0ci28Q4mIKhTzFBWSRbXvgTBzQ0
uT2Q8Y0BZOZzlBsoVQM9FnuSDNm1L/zCj2UK4DO4kb6o03gV6aRIkVnjdqLlqg04AknYtWO/ilM2
ARkc6uMmMOvR7YvA/zgU6XTaha2eVkku2wuAOUOsSnscj9s2y974PgCuPVFo5xpRgKBNRjtoLRHC
NO6HoTPLAticGStat/nHWibiJJR2uwcLnw/SIu5idoLhIMCjG5xw+6A1XedUocZsAdMVy8viJFkn
6EcPkzFBm1D22cYwwkJ1Fs89M2sn3N96rDPb4VBb4he9QmKxkHciylU9dhFbj0mUBmtiAR3cY/cd
DsVwttBjo6oB9rAUNPVN1RdJjkDj5H/Sxi7cXCbhhxh7d1PCcjciZnXI8pitHt/iTsm48WA7qCYx
gl2E1K7gtY9Alyu/8UeuEjM1D6exT9fRQMnGjEyqSEOTleGwGESGx7S74xyBS4Ysb+Gsm5h3bBu3
6hJO4hqlXC7D9iip+tbzZe+/ydos2FPIPDhHMwSJUhmzIkrsB/C6th0jz6q0UX5sJasxz9qjyJ5k
jEpGcDe36XTYm2N95luTf1rkRrf+pa1yzKowUnAoJmgoIEEt2d5qRvKp6s3gc1jmcbeGZsUF2Fss
O64L3uG+zmNqXaCSgAcZMHVQJhlUiknd4ixNGc8GB1lIFQbPyvNSspFseoRs+3Q0gji4IlEW8T0x
YZEvb4UKdCPAedF8kdmT7lXHAGSZE/jpqEQUpt7ME/ykp7DdCBZi9sv8+nCgHd+Thpbl0I1UOA3a
PDYPfOVCrayyQymTfFSOkaxyGl6zNjn26+p9GZHjKG5PozL+2AExVKbTeQkJc0DeVblnGYtzfLMK
1EHQueVghHMzZLu3dz+ZfKr9EqtoR+EatGSePRaGB6rLtOccLQISRAGHg6fOpAFbYGyyreZi7vLa
KR7VgLHImSya7NU0tP0vb4hTBxjo3GAKAd7AthTJ7Cau7KFXKCttZeuheldEjlC5sIY9hdaODUGU
wCTXAhsCbI5tUfEUTQMKhlHlTkaoZ8tiKjw7CEa5JwI8MBLHNBGnhKHxxQXVpebwYzvNMDA/cmkR
2LXn8D73XScuu0j5+Rh1R4874cOjyecwPo89cJd87tW3NzaleVrolmG8gsIYzBjUe0Ac8qZ/r0uu
pny6mMY4VE48vgk5WyehWSrOhz/3LGP2gHsJFLAyhjZgT1OAIRg3LesJwC6yJWONEp11aeI5XWpG
qshYfFmEDkgDfRabqctyhHiFHJFeAmUP39VpzfdVDfOGt1ciZhIEMEREe46SbVshzVjGUdTdTIIC
nSirQsOqmoKaxSpGyLrI4F7hnqj0wAq4YYb7TACBgLQjEs6Xl+6HJRrUQ5KFVqbAEiBM2bWt14bR
4WSTmiq7dCavdipDZZlR54ejMZn5pyEGssps3ay7rs72qWH2nS01gPcDftuc7EHKcZYYN6ORkVSt
xDTFnkjk2oYffQ6zMSFgxHSFULLWPHQnBNB6T42xSxkQDW9zQLcCO3gRLZvJcpJg5JmiMp7O2sou
P4xp7qy7LLdWTdaZryI7HNdmxeKPkzPq08k8HSimPRhN7IkwDw7DrAWUVmBVYMyMumPbLk1kRmXJ
AKZgPmx8zFDyvouAQNQAIqvmi91hCrZ+3BOW/j//ShBAGwD8cxRAxbEtsczqEBNgQBmBpsHaivrC
Kxs7XPE0jfeI2mVisK+pYKg4MKxa6Dkv5omPAXSOopb/EDmDv8IguVIka+N3VsTbTGVjKd7/NzaI
lI8ZDQF5wplVfi8LRaUsOekCYHKys9w+I9ZRj/7cq5rO37PBZdC+0SVy0Vy7IdvbC1221EoqYLm5
wkQuPEMKsS+quKJ7NrSoTME8mH/XCZ0iYrONRnORhQobUSpPysEV1cCvJ50mq2ZyrBMnyxML0yir
PTIGk7idX6Z74sauwzITYhyGJAt8cy4n7+nSt/qeW4adqbSIqNsiPF3HGEsehoVf7anWdulyDkzI
faAX2cu5QIEM0rUZKn9TOvgF2y7mrwtpOXs2tOwrb5SJq4EoB9FG4edmFmU+HQEMkMBH2EH4e2+a
aXHIgdZsHJKJTVL0vRtxH4mqGpqjnPV2ogY+BiBGpNz1e5uDpND5oHSBFmT1jfR+/eyCyQU4AZfg
gfAscoNTQS4haEIM00zYChWUPSl/jKpmJZC8pj3a2GVeB1xUMreViMOL85uammtjhKuAMBiaKtJB
eJQ2g0RaGMd09fjeHh5jAiITxDDgVmiYF37Z4jpvP5gQZjg+aigZg1zjZhOlX4g/Dl9oKPM/I0HK
NyVlSMiPC394uiDcxjiPobODPy2E81BDrcyA2Z2WvwJYF1wUTWccPi7lYcCDFIkSDgkejLwllUf3
eUrKEaBFUyTDCW306A2Y5b5JLD26liFNtxGDuefM3LQU25kUGQRAF/xGovpmi0PT6zguIyoyZYR9
oybLIIfUb74KFoHE6xPhkXT4UkX0lW/3m6K2UWckcXWYWkPkhkyiDDLkf8PWDKa2HNTomHstllRF
HQiaNzOCSdOTSifngU/9c6CZvcqK2P8i04KdiaLUeyywy84MTo6gjMEMYKrtgEXzjgESQiudtmb8
NpyS1DPyvv/6uJ13SnFAWmI2ynUw5LalVCLveczAjICbdqGLCo4zz4nBp91TPe86UChWJaH4/d6H
DirMOBddgQM1WC3G8GkagjHcBsVYqtjGe4pwnUnV1WOxrzK5meNsHytkHYzw8Bs2wNfRiW9vMpeF
juIcLkO76HDipe0C/TtJLPoutMJOOWkXu52MTRWa4WHd6W++aD/RrDhNczC4U0G+FnWFny6nHwo5
5cDuYgOj9LFxZWsyz9K+o2gmRxe5oFbdRMhqNDh1x7E7y0JjT3Z5GHywGbBLZto9x0xy4f85ney8
tbCZJB2preBEwWu/DKO3lpgGTzQcrQhR2g/Gza8elW3Bi6OSW5M2hIUCzyr87DJE6uMrliZxvcfj
5g0srYWmGGcEhIWHk9DamDTpi5C6xI+HdTHqaFWzJnPFkAyrzmnTPQrdKW9WJurXefi6SB0xK9O8
LyhxwyZMejc0+uisM+h4khHIygI6Xj2uyIe5CocQEBlAHSAL9g2N8l4pksLfjbLB8M+vWHUUJKw5
Qblkb6Kaj29+SRTuWIAPOf94IwO4gDS8OPlOyExfW9agkDvj6CsZ7ba4Tnsi0rcULQq/flwcCOo3
UPE98y1FOou4JauqKULM4r2icc6i2qFli6Y8tuHiemgxllmD8NahfRVD4Ji9a9S6Q+9UtcaIJq6r
AtDf3T6lWmycNrY6lVS+A13lTqk7JZNeZJ/GNqgT8JW4iTIT2IIOo2zVTYCQG0zpa6Nq3F5X5nBO
wWhj782UkTRx83HoONJ1U4CJ5Qo/qLVcgbswxaHbTpYuQpfVLaZALvKALiy3q/K8nJ3Zzq1w0/aV
T89zbtedAt2z1+uC97VfqnESSafsoDeHdWgHg2dERXwUgyPxaixoiNkNN+LjvJys45I1/CQ3A+na
NGWqHaLsYsy7rgVRyCa1m7ST6Q2ZnC5oXkSuX5XRCUYt+Srte/m6qmS5nnJqugUBLCXKHG0lJsnH
VVpaF6I365M0alsPE7d8gx/gAT2i0P5R2ZnZOuRD5/qTn7k8pdWxXdDxcMgc46hGr+1FoEWdGE0w
rBtiVYrGkr1iKGJxf8Xo+bVBWbLWQMXOEF2z46C1ODRWa48MIflcW2Z8iq5dfB6GPjmdnGFYA7c1
3k8AgHpXg1Dfr0AaLS6MzojeDaVDvsR5k65M4F6egUscAKTqNlBp1ZqrSZj9aYa7CJ6oWfa273j0
1Ug1itshGt6FmA2to0liMun0qRuzNFZR15jvI3+qVpwY6eR2U5yDBJNpfelYZXA8BiiF61czOdlR
Rd81jRrHpLu0+rQJlST+tJF5YynA9aHblcfV2KpEt+KLNba4GeCYZbBKcXNhVVWG3kyWqE6DWppH
HbGTsywryg9sEIPyiyo6wZiGqCJqmtctuKOVChuS/WkUZvyBh0GQQEbdvIpToxhX3ACvlBtiWJkG
b1QKnExZSZqdpKmjXRYDc2RkoF9w/aI45X5brWXiO2/HFNybIiRkEwz2x2zwIwWoOjyWSZV3npOF
wH60wQ7DabI/TyRoPeHkVAlfVqjCnXDVDkN2alQTccF0xSGzqi5cGywQHu1FM7oxsLqNbtibpsml
Z8YNX+k8bA57cCePpYzXfci8qaiDWtVi6gNvcPKBuW1Cho953vCrbIgxOp1M34ty4az8kvRgPNKI
ALIty3U20AZ1JQm7YgOeFLnwxw73e4bknNgxRs3tnxlJ3gNk9ropuppSeVjq+jBu01d5XLwv0hL/
lyDGN1THzDXQZRzKKQMUHeZAXsYhUwMt52sG5TuDNe+1A0p0NEy9h9haHfPSoqd2UyijbiNVkTSA
x8sPRpjDCCI50nZ/GhvWWzMses8qnNIbJBncsTTt89jPztI0GtyizjzwueZ+vAaTENLMia0Mu/qk
2+g9j+inDrN1VYIO7xqNEayoXx8laXeCNq5SOpm+INa9t9ssVAEJRtwQ45guh4l1VKLAbkzckqA0
fyN5fD1l+VkkomAdaV+j7M4CBSRrVHaYhYdaToHblyaOJKhXOcs31ODWGmzG2h3z6Ct4u4UbYvKo
ApAKVhiQ4PpUKVfxmIGk5Rv2R5/YK8z9kuNpihuVtKw/KbruHCf6tLYoBFY0cH3MhVfW0ExwV3Lc
TBS00Ta7sFh20YRkI6BvVQKoQ9AA6d9gmb32ex54HZ+oivoY4GQ2VvVKthyzVSul2LEMDVUKMoDr
mycqNQ0TswTyLQkToepS5Gok+boNknAdFHZ07nMRrmJRo+rKfYYqP42LDeb8IAdlll+tiJVXr8lo
DedZXILLAjxmOh+6QJ6VRtLFSogkXjniejTCVzKTZwPxz9CyfkIYwdkGSKXAdL/oA3EoHHDX0rI/
xfz/vMb4yS1xO2jTDAV3UahvcLFBtbF9OPq2R83kLJDWccH8le/Xnmxr1YZA14OeY7oJuojikQYF
NO+vwnJq3alONuD5vouD+HPLh+PJDkECZsmJM4pNDBYjCFbTSTUN762qPi1o8Qa3KfQqMvF1KShQ
5WAIl2fpq3S0XpV1uupAL4xwudEbjOCsi6NNEvjXQ+mHyrJFDEqNDhTQbE9243lWNc4K2E/kaiNZ
9xk6qo5mldtxc1JhR71cG6flxD5lffYlneBMdaoqXb7RhXabIm9dI7FwlEALS5vxk6z0YR7bKk3N
FXFAkinC4T3u2MCaQRmrjE/XQcH1yo6l1xXmdWf6bica7WL47fq4kxG04wnrMnpahvwtidJPmk/9
SnPc/xpkdFFnSaX6MlqHcXCYV8khor3ySXjIivrYGC3cNpQ4y8LEccR08NLJo5PRsNCWojBQkxle
meHkUafDdsEVnExrowej9ZI2eS0L+7Rt67hVbKzJuDFZFMsVbw0/VryxijOzlvoqbaPgW8Bl9op2
FV0ZIf1YVRMGDFNVqRyfcHH2TppaeF1nHE9FAspY9H8puo7lSHUo+kVUkQRoS+jsdrudvVHN+HkE
SCAkIdLXv+Pd2O5xAHHDSb1MXzJeTSXm2oI3W3cNwdNlxN7ggLQ8u4+QhB3cNpiSe7PdGZe0JfWM
g9bOdgUN+FmjnuEjfg3wIhGofTSyx05E3QnzS5Goet9SUQ1tiGOscMRCyGzj9aBEB+oT9Cu6j7zO
Y7ijw/Rg5qZIe3Nf4wnSmuAq/e6W9onGKMZliQXTFHRkvHA2snhBNEF0NenSb+u9BwsCoGtaUhve
mi6oYBhqrjWnLV7dnCykgU6fA6oPVjUn1qtKNBwPT6uKUE22aKd2ytdGnjbKL7HI4lykaZOHsnn3
O8hs9ASFoxfvsNnmkzQf1iW7OaU7mkjMN5J8894WDfpkukXvfWNR5zecHP8z8NednOvXyLMW2Etb
tcSABdl2jvVFNq9fYyt0zrX3tCbJrrPJC1UhOgFXedqEBx7yvVWsWmNRxm7exV587QXDUWb6v4DV
fzkJ34i/pOgPpinrIcghOgWts2Q35tL3INquY0umnDTxLhrts5iDO6BoyBYaIBH8NVXrZxfClxoX
qWdvmaSXDQt+QYLh2GbDRSetyFdCv6yYnua4rtwYl3zJSrFF+dKGhywcKzm0Z4xeK/AsWJUanz8v
vvz0m4bkkDq/TytE7UqyT772ty3Yjh4nBQvnp45Gt5ovJI/mpajn8KttsyuR6ovaTAJR6aec982N
GPYDfycGrzX8yoIWAvGalo3xbn1m8sg3vz40uFx18Adf3PfY0vvlk/C51CyOy4x0FxJtr1ttjt6v
v2FUy1XxBQy8ePTcf3yecHyDhyHFkAdpexviOq+oEo55lWjxI2BWGjDtBqepNhUPof1U8a3Xakc7
cqAx+wcuc1+DYS8hjdPAdcRP5zd/NcVTDQfuq/T7d87WNU+68BFA8g8J7Va0nTkIlZVUuTIzuJyk
014ubIu7HiSF2UB99F7g5TJo9svsZK7nurQe5qs4bvOFxKewDdudiP0H067nsI2zg/HodRUd5F79
ue3c72V+9rZpH03ktIS2BO1UkWTbzzqj2AWmMwRtP74lDGW13sWNeibKv0luugOVzX+Dh6ld81hV
Xkef51SfVNTeSdT+i7b5SWxxIYd6p73hzDAhIPoK9ty/8A1izEqeYSv74sFwWjDgs3444ME5mrop
V9scHPcAh7lStH0VWNvmTqX3zudlhOYl12UPCoblcZeALiPHcU6qSLsqTvVXxxKRp4m4rySqFhmc
6ymuCKPXWZpDCE/QAKU3fASgjmJRxBtKeN+OJgeovptcUwJ5fc/W358EU0zu9zgsLCk6ZSq9zUfi
2lwsyX+jZlUAAGYcXO7mV4q+NUr/yd+i+7LQsAx7ke5XNbxTeObRLMz7mOBhsNupazuJm6MK6PCe
wQaJYjbjE6xhDw6G4RzGwiUnUwLVfzSXcP6ibOASwAcn1Utt47uO0txnkPxw8yGiDA4BWdYrBcrI
MSmZPenJSx+pMsJr0KwHl5VO8JJTc1VNdIz7puKZvUZLWq5rUy7MgW/9wQNQTRFoi2TJ61BfWi/D
3Y5yv2n3WTPsIOF6UpO4eQpfrx8Wsp3qTjyTTlaq33LPA95EhweVmnwwLwlHm422lyX+8OY/Knge
5LyHuP1tHLOdwvTlGizQ9I0MX779a1uBi0cKcF44j/Fr444d/kiZuLxZPpm4NIt8i7bsNDZDmeos
X6XOA3VV89VTL7TOcGLWch7nnE992Q/fqHX7KNqO/uyjK756Ez8wTzwi4kvmnRdcMOjk28zKyfjl
ZH/i1i9S0eS9Gsoounk9ZgVfXmOVFG1yqf0/DjQV5sUCOslnNy9XG7BKaFcaCw0liOl6mvJMf0jJ
qoiHJ90BDKQ/HFzynNiKD/fGpJc5HB698Y2xm9x03ll2baStsv5N1ZBLdGOVcoBdcbNbyFrK2JTS
C7ETtCAEJYisz8iKB2jI88yNYIefYvRk4WOI7Lqj5cd1dBgOvDNCFHbcfW/on2LDYiI3PHHT2ffR
6CjbLUzsV3wu67NioXxXgz7JsLm1oq+AMZza6Ckedx4I6YhPZRTclXcM2lfXfEr45DOqqlbX0Jnd
Ao2yn+wCjNMe/69bh5Js086Lj2q4BvIhFifQbmDG4lJGPTxkWpU08ool+5riOrc+y1dh81kGu4G/
8vjRC7N7P76P3Z7FYSnMbh0+DXZIW2eAHOLsuProAy5edF7b7yR56rDXWuLt3RJhylZXI/0d4XWV
NPrUTlcfLigdYe/p0rOJ04vXtzxflqV0anxJV1qsyTvjbW4shGSfkxuvTNo3m/2NohkQR1M1LYvy
tXanHmU/WrtKdK9Ur0eWNE+kj59X7u9Y278HIcYdqitocasZI4PHBAZwV7jRO8W/kRmrynviirpH
15Di8OtcFtnDrI+bN1aqW3fbvB4JxEH5Gk7VEr5MFtkE/CWbf9aor7r4eSAfmx+Xkbip5Mbdacu2
kgoPou7kwWv2SdycLYwyZkAJVTPuR/+bfIDgCEBPpN5F2XBSet5DbIvtJDulxJxD3ARWd7xs4meS
Ta9uwm/dzZBv8orLv333mLoVqFJziXCYhY6evPlQQ/2W6+EnCYHFRO2OYP5upCmp2RrsCeekDl7s
4E6z7nZ6shcl06KDC4DQCjzmf5j4A4hglxsMMH+mhLQFAI1bEwx/QHjdjV6w4AO0H4YhDz1Pws3W
3puM/EEtOMzS6wChjk8xKDezRhj1G471SmEgFc2/elUo4CEQD4RpvKgAL/aZnso1Sh5ClhyyTF7w
b8xM0nuoe68Q/gMAp4MFMdNjNdCduhmI9GNseS5Jc9pc9VLNQVqJBepq9LLCEHII3HJlK98pEry2
pkGHSfdx46PbTNXYt4WS7alphovBugwEZSr7ZCrJ8Cn6G+PNi+unvwubC5vVB+oveTLYCu0V6/K/
aNlQcz4mtmJya6tBJ2EJNcDZMUy4OJBzjIHZHOOhe5A0vIwruYts3vWSY1lJaO7rxRWdhMEm+bRB
cq63BlM1bE0yQSNw/8IEym/vx0u2u0dlJdHhg3Wp2Iy1Yo4qPkV7rGe5jNvLoNBLPWxd+iUQ/7Uo
FmakuwD/Y4UhunfkPprl5HlhXmffOgxwdZoHOt+SKc2xxg3dAlgqQKbIE4hwW8QOdz3MXMnaoTKq
3jmQjG2PPgEucr+My/PE01MfZi9Lak6Yvp9J9CYCv9CCn9KJlotfVzF93rA1h31QJf0hwh3dBsBD
KGqemh/UpN+AMu1kHx3D4BXUV10Go77FkTu7LgRUSsuOxX94Er4kGuhRgCFUmIPXgiqKuDinDX3A
bHGIwuGD+AasTl3CVPwY8hcj/ILS+thNEaTcNI9JBZQwn+lcDClDDYUmNOXYjvoqEXoHoXPe99/h
QPZehkvewHCRNMWYPhtfVTYA+Rgee6X+C/oqYgfhq9Kxv20jU1zG8UDn4Ag1eSW3sMQelwP8PSBI
JO+RITImrEw9V3bkAmeVBMczY1bsDwpHP2nfY+dwdMbcod7E25fHopLN3aUfxotIaoQ0AaRIgB6Q
o8E9041C9xgBLb3RZt+0vOD8UOOTEBTkGyf5huwMG/4HnVvuo1ZF2Pixc59Y2H8gAQIQwfoBy/me
Z68Qc0JB6X979XjSYb1LHR4Y9uZr1NBtO2sPcRzLcnS9+FB4voGi5XMbuUOwZCjoIVbepk8+4E67
ttq7CA34bKHjf8zWxwVSycrQNSitC+96tf9q3SJDxhdXUMoyb7EZx0n8X+vHb1E83CGae+YMf+ma
zo8DHE+IS7lHUXfNBvrXG4K7sBO6xvLq6l03jTuaXrnvnl1yj5Ox5P1jmH5I9BBjP0kALW7QlSyQ
R87R1iKKRVyUND7T7Wqhlxtr78Ff1pLYeD/VdMc7eVjNP8doqRMPhvOmIAgBASaZuBmF51tNW9XN
qkrxYUwgbUMzyLy8jv/WLNxx8umm+ZBkSDloyw3drEHp9NJ/I66lwOYA0VeCppvUusyELvye7Tse
nYRBydIHkAH7JHAnmnh7pc2dt49kqv+wGPfZa6E/xakZ2sMolzw0rjskybpeIT8DZAQkCjWKLjcc
4uOwbSWh3k7Mh3n0ymX7bMTvhXa7aXunrcpr0u2x3R8TTQ8J/0gpO63Sndu6hSVA51DdFGuW7lvx
F8Es4ErCoq3TQ4e121sG0OBkee7q7WULxGmC1CtqT3XY32IELpD6xWPBOUluDRJUzPSzsUe6oI9h
XIIwoODrjuvx0LYoKr4sEyPLbXaHrAUUGz2FmJ1FCM1c/2CX55R7GLT/MJPkKYKWuumt1rww03OD
RV3hwjbNKWqBUYgnHOe82bJcrj5iW1Cr9HsXjoXJLmSMSuewrqRlXB+kd/iVxfUKa//6I6OXGBAP
a5YzQIt8DPENzE/vD3my/evVsgeae+m37s9IEL/QpWUbwwM28kp2UTGICH5Eao6LTw5TdOvlrUtf
Zqn2/QQc0+Qa/IGl1568EgU8QwHJZ/vUo19zOpROBtUGJHwwJG81lliASx05Z9Nb2OnrOgHXymTZ
dQx4LwQbqTr44bz37FpZTMwNxAZNM568CQxK2zrAs/Nu1NmdzRYhDWgjKlN7Jutdn4gj3qzzWY7k
ELb9QSTenSVq34XQJtR2fjBdf587BGa0M1QqIVAD41vUuiCGfgFQ4RZUng8Cqh/iM7Sfh3boBZq3
SwooHpuH2syinHr+LbRGsgh/b0d9R7bBOVmTKvRoNYT8sC78tPjBn2lIbxugmENXZy9EYpmkvmwA
UtXo4GJtcknIPzkZwHUqG78nf56OQ4YZuZ3qsRAtP0GnsV86LOfUcwPUTMbsM88+BhFm6hCo9NwM
fCcMAGlj9B2q1TEfabMdfFNj/XOxxFBGDvFSHzakX+QMzn8IFdkBWrOXaRzCfJrp6xDPAFf6TRdU
y93S6b015qMLksd4xLhhk0fFsKdtNe6IivBAeon422cN2IIePyAA2aRkg0AZbn1g2EmwAx2Hvteg
+s6XLJL7cAtJAbAAmzw7st8TKcCLYbzsr+G6zEXXgvIy8/pHivBzoCmQO2qbx0BsupyC8KLTdadd
dNwUH3e/iQPl1HYQmI7hcAxo3excNH0NCez8syLjeTbqPyxtWWEH3FsFuqmgzMJKqK8sXe6+SclT
7fcn+HqfKWkx95IZ2SnEw34IlQKmCINggEa2EDJmc76xkQIZiwjYkqhL4BPsWa1srpCt8Jz6a/9q
6CAoHBeze4sZsMRXgSuNQx6G5ojDIGCyGUb6S1W0Z4wSM30xZElHBD+NPogeA8SacP84Uz78pYRB
8d9l9XDw6pa8dWkXe5fNuaG7Aefdmr/NEpnsW3nKtLt4TAQgBTwTl4XY6EFnOFarUfTBT2YoTX2Q
E3gveP/DwgVfhmOGxRRrRQV+pT6B4VSfoYvZoZnMVHFYCu6Ja5jKLZMLrEeqexBNpEvsCFsuu9k+
eXWQHLm3kXPE2vkQda3dAd1QF3+Doixsu6bSrYuBeUa63cE815XZ7O4OW+2x4VgWaS+jW2CUanMf
cFvlBaEutmRIi1VOHpYAMf/MVLfFMBuMyiktWiRVnBNgPJfNoA5IBlLCybWppJFk3nVhNh4BK/UQ
ZXbTGUQz5OFdJl/SBVwmnqk1h0AaWPHq6qc2WPy08vB2ZVuZpUt9meuIouDDAInRDt9tVW0y5G7q
xTGiC4iSiftP8TDZKhahfvbY3D/i/IalP0UOIwMB11cHHLhIDHJHBd28nxfIvNO+n7CIp/YgWGIq
tVF2oSxJizipscdlrGuLlfHwff09orPEKh2LhBV90LY3Kn/r3AL7hQghdu8jbzoNOtXwJssWiz4P
1vU8BLa+dmJzfm5qahOMcyg3sQ66ow9AsOqGut6z0Gd/GUSJoMgMsa+8X8cTbeqg/NX9AFAmSHvx
FwAQqx+CNfKzw1aP3cW4PtjH00TybKXwKRE6gsNK6Kn3gOgirA4NJbMpyz0QFGflxdEDDxF2tnIa
gJPsl8q1TVqt3HXnWfyuJACbd8PWiyqaMAH3cGy9EdJ9ETGneQJSZ2+J836hw+CFkMkUITMAM8Uk
3sIReWpl3SPeCWwWGJzNqA5KrEneY2QB/GvSqS8CaXlh4Q7Y+cPcFaEGZDm243RZlUOjH3nwLLse
Hrdo6gazR7bijDbrQi2D97UHCQhpZAbt/utmg8dR9OSEyy3qB+pxkQy/bjEhQJbVQ1T3ZVgvE70M
xhfwqUaBgvsBkKGs5TmSkT/+ob4Hhd1rDdEBB8UB14LBkOF1k3zXfefHf6Ce3xa7i+NtHPWRk3WT
YI3SXr9v3sbUbWg9k75s1CT4j1BSjhLjDm7E9J6mXUT+xeFIFjAtwgtA4WXbmK0nxMdk4kmMCA09
tXSOKaYRRvrdmqI/Xpzx5C811CAjJMjHjTZeVg4CqgXQaYSk8jMY4Ez84TFsf3+Vx9Plvw3GXKwJ
kaIrOKcEgkuMwSyabMOrYRAxUu2HzZmHyW6G6TIgC6a1fM1Gb7s1Ku7oKUj0rJBNRdUyvPtiSDjL
IbcLCUCemOIdivLMzK0act3HFNgeIDjWfQp4jwF8oPDU7sdLwZthU6996/+Hw5YCJYauBL9SPqTN
qD+d1L17SuJpoUcvbmPzzlhg6VGmPGT/Uhz99XFVbFk/IhLb6NQmio2FHVOOMNLY9eTA+8kkeBqH
pkH+kej9N0VB2J2TGMtFhfDPbIRX0cZmB54DT03kz6n6JFaH9i7TaRkwCCzwzXcOemDI65IUhNkY
BvHVam2ictbwgFSNdSyCBiXj6T7kq/e5hir7tHGWYnshvmZN1YabrcGD1zFMUUWHJLXOP2aIoAR8
OMaIZp33bPAyjBCB9IX7hz9ZJxX8RClYOZhd/jnfuenHLNRrm2Kb+GQ+O8gMMEzGS+p3wB7YNjav
nu8mZBICtcDt8Ich+cgoCj5guqbZ9HEcFx8jeJuQLXpRkar/s1m46PPSx8s9jamL9uuQjO0jTUzY
VZ0CDg7UL4o8sxZDBn1KmvfNGoBnDi2fwOd668ZtyRM/HD7jaUNZ1YCgcVQBzWAZztUw+DKHY1Xx
coFHPMAGztP1zBQP02eOKtghI3LyfxB4to53xDKFzX7UNNKnWYCY+7ci9QkRgq3UqtAJtLkst+lk
obpqmWywpIWTVwzcBdEuTi2GbzOFa3vO1iHQuDhOefrv0GV9s1M+0k7PniaGlGbZTPhPTypdysgw
n7xR7m/sOzJiekgNuJHpN9AnSsHicM7Uft2aBpgXzF09poxYqLrUjRy8Hzj2suwt8ZeFY9L1gOz/
VeOw+c/gaTZ2rf3J1ReJh6o+BLx1CHTZmnAt3San8c+Gr3ofad+ifOZym5iBRd7vSBEgcU7/Y5ZQ
8QxB19YcsgSxFdA9QrvYGIiN5NADLpul7x6tJBj+apW2zbsbQAR/8CVdyJ6xMUovGWTU0wtRazJU
ZG28CKFknfSHr6CZ02LuEQBbNG7UtlhwS/6TQW35Ht+WxPk6i7YtYwbEZmP+8h0LWv+GiQUfvTV0
3tmwDg+LrOf4SE2WnbeW21MYSWbyhmvIobxxCeabRzliexjrs2sNavSKQokQDKXDD9qAnEaWpmEF
CLv6bVrMuE84ZlWZOaKq2a4wZgZWAwCStYcYgMypGLK1qcmuEKthnKHMPyPiDoq2GH7j7rEV3fC3
tVn0AT0x+AjPpunPEGRu1+NRfCJtLO4RosS+agFRv/EMAFuRTQLzyoRdGV4aCxbFj9k1WKbVHiF2
BzS/umx5HnzqxdhHMmYhswALUDiIWyARqgUw677h9jtEUs6cR5laKNQELNpBjxsWDVvtVWvXwA8v
ZPaUjMO0vYzSKCRi1P0PMlCasRynuCWIS1GbLec1iE7dYutHpMLqxzrwTOUx9hFz94nx621IrS6s
jSC80wPP+xgW62CeL3yz+yBxb6TboPeDvRNTCbVVN0ZZ0RHv3V9AsiU8eW9o6i6mX7sdDyGwU1N6
k9CqY59c+hMTUFP5PTzjanP8jZHRfANz5rfes6wyqzogwCApSDgdZWe9HYYqL09TVZ8R6bDt0Q37
C2GR+cJyUWPg1ycGBV5h28ErScuAU016y7dWxXvOguBNj8YezDB7txbdwC/81p/lNRUseIB+CRdR
wlHRrnWDcd4DUzZNR2QZyScCrO7v6nXzm9Zrp++RL+JqJmwKjtmIZ6uIFt09QEoAbU+HUwlN7aLp
ffXC6DQmLnJFkCA5JYfExZY10iPfoScZ80GNP3hTsaTc7AAyZ9rcHr/+v6kfvF1L6QZAXQFdRaDP
L69md/3Qh4XF5T0uiY1LnZlLDWAr6QxsIRpLkhcAmlrhtYWbFuxDZHUEbTH8I2rIumJcJ1oFLH4n
xoBs7yPyAEk5RPloprehBoIxR/ot1IA4/VRtZxMyfh/11vxOg1Peh9HDKMOzTyUWFeQPFEMXdcVS
J3E+aPq0BfqC0QYSAZaijtFle3MugxykXXVRs2CnnOFluqQzIjkQhsFiLHHBgivuwvq2bWDFxUTi
gnbmMTaC5Cr5zTX8VWosEopTqOoSqN1SjQy+jJSDS8Pz5MgN48gfT2JK4uAccTi7rYC0FAlmYsAM
mGKgnyDhzQnZsPj5Aa5qi/EtmhNEmrYZLGA9P+kpOjmuoCGyoi+MTws2yQ4oNYQaeLzzIBNpSXvf
Py1qS3ZkMJAxTG5B7wFygFTrHgu+UMWMh/WKWPQUpK6oiw5tCMLKp4UiaXvQeIQ98VvjwRkd/bER
u2SBnRAhOmdQlHURbgFDE+y2CoEhtETCwQcdR6CWGF+rLOtVIWv9PYM5GPp0uXgifoltakEW2zeX
bFFh/ZoUEJQvFd5nURwX+GhL9JuxFHwY941YyRmBdd4esoD5NY1/A4S8Ma6gkzgP04y5o0fwthbz
TdZ2KAyacjHoOcxVFB6REKj2zpCDrkF9LArywbaDkaJuwE+Ormw4NoRxanGfvSmqtiT4Mhapl/Cq
gbvqcYERg74VIpbyCHQ9gFhAgNvgGEw6IfdQcoA7aKZLRgnoL+DX4GPNJWYWPKMg0RGnyitkhyFJ
1O17OEHZEP82bL691IsYyliOZ9V5z2kIJn1IP9oIEDgI8gMy7EhO0/oGjderi4FRbPNwZyr+qDHB
/2oVwoLHenriSkP7FnXTraXtvJMujErfBCVbuqWYaf+OkhtVqkGZbgRibiikjMVKQKv4fORHvoYg
rPE5OKT4UDSNiIGfYDvqftlhuYofF/hJKSI/LZDSEpX1mH6z0D0GzfoJ5e3HMOhP48xjaLJrU7tH
oBi7HiNxPiJRNOk9763hwWOX9iAQs35FpHcGjMi9BYbda+NHu3QLHoNpBWrW2OWfmrtsH5EG6OPS
+S2+DWYVhOII6WODsu0xNiFgjzDZCtBO3XHpgNLmirT8IY3FCBWOj2ORIdrZjRFCNsbWr0bYJ4E2
2OYOlMyCXYjkuYUr/AbAYbr7ECq/9dRuryaOpzssIdFuolP/MGR03CvEcF2WKaxTUOcKMihwWySr
+rnV65M/WDyUyRw0S0mTXkMilr4GUOcgzXyFLxZbYjKqkm19AIBo6FCitW8fLIn2PPL9fJsEhAlB
PF7For230U/WXdb4tsSF/OY+AQWYGmyTSNE+Tli9IPKbt9Po67UQDZZQBYinUlgHyoQ4WAsJDm2y
NnWB6EtQhmM25Ni/wwOl/Lww9YGQUFE00JW+dwZcyCxXfcRSPFTOT8xZdFjvhajLBqqWXYN3P4gj
cxVkiUsybuaXK1hvsFbGFfOCeQdk58C3AThvMB4bxqECAW7QZj2kx9go9muf+nkfdeMBOu4Qu1D3
B7zUdnWOo64NFhKJbSr8LaPHFWjpyUdM+YMVuCy4qgECsmsBOsmSV26QgdW3IE3DsH6shbsCo4Ss
22vx3E0GsgdeP8Xb0u8pj+WvNR7fMLlA94d9G2/LUix6hqIe6UoQpS9R2eN2/UhnAY1vy/NGIwd0
LzVQsMTmGMgaopPRr9Jf6FMFAKqNGlr0OXHFIA7cacYCRuias3k4kAWJnmw8Cn/aYBDIvuw4fQ92
Bb+LsXkPXQbUQDX/GZv6Nz3iOMjhaKTZRV4vLshFeNw68DGwgUCwhVIPQB5CHmDgWHv8hVfj/Fs9
oWgi2wyTO6WFicQ9pPyEGl26Ovxu7fAuJ0Db0m43B/d6MRCHVUCrz7Qb4p1Q5CdYGlGtafzd1zhC
m9N+US8o0MTpYygjZOCAapp+ZSRsfuGsphWWHng2iQlmyEfqdzKGrOC/7t186OXbQILnIOsgIBMU
gsV1vaSTeBezPXQhtvLV+d+zL6pMyQmSOs3fEoYCDSlHWxJOAU+M8jAu8gy3qHfyJxQG5KEusLBL
c8lasCeIIXpCiz2PfF6LXowXxPCd+gizbr8OkCcYEHChZSfZAMzKsi+c6GJK5UO4rsW6ZI9+y96C
db45uRzCGHT3/xyd2XKjSBBFv4gIKJaCVwHaZcv78kLYbpt9L9avn6N5m4memLYsqMq8ee7NJTG+
zGJBxp9yRkoYwLYEryaBbEgMz7K5AGvOyIedOn7OuvJAY4fMZ9MDT34F25QaowPwYiLdOYnE/gS/
YUslX2YZGy1D6Mg6Ul0Tsk+AyGbo2kubu/1GJhiI8goqNBHyXEpjNydaGnSNqdHK85Pkef6KPgmT
5vZMW8rVgk5pAEIxjfkr97aRlTRP6wmJqYFMXu7nZPxLxQ1HrOEt8RWMvjPRQkXNch9RufpiMh5I
lDdDuzCCFmkYHmP+6uJiCMi6x35mDL+R18h7woIJDo3Gr6VSn3nJyEYA7/uxoiHtWvFQjOZDXHS7
JMI5p0/eU6pnKBq2+0toH3yKVIWfQiH4wzBlfKeKsiXt32cayrQnUTixzCBmWnRou2jmahTtlmG2
thl6AX1ZtOEoG3s7eeWREBJ1dDWQajMy1lDHtnNSjcEwtrD+yLwERXPFS1NbJp+OWVpS/VUi2xmZ
fWmYq2OwQNSM4mQ/LMmRbvS+meP7PqYQ6lHXMzl9ukn02NE0hmub/quo1ZE3q0O3jh9iLaLN2nol
R5wxbIwuftAAxlytuutHebaE8TeTcoATUvuCsjtwDgIN2Na2yBCZk9wLiQGR/rAQE0k6Z9x237EL
Ej+Ss1+vZvcoV2u3uN6PmaSezyyeYIzaeiOt4GoW+WX2xvjUp+ojTeeY7GbjPUMuY1BCO+/U6wdu
ipHfiruPQOcfxmWatwOBRr7ukttVpueJXuIBu495cWmC0XxtXzjzSdXVgnOCQXqMBujFxYbw3C3Z
KLtuMIuAo4nfS2X+0wXorF5ouwQR0/AZM1qnYtb/ZbL/iNcKYLIpn9c4udbm8q5XOC10vWO8pqkH
jf/O14d0l4niIOfspNbqRNh172MF0K9x6R0qTQmmfCms1kjN0UwemvFoxyiyUxaOLchO3mTHbFIH
qzZEUJSkfRLw/phENbe/cH+jfHqicd9xNN5HhjZjdZj/iAy/ZfgLc48376vj8zgTGAN3VWjm4y/X
8F3FLCj0CmrDKfbuTMMF0dIendgYAvZEPUhVKaqfacvHg32JPuUtX2HggaSyrDlBp4MxwoFqbbZn
EY7DBKjer3GnbyK7dP1Wi0RQruo3adM4MOb2U2lTiLfzFS8Y9Ji416LhlTrnIlvnm5UedMVTXoed
BqyCVKadqwnvvNUmOxWVTF8bkjCZFmFXYeA9ukkVppj0LlO/epRb2SXXzaMdCzCi6ceYzfe4onWO
+ojpAD8L/E3mx0iuN8RV+B29OQcnMtZYq0AiBkHOA6zkC2piI/LnLLEexsh4EFHTbxorEiCpPL5y
sSE+MnOTUJjdQOiystNDkrmKCTKnj1XS9sXqNbHknpkcpFtcHPD7v3hafdI6ay8VQEAnDnYUBXnp
Uvom9q5rcti20uVqqANRKHwOq/PBcOHdW3r2BGW8kslhSZHZCfgdYSjWbT3TXIKxPLlOlgTMnOKg
66g39Gmf1oIRtaedYkoBvzbBFQaQCNXZ59mxb46SBRUx+6lrw9mwiehQdWW3Ya2FfsBIsMsHogm4
YrKLW2i/ljNg1xn6Z4SddjMT4RJpzqkHSB1bE5MgNJ3Zg3dMZ16BkCjVsHO+o6R5EKoJPDX/FGZ7
0lzFKyfuelE+jsi7nhp3jVjfUy8OEcjCuVoZlvfLUzVogVlwqmVi+LRFlPhySo+TNQReaek7GuoH
YjxwVsldW2eAFJHPSDXUcrFZwT0nJuIpiS6tI0kx4Gg102Ox/HqsWoJiw3TG1ftcu/O7EU3KH2f7
SdnDrtdJvU7bGw4w9MulVu0dKzkk42weu7bEpTD/YS7B3Mgk2o+z9aXKlrfFFU92Az5g9/bJIlNl
N9XV48JT5JNQua/ZyaPQ/TBw2PdOKpmNlZc+hp1wE7xByvp0K/ltK/t9EQ46iMXDgvswJIh/L0xY
thp5GOlYL/cqLQ9diRyuum4rGudvMUpe6f5YMgTLLH1frXLTduOLW1T7bLJOyOoXRr88pOVd6lVB
qZwdKy1yAFvn2CaEIhmGBvsWu76tVVdjsKowimE4vHS695bopIzqkEX22bxZOgFjgIuc7tMG9ALG
PFYxQn8x3yHS9TA+/TbjidUUkEyV1I9V1b025niNDBWTdXQzL0UEv0wYkwcz25XDDPBXU7a4Lzbw
QCPu5DruCxcKqS6Az6HQU609OGZ67vTxEKW4NFuX0bp8MFUWpJ4WDnN8pXDGcpy4D0kz7DTR+LEL
+8iSn2JDE1BvtMp+1eabgSzFWGBT89XlfDd783aZoy0ybsFZBomwErkccPDf5zFeS90rkT6yH9nz
UN3AErhArwewp9KL+oKFMMYpzsd/Ta5/EtZxNq3yVdPHR3udl3B0pRYYcX1Y5fRk2sO2v8XoWuW7
lrcBmn6IA4oaXSWMBg06asM09yWrULrm5sYaw8WxgHNwOuhudDVbbJBrk+7z0rkbo+lr9aZnFF06
4vLUiPLIiOfYKXyWi/un08VtxGpZm76L4KXGO8VeB78q5Z0u9dAxHY7N+FMT1t88qicHz9DGHJ03
NEvbN/X0b005IjvXYOotiOOIoQtJIhvDujdPXQ/d3dnyaCq7DUvTOrSz2DYy3y6rzYQy9zGr7RMd
h4E1fsR2dEhVekw4ZMoW2dCWCNioFu4CJdXNX3pjHsUc+Twf21Rb/4yyD+j0zwYVRZeLYErN+1jQ
P0zOuB3T8Zjpyx9zRRuPdHYhtoPRD4Rg/D3daLKyhnZV6hCV0+MinogWerN0nbLaDRw8kTfoXED3
2/1q+/0UfTatzshqOsVpuhWkpHKO9s+uQTkI5rkhv+5orUWYlOg5002fjGIgYWYh0gejAJCLYLmi
aeiDMSoPyF/fWZSHXUd+lFdnT5aIsEL001ZG69UbjdcpYX1XtTb7eNb+GVlFKl5cPXp6dHb1QgSq
jV/snA6wXIqtSprAWR0KudG5uMv6tTj21csRSRAogLt4+xo4pM08rVBuhoEYUVlHaYwH2EL6lGon
KrUxwYtGUZTofEgTldOgl1eU9G1AafhIAFqQABCM6cRhbl+SVXw1sfEd15ClntrGs7o9wbvUgaxV
3Yo8rVu7nNFU7xqhO3u7gjluVtb3hUO8Ei/nWcrCDQsGOCobf5KmfMSaepfhjsNE0B5mEQVZLYN+
7l9rUR4IKOx4QRMdhKxl34ea9/PQfne1dbMEmXsMVzpsFqZV0d/pQ3V2cVib6nHs2YEVr+KQOMvJ
y+wHrUw/J6ia1mNSmrn3dvw+lyyLippTiRnDvH1Qx9rGU3PqS2tfty4+OO2J3QdHrZn3xDZdcEMn
GwcTcDNaj0LqQWJ1FL2udqAcbv1p8hQuO7gco9TzbQ8erNZXxUjUKKOTGzdmOJXFX5q7zw5RmEGF
dSOQY7ZshYsblLag8usaRcxufon7zDcQNUx8Kuo3h9EL6m3nzxnqoYiWJ/zOGL9xDaRVjtXJYqLQ
Rvmv27h3q8fUZJVQ7JwxRW48TJF3kmvzO8jsw6zyo25UvINMX00X02D7pg/kA7fjtR1IoOYDgaNP
qfjIhp4BxkgCXjGWoXQxHeOPZ2bIehN6RY92AF4s09YnzeivvVEHELHgBEP0p0/AYnPLMiF4UAzR
nmu/8OKHZfLWxPquEO4+tXiaXLqpdNqhSPr4PGE+C4P4T4VgRiNbZt/ChDhrRNCbLv46Z2I8Edn4
FfUqiCdLBWY1JXf9Kgk5n9FnwQwcRpc0bIY18tAa0Xw/Jlh6PEdRh1WyvrRxqtD2xXJqF2XuXKfv
ty1rHh/6BnMlHuafMXYaYMsq9o0WgbDQ9epLYq8kPJkVZ0UnskCH8rnooiPBRUd9IpHhvUtisIEy
DgmU/iu0+kiht+dwDuX0PTcTITfObqzW3y4zfImaEZc7ZsaHjukPCxAGbBNwE7gVOb8N2VBqkEaT
ieNSE5rZMvpGyUMzvySKgPM6Hvx+FnuAsEODwyLPKYCqAlwq6vqdXTRbz1B3BCZu8AJvEiyH9liH
tlx4YPVrRcRJxPselc3lZocnyTIYKLVNd7jq/7ef40Ul6K4WySh5FeQ4l6p89qUx9YGWFQfIoE1m
Qi/F6qvRo900EkFhY9LEbVMKZ6MV6XM10Q6qJDvbWf/uVc6FlwM/n7mJCGKRNQYZ/B9mfIxVeoph
ql0aLu1nnHQOXcvXYuPCL+uclmLfWHhkaQ2g7fcuyz5T13wrY+vHM9pLlbUh2gdlvlNnASpO/lNN
9eAzfM623dyHufC22ShA1jq+LyMgkm1LY+sXXQmom55nZjBYoB6q+MpPta1m5hfLZP1pmXEAlPKV
Gi4WQGMU84Np0WsbM1hD7pF9HkzYee15lxfoR4g/nhO9ZpoDyPhST8/19ONl4PASnbAvrjnCEGMh
kuXm99wZ/aH67VP5HLcOK/rkvTGrFydT22idfmM1bk04cntMw3HAc8zE/JNQAEaymEuQGcabISF9
dOpqNxjl3lQFWT/wqZWRU9TxEDfDRxpfKj3dDdws/Tz8OLW64A0NiphagXE2JH9t+2ul7yRU123X
5urSUHjyyJzkMOTDbnRf+NxBnS+PI97cW6TDMnwNcgkVD3I7pCe3a+5kXZ7qmA6tTJ+qNb54w3xU
k3liVcC5XpcLXlnPTCgVkbpRMVW+nCypE8FS83VO5pGK716P03B23UBvGHUk8xOWV8xt2bHxuC+1
8T6xFpIe7AvUjgFfKi+zhdStradodb+L2NnEhNt7WDU1jKz9rD/3iXGKjD99LQ5idU4DdXWDCJgv
xHy0RFls+oYjUI6fvAS/nq1RhGZbCqT7YjkMzpWJ5lMiykvU9peMUOemWq6YLZgzHz2EE3fFpHIb
MEZilzIjWDxUuKkxmdlqu072V7MzX4SkT7oJpe4kv9kN/NMUEQ4426lQA6pDaRvnfCi/C7d55mAK
5mLY1oSwL//vdzTYqOOGfap/3calQ1ScjCx5WtIFCxSSrTMV705dvIncNXywqEsRwZEq7clLWQCV
8sUs67YZuMEIIdze5iogS/2GigTAMT6RnYBNyblLnZreo94ZjEryvD7VrNCymzxw+wGxjjkSawt6
PNh8PVcen3MxL3+FU1hMufAltPprxWoFaXR/MSzERlt74hWST0GhkxbD04Q+T9zpXsWwpJNcnyOb
eysRhMg60Vt7k/Ps/pmwO8Z8eLjbfp9CaIFpiF1jswqlxHaXosdDyzwOvfZgtvOV8W+YWcaD9D5H
a8XeXvu6sl+d1L05zCFicroG0+Z0xRDIxiD+MPDo+tWkgj7DEjD1ySvNzKHENVJ2j9GQf5H35cvm
YdJN3o3iaKCg9Kzs0rsl0KIubMDuSxz7JVNXJ5q2TpOcTHDtwT0OmUH70kZ3cwunNfZ7aVYveWYe
FywRS8ql4g1bDSo1WvG8EQhhMg/u7Jc2mu47qTU+uqG7GSN9y4C0NbR/+GR8ZBH8YunvbFnXOZvO
evs2shEvzmO+xPSq98URo+SejvJO09f9OpZ3IyYxbzExIrPc1XJuTQfQDAMemgavYA9GTPGbIQSP
PbJzXvyMLCpBFm8PAzOEwex/KPOOpUV90TY3G4j1ZhrjrhMKrF570MV6aJPq1VEzWSYY6aB4tSqc
IZxEKx9kN+9xdQGCHbDp2JyUMecJ4QPd+rcWJckt67ZTc9hU7CtdKWaLUz2/clEcuST+IrJGRKNt
XP0ldT2oUUjBhR4CQ5rXei8uFxeNc5B5iwqdTLzm87hLKmOfmergDPlW63PfmLklmGe7VB8GvidC
iZPUDvLRfbCQP2aLKXz3lTVrkEYeT7R7oX452H20iaMxtMr0i1psY/Wab8LcWmC1DaJZSyWYV1pQ
zXloN8Y2AZzWAXiNhTavmVmkp3svStN/4UN2RUmB7LBdY8NW55MovG0SI5230xW27axsRB0b1KYn
FKMyrZCDL+hSif98JD1k1c615b0pENshqbGHOP/mGn/9sAbI04dMY0kS5lB0ZDYxrfYxz5kzdnqY
eFdtst7NFATYHbB6YkCR2laKzl9Igahjb8usI8AHhkr8S1fA/V3tjN78G4fo1CF5atqLS8hIIJrp
apXL0QKPqJHaKiDRDdzo3STHs3Kahy6zwkTl56wGya/Nf7dRCMnz18ky3maj2rNFaSdqc7f2A8N6
ktfIinLm/lBMHo7BKswArFc7PpJpfuyjr2jO77jgGPORSdFUFI32g2cYgNhVyMd+M630EdHyg3U9
3SaWCGl4YBD8rbCg/W/ncivjnsDLlwVb3mwTcWCvEBhThkvBCtn3cBItCWMMjftotCg4uhjGjgAe
INMcoC5eLYbCA4nyny6T0JJxTJqZrzOrMTYMgRke89hFH02FcXu4v1FOHbaeRfAKO8+kP0Fc6cIH
MQ49hAJR7iq723lUpANaWxC5F8FUoFcXc7mk+VfbcxK1lW+6fyYRSBYHkxnVX2KmCZp6I1iN7Ii3
7jOZvAMZvwzAsum+7M33WnOo6UAa2KKCt2g515nrS+dUamJr99cBf4al/yMB6a4vrHBc5F+N9YF1
1mTLMEsjvaLq1Hmyvq0Mu30+hxm5DEsUbczkb2gWSGnFMPSPJg7fbveTZnhaI3l2WBuo9Soo+xYF
LLkUVOMu+Dd9f1KZlL6kXGHTOuMw2yPyEqDLmafy/hjRX7my2+XZIdKTAKKBE5w3yxanpX9XXRlo
Hea8QgzPzPXY5p3Od2Nhfjsd9/I61HfUwR8x3PXCWcCRgPHVtShhnXb4Kuzuamk342Xr264kRSP6
diqQNTtpqYuc2h9I3PJsoL+CX7WelH48ZJgXh4dZ5S8lGxmG7iZX56RDwLsYKSFSffLW8lezUfN+
KZtzzC90EpDYuNshWtA0OM066eJwfoyj7yb94GbyrdsEz3YZ+lugThwuw8rPtQ7Lzi6T2y91eZtT
4zNBer/lJv/arQ45K2/RGHjfk5hySjVflY6/Xohra7cfqeF+2sMrurUeiiXaRZm+Le3kDdXtM3Hv
5yr/U8vyUpW7nosdowWpHR+Ekm0FnVCTPpEP9qFP1dkz+iCqjS+Vev/6qOEYO7FOwe+K6FfTzX1F
6pYtO7HTFRFFDlE8vseW9QBDO1dbSXhEfo4jyrFKW+4wnqWP7rxEn93tkcxL9ZKmpgtMyKAQcGxB
HxZp6BZu/aAarQwYaywBOwwSGB2hY7vs3ZPduNZBNIpUDhKoQpWbJ7CmSPAqJLy/5FTuK3yEQWsp
cjQkzT3QOPESJmEfuVQY6os2Pi263UL5q9afDRNLiWYt0LvuF1j817rkzHC85lMKvrzSuEnaon4s
2zrfRnL5mmwDt5/HJFCbsTRXs7Q26RK/DK3Dv2kDm8lFe1lnZ9i1FhJon5FKOJnzKRm04WBr4D9I
DKSR3wKdVEt0J7LddTKYe5NaWPhxxYDCoaIc7XQLOcD/pmSSBQZ5Py7uozumEhm1NCnF2jASeA6T
wUg32VKJnZusZwflkJMWk+5Qj7uxd77g73sqTvYCyZhkYwuCrpcx2mD1TW48IQYGn8Bihxs+55KB
00bExlXk3sNoI17bzj4nt9QnvjbBK8lY3R2e3GrYNzp/BaIqSclbx+2CWVUHIp2+XIQSiR6S9dFV
0xidLjfbz2CevW64Da6054KCcm1lwPy7RyFS36CMDJFGPykEsg7WKqu6438Ny87vNI7MdDM0NjYV
tX7nMy9MtyZzuJb0tpNBgErilkz75g5foH61hHvg6/lHNJWDAVM7VE7xMBEFNcrlAZ2sCjtJ0JVp
4/6H8kBdzZutLYqzrBHGGGs+TzCOdj6/pT2CQwaA6M9WASbnDocyXT0msQ0Foed8d+PqXMuyRveK
uprUeBn7xMoEK8dRSlAYmxBPrk7V2if9vyjjYE/oof3VKp4Nlf+yAeGSFT0ORfU4CP1Jd+t/1rrc
riF0MVZt4CEbmx/H1ODnq+SAuyBoOuszcjFhWDY2eC9jSpW2Fqhw+WukjgEniFehr6kM6gpJ2YIl
rDoHuyJeDsdbDyJZAAjIPD7MaXvfOMkFtP3fahniSFv6ze/1h6V6OpvOcWAb4gon93kTt+pbWcLO
X/Snzk9a8hkMC//tIg3iTZl1TJ0bbQiEHf0pmRI/yaZPQ61vPXa0eV2/8psBvI2GbUvod8Bq+7u6
zi8i5Ziji0k3Y5kSFDSsOVRlvCUuUQEhEGPYGHO2FRkpFAansm/xam0yVX+pSDytvNwVLzbfIkFU
SvAyJgQVHwYTMXgC3GcWCPxWWQRxzI7+W8Kth0uP54W78tVrermBIwMTzMiToeENlUC6ztmjaCz4
0MDrf9MKzKadZAv/i9VLtqRplQAWbGTa9+X8iwIw7bteYMfKxgdWEu+ZdNMe5QcNOpFYtSnobxqn
VWiI83AhBM0cGXx9FZYbNvwDDj/QlWmm/LQ0BhXFcklkifHdIKMkGnVK79tMfxLG2SZ4KVirceJQ
ELh86ZxlxoFr5tqW6c42GXVu58I+ZXasdtHSPNdz8eV62FvLxtgV7GfcZDMF5hjfmS0dHCscNxPR
KH5slPR8+bh1ouhlXZx7VTk/1eBxSdVBUVTXsWs+WwX7WGuMIdnBGKQZPY4QTw1IGTk6lRVMvU3k
cxJpYPz1qS2jOyD8czeLU9YZe9MaJNLyB+n5+rZYnCdi515GF/AC9OexWoaffEjul4EM8kxesgyJ
pwR6v9m3rMS4dilaiBDFLm2Ge2VYn30Zv63T+Gq04g1dnzpUN09MSre60tCYvX8C2vaQTP0cLAKZ
N82MYb+6EPHFujMT/ZeR1iazb5GO+LZxPOPgtDdLHbe4+skdnPuYfICMuobDMrKGQ98Qig4v+EEX
ZuI1wv7nmO1XkzN80jPOSaZid/NUPmbZrTxcwU91QUZf1vFwZHZ3X+VuufWYQKai0oNccuNoEAa6
m93BKMcbWbLiUagUINu2vNst8E6+TrbBRfkhYjz6K0EetupL8GSFjUiOcht3bekvtdmGXTIdeE4t
nwn9UytcwAfEVBvXUJiPPIB1tPBKKxw+WLDjJb5yEB37THy7fX6ecwwBJBGRgVR4Yxi1VbRNGsBn
XQDviPmUCvPecJu/VUecXySFKgmdsOvEthxIEL70/PnYM/fozUPUOMteG1nYLW3yvcyW5NPbNG3N
yLNqM3R1rVKnhRzLILX7+8lRR5NIqJU3HhhnRxJGygRyPJWmU4Zkl+HZyTo2mzIWtzX3MavFP/Zw
sb5h8Li9M40yNLppT8wK9srhjq5HztklVxxOFRlACK9pONjyMUk4Z8iP2Gcez2TPyCeC+IGZojac
xzDpvY9es98kUTZRGl3wMO1lqj94ZXq0NaYMtVYwzmUNNlYw45HdWaeJsNLNuNCpNk4RFKommEEg
6bSoQdiMoKTSzxb+YqXj1uL4Wx8JG5oFJxbyNiCmOFCFM4mdh/RJuYSLFLJ6r0pUUSxq4cBHL2+Q
7jKMiDUFOiztYeYsONuXMduyONT0k7hX+94jzROnTneO9ZEWvIHMGSWgmD1F8gocLvdd1NzSgx+E
sIytUTkvXubquKQJTluVQyKhwNVSp0RVjlWrB6q0Muhvmnuprw0BJ9GfNxDVQ23ug9vm28xAA8bn
CdfY3nIRUEEbm5Nm6jROMvXYNRPdc/yaIeM0mfPZzAj+Fhg+u+q2FrSCbxblpSryV0AqvprbhrOE
3AvtOBi0RyacQMKZDwe+LmqvpPa8uuI6SuuV/Sgbm7m/u+rvC/FVeZ0SIizkRV8In1fVdurycB2H
YCnZyOtkN3z9tozYJNyxrZuXnoi8psMNaSf6p2qmA+u/D2Yr39tp+WBxk06SysBUXrNeypwwUisT
xj5lQxs4SnzLi12YiRjmGLqTILzEa84jCeFOLNtN19UfDBvuRsThTcycj8w//SlPKBAbx35Z6/6p
pyqwqv6gSaI9+nV/az6zOn3WEu0Ox/ZLkjiXyNPo79XJSsyz6O7lggJFl3OLF/CNpj4ZGjkQo73D
WrpuGlRbvyfciJC+rdXNF6fCO5eW81dcP3lZ90IK955J7nEo1seq7ul0CNnIWXPuaCi+yHGlQrek
zBoS+cIz1fkTKKrAgIbeFV1Xe3l3+2rCO2j/2S1RtDE9mI7oylyCGOXMocW3fB7t+ATk2N4o7Zex
iO+XPDolzAkH8liION9wKQVyEC8sC/6XL8k20ss7hY6ghq9cLReLqKgsd9+QhO5V4YGtMnNR/X4Y
vpgAb9JGp46jW7TWc1TU4y0l8rtGyQ00od0j1MHLZm9wH35RfS6S2KvFeLGZu6f6dK5bdewk/h4i
wDbVAM0BW41H7Fz3+nekw8m4XMKWqZ6H2iFImaxGkgniiYLU6/9QobvRPkBYbiLP3grZB/UKfzYX
8qRxmDaYmYG47uKxOC1Tei69apewK7are4fj1iLHJSpfo2Z4MzXnWMDXJKP2RqIeOZv2/UTBgp7r
8q66lAflALNU9aQ9dl0SRJbO3T8s9k7ZtLOV2iUmikCXvUVgDizQOyaeClBMEGIbX4ua3Tq55BB+
svLoEZvZHovpZ3RjjuDkDxkagCTy19PmZwvEz6q+dNQ0o4EihtDpjZUYDcfE5QDGXMb7YuRJWWL+
+ylgG2SgrTGiSPUu66vHjRvHcWBZJCWonxqHKiVwA8m+pm+jsr5QaFCGZ/VN1fCEmzQgCXmHWe+x
l25YS3ltC/kP9wXBHsuxGbVfytZwiJDVDPdxIktwHNS2dDy+8Cqwo9kvOYbx8q6hs1oHB/2Q1pK6
CdYpzv9EjlN7SYFLkTHWfDpKp2WAVk0vLX0Ud/nWcMad4WbHyMK5JbWrBTlcaAyF8xFoU38aK/Mm
CXNCkDdhsPB5m6FHEHtms0Eims7KotisF/eiGOmPtf5AWifeVitnbryeJSc9w/M8aDOeeH6I3ViQ
KFKbRAeuFGJrP32q1tlZ2kqlqK3vWEKQasVe67QzPuiHCRIixkfGNHZJAmI995DEp0Uqf8m6t3iG
HtNLmo/xz6Qe8J0ZfqBty33SRBcDmgyn2Kn26lPnEdMalYpe3LAlg4shC1ROiHHOIsKNFHJvR8be
NTEeszFGkcirfKMrfG3GisYshEyujqe5wmPaCI30ouo0k04ZiEW9x3X3lhQDR85MhcMS2J1WcC06
5XBORHZoqczZe4bISbAeyfUbaYK6GwiNZDXnIeL6a8kSu40jbX/yCHso80WERSLEia712TYsrPkA
aNw8OJpyP8Hk73sr9Hw9flpVfZ3kAszdbQZX3MGp9htRkbiXtN1Dk3qfS+nN/phFz6lDmE5DK+Al
l+YWTY7nfc/x/YIqHUTS3hhyOfaj9UjZQPOucaxqG6+c7moSATHTSYPUWejLSZtOFtAYvXpQMzCb
2OtXO982ASNNSRQIAMxKdVfD9eUkZbhPevlCFARvmYt3vztVHc0+80sdxCvJ33DfkI+Eok0eG4lG
Nd1Sqdf7ce1PrqOePHA4MoMEYvbSXZF2MsKCEjo20rpm6inEWMfjtvXK+hHFs94oGNAlyU5VsgBi
8hWhGGARbOy3SCMDtyYlTBmSwKzkhWLVN5QZjsbyYVDrgl5yspke1p2x1ZYD7OEuhXTflE6CVcYm
SSdR3kOMxcTJtbcmKx9JTZ4oNMUDy0hJfHB+FiM9jB0DN0ksLJPuiVIM/COZnGLnul04NMMtqpHB
y8wKylxL/VL+km3O6cUpY3GbNnl+HCqqBfHJcDLsuwx18B+x+gEXjB8V+nluic4bap6d7papLS+R
naFfd9r9SmLRxgNQCaJkrgNdDG+2NO/XATwnktbVazwacUejOsuio82EefiPo/NYbhyJguAXIQLe
XEUYkqKnRElzQcjCe9MAvn4Te96JHQ4JdD9TlYVe1+0V23dEw/m70BWad1mN74TPsdtsO+AiJvzC
Wa6p0Cb9y5y4mREluxBBeLAXmUpYbxNqxeom2xqSbOW7ZUyv2cLDm8p6FN/ShAO9bbBpZ/qpJq0k
kEL7ls9l5FGKXuLcDuQB7RV7g5+owX8GT/+llTIbCEObkV0fA6chuluMyTU0jBMq/CCNE6oHhGBM
17pAz6hphp6+LanBv/RkGA7F/Fqpzi8JGPQCDJ06xEZVzAo3MvhkFYgvlOpGhKcYOl1lXE3Gtpsq
Y3Zi6QO6i/gFo9h3nOd+C0isr/W7WlivpCaiWdJi8E/tFkjt2Vo3trSYnM75hyMpL7OlfQ2yfZql
idIyfF6wlTEVwewucGmYNbEKIWPt3oAenKpkEYtRXJLBeGHPx/Ygxi5QmL/mdMJ5AUK4xbhRWzFD
5jB9Nyfj2lTaMUzSHcZLtzSRGbIo0keBbp/PICtvY6Jscw7qqF+3Gl1L48aXo1Ishx0HniF5ua37
sjChG4AGmueFcwkpSukuhfJSL/gNrLALsOZT34dubNBOABeWRfuBFGTi0fpQ9HBjd/aWxaceqCoD
ozGKDvGicCFGjLTZxryVXIWJEsPmm/d5WDC+V2+WXvEAyTQ9LbXLZC/HuFpprOa50/vD0CC1cogT
qFiJ58P02/Iul0uKsEqRuT3lt07jKmD28G4spFyovXSil3RDWUI7n/ebCQf2LN8KoW4YcFSrkGkj
idEVXGopQuEwHo92oh104WyRQriKDvhItS6hLvFmmxzNGetzxu7jyMwGfWHC9DthLkBjoWxDRGdx
Nfi2dotR/EcjoBBVpZYNLe2BK/fMmCw9YCernp3O+TEmbYupfo8JEPNhmOGZQIJnfmvNHEwhTHIS
tHeiSSkJsgtYlF+UH1zzUvg+6kgl8aQsmz5p34awuy3he5PMxyyd3qJc3JQ2LX1LhZdBqN4l7SZP
jRDaZRp1M2twIcvPZjsVzNMySDKVvdHBiaoFUnXMBG44l4s7L1inZOfaLqWHU8abdIvfTiReMY93
IisTty5bFko6AT9aV/xp5nDrIiUMmnCikkANixerQDONLp8xV4PseDGpWc1bNDffcsJtwJyOLt2J
zSek176hlYfI7r4iFUmZY1ebLrIK2hD+/ey+nbH/aAYlBxupejTuW1lRCFVC4lgXxT88YBSLDfUk
T+iV6feNb2IDMmU/rNWHxuLM7reW4jyvMlxRqr5uIldxDE91yn8S+li5H3aiaw5On3wyNdslVctE
hG0XSbqxq0kimLv6BNt65wB8b2Pjhv5S2cg4gFnBS7LP7OG3QYtBhE9FBVsHg6ZsdQSUJbtOqWXr
WzmTAlak+xymXaliXFEWXtqIPJNIgPcZd6ZRveVzvFJCENPPBKRkbPwZGiNQgSycWq3fNPZWrn09
wl+rfishgkH+RcaWoRAxuq0B1Ar46ywkBAyAKwf9PgnE4n1xikLwaWn7wqoPcR28Xqy1Sphfx2m+
LppxR2obSFa2syIm/YipB54VJ58Ps6AwMxLtFz8vimFxHkIaUk56P+VRlVukgWuFlxqDs1Fnbl1+
cSwUhlRRrcaeXC5cBmS02O0owT1P+UBkITASN7E22pjNl+aTQCs4AXG5YoE7Lri65JtjS61S3UJ0
eXLYnLIVgMBWcJwnZfdrcC6zhlA/VAVQRhfenD56pX/b9otxXmLtKGFXAp4vccNTakmYdTZKOb63
a2OK5ObNLJEA4bP6SEbGLEp+rx1+SbNih2ONT6jIqFV+NbqWLo2MIImwPk3SJizwI2mS9VbN5KLA
vPvqqt4TiXDzMOTuHROiK6QK4zv6HWiCnphgho3YfeMGfVb8VajoDFMJ8j5bwJ67WLHkTWQp1Hy1
Z2mpZySsQealZz+N7M/oHTjBLVuwjMtWrtODiHAK1el8yOfcW3TicQdu4DbjRxbqsR/0nQ4nRo2J
40kyyI9hkz33ElLBWac01IhPYS5mfzbYhAZ9fEZjVCMfGUDSx6vUuyyHpxi2si2MezE6N6XmGI5i
NMEEEkgX0kkc6oT2AIPqYGAArES7HzQ8BXKD9OaHWfZGkplwZ8o/GnWEWRI+HijMt0ntv8u2anEV
Q5wwIundnsx7UQtKn87w5jH3sfyinStRsKdm4FB0PmE8p5EarR8swK/VEj4KpfueQ2ZiTFj26vDd
agyC9SwOFlb0ISZJdURnkSQmsRqq+CvLD2nBmWDb95IOhHj4oFiMZ03cC4t7SkE+Pia0xJajHPgD
t7Cnhke3cjFl8W/I7QfGTyRFMEgCI5l4DhP5Pc2U8zhZR7sb/2IycDil7WpvhMZLbdffk4wjvV7X
XxrfbhRCXIjj50LgtDSdrU2zMcDvb1p2M1Wv+XGpPsBw/GKz3WfaycDnXzrPcIPeS+YKam/9hIl0
KvmS22nam6n+NtWc2m22Iz77YFiMiCCddpF8sSLmEFJxTAQLV8rYxe5ceMk8gAy4ktaVl1eTzTqp
i4HeM76Xnuf43PCvU5A8ptRQpMijjt5CQFqPPIyQ1kZDi5lWDR/9lEOinFk9VqhSC2SxS77Fr4On
bPI7/PYiHnekZLpRR5eGsHlUOLKWxlPl/MVZVTIccgqd24I1LmeoXHbsLFkFb7S23wyRfpUZ4Zd5
6iHYEtHnuDq3qleV8gRMCe+5cWtIUelhKfLAPOQp3S+rklAqgsxEiK9N0WFIPo2UzTCvVUNUAbPX
oZa21lRw49lBZZRHfdGPtv6DG4NfPn3KcbfOGh2MRail9UjZHZgGurnox16cDeSqlzk3P1nF21G+
iumhSZK7sh07y+9bbOZ2z0hO/WIL7aZTH2RMOeToq1zZ5o5w44I1d/8yMn2auQErydpmicGgJqM1
CYNM43kvqatk9dPkliF8h48WYzlkkcFU6QHA4liWtT/Hn6R5+oZl+RNw2lXnjdId7EDhdcz9Cp1N
puWsWNKniVm4PaobdcDb2xR7iQVF3ra7hjV/tcJ8I4P5krQbidxqGbEN9iFFtq4g8OsdpiWAuwTL
dnZ4SFboDaiN6vKr1NA3RNgxGRhFoY8cDzdqFLTSsFflD6NEILBoTxX4pERDHNl9SNoBxik/PxCA
8WXGCTNyGOIgp/zcVTO0WCyiYPIganM6c8V3Shc0cDehqp6G6lFImKbtsHbj+NC1OtJa7aeZufa4
VuqCgbxEw80id76rwyEX91JsZYxtjtguwy6dGteQoFiUIdMcrh0rD9Ix86ro22Y+kcEdMZYbwRa+
LNE3rNB0cw+E5GTrpW8iVnDi6J8tR4e51P50SOSzA8FZUsrNoA5uNETgSpUXo6iYIrcOwQsWkqdh
/CEy8ClCkCSPuUckHed6P/tFw+B+UrHmtiQk0IRG2APrPcCSg2bbF6OYaaAyHKXVT9vO5246SgB3
jDF8Vk3JmxKyZUGPJexwp7kNOu5eXdzpF1Lty55iVlvbidlcLXSqMMUTkO3osUHOUM+KBj8mQ+6C
F5tl7rLOgToSLOphxziS9QdRnwgl1aU+QLLsdfGURTAaJcW18RtVC3HLkbVd+s/eYfBpODshrkkP
0w1ZU4Y7nYKJ+frS+Apvkd0Vhw6PqH6KYqh+DT2+0ltXHNdEI5z7Zj/KLyrvopK4uuRz4DCl/0wj
aMfKW1vtpJgMHnEVlBfRZepey+zU6+TaW+ve4hsF01PNOshWvGhdGti6p/Qo3IxHynYGS6Qx5VtV
sKYn3RJojJsM+tNkrU0nkRJV73eR7hHuyWC2RjwoP8nQziIWGDCKeF2+9RGYWIZVeaVKx3OgDfJN
L4k6sA6y5dMlrcx6Jf5a2reahihaGNVRQ04x324KEAvnmoTWqtnZXBAaIn6h+ev8Uyn+oa7Lm0M9
f5boqGs8Xkv0Z/8La6yeyamkO2UUbCNbVLgEQQaAENoYwClMz5r+JTKg7TPbFXPy2U4zOcNJF4g2
AOcYNUdrBYeDBUuhlgE3NGkSjdovbGLoX8zWHREgm0B58H/TJxyM6FfH+KcRSdYt7ighgXFOtrp4
fTTtial9knRM8lm5r7gp+sIhvKBl5jh5Lek8reZwTmDjwZQYaXh8WMYy0PSamLue+pOoPoq4XaV6
TvhjGiTmZScSi4PJljYFMwyb/fVsrDJfYv2W4qA7O945Bs+4/xsGgZgDVPPNiQGyqtkWme++S6A+
m9lvlUqbvmp/B8mAPyijAZiaHhEfBvKiUG7rzJpoj5hmLI4BNSziS4/A2VfwSYkMm3zgTXvbiV4d
FQGSYaUX9vkwBcDYwNFI8IFUk7UlVc4tGBdQ9rlaQu9m+ySixfO1DwWI5Re9RpaHE2Esnxb1ngOr
bOXUg1uN6x/W5GDu407byG1/sagk2UK8VQZFATvRMk52hXy2ZYiOL71xicYjU6knlbZYWoirWf5N
bKQGXTpm1ceoYIVAG4grqzCSt27mbK9Btpn1szHepVTybHSQcAfdPrH2JppGqGW0Ta4w3mWcBAhR
4Bg9FTRpzFr0aluY7wDBrRA3cuuWTDrL6qOX3jr0IkrSeZa0IKbBPwi9NyKESl7fMu6L6F7HD0N+
l83nNjyNImJeeZqhOPfY9mq2YG4KvE+Z99SrpsX+jumw/k1U6m5dcUDIZIH3UtQzS4Fs142Or2a8
uwThFPheDYJ4cv1lWALduVVEH0EZRRpZ7VQc3KP+rTQT5teTnsIGCoizOTrLh8DRigTJC6vJTYBY
DzTgDDxL4zQjdUxeLXuXK3e7egdkapimJ2A9mvY2De8mD6CR7hbFR67DGAJRh628k4jJ7AJ9CXvV
/ao/XEW+ItqOEzxcUrBeE+dkslDHzeIMuTsNPmM3I/U1BL0aK88EM29/C8leMlCSOvkhboiW8DoC
Y3hCBf7ZUFg+/qNDzYUKM2K9q59ycAsk6zGzM3wlnW9ONUiQnoGNmRqXlx3Z74wRBIEKvD+MI8ME
6zK6XJy1zuuijVcZKKYyMqST+v3QZvtGYFipz1VR0bff2dTvAehfCiA2cSVvpmTZAPNhoFA/xew/
lcz5V6DItKiAgT8ywLdcfT6yCAS7qxCTwO/QQcxMWt8gvY9RgdY+GoBV3a4jNmuRLkI/RM2L6M4T
dsg8KPPSt9X8O4l5UKW+ep4kPFkA/9jsbjTEl2GuBVBy/83E4BChZvqZnAUlAnsL3bwzIlZMlUNf
ZH82NonOEFcKu71ExE2LfZ1rnm2Usi3Zkwmm41F+aGuxHzuyVCQGc2uCtT730Igb/FLThv/Prpd/
dFt25cQEiUURVM8/iybfxnJ8LHZyVLolMCUGamPDqVtpX5GFFRjQ11IYT7oE4Jo1Ox4VaMEh54tF
Ko4IF+RpqYqP7jeS6sswewpjiv5jYtdrOk+JCgeAmEUWKfMubzCTvIY19dLs9nNz1qYJHNx1bZYB
2GzDOfWI8SEccrsU4pMQRGQniJ670pOscZ8RSxD1xZstzxuhEES5TbuR41U8teVw6VKQ1bytR7h/
TNIKmcmf7HaoPVmYvhcSgn/NCAYZjqr+O9bPC1W2VRyXRQ1Mhjr2fJCU2hubcwQ0RkgEYWFuYHc9
pjJS1u6U424ivCBUgcfupdCvaAqzWTugZN2K+oxPnhOFtKkecdSCPCAxxB0puTsSFtX0jOIy+aKY
Ihj75hXO2cFABaZ0KP2tVwyS+ZpWSYurosAwNOlaO9JDH1hqUZCFarzN4IGV4oIz5UeXnEtVT5SI
BWASovSmaKNZULxmHlbYLVRM0EUQsYUuxfGNPSpcgBUJFAdaAmeq1XfM8D1yiMiB/BsYSsbdu0wF
MeFxQivmxHtdei/Z3bTSt5jKnSr/mCCCc0FsAxOJtj6O9QNOPi83Zb4e7kViHlQWxXhrg1mAR2fi
PtqcmcwvE7FxLNUvV/I7qOySPxYvKYiM2W90xG5Dvy0mLNdtvCOd6iXVw1vSH4d68dXohxMICTie
C4EMcKGrMqm8c+4Z6WDo+q6AnzOM155LQr6XrbXj3Zftb5lisOjfu/ZRGfx2+S5rX2PM8Qn1Zxpi
5WmilxD1b44GF4mElxkC8fjwV65sBBFTQsHzpbpF8JQDGW9zHSaq59CXm3XNvHUkbcF0Gw2rlfjA
wRmr+zZSuIqkHZ6lqWZMithbr9/m+LFEhANF9CIxfWFxIUKMv0LzGn5msJvnoUeNsCCrt/cdHUyC
rS3RMDZmN4xz/Dy5F2KgHEe+KTGRF0lukuLcJsOd09de3Y3lTKN+lSraU0UKgJ16aKksqT8WMVre
gtbd0N5Cvmp0oGX5ZVtXG5hfg4ahrM4Ta0Enf3TNR6cubmfyZE/vIt13KKpqouBYNvBp5l9k5BgL
DE4Qa7veuXbabklPXnsuqhaFu7ubWncWSJuFeDJgprGS3cgOyCnsWMnc+TXY4X5m24eDlABHLHoL
ST/qdk0+CaXKT1GZ0+rTSgEisKvnzK6DujWDELu+rMlHhJAv3BLg4yT2xDO6r2QnBs3LsnAzNExb
4nZT4sdaV1eYSlz6UPS8R2swrgn4bQX1j21M24IXvOIEWiDdLZJKSIy+x662Bb1yQGC4k0PKrjp7
YEC6J8QDwundTMvoNrMDD4bBL6SsmOSsuO2fiFf1khw3Bm9brTLBNLG18tpX449Mucvlgr6oC3cg
6t0e8U+6YC7IlC0E491YOFfZ+WekyTkmLCES0rY2YIq3lLga3AJu+Fkv6D1lyLKyW+Au1NIEtFSI
HXF2m8i+pxZnYwKWJUwDLOMH3Kk7E7f1xkJ+dV5CtsFKiaqFsstM0vfRtBhxWHQLzUwiBuuq6Km3
c/CEefbbgJ8tB0CHY3LM1Ol1QViVWSVZm81ZxWxZDHmgD9qnlGL4KR+tsbzk+W9bRoi1xNskyCRW
tFOEPbzR0mc5js5CdLvecP6iyXmL2dG2tcxvsl4fF3hqXpTduoLj0pB/2J/89sro2qbiDbMg5K/e
w9SHV9QgPWyQATzKCnmhs05HbYq2bgH2bS1Bmw0eCgzX1ovncRxOVd882rll7HTIdODGSAYckFmG
6QOcl6QRaku5t5krxdV8j5mkkYkeWJZ8HQgHXShcO3lk7qvdsNUEMNgYYb/XxWU0Wfs7ew5s9E6z
4gEs900hPJ2ymfPkK0v4jBy8oON+gRmcsxgzJuZ6XeNJZ/aQ8jlsSpR8LLeDrR8zZbUVHhXhjNic
VGpkQHfSV4wtivfK+liQtPfqJxVQTvKCVfzMCG7zVHLjKX/tOUxiJf2A0MkhiKlEjqynBLicyf8y
Vd+QCzHg+O0NVsZWTiOZ0IsZ5n5YHgD1/m945gnzoZKd4tBD7/sb8dWLQd4YXGLY2wGIUFtbRhq0
GK0qOCpVqYCS/x7zl4los9FsfBVLmwhNJIsED+hstGzzOM3Vua1yN21MvIQ4bqt2v3QdsEwdUCXh
GVP/GPGPlXJ4EkvtKcxSuZMOoIddq2W+VscXlZGGXUi/jDIfRvaaOj9J85pK4E1Dg3wz+NeKoNbt
XH05z7WBka0HWQSRTpc/a437LEOrbii4B3jbFzifBuODEnGGNbduZZV+Y5Gj4qRbbhBXLIQGZuMh
SdR91mOtE1fEDDs9fl2DO0ia5KtNqM8yD0HSOckRlA/EzLTviQxSYJgIf+vhNqzDn+ggJYPXZA46
HvUaZc1WZTS/cojCkc5oBleBSViV9sKmehi0vZGwiM1jQFcOHTUVmp50pN1QCtD0A/g1FMqm0vZN
bjqJxEQC5P6A4/OS1V6em8SYLAnW8X02IHEnXKipIs+IMMkASjsOuYFVPvOcWoO/GfkIZrrBgHrB
zJas6qm4Mvm6ZWGPX8B6MfP1EGLnyd/YIGDrjL3BXE91zEBZ5A85XCkzBhtAIC1ST5efouXL+Ai9
hJa5GJSrbOR7eRh+s6WDbzR+Zfj6qKZhGcUTsoapgCycaZn5NA7zNzTBqzMNJ8Gn3BRLjngD4+eq
kKegl5aVGwEMpygMv7XamS8hy19QxHXncp7Dc9xUr7ZOdLeie6R9c9UXzT2HhEXgUf9v0AAwkE3H
EVGGSPUy7WWOox+Mbw8pzn6hgTwYQ/xOS0ztrXB6NgJETELsnGc11K9prXyJYaIt0FgOVbMYPK0R
uJfF0oEyz4wAuNrzDBI75Keu2wFJtNHWdO5VHjgG9oNkOptx2uENkX40LbsQdJMESzKx3ApvBd2L
2/HFboRe1Rg8Ingrmf6qCg7fWWBeBeypBM5M2oOxqqa1MiQnh38zkdDkOyrOgMGIA6Lp1L86w9QW
5RrqlVGcLGz1zC0tLB2yKW3GSnHQp9d3mYn1OhW6qBDaNpAmeVQM4yNK5sDOwstQ5n60VPu+lbex
yulbqi82JaVSaoE6WSds/ZarKIBszAytuH5rNcb3ZHI96aL5q2Sg5JH6iGC84qeP4UvjGzVkaR+3
5UtH0ftUaHAjMOxpQrzJaQa9J5tfNTl5LVrddMvB5CqHTZhAb8iU4RmzKHTTHh2jFZRryHhmRWfD
Rl3kWMBtWZhWMjtBo5AYils4PrLDSLJtMouD2Y57FjZbkNZVkBbLW1JhDwd7j/XNcsdI2qA39G17
vImc0WNYoz82Pm3RXDCUeVrqXOSJodGEIAScephNHyhSDnXVMYFBzMtIUostQtzaB/kIx7xvr4ZC
Q4rpEhO6bB3UaWHpqPoT6dntypXiiGMe8ioYueN8uVV6Dy5BVrZNa26FzraBGQX3WVPzDQ/F3Y6i
65ggNWlV+7nq8q84YXDckcg0MAKIlz92If/0hnxlMbi9Vr+NBrFXscYsLTPulbbc54lVGcAN0ijM
7CCFnDgk4zqmplB/hW/kk101ZWYonZ3NoniMeXwUffS5spU0MR1axp+Ebeyiaql9bRj8UGUU0LDt
LWWvI0NMS5RTrUZ/zF3hcU07Q9Z3HdJRvKCFKyatfup6SoqCQiceJEaB8ilTbE4hdQtcBusC2rOa
+5XE27a1dymb2kKa9iCttm3cuQBUEAb21KhsEZAwHSQJHkBuvjY2ywc1w9S0tjE1TVwxW+dZzWi9
kqCDLkCEIOEbJmvachfOyp6EDt+uc2jrkJMceI4sf9j6yNltUUO/rEFijN9NQlad2KJJ8KYazx+3
HyGET7mdb8A+jC21L2pE5hdHpOYBUUm7ylbPptG/AH/aTWNxJd3ZNagyo6HwB0W65M1vgrxsNFCB
480JVr5wHJZXe87PnExbNRmeJxnkBusYqbIeQyZt2+puLe8GZhF5eJFlySeM4J8trTmF1k2oF4jF
p0iDSDCmz4JNn0hxV9ISIMLfLLN1bbTMi80Cuh5BkSayhwWFUGrXe2uekf5WG8c5rBgrwqJdfD9u
b2E2oA4snSRQJYvCkCiIZuB+15HxmYco+VLXMZ3U7DXMY4hwOuernMku6uGtsXyIY82zZgosXsYS
1mHqsDNz+DwMS/TbEtEnsdmrnDeZ9XDLzIAhNM8zAeSyvu/D8FjaGkFfoFG4RQezDmQVe0P4WwyO
P+W632hSQGLTljgLr7Rwa+sqQyN86g5z8IzJ3dobVdyS1Pv8aH9aXX3mEjqsYbaR4B5li1gRPIIA
o8Il20Yhs+ls5sWu/6gdd63yqhbllsyKp85E/BB7TZ4dWkDvcvaZlY+6UzbSrH9o02HGiRlhfDLI
ZM9Q/ZOJtCkFJXTDIBJtEVeLD7oOR81LAjG8RC+byETbs3rpO2wJKdCQSqMPZGwMjrFWgXXl7XBT
EVfJCvzzfNo7c4x7YtooUkHX1iIkQPAMwcnWDnbxYTNRJ/uHCWjpgV6I8quy5IFMW6etuLI1OCQX
zEkqajQoiBVsjIkqt+xUf5XatIIDHA/FDHml/zbHV4VZ72De11HTYBPiSDJcZDgH4jW2mixtFid+
bqn7K2wkEXFf4fDdKM+ZMNwO6Z6xfJNIuYlk5Ucls/4pXRgZsl1rQjbLPZgRs3BnJfpSsvimGMIr
k/SQLM2xWKDlTdz1bbgrncKzI5zeyR+Sq1TUV3Nsv6WIECnhUA2krHLxqTCaIi3i2baJN8avhU9w
Z9daMKLcm6y7Dm4IgAEpHRaS9MkPUWw5xP0go/ct3mIrgztUfw7xW2GTncN8RUHUq8KIiNeqZV6R
AozBR0pUHX8eWBxUAAdJl/dRjOF75Fid538cYS43+AEf9EFmRT0s50h7d2RPEm8QT1n1wa+VI3/q
rEeTTp+laZFcWWO41h7KbP5xOu7BKENwkI+igKjExkotror4M9GrRLQyUDLxV6/aBqc7OhgXrPku
U2lV689aVdtyDj0koF5uvBC3tBG3RorI3DoWDMNNXq6+BnALQQ4Rnaq8TlL5CFv5S+kbjNR4YNBS
8i8d8InKylsJxUIMDoAPviygOdtJbf+EpH5D0ZjTidVUzDCV8AYOC6ZqaUZy07Lv8Ewzj8mls7XG
xSJSFmjDGoaPnYQbhfO6kJFUdfl2WdaNz/RcgqufNUggbMZ7HNqpVhxlZGc2IqmxabEgtS6RluiG
FYJr4cxA0v9LdQdVeLO32YXwpPc8ggUB0wMGJ4JteNQf2YIvmJ82YcktmmR1AT2IsuG1ZLqNa4+Y
b+IsG3AOeTBCJ3D01y6/YYQX4khtaKNYlp7raJv0hxS9LwCLxdlmdDloYIl/b+ZjjeguSr1e3jK6
7PodF7WA03E2Ya8472rzai7vxYioDu3uor8X2q/BasTem8bFqhSPaQnnV5Jvemah+L6EdoEIuUhQ
uwB8fSp47kwfGylLQlAkgLMVbnYLDkDO64cEAEUN5Vy3hnRNfsupqOEhNL6K+T1netL9wqVZ0oA5
gHLJhoM2Elfi8S6tGPruW4fRDhCT1d1MT2jOr3AECB64LwaAKyi2+XOoY2ej1gwKtnWJGQciekwj
JUh8tAB4GRC/77b2NaUoHFzFOSH123bWP5QOGHBVCGmFM+widTE8K3+3y9eeC5PkKS8BR8YGzcAG
MAVR9KwVwSDtGZ4TAO5VaU0zGOiwAUd7Jk3qhcpro8dI5iS0May4/0nt1Uz+qunaGGAugbEBiTs1
w5NePDU5DNKnuvuRsLR3b2YRWPKRsrBYvu181VHCXoIWMpJFdxAlg8v6haD7tLiiEEglbCziIWpE
yV5p/CQJPdHBAOlC6BvSvSxI3iCg2DY8p1Uu1DxD1W+NHYEzue3qo682H3SvMiTHsIGwCNaDhOi2
ekBYsKqbJaUAtOlbdlBMQSEgzipQqQERg/DulRgcpz9L8aZLTU9lNaccUo5yL+3PVcxuWce5Zf/7
nqMGlYWnVv5gn3P10a+5k6+wXRbMPIhwFnGEwVgXn/IakzF7CRt+Ffo2lomIJgFOtoxlP8gT+1iM
0c6ULmPhVwpGlki/MEblrtmEALyfiF7KncswQWkm8RCDJ2FdCZVVUJr/Jp0swwhiW7WPmVLk/KGe
2ZDEQiftjY2jRcRQs5+4KtM74qC+2w3xnVAPXi1Mee1XKdwRI+UYDA2eNlgYANfHs1m9YtjnuqxQ
LmOiiFjxE8OLEpu3p2dk/16/lWT1GJys3zQ52KdOM+qSEPWdRtw7blamLi9dduFJsXDUONqZoXNa
A0BbM1H8nEbHoG4TcPywylakEDFAjz21fZaLN5VPl8XXrPodgB5QbUgXo4YSj4wlLvxY3aVi13dX
MV3w5+3xdDV6wCJl5BKPRwT8P5A+E2urgSqG2s8M+oAD7AU6vboaHifxrPGjOxT/Wbe6a/FzJmQS
IKUqgK5A0ZP5rlI8VK72DVZIivYQdpTlNNmv0kj6g4vCKD5LKMBy6Oa8OLhmGwLhBug0WyHZZFAe
u/mqMf1S6BnabHlMkheuxxq257o44oNEhhkYeEacwR0/o+WHoJQk/mN1YkujJ+OtIGUR33lEXtBl
7rYFU14I6uuThVrAFeu5Vz8ctG2tQl2o/nVq5MYz4jY0IxG1vjyxdXjBYzDO/zTpTaCkqfRfbdkh
5WgTv7S8koDy2XZtqrAuOirDDkJMhhqQiFuNBySzL0r0rFT3AjNUD7Zp/k7LQ6seAOHRLByBLdbW
98y03eKFju+58HGx8rfH5tl2HlHuSxgwGZOKv4z3n8Sw4e7AP5W3Jgvt4VAgh6LQcrQTIurOEivK
Ayo/zAdKJRSz83G2Hgm55wonoV+O4CZgiuxL4zPvPqzaH6Nzln4Ymp+ENNww5u4YyPAftsXnzJOp
B/ynanFJlbyGuOztXVyyaCncTN+n8WHEfSfp2wm5wqK8Q2DoHRa5IJlIwLF3YN6tAYM1MzVZnX1p
Vb6SnKhiIEIftTxK6IW9/C1jBuyeZ+NIxjrhovP8I+KvnlwD7k7IBZUTzOoG4VksqM7xaRJhsLrR
/zEPN/MNpuGKXolSkvPPONtYLchLoem/j8lzM2xJCdRTuiLGGEyrSBK0OP6W/MJIa1wOg+7G60r5
O+17Rqmb5WNq0JdteTmjcVNoHiMreKqIrM2IRTnSwEE6F9GjqN/rmLky25qxWE7Y2psOVy0zQw5o
J/oXq1+y81LmwA3W2+g5Y0/qvDraywKh0vJW2JMUw8ZM/Ly4tct7xFLKksaDmsRulF7X7KGk4roZ
vzpas8jN8t2cHs1oa+cBKH5/HN6x0qKY/sghz8s/ifZZNOg56NS6/zg6r93GkS2KfhEBhmJ6lUQq
Z0u2/ELYbZs5Z379LA5wgTsY9HS7JbLqhL3X9t+b4oU/GWMJ9PQkY7KL7scZ/K1arwf/Q67fJTXc
Waq8xPnHY2ez8B+0R4yMsxL8LTo+kPwt+GFBXt+iod9ZHV7PcVF3hzT/pgRa6frXFH8IFquIi9J/
UeCtGJUA9zxXoA1VsOAlnBFI655+HgzVZZNoQA9HKtq8BRBulGH2u7387qV3nTNMw6pJcIgFjE6Q
eevYD8AqNdNbxsGFJxO4IqcyMUol6it2gz3BayYFhOr4IP1ztJwmTVSVoU/UgbOfoHxN6FaSfNPf
EkM9s7bIpXOmu5KC+kp7GOG4MMWRjYX2Ycr/Ip7DBDdepgEUQn0LhPkRWA622IUlfZtIgMC/qNGb
kW7qeNsmFzt6CO+MlwhlRgL+R3kY9cpq9ijNbVZCHcclhyL7fRnhkuNz8obQlyrdzexb2wK60f4U
vhoGOkBD92p9l5E6ZvodeCN62/U02IuyH8Si0f/48ILoLMg8EoZDnAAV1Ys/Nzy0ZE0i/rG9k5de
Pfsha9dG3yrKqTcuVfGe9jB9XT/9ENOxgoyvEmRObojPcQh3AS0DDXqRHyTQDRUBAqQGy1zOG3Vc
FeYjK14KRadvyysLuKXEvJHtsUpsMzKUhjsYjNYiMHddQyp5tY2aP6n7GvwrMAvEVStw3rD6W1g7
Tqc7qH1irJL4swj5XfLHjMlVhI5sH0L9XbQkIpFkHlIqEbWJLu2vZhkM/IvHCf1VybdYbSUq6bw2
T/HIMBeCXr6U5tiq7iFLV/Y/dnaeRa4eY+154XDNYJ2Fsn7ULAFuGSPQOlIowX5lxHvJZ2sCgGIv
N30r/ZfN5jvQtbXR7K3i3WCEIjtE5JUYy2jAKAjx5zGCEeA2owFkpLTOsOPkuHKwolQIr6OzF5Gw
zQoaeg1gKbEOuDUmZs33JvhQ32GOCINNBWkXugppExvkW1Gzk29+p/QOnqJJdhXSOOY9ASktEVz+
Aifwzxit++ZoGd86l1J96cdvFurLYPwQ49bynMSmDOWeYIUqjc8wYJVDw7nsJcAdjJUsaGPkCm5M
ddsOexmFfqTtUSHYw18G0QBhfU3UBGs0T5KPIakaTKoRka3odcDSjjbEkU3J3D9kq66gu0eP6Vcn
CUHzKGMLG5et9kRNFgabOZ9iYD6dE+CdzzueqqA3wOLab0bF9YyHr7xS+lc0FC36mz7+S6vvCfun
YoKiASXCkpc5cisBMu6YNB1FcVFAKAcG1QKPxcTcZNWoPwOQSD0FWRN99sxVSnVdcjrBUdaB8kab
qHyzWixhxV4puDV7KhixNTmf+nccBCOxWNM7YwHYqjuePVaemXYNmNaVG6P8NKDx2cx5QQq9FAXz
yvxPwE/iTRPtQpkXI2NYVKyr8iuOSHg6jcKdeuzs3Qt/wiwtw8fqwA72SYOqmwORF0y2h2UJ+Muj
im8y2KU/OTr9Njq0TD8rF5HGYuQxqIEGxvEp9/4i6j4lTlxTuGZx0dBFgc7m2DD4j3Wn9znboWhj
A2SH/t5EYEcf5K6OLXJa7WllL5WmFrleUL6Zyp9aXGobEnyxmKOq8xJny7JGRq6+e8w7sCGw4SPd
Jb0a5LnY/BML3Yzfpjj1IIhnQBf65AmfJmfoi7hpEeYrVpehDFsSQ0PBYZmE4zIBOU4aQmVuMutJ
gjzzQoOPPqwe2vAvBS9pfqMnwIB1tV7wzAzfLZNTNf36JZUAgfPWMsw+EwStRfP0A65vfgqafnvq
qR/9lcQVvlKCe90x38Dw4na3giegWpUIQFodM+TO15ExhNDpVkb9J2pyvraK+lHjJ9ZtFIT1KTNX
wwlb4nJWbypw+KFn+lz1gMNafT9wNHq0CIws/HQfgleY+h9lIj96JY2HiGwjOhy4l3Dz+/A3Cnhk
//LsX4GEhXyubSx+rekz+KejjlClbaJ9YuNy9TQixGjd87VV82P9jtzTkm5SgbfX5EZhidzco+6z
Q0wkbNRd2KWP43gmLYswZR1PkumR7+bKSJ1hK3OsKPIfq5NEOnrSrpQIQrzThnRsqavp1EY4zhIi
0WH66sGmLYu1HZEdC4XEwNdBd6AovwYxYPwaDGrsrlHtng2saZiarXFt+PjBnhpD6MwUjsFxzx/F
OQpqzZ4+E2xZVfEjgn2nHPrWW8lUJWGyCvElp0F3JJVc5i8Ux/sYnN50hLDX9nu7uMj+3mOZ4T31
G8q5pv8wJOZtjwQqnT66WUDTxZb2S6CIspDGGQRQNfG9/CF8DoZF0P3k+AiZ98AAPPoIXEGlqk/6
kRZogrGxPOaiS3iHaTezURaD/KkYv1FBI8yKZql3T7P4qfQ3LdpCD1wa7a7gtVTBAt716QQm3o6Y
8B4VVgKeoAyZv2KNu/dudl9R+EXQRoAtWOtcPXeRnIEh4pVniWwOzz6BT7CVA451R7GWhen26VEf
luySawZ9+pZLfDLwm0AbQQgYc5jydIz5ln4V/99or9r6plvjohw+J+4nPj2Zgzo+AoquUcfGLGON
Oy0eUSsxg3W1Y6y2I5XVhfGIcm5hBwS0XBGmMtE10v0UnjzpPchfUucySRPxPUgxSWWfXcL64S7L
6BzXRBMAjDRRrlbC9cTFEqdOcaAyhcm1Hm+sxLoQP3nzGyOu6zBfjrOviQMy6kIiVTZU4rp6iuvD
2PwqRbypuN1Be60mgkXzr/kAjFPM9CEDvfKZz9Z0RphaOQ89aWzTTzP4LpR4ZxTfFiNWrG2snygl
cvOS0bxgAiNQkY06FxRSjMqVrEPZMu/bpP0xaskJJ8qB3DZiGVEZt1/QF1CVbaP09/+i7aFYbwGe
QcH4epViyqw5c22OJgP1NAiulou7y+nVo6fQMDKdZuJ8z9cTBDhqF8EcjvGPNHBURUcSf7V0Y+eX
Wjp3HNNEqnQcNONBJTyYBAFL57jfqQa5cbtQ35GI2f9A7mmL30kFKgMrD+gGmkYY4SgRUADHz5Gt
RPAzjT8mooCWYjItD6qGIHUgmYl9Z8silVeWp3Jd5xeTDjPSf3xm1XKEXfA5xpe4vvfZplaQQ248
7ZrZqCAwjefaQoogKXELxuhcwTig/8lX3YDSlEDFBmEDVrMKo+Vv6+Nvvet+x08PimBu8ZhqSFCu
5FommME/wlsJGb/jArOn7qg82S7FvHztbsbPomCh88GdaqDYZamQpa74nfcVmhW6M1Czm9ACgUJ5
iw0MkksR71kk9GDKOZ3bD70+QrMPpi1JdoX1TNodkGvUS0CqSjrldICiri3kC84vngvrwp6ybQ4g
qEYisrT21El/pnYKn5KHowabU4UshlVoBEghYWVe1Nw1J/hcBCU4uM9orKya624x4xMtDejhIn+r
GZY3UbiMFXY5c4dHxikKAwKP4KIkO6vasEjFnYlAZf4Ftfos0nsuz64+3A1OI72MgeygdWDRZwCM
H3lophWBYBniAu5J6G6Sj3D7t9Qdf9j7dYASd+CecRSDnA/M33cvtnAgwdT+Etq9GNYjewJMgYLB
NXYllFOoBGWCKnLeC1RJi/EYWW9EllBDrEhdFeUD9Q7BHnXymWOJgidUA+qP3SmhAwFSvtZsVN0a
HcKppWU9+bHbdFcQIVQzR3JkC16g7MaeThp0YNu0IeykFTcMtgWvTzAeAvMz0r4C8V5P/wbpZvff
arFhjtuixmarabfAx4XJnpUzovpU1HvQeAyYlqwBGPghvHXrcm/oOi4MSHVnwZZMD3cZTl6MPjqB
wRa+ZVO92+y/w2LLAIPUVQgx/It/lFfyHAyAZhkr/zoOd/Kk3VvUkYoyY9yrBQabharsU3g2yU+O
IVd2KbUVtOM7824i/OnFuAn+yd2xbE45G0Cv/NWw/nYMSGnCZbbHGiLhtS+evbegbE3FDx/XuuV1
Mqx/MCeiCQtwX6Acv3KJYN2flH3fPqIWVzxfALo+SCPNq/6Kq0uYnob4nE3fAnGDxqarwK6yCxiu
mHu9vI42ZlFu44idEEqXbl+jUWH0oWExvBTiZlmUZtVG1XdF7XgwRBq2ud3GLy5d8N1BCy4n4JZt
50DPWlvg17P+R483uDY6i3Bu+RChx4IHRpIXEwx42Fn41hDgm6R/YtiX8iFI+LTsVzlum9BCT4+n
/ywXH3VeOAA4UNDLFjfGNuSdy/sNge6QVS5xtB4QjSQKeAvCP/kR7OQkgRWk8xFbiwBl2rHkNiqY
Z/Sz+ImUHPXmVe523UR6YrpPifLyCt64Q8yGQt6mEzk4XEeDeu2VC/1cEV9CXFyM0ZcGHZR60tAi
xI4Za0RH9UvJfsPMjU0LKl5OFc6dPDkSR2KBsYOIQiqmAEhI2jxzThlkmWn5p/YOwjSVDnzkkG/r
2pH5/wb3T0S0jwiWKKgbIrdS/m50COSfF2iC43eKJpm9rff/Le/w/rUamz6F64JbrJ6n/wVrslq/
pvqqka19MHyl8B46yMM5tWSLyq9G2f3ohjeQHa5NuouQl7HuAEsFe/gjd9+6/paaVwPVKrI36iVm
Y9U74EqtvLAi6WY22pJ9dEsqKVkbkxGuyHxfpzGDCrQWtQeDMjjiZ9rERAUbYfrlVQc9uSegpxgz
V5x/VIsvtCtYyUNINFjILKLqqIfqDdPuDso014X/Z+C8tAPc0D7jsyNJNcSqmNN3zbAi8fZK9yd+
zPGsGK6hOnWKf4FP5Rf27QjIMonXEYrj8UrxpzFsEW9Gdahjnva10bHGPxvVRtF6HNNOk6lbQCS0
nK4fYehDwp1X8caGEVlP1RuaJJAFY6ituBEHkgCjmuuvCnHTcpaPyyj7aqL9XIgEKfV6rywydddH
n1G2jmgDOX1IvxnFkzBNfVa67fjxaso2XWxlVHBbMjhrKACadRg+CAjStaWtH9gPed23lVwA2Ogm
2KfoHltnpXiyvEMoK4xzLwPvQi9Gj8FXsLfTS9Xd1JysO5f1UZFojtVdGHBr1p6P2Atvln6rEL0G
GF+nZmfKF0k+ddz6CH/Y3VhM69T4X69gpkAphnLcL469D1E7Arrano36FDNkV+pz2B5HAF8dgwYC
qOT5TCK4lSHafMcumnDLmNmwqGYQfMCuU0gh01+qXjB0A+LB3qOK3xUQqLHxj0UlejHCCbcEHrrY
KVgcEltFJu4+t+BsPJv2iN8ejhVLmI8CkDbkqYXQ+WqvknaxTXxpjKBycTG6q55cfaoEVb2Lj1J/
TP0XIUcqyZT0MPktSN7mxayHLVP8CH/tNU6Qf4eKt8l0AMjFezk8g+zWk5ZHzKFBA7ltyvvo8YQ7
hU0wXY8deTEFGBsI+qUZZkktoR5GAdVfPAbamTO1LDLRFiRbj+mrdY2VvTQee5sD7VEL4c5gygoo
ZELR/xNZjF0UN8l+E1k7NjpzL8b/qOEPkTbn1vSOMgHrx2HpCVpnK0cDmbs15WEpoED+zWMVddyw
F8bylPA5cHYkF7O/RcpqlC+hOBfKAVQYxVxEhi/LlVRDzkg0RLOMtBeqaE9blR2An9/UclOGvpQ0
LcpwwUin4NFXinfyOSGybuvgkFFbB2ALqjpcCO/N0B1rWtZoIOvww+bUGcernv3gT9d7d0LqxnYU
Rb1anFn7l3mAsPyZ5sQNrT1qJM7nmmtjdu6cMuUbPgO+S7+FRHTsfiZlXNjGtBMFyeSz7/fJv9nU
UBBqyA8GuokMtQR+b/zvFpPs8IU+hecfUKflPQJ7L/MFcVsEMDiiv2I+onjLq+g3zT/5UNkLZ/5n
wxgOsoo1awkKAIXpQf0dczay3ERoRzV0nTLL5odBN+qpbLtYMeBaYvKwM3nDBNO0KwRRc+S4wgsl
ffFkxsOalBITn3G5sY2bxMCyUvdluZZ56Wo8q7m6wcMXY36MCMyI51HoYfJ+KURASTMkWmr5pozR
NK5QYo8Stx+DZx9AQtuVG62nfXqYxT+tNkgU+JGZbwyMIvov3jaIFpr4Y+dQpnsrQ+qASIM3dc/g
yo7Aur7QjdCvwcnNmPvlREXsbNYh+NJiFaU2w1WyY4julm8mfxGAwYp9bluG0x0ZXNyEncPuQX0G
dbO37U8lecxks0QB9WtFy/EUBOeCfltKbWZlJajl1qnkc1i1q6H4bREMKCvN3EYwkCeUDKgKiThe
StMzMp7RcIHoYlduBkamfjYR5WN+DRqGsPEuFABYi0+Z9URGJofRNIcGu2GkHypzVxQha6V7FZOk
q9GwyHeT3XH01II3fNSWzJL9VEvxypTPxYR+6oY0wK5wvF483W3nPkO9QBWl4j3I4dvA0WQZ9B+D
I4pxzU7Qgi+W0xUhu6XlfQ/Np8o0bgScSNLA2Dtm9C77JxvLTVn+VqTC8AkwJ/D2sAX4rwyLgweG
ZUv9yRAuX0LA34TRLcAjl3YfJvsZD7mL8bTQKSIhxkrJBRtT7MSfkn9Vy5Mon9ZwjUe3sLb9KUqP
NDDgQfrQnbif8r8MLVUeb/EyMuXs05U6XdOGsrx1ZNw7oJTjHeutpN6oD3RnmrGZjHWT38TgpArN
vjNorApqBs/ILPPuK0WR4md3QlJxtF8z48yailFlx4pjlw3AcFf+cIWmoA5b0b717acKpDz4UuOT
l2w0Jtd++eh1m2nxtOSicHRRbw1xGYw3GQiEbH/lMaaEW5xSTAyOPjK+xu+yFCSHUq5VfyPFbWE9
kuIUk/owbLXhJ/U2szFFH42VEm7G4dfGd5ciBuVPwGujn7IB3BlnM7k6Kj7p2P9GeUH+wmAgMFpT
/ko2ou/+piXI3UmcxPmj1dss+EYFG5q3eG5v1sAKPHEaKKz5gKPor+q+0VfF2Xaec/rpcQAuwtQo
MN1ioP/GX4pXtEvOmfUm91ePzzZFxC+Q4jvoWNnusOHptsTR4n/xyK3Vjw2ruYiZcgX5HhP8Z0Nr
GmB76MitlUCBBMklROUPWVXkHxYU49QB8Wf1a9T2bXQz/T22v7D4lsx/OktsBIOs+gXHdR2uAzLo
w6WINqq4jxOFY4N+4E2E2H3d9lUQ3aBeBjTEDcoSeb7ZWlKR3N6/ljC0MclpP1qMvwolKwNw9CM0
iG1yr4Nj13KE2CvZuzPDEGZJgOotRZ1TYP1y03CD03GoL13jrezsNBoatv0/tFDrui9QcdXLVtgb
GOyrjlH/FN+sWaJef4rZK/WplfPYlvS4mPG1J7jDf6r2WViAoS1+flpZljWLkQJco4CJqaJSfppG
lu+E1g6HrCJkkGHZy49fPSVHGV4kky0qYY85wEAGjwG9c6G8qpvqsxR+1vckQo9MdgQvKT0nl59o
XUk+tMOnJOUbrgCKeZlDpVnTNEMYqbxflSmSuWy0kzHxfG8qAx6FO36H00YNKPGnT3gqEnv7fvgW
xiMArURsAfldC8s8S9LBGp5zWsq4DjtH0t0RJjdOEXGf8j0z0lFsav4i2r+w/9eBK5kzwJN+34tX
Gm2V8cODPVKLo68Q832hEZLwSPVYglCOWc8cIWV5nk3Y6V/9KrNhWaEAY4GltncNdUjBI0jTlYTO
ZByFcRq1XWx+pAQ75xv03MgVtAczWi+D4r3CuUERC7hpYaIpn3gvrTls9ZmxJTW57SfLmXhejQz6
FTsr+CeSibGAqcB7XL0JkyHc15SAf/D+tPQg63uBMAE7dIeKMHjgCdOGp6rts4RalEeA8Aaa6aqC
2X3UeTFiw7Xmr/NHyw/1PI+r97gok+CmYQNTKVwGKpyYxeLo34byXsQ6BeyXlZ6VnBjbecy6jtsd
EhPMvyl85NbfDdqn0sMzTFfGt4yoGcZKM54jzIt58hFk35F91fOd+PCbpQ2vkgkyfDaBk5ZxgJIi
JUdkqPJ5UlhWQ7AAmeAbN7mZqVnotBIuaDpjT933XbDrQMlFnLUk0ygIEmdl/exXbPx21cqbUXMl
iGb5M0dvOYqrjicgQvGvZk6a7SXcWVAbxFL9VtWNQhuXeOcY+W8mnekbU1Ta0gwq+1e2K3beY0Zd
gIiPVcPZBkHWk3dKeiqB4B/wl8zPJrgmk0wUGMBNdFwglsifavvUtcZu6U/7ST4o3U8p3YgjDtUD
HysK7HZc4/hYVF/SvP/o0M4y+GO02fIgWFjW9HBllf9SzzF6Khz/VxqcXvwwPE48VwfgoCn0XHQ4
gfKvKO2FgeSmZQAhPmJ1WQbMFR4JVwTScxcDgXIUGUCwx6ihoSmepvTegVhI/JtVX7CJMYjUuzf4
xLX/jE2TAScNRLsZUDYoPZQGXHC+vfL5nZEJzmegI+Hk7rQvs75nLT96cuziI2iwHud44u208g9H
pyF/W+NKEKWLw0ttXUUihXvy+CZ/hvYMqrHrnh1Y2sF+GyjLJPUzVIu1kVxHjHYNqtyAH4WgiGXM
aEuZCXyzXJE9ph3h5lnJ/jqPMkdWH423mdlQpiOmj5FZZo1usaV6zQ/Z4No69o70rMKUMTei2pF6
xgm+N+N9IE7sjfDwfZfkiE0aa2JiXiblQgdoiGPeHntSs9NdXKwkw/Hx/sp7vIYi/6wZZMbWI9Dv
VvsH1KEwL0N+R57IYVCmB67kKuI1dsaK8vnSlvw3bFqh+xB4C/t1VZebLDiUvOd1mq4C9SbQlsMY
nC+iItiMzT1r7ujVgXQeynLbfHGtcg5J2mfeXP2ArmaRKBCYV2hDUvPWDVeG+NYEuP6WqkeuqP5l
qKj23kFQLcs7K2ZWGqwwQ+6wnLwMThtCE7CbNxtET4JAFvXW5XflM41vTdstm/eMTafMp0oSyEux
uFtbYg/l2FHI7OI4RmUfhncURDl/X0Y57MfR91p3nd5sznuoEWrHuFlV1OUJ1KPM1vZY73iwX8ZB
ttdZeW6RzYf+3Wu3nrLKzH3SNBeQZauQiVHow0OEKUwIWIuOW2UxvMaqXQoGUpM76/LHZ2X6SK1v
eJnlhLLHjSuHC6lonfDRWd0dbuqK0Uw2sV2LTiBw4c553S/ch7oiGSVEN0jAlnaUpqveAhdLb3J7
HeBuens9+Y4BniTDb65f4oI7mlFS5VoIaADykmhasRDtLnHw8saPBgk7B9JHGPxWApGptQdsVxBX
bA+rsrDXEqWf9KJEsOarEosvxNSUwkVmsUMpiJ8+R2KDGZaNd9q9+f02eQYhmlghAJRdUR/RHEtI
ZtGHDTBfUdtU+vsIt6ND2Wvbv0O2m9hiWN5PL3+o6uj40OGN9kWjPBYgNi3kJdChArQYgiFUEnKu
RjtJd7qHAZMUH3ewwyHE0LZIVlzuBQQ7FL8K03yLzF2nn74Z1+vdj4KiYiB8m0nrIVZ2mXEoKQ8H
/dHH+1HaDHxB6ggZTGEDkutbjplJj69xxhhcWfLugYrX+NsFzXtP3F/TUNCaUKDuQjsWrKuqqzQd
wRktaaoxlnAKZoFrgG6Bp0TWtyc7HZ/BLJYWTgSquC6OPHIZe0PGPrn5m1JmMUWAbFQbXCH9d22e
h+QkSOpqo4Kjm/QcAMfq12jCQGH83qCYS49qsTCpvEbUsEgTyjUPuIhOurz16f0JpqQph55QLpj5
1Man8gijf+i6JdmJ9KXsf2jVq4x+BTBkmVDaaV4Aqs2zKHc2PNfiTeVGxtzf7MVw4UuGqCDs00w6
6dnXEzdOw18ygkuZDlc/hQarc68iGAFkbm+MGj0nYsFNBwoL5qG893SC9lCj4UVBDcVpz3xhllyg
++d8KXgPkgHpQffEorKq4ntsTK7RkRQyNA/V+MbI5k46biSwsP5SEjeBDlrkzWKUAPIPSNn4tZkq
2P7zxzEvD1MPUXX+YSJmIDvpUlrFModh3RGOTupNq8trod7T6iOSqq3ePPFmV+HLy3TuLNSm5rUz
X22Ig5OZlNbdR+axCWV06ynrCbmAEp3a+o9kQ6dGVKdSGKASHPxxo0UCLXZwKUkvr/j4bQaHoEmD
eikBqSgQJgrKs1j/jNNtm1+q6uhjPQghE2tR9kiw/tuY70rFlbxLgv5RS52QAtyGsTMS1Z2oBnOl
Wd7MqEU8B/DqxFwue4By5N2vgkZdCLgqbUcMoluyd5NJi0VH2kFCwhLmTt7fSLZa8GVDg2NVyMa2
PjSEaiX1PSVewudUtHR38N2ImS0w4EXPuhHHA7wkInTQr1jsoafIYI/FYgjjX08cLlBP+ocNkVLb
biKhynMsghRKJhhRwxlGj4O3aSl6dBSMWTSysOwyXo/iJzQMyg4V/Qu6xdGtRlYlxoTzhYnLCmdl
xpZPjCGqRRz+WKcYoQ4wFAw8sDbVjwqJFPA6j9ARG5kTIe/KhndCYzZTdBtC9qpcHDH6HwwGiKux
jqn6UlWw5ZOHJsz2DTboGZnZTmg2AswEfWv9rXjwDqo6XrCuiKJtSgDKaLv1bMp/+ONva10xWOGu
vHoV5yCbW9hkIrva0kvyvlLrAGdxOYyPzrsmykuUrwpoHt3BdMqyUxB9quq1IL3S54WruPXGgRUk
yxXKEQgFI3ysgPOHmWGpply573iml5HyJid30XxO0YdiH2vWaKP1lFHrsPKMWHXrpbf0QXwuVObU
KudjwL1FYCT7Q0Yu02Sd0qFcB0y9wvo4++8LGRVX9RtH1n2cVbIBsYxp+M8uqBnhE2Z01dASFpVy
lgmfsa590i76fr7BwHqA54ybc2AVezJH7eAjQiyvaugOJeKZAn4HaoMujTYJM8MOnxh5cMuUQaOK
us/AflHoGmCR+QvtnzKefrvjnlFzZ5Akh70CiG5W0UbDBJO+pRQbAh24MBTk4v+6ihVZ3fic2Noh
70sWt+VfA2TO5KkAU8ZFDVBdC8FXlU7ZVhsI3k6IUHHoKGpCD2nmRq+OfSQIbYvvSvUvItYxIY2o
qt7LxicG6EZUiN5s+mHnZcU5FDFeHWshs5wqNZrXbnRIomac85nPP/r8YdStM9oGd0HGLtywUazO
bRXQlpABhrorVJ0vogEI23R/qRadal35lVAzBf3/ApVly+xSst4040x2ASgaLhh4IbrWIDwd8FG3
qwQ1AlNTw8ZG53LtBQ3uOxYfEdAoNfzBGQFUk5opQJ++FfpeZXOAJNUTV8/8sLqDiDhu+7Wok335
oVLbTCySc0yvjakv/fjT7P43a5HlLYHtOZLZXSIh7GoNiDFJLXHkhlRuvRQsPJqeCTCAXWNK7O9p
zAWxSZmmGRb7wokIJEHxx1rzUCtzb3gVxiXsbXbGgPGg6PVrGw1Nly5T8S/PfyY5xvk/wR90KzbL
dfGNmvEkRR8B6nPpZVHSUZ9Vltui8UX/GfoIi1iKbpWKx2xfNOCAtJ3ckJukHmX/S2ZfXaBSkZcM
6S6Fpp9HPX1mrOpoRES2a0HfJ8jxJoUg0figB2LORFjKaAItbDtm/s8sRrcd/kDMxJgjKgRqjGPY
68+Qee0kiXUn7yxD28eZieGqp3LX+LJnMhjQAGoyq4JWOdwU4x8RbRPyHnj2+F/q5ltDd0OyLav6
HdAWjdHh0N8jdUawLhqN4ZtOqO/GZ3EX4P1Z8RIQ8BP8M8cLBbIqvUcWRiJGIBaqmKR7FCWkB/mR
xxGgMWotOLlzuhMTAC89pP2brcYY8yjNEaKoq5ynqeZLUMKP0uI6Ie68zxDKWpBC3Sj5Rvzst7eu
uIoScB9/52RpIQfAIrdoTKzwaLUFG3PmkStNAbO/6u0P5ARRpq00NqJr33tYEsBAdSVzfktW58LZ
XkQMt2CoBCwrOLJia5VBoQq2sbINdAPk8XPwEJ9B6GRrxTrmR/Csl/gRcrN2dSySJHTyJ40A/Jn8
DfHdNug+ez6tO+rXin8qvY2QL/K4T6vd8JeC67NGaVkiF5l7WbZsSn0hvxL1B9FXhzxDg36ZJiQd
7NU8JDUnmqao2ygYhjoGf0PI1KA5xf2P0EtAxBgH9qZKiLTCT/svL9hLz8yyhIq1dyuGWiIdQMSt
wEdihjJ1c+FjnkrkyTGtbh0r1FPkCKcwBlFT1s4IWt/DHjBTRDp9g/wtRRroy/nWVB8h0v0hyVfz
75IyTMkbfEzRvYEQ6K/L5ji2O8linrRNH5n03vrfs8eA/5UIujSn8nYpvKwaLMz0JoUuUk6f3Y/G
I3DFp2MVNzNEOwnTvCLSUZlXgCC1NCBXKlaOETkSOXxXzJ1HD7VKzv5jZBwd0/Fmfnma4nmhC8u0
HmUXNZQbYLlP8B4QZ/c10gQ0Xbtt7ASXOrMmhWFskGx5p8jm1JlUlhc/b9eILhMeDZ94vT1T3FGs
53wC4HGkUvUAdM6YlgLNzcjukF3Cvex4mwyOkVwSEhT9Aw0EIQ+zEBmjuE+4Z8e8HXcjIawWmkxm
mMNKZ3DfANV8a4s1vBc9XkNrwjYysoApNqPqqhq6jaeEy/2uludcXRZ4ezISZbwohtlz5wptJ1QR
3/w5XR29ZLavvuwOLFrYAeN7QZlhEwFda985LtKiORvttsruDZqA4bem1q5KLqP6nTC3Bd0i0QOJ
Pqdn/OuYsA/VxG1BakeTHxMW+TUHtmz+jxYdtdckn+uaPYW6Vn37QDfNhE5wVkzBWohwVVbTGr06
7gZtkFDIPFVaoDh6H6POzaurn7BF8rcFGVsx21lIvansrQedyuHsq1j2e66SgakOXtfmJrN2FmQW
8wGqfGCC3E424ynj4kfR/U3gbWv44Djeicg5dYPT6PcSkX9jPS25ovy+xP6hCY8mdaAq2RTYh0A7
281FN1mvyHs7ew5mshrppI3ipSkQVmUStzG34oQsc9CKie/O0JUhOabatdL+AtYSkvIsZpR9v7Ox
POrpl2hTZnAZAu4jmc3kX0canRi/oiYFq/hKC0LbYDJQLp0s+ZqQ0IZ9O3zP4w1JRkxhEPJuxqjY
MaVTvEuOHiLBTiWZPzaHxEgzWdX3qnU1sMI4QACZo7iBKga+8S0y3bb2V1kQ33Ny3JTLEB6D6YVo
ILTniXqjV2STiZVvklpqf7Tj1ddPJVU4DHl3yjawWDAzaToOPaSqs0LPw7eeEiz/PjHjaHnxmKnj
pfbJVo0dyWhc1JsdJIKQKbiXURzj3fqPo/NYrtWIougXUUVumOrmrBsUniaUYpMzNPD1XnjmKtsv
IOg+Ye+1UZkZJpIPONbmnwGaJlYe7s2NUe6ikO28lHs9eg7Vd4Lq3yxNSop44zlsELS3loPcwNLq
ytnLiRRg5k+z+ejii55S+K5xmu366DwFN6++C+Ig3BzVD1jQ4sLADGoyCk/a2ZYV95e05zkSzHQk
Hr+RuUyJSQreXHXqc6RDCIIcH6AYSvXYvmnvvu8uffkvJsaz4luxtQU6LeLZXBvb5qJi4ZezpQi3
mdgLqLuFYR6kxgLbobHg246vnvFIQDZA0Vm32kTQc7tOG6BdtcEMGcAkAjzBYNaw6k0V16zYfjwa
IVz6TwLRAj/rpMWDygOvcZVgZuBOQnO7ArTjolF1/9nge6JhF7j7KngbhoNdab/sz+95k7OKdvHZ
c4kQ+6CTiyo5CghX27pewPkC/atABq/xlzbxa+u7MPkxon8dK7RBjLtO7fNa0YT2a8I2N73JXoJa
PsJ3oRgMliROFBlE7i5rPmItwvzkL9PoufQ9aIOOQJrOhMpw+61n+rv57S0/GmYDxJajVS6Zjk0v
ukfjrfdEVmdvE7thM/nsENaUWHgyVDB2Tr2BFCMNULyV/q/Xn+KhY0uIic0IWeH4K8SdnxFjuMAI
j62Frkwy4Asg/9b9aWpHlCUA+ZmIdxgrpEN+GWCawOemsobmoNz/u1WyAOnFZOAuBf1gR6aWlteI
6/HRNEOzqdCfuCY+dW7enj0vZVdiN+85zCT8AcPOIxbNNGywBDg6Bv4Yk/uU2vWmnF5d5ryUy/Ix
IYvxSQcyTDjXlIjIG2Pm+JaJC443LbWaPQKYpWjcbTTBQ4JsV7UCvfQ8G3mJJjDdoVhJhzhR/N9m
v6z1uzOEKwIKaeVfB15/k+lgT0wcYWit+wuBAVhHdMoTAtFjtjVZrv4wwTFOa4J7GGTLcnDXY5Fi
PxHjWrrWh4OjNWUT5d21gplsulFYTTMOjwTFfSBhY+L0aQfmj+CNLQT/kcenLXa0Y1TnrF0xrgQ8
ZsxwC9FyFDX1u4YmrcYa3gV70X1xb0nELwUGhjQnvU3orxH7L6BouCrEaiIFHq15QI6tZpfXfLII
lq7ecNZmY/tduZD9hwKaQYE9iYxBRJFJFCy19nPUAW3Y1lHydeberB6Wu5SDpnAyOkNMD7yyVaXW
Yct8nl1FzHXe89IUNR5xuWuZoav2M+ueCQ66kCq+IBL7SWD69pFZOfV4zt3XGbKg+8cUHYGaAky7
3cJLEbq1Cawnn3AJG6mH9MOzy3ZDVN/8h9eusHb69NEXGDqZT9XZuiWZzi/GF4wGrHXymWS8ihAa
BQYjS5zISe0fvOyggy9zK3/TpdGl6pm1ZdqHV4/mUw+wVnyGrEclXsyMAVZsLSyQtVqMqD4v1gmm
dL/fuvmxR1ExZDsr7pYen7I+bSW67bE4aUhHfIZ3JhjnXH2XdO4jGhujx+kNHJzLnL+7verMC+y9
9VRj8CWFQUB7rlPQ18W9hfMezI934LdIUKY7IwKOsUM+fi4RpBNj/hT7+j7WM1Jk4kVuZvt0YrqC
VhT9VNG98Bh2ZN3BuOIyQV1gGXKjZUdCbxivwTEvqwlLzEzk7JZRahyrOrzUI+4fbDIdlE7XbbeG
Yvrr5JS89TMBkVtztvOa6S0Tw7bEIGIjaixY3JrtzeV69A2a3Z7uvgpL4sY0Uur/sjEdn+quv0Qh
aZgw5Hzdp4XbwCxa+k22pLPYaBZVEp1owL6I2qrvWI+FVJLOS4C1MGg4RSOvXxqVdaT/fyQh03oP
ssOpg0xNEbX0ET/kXbmwaFM1LAUZ2TdjB7kWpptrgYRtvaVmwWzHcAV0qYNvbVnaTqPz7ThAXi21
6Uz/S9GkBrzLsW38TezGuDvYttoLz3SW7Mwx3yx0LNyFRXtgJe+xU76GNJkGi902M5lZ9OsWKw7K
y6e+/xXw+6aKwjmsoEUw15fuxVDxckD2nSLUgeC8np3ZzPHWllTsPqkfjE2b7bvCXTnxQzDW10hg
TMcfJ4LMa32PFbqPT8cDR9NBvLbik4+qWRPpy+AO/0bthLBvMNE+einJbhAk+02ul68kiiBrVwon
oy2/izE59NKf9bHLvCwfrni0hQMZpwGMXUhIGDB+2qtfvwjvJKwC+daHXxOHNeA5lHC6W+9aturq
IPYOuLIb7mELrV332qCxIgwlgXWdvSghDpH0t5nVIAvgVMvGS6j5P2MVQc5DmjwgialDnIv3zses
WVD3AnciGNh0kEuas5XqXvQas21nH7Viq+KATTrKhgp0HCkPmHdR5rc49SLaHvsHVuuiiGldZ1ED
1yMcatuJ6XDfTes9YTplJl+dYNQeO79ky9I9GYBtWHZKTH1Rs01GsvTakDjWmP7hYvDedx3wBdwd
hfycEPMGshvZ0NT4y0EjheXNzLHcaM4SxQh+/jz/ZlY+VGRFZj+173370SzhIrDFUEubZSKrAva1
/qpguDZiYVMNimocaG6nETJy6UTNz3qrofa1+HgsxhSFym/pnPUZUK6Rs9er15Kjsuo5gy+sMXXW
b6F1Bylf+cfSoXKpX3zcQTHdS3iwOoQxhAEUNvPnfzH2cEsGxI/QB7P9jjrJOuzki3mrPeuLFKrn
37H6qm2QqvI5SxADK6zAnNdzLEYxgqnuwIMQBGQwqRvEGs497X5M5wtEo4q8lTKtuwYfY0JABaN7
2bOtzfCrudzLQQbSM4i2E9vscF7+8mI0/MxqkH56pL8EmAI6U4eqrhD22tuY2DGtEscpivfwCgkV
mz9usr3Bvl6yhuCPgKMyRlNv49iTPogzrhJf9mtjltgiymHPbv02VveEY7Ty69VUeP/6ZMgYZ4kN
lR9BcAlLVsidRKC5cKbRqPrOdQgZFjD4nQSqIF5GE6PsEN4atuv8j7yXXyRP7aIWDjjvNRNZDPN7
DwJR3QI4199t+sLGXCrU3k5FdnYOO+dek0PSYDUsMSJVbQ/3UjyV+dfk4GplvNtYPm43UtHKZu3i
XRAZdH1vH+NANFgPDVm1rvFE61m9G52YljVaaSy2S/OQjtdAtoeGOOWs1k8W9gy7SBeZcwrSbBsR
kQ6Z78Pq233mWUAwOqJR98mcQ+fcSt1kFYgulQGN2Wd/GlvFRNe4eaChZ3Oy8KHhO6scRF7IkUwc
MYqxY5TYWyXzXd2jn7fGTYZkksyYVUK95yJpNL1oUzaQterqY+zFW+qOiLS+CyaQBuBaEZiLuP2X
FdYpdlg/c1ilfnsjrnxpsfXuapO153QG6PYUMaCodFgIqjjPqvgEwF7BwAFc3Q3iByE4D8+hSW7Z
JrbGksuU0GDrYHrdGqxAXTwPZjdnjvzM2ckD9Wyt34a4ezaoefJJUNS1m9p3d6RxP9lp9dKGir7i
De8e6NV0JahaiqpaGXa/GylO/DaAnPY6S800qkKPuEWT6q7HtpaUcqfc8WDr3qbs8001dz0w6yjn
SYghP8Dj62BHTjpxDGI9T/R3ui1UKfo6Rlioq+gRyVeZGRfHRwbMTK8dSVi6pmgBKurDbLwFOjE5
eKjwue58DdwZZ9fIgRbj+ssD89XEZst+IurI/mRfZhIFS7jfOk+KdfA/L9RZUfTyofcbu0RhERCf
OxWXmMGWXa88PrFS++yyZ9uNgUazpSLfVEWAQXAGjvq5ahgH1tnfkEzrkmapNYKDH0YbL80vqs73
FXAGj8ctOSBKMEd5/Y7ilG6gvfHwYzRSNqK5vptudnHsbUoQL2J3TVGlQSHzGmrF3D+3MjgFIrmI
zlumA30biYgVZle2PXFSb4bKWsckFqZmvLYRrfqJvjYNsZcRGDXaYJ2BgMFNggle6OYJ2GzRPGwK
Cf8ljrCPBi4SInIcSpqemj/mD8scz4wWCh9+g2yLFeJiqIqLwqkpAfLkAWkNbA0Dm9UARbFgu7Fz
WR6U5YBWEP8+7boudOJKik3e7D30rCkmqxJmloPbHcgHlONNAJfGFfBY8reQBjWqE656RkXcT3mZ
HDxSqUQtTxSSKOqCc4TZxe7zVRixr9Lk1hjFtmnLVUldDmgfuW5zawPtpcZ927IVGDBAT4xKxoyz
OOhWLPpVzyxED+HMGasAfoqeK75htrIri39DJNhCWOk2tJmrqGBfknXkupCa+EO5NlayV7clvwHp
J88gMfhG8N2V6Mg9zKj2d1B9kB8YxG8GE4dc6ksfFEMOXMovtlRGmyiY3nyXbKtQcXdmS4nV27G+
akBhIdt8pT+yfJno6PzgE/Z2tVATxWHgPk+OxoiAWBoH+A8KjlkrIkaGXDk4LgsQsa/WHYPXoJf/
WpI2kwxdY1bzKSB1hg0RAP+oEVYgN9jaE0L2lFIMv44dpwfH9X8s+yspqKqldvct96SMYaOsAXO6
sRop/YdQe2g+oRRte2qDv278yaJly+UYy7k+Mg7C12CgfTTOSzz5K6n/KvdXc4KbTn8xz+ub6s9y
1UIikxhSnXmsta88+py0XoHgW1o4TXTmBBl/VdO6mnDJh4zNMe1kwhGBjVdjhwvVDchehy6ugT7M
vg/rj10B1USaVE9bmqGHG/oYwrDuMiVu/JROPlgmDdAKT03vArlTj2m0M6LTiBOmDIdNqDHYrOy9
YbW7Mg0PDnvVoX6xm3M3sPnRGQMGgY0jmzUqdgcX0hAeqzMOvK2ha0g3/CusQBjbmCspxVE0bDO7
P0p2x16CZyHCOGt6mIly8lGCnUDrYehIRruc/yltVnVaf07jsBNMVry+2rgTmjTRcV3wtEdyFQAh
AEM/jn31Krx0H3vTVZrM0ES0s7GBFxCYe5155RQdenTT+kjUqguSwU02cJg3w/AmvfFB0ceEVF8l
PrRaCymEXcCBiJwc/UKKA93b+7BmdMzvEgtmF5CdUdRgFgcGQRJVKstZBMlmYgC9b26je+7omVNS
evUg/2ugpj8VsXWVLPk6gksaJp3pVG3yUn9OkDh0vkkk6nckX9iSb4SGXQKyY1PVqH/n3QOsmd6F
Jmcdav5rrcE6Ck6MNeehZeVic0YoRL5qgLISGkjKk3NTRg8++vM4hW+ek3BPmG6+GIxXg6m8Wb0y
bNqKAvAqgqiSHVWGWEurfgoCfwhz3gLu/R3LDfztdYjIL2z/0QlSvconCn2MRchMLyqk1LZcFDE5
KCM8tbiMUmj3sTgUxncldzV3I+/cwRm9h0Eaew0cOht4AnOUIV1CME2H3h9+2oSBPfa2hGyWkExK
Q3JKgu8dqVs856Mto03BZngscLYOLJaMpzkOpxHcRuj5wrj6yQeyO12arrRJ1yO+A50hdR9Sj3D8
eMDkDPdPMT7SRnkK4CLUkA7KyLjrxkzxpKUGGufYd2S5eEqThQlmvu3oTtESOOiDY/3HQfAldR2r
ZYW1A/6qbT0Per2Zp7C56XYb8m5nNxbYOgn74jG0bzre2ggeUDDujYp6V+eyL2G3sNk8hnypVeW8
kgzygojzGrR4c9xsPrQjaHrRkUbnWcSw8Fj8tdZSUKhqhPawInsydOZWJiODnOFmEFobXTNOA+dx
NIKJVOIvyucVLr+YgwXCZu0MLOOfZCYwIOyrHfTtkHdGbT1kxa3ymS+F4y5m/epj4s3ifC9tNnNt
za45W7REgzU4DjS32mUGyXx4TEdFbx2KbzNXrzXHTaaZFFw2+jdLvKYVAkfq6yKRM+uFBVh1sOQt
h3OSy/45neyV14TvEqijV6SHIWtuPRsDfUx3Ws3bNuc/VOhlrOSFX+beiM9qGk5hLRgIlQsA+6tC
8am2RE7B4zOHcaXY/puzQUh4b3ZI4zqU+xxQRJUiT7H83zZ1IjSrHbAdcSOCMMLTZgTZa81xQxQB
gvJoOtoJWD+eYSF1gr/yVan8U4dXTJ/6R0jhPY34phLwPyWQvGLNJ7MTg8S30E4bousp2Jl+G66+
1q3X1qaCMyT+g5QXwm3Qy5m1/hbXV4xmfuLuSlWgV6ckTI30QorDs62+yvRV9dOhsjkfK+foWzp3
z9cc5uIA5SvtpTFg+QPrrLf+YRrGnSgrYHK+sVItY6UQy77sfbIC0CnqLVSi7NxCWfBTH9sDZXNV
3c0cQUsebXQi9poEaYTH/LTtDpZwuUIkSSYdhRpNg4NiNejzRzm6W1dH8OsCIKqcfZi96gFSlDlF
hCiETvj3AlxSpUY8BPOir8aCyEQKBZe0nHVintTkvsq63TaWde4jb2Oxc3TycGHo5b4Sw9qu20PW
FsiAkJgxsvyrguygKt7D+RJUDd7hdG0TamWNLESEu1Zl/aqST5l9TS1wk6pYA/jmGGLLlPdra5L7
TFe7KJmeg7Jc+eie2QIx+U4W9oTtC2ezNR0tZmBBJ1ZczOibMthGxFwaH61Ptrq/9KCTVro4mw17
kkTfdshVsvQUBVwmsie/94eXAkMP6XlQjIeJFgo6I+nu3MHOWcZgKiG599LZKR+WIkuYAmJIZQi0
OYwNx8TkjFU3j52/IpsljKKNSdYSZglbzF3D7HKFNZ1fsrBkJcICMCTNVi8U7jL/BJKm7YtrgHiQ
u/Y+Nt1S5dgJHMluhNK3Bhg0aV8ZXamJDNOW1TENvU0cu99SodnQm61hTxyIKy++zz1IrDfv9Fus
EVKWbR1Kko8SZdyA2HvS1b6MaiTGv7JFkS/was5ShBbti1H2l0zHnmLoF0t4G6cucXIN+8EBuZ+E
JEGw/daEcar9YBdYYuX0zU0zXIxzkDuYqIpRYkg7uySDT96mM8Da/cuNfpWWHKYoFVMmhr2BpbbY
ygYlLCW3U9VfmfqokUjn/qfDaLsrpoc/sd4WxYbwOFKc0/Qj4UYOoxFTzhAeQsWANm6/XDe8l6zf
l6nbYfEJWMDbhpptSAkGaN15Ff3FK/OT9JPFkN3FbKnHlOhFR71K9xkO4Z4NEBAEJmx8a0pxPrr3
mXSSw/lL4m1RvadTfBDt1YYgEyXjCbPHpsLT4LvDJY0nLJ04ARCNW7bC9N0s4oHybwYLKO9fiWTA
6tRjHLODUObdJGZLl+WrHTIjG9xVix7oadThCQJ1dRVqSArLwMlmx/90C8MJmEZ2M0SFlrH81aqA
ZZ9iThR/G01B+ad46brOAZsTD++o7EhDksyFmshj2GHXATFUwSaOCFIizVIAryjKZKOjRZmqczXm
V8sg4wr1SR5nz74Jh0CcEhmBr2oy4u8SjWLEPpbRj8wF3SyivpAtTeWkayZ4+wGHZF8AcqmMtzBj
ijk2s9oYCAbEWzvJCMFAyj/8dDbTdGh1Kz3o9vroMv0pN8koMcQDAm/NU9XgF/KLZaCkiY6GKm3y
T2He32wkwDFHm6a3Z+m51zKJzkIf12bibFXecX92OCwE8TUXp3iZgmdtpJwZxKX1DKz/uAiy8hoX
1mEMm52He2tCY9yY2rPmCaySDIaJurT67pJAnK5DmPz+5O9GiazRAmw9z5zJXkg0LJh0U1rdnSRk
5WimBQLJgxjNRZ0dkkFf1P27n7Yb6XBFQo9Tol60pCJGHEP8fiyZEHGH6WE2olelDtnX3FCfz4hv
g6NLbpIu2zmac9a4rJWUvPVEnYORijKAkmQEOQOd4axX55KPLfS8OoNJtBLDRIEXOosmm7XkaOes
mPFii5mdA9yQu0r/GQmNMNmrpbG+86GgJACL4c+Q3m3tOnPcVhq/ZGZiskB/5sC/CATA3jEE/aWu
ofDktWi6P0R42yZyXsIqapgu0IthykWfqlA4Qu3tzOLVm2O9Y8SaHTKqeO6DcS+1vrpQ+aG1wFzm
+JxdPNbPlD6tmd0uGnuN1LA/TK099kHw0Irml6PkMtbOeYyLP1ugCsrRZur0iu4EQSphb1qQEd97
vsmgx2RY2dE3ZtwQoFRB24qJe9uLLD7o7quYBdhNhv3RDNxDl5QAdj2ci2EVvjBIXspC4s0CFvzE
nfbUlRiHoo/eeK/He1VOmz5I2NMRlKqK3RzdRE/5ZFnhWojxt5U1px6lalVXRHpCRTdyqmPukx4S
OiRyNDANPeAUETYTZzujTB+1eDMt3pia4sGyBUBl+EgBVCaBRGRoSKhVdK6axzY8qr1bogHKM+N9
z1k1wnYQSh7s1DpnBO6AabJRs/MnjwDx9bL6N5bmq+0Th027r2Vil7Y2CBLYlYHhbDJP2zLAXFBj
bx2oVLGnbzQKYcZ7a2WqR5yb83oPBwOGLk5cLW32UTyywHAZNuXLVrLPTNt7w4JvHfLl50qtR45S
ifRgbOxzAxC/FcVn16q94dJqZ85ySstTBjfPYvmba39B8UiIwmM8i08bk46ZE/M7IfAh9ojmi4Eh
bn4btafWgm3EzZnHODrL+NGR4+MUBWGt+T4J1darvhR1ftdMi76/u9Q2dCs4yxG+tcmtxL+FJxUQ
zatXDO/FhBZIEXnu3Ol6/xV4+iLD3FhYk7W0ZNrTwD3G3SPhSnJfazNQgQ6rj46yRUoWz8KPpQLU
GdjkgbntsZHlLYnV3c2Nm5ZDHZ4soCTgHnX3MaTq05Hdthy3HvbIqtaWZUcN6JC+oQX/ysZdTOxm
PQYOusLsyZgqHg1kCSM/6dZg2pD+RJpHLNLsE9CjH4LIb/2I/7wzvBdV9h8N3LKnsJkB6cYBFiet
koRrNOXWDeHsTcRI4rUBR59DiWKgVystF3yVh3tL/6hwSKc8wAw/bGEMMN8mPDhV+dy4yd4g3cgU
wTcE+COLeLi/8uZjDulsfpq5ulaWeK4s4lbINDIRVaMQuXIxDEyymGhpKF+j7JI5xc1grhePjcak
PNjYdXFwctI+S9rDAmk0MhNH8z9qC221rj+01jh5Fg42JVsCjqKNhSZmsuyznXsbGcabxkdKhFzH
UVRasfkA4g/JCDYZE5vzoDPZzF0Ohy5k96FH1BAwb8ymvseVvTZ076WoaGzaZFjXnaRGtFGVkbWS
OR8+igC8Xb8R5QnxI1e3C11MtCPuZ5jrWWw41ApIWKRG2HsAoFrOuUNdpM/J29BGqI1o/4r2xWjk
s+33d0UTykAT9KIJGG4okLFDTuPZbxogTS2DO3rhS4YQRE9CppjN0edHXWrZ9DT4BOJ5sqA7TDdG
265catom1q5MLYgI7GELYwUc1VvR0DNjDO9p8COzB7JE2Zc4HIptHNKzqDd6zV86VHxCKMyqkuFY
BTEfhTyTR2b0wn6tWFek+C7Tofkxe3afJjkq1bQYUpTkcjia7Do1+MU8HJrlbDeGw9rN/ZVuO3gM
xSr0PYKpgVVAmTVoVxBJLycIAFpnLl28PwLKq41UxWXc1UXirvq0X2beHAuGVqX03wsLXCBlh9s0
7J/qT25Yd5GF3q4zKvoLnOLR4Mf412ckNW3xDNJupH7vUzS7pXvGiUf4bYCfrACM8dd0MLLy97wt
KdmsY22Ph6Z0D2UzncssvWZ9sgkyuGNmbe8i6xHCArJahLAugwsk6Dbb2MVYmwgUhOlumYw8N6G1
KOY5o1+eWHj/piUYXAF2q4hIhsum7oSSE419Fp+rEIR6TgBAqnnsqRC+Fpydq6mx74JzNgwKZJUl
nlEsyRjushhCVYEaOhb1Qavba180Z4Lu1iWlBNAo671MkUuUcceGXksWRe3hx3Xha5iroq/oU638
7iqmraq8MBU743fBKGC81mano8niWBcdvVMRu/SS2WdruSUZFx77Wr3aO1r/Voz5lx+r5ZS7h9aK
boy4mSmBZyFhErivXON+/+591vZtRRhjw2eIWZt/EBARHFG8m+W0l13ym8uMMDPtkKBNd0qXVyG6
2j3Sf/4lywsmUm0TrA3BqCiTB4eSKPaQJVYaC4iQ4XuDL5EDkpgRE6rbRFZwk7Bw0rGkyZCS1qMU
K3BlG1Xw1WX5EX3/tibHQFrIYc3wV0/Uc2kC/i20aWMkKJj90X6EnvnZO+AzY+RcI2Va2AtUilTS
oMbHmnkMOVJicv2noWPSmcOKyZ0uXnr6tFOWIoIaU5nTsGjw4RPj5wmwqlVtfjaD8uQO2V8ierK+
wccWslwlZkuwn1Otc0W8mBbvM2KJuW6KPXUqrgakH4a3y+lp3PpfijawmeSl1uFbC0hYzLeMlNT6
1F/YIn5Uib4h6JcCH9qzTVp31dQPVocrE4Y34Uq4kkL9OWOXONndUjOQBxnu2dSpL4sRS4lZ7Xh4
iMi0lZqdUUnXrBkvHdRknoMIuQwFa533J1O37kXEgZ/lpzDx11mu/yUaup4KNZDnErJuNhJXeLn2
oRkiucErarBbo0ZRHjoigUaVaZaJiC29OgjLnkb2oZlg0cY0DwEi3vtpegwCcmAjNYz4ureeqK4H
hFJGHB2EYB2VsPnTjQpB8XCP6vYc+3fDTHdS7w9RZH+TF7Yq3PhQ6lzIlX4yW1bfFkFWAn0ccEpZ
BovBK/+Ffvio5IgqzTkmPnv6kYU6sbdoTgAUIA638/dMTI/5URUK+JterPkMsMdi7WFtlTC6lHLA
aCv/6gDQQqkVl07rLyEmS83nioitkwPFOe6nTRz6dDAmppfwry/AbZu2ZWHwG6jZ0OKExXnQnEfD
HkvrWJaYOAsHD/IIGoqnIk2ZdXv0Sb2JHoFCC/SaeRgNfWN1KIZGAuBsbpKwda7dmHBNAUsZ9Bsh
vU957yzZm2/dlJQ26uSnnKjO3OgAplPFoCDvO+Mt8BHos08motrHa4dbCdJw5tZn3WGwUWB2Cxz6
24E6HdM1UYqtswxLzChjlB0bHSN066DOa3uMkPksgG3C/eSJlywm0A6L5uxxQqSya3D41LrxXhnD
o3Nn5UoRbHR/WvWq/xCuxu8dboQIzym8XXSLxrLG1QWv56Z1LN8b177nQbVtJ/hbhty7XXOdeO6F
gyolAwYd2iESjW/PAX0VjXfH8qi7zJzFXvrSlYxcXZ+STV1Sv+EEzK8dvZoLGM4K8nsn44fuhvux
m16ySWMRhf+mTO4Z2ITCBn7B6potDCNlsHU6wHvi5rBzAmDAOqLkjmBCGlxYMuiz+puD3Z+ua+3J
mepebL3YWVkqPTmERps+0Dy98z88ehCNQz7sHB8CHCrNQX033htnxrsRdHfDY0BMQIhj3O3JXUQF
XbjSbh1QpJHS1HHrq4eDyc3Nd3f0n0NGbhmh4BVdCgqAnVlfwcxin6hXlv2SgE/h6oFTxboIbaA5
audpQEzR88aUmXiJWB65WFNcu/pFovUWihjf5oujzCsunV+Lk7iI7myrz1Xs7JwBrn/0z0n5PpGD
FA43bwU52FZHI0P/EuXNwbCGEyGGuEtfbCNlwxmhL0vc7hiLOeYFlbiMyBMgvczXGbbbiECL8asK
2ADhbbWgtWiYAtkAPw8jL5VwF0PxqjkNrruUXhpcXGXuejPYSe2ngA/YtsV2dIGim11DsQoFYmr4
6baw2nrvpSreh4RHJMfXqEcdzZTUAMRSpCQoYy4dbAZbRUjOCMFNI7d4N+Go8zPoRPBCkhwQBqjo
edcw/Yti5B6B++sYnJU5AKsEVCCBgoDRPRs3mP5Z0w0rPO6JGomd7o5FAmq89U8YHs+Bcj8sroVS
me9elT/VcByUF7+Mhk1a+7eqixchAVyrFlYmcmB2RUbebzR8TiI6GlOPAwkrmeWjgEjSgplpui8M
jRGVP9PFViXBWF5KIIhLOMwQn2IdZIRW61vN7UAtssqICAodAkhQE5UqXOpLXKNGc7zoqmRzdiQS
UqNzSEfuiOZkB88OBlXLxoyaQ4S7Vtjf07xscd0Lvg3qs69qcH8Sr71MxTymRmGQho5PR4TXqWKe
otT3iLh5EkScR5p9Lb2abfq4DCBDWKxJYEw37F4tvEFtFf00ZY5Ukh+5341nUjfWA3I1pv27Eel1
G5GcwCuit94bqPh3rSYXC19Ygbwzc/yF34NUzRvui2x0j1OP1rbN2dO3+Qb1lL6sR1YnMZvoHBH3
U20VOf4NMNNJFnEe5iBvYLdr2lcqR6SHfrAVY7fVo/bg6xzMpkZ6dDYNF21IwR01VGrZt+a5+jEv
2Zi5CjNwkaMXTST5gb3fkDlYYt3Qm+m91a1bnTa7ssNBa1Lg1s0fpo1bWLJmZeZO0JOPliete2IY
Ch85S7/BEopnKjV/7RHD2ii0jxpFPCWgmz3NL4dHn4PiAdnCAEwk7xluGhbzA47J25Q3xAaKI6IS
/AdhdKlnpJhRsQHT1dnuy5vVMWpnLADaoT2oAXKIysw9tw19yoiIWrnsGZSZnIGOCQASoNunbPrS
ivJi5t6tjBnMVxV/ZtR/1zgrj6bMt3ZJuLVorrYT7jWy1J02eW1AMiisRBlRa0gD/H8O07Cakr1R
GsCviD7ZsyEDp66L1QznPdl+c1SDAfPNannucQUdYNTL3ZQiQtdEgSzfOkV6dvdl9emjkldCxxRh
4akDw+UC8CJOy7XIDk4jmgwj/QFDvJySP6/hR6p5ewBlt0Hln0wPngmC2MYpl3Mff8NEstadsJGb
AfZjh8Rom/vEZ1ERpc4u5vJ+Uv6nDaTZgVRQY9ISTvnj2sZ7l0x7JpFXZyg3sg0fpTetfXMgUVVj
3iV7D3ua3CepTkWk4VQHUUWYyCKI24dTNXfLyS5VAYSSahVVCqHFKMfiiSh2TAEDeg+f6zMx7Y+4
l8sqde5xjfJ5pFIYwULFiUJZhzJ1MMjO88g+NLCIemb1MCP/JTWhU/9H2pks141kW/ZX0nL8YAV3
OOCOsno14O3Z95Q4gVGUhL7v8fW1kDVJUTLKsioGaRYRGcIF4PDmnL3XNpX/qGzniYiHHyOljqk1
kFOhRejoBMTj0psHOGamP29c+zTx8YdZfhlWzRWtqZ2x8blq63oMzMYI3Od2dwxiuHcJ8zcbayyp
HKM99SVTwE66mXA0JvkqyClAuxi50dwJL4aIl2CbdiAgBhV57FZwTMvoQtrpzSzFS1oQD9eKPfEH
EKlWHCIYV0dTBfaQGVRDc+33GFXBB8Yi2Y76RsBDnKj/uHINYrCbu94vDyz5+2jyTo1zPrquADSS
qStPQGwroluio+fNQFZVV/R7OWVkalHVRJkqZjRoLgrccWrIlJiT/ey4BNC0uymrL52Utje3SUJr
dNtnsCwDx95h/kyJ8IJxKSdODuEIQnvpV2wXIWg5NeZlBANT2xQ+2a/MCM7n0np0UPjMIrlsWrDF
RYjYwmIvWJGN7HIC3MoZel9qLedDI+7dZDkVguSdWaC2adOGmEz3fejNddf0j5MAwdoW9lfZOl9M
zjmwXiHhI8pSr8Tz5bcpU2qF4nuKy2NbLPumpGEr4/wYYCac8lDtx8ZbtnkUPXVG4nhjmpdwGoLp
KZmzJ6clT4RePZOQsVbaDLNUW/YnN3Jex4QzGcjfm5hd+V6M/n5hIvIsxS4AohN1iXJX4i84a0X6
rQy9939V+eXyJXbIjA0X62foe4+V7be70sJaSgzmyWTTBTF9V2m8vBk7QOSymCeT41XvmuicfNXD
BJmUlQ8T1ATlrIz0S2/m12oJ76jxHTJSI+uxP0ac1RBW9g+QjgIwpsG2L4oJFj3MIxvTculU98rL
n6x8YEWfp1fR6ey4Js0PzWijuhpPYcNkOpr1bJ0g7egmalqQi+m8UMrN0xyTol2hmVvpdcWyqWSw
69T4WOYJ5vEEVsTQ0XdSBYbCKHfu2ROvOXPVQ+659G2RM7XORTyal2HG4hik6bhGqzG3deKhaTte
YARLrAqLKy811yob3Q0bCqI6ppFmxYxPBrSmbdOh1QOniGQ1wdaOuI/8orkcDZBxrvw+OvR2a+M9
ewP9STGyf+046Z9Zfvmcw6DwR4gC7cRDsC2r2QvSWf00Iwx57L5bOXbsEQcMgB5ANqavv6ESeYzt
WW2teoLiKO+tYXwtkgoNmOC8rcLoGI4pxaTioomQXcSo3BcyCvObPqjflWILk0qc3345XrXC/cpA
/cYut6XxU4NG4qdxpOC1TmbGgeACGaxiqn+QEB5j1etrFyk8/qnMYvnPwKHpJEBVFgN1kpmG4Nzb
gz3e5CJi7z4FEb1DyuhxDi6lKA4F1d44Tn8OoOYs8rzyvieLgdwgQJl2RYNJQ3w2ZHFfheUzyY87
1/jn7fCtoXoRULjFThsHjJbkFYg93aaEJuUriJm7kFxuv+D8ujD1Wpze+76liVMwTMJwX1RYmLPy
yu7nN00CWqorAPM9fbobX9jXUzvu7b68sRLcK+iPQl4Yf86D33a3du2eQcqv2nnTDuJunocLT49Q
pt8gZ23tVbpBE3uR+k2F+SXxwYcKU/xAtsCI8HbrkjZx3kYiP9Ro6Ugd7b41bf2DTTEOP4dMlgE/
2a6PYVW2UVucT7VHexQgk/H7+mLCzXk7CAQmqgVPRk0JAQRw8aby5nPdZcl97dUVBuISTVZGfml4
my7gccH5dxXVWkIJPMJj+xXeMTHBdLhWPA6cke3f20WAB7iUP/OFnlcK26OBjALkCs/RfO8gOUOp
RWuVR3o5cZox19UquX9l9rHzQw5wpvnijdu+vu6Wa9Gt8hMOEe4xIfg8RaW0Aas3JAedWTtIpptk
eADpH9FJl3RT6qdFn9z2i2NOdUnsQl7uTFNsg/KtDOGPWnsJQHsiCUqHR2CTW5Hmu6CFD+BvEQ6P
WIFJ+On1rRnvelQK7SuuTHoldH3OqvEZUyoFyLjbw0er+iuQVk4J4v240I5bozNW9j9jCMHrUeIR
oHUaFQ/OTAMVleqaknCdDwcO7Xh+U1QhRfgSQsMOPPTY91O7Mz0cNNg9C6AFeD5lhmcWGWd8zYYx
47zvuFdz9RbjrYoCn+PmTwv4JIEClIN+hHiJhiHfJOjrPCe+obTJJ8upn9lU0+fzGb5OmGyShja5
xTLR8e1a3XWG7M/DcRhzzRibAEgU1GwUfcFuvg30tkgn7C6dBlpxeap9ngf06dfIOe+sFzr1RIJZ
wYVzh3F0S/ea+jvZq7TuN1IfcoinKoIKjCkwPJUgzWHgxC+z5x2nBiHamXzl9YiaAGSzKxFccoRD
C38xURlXLKK0+DhplfHN2vyv6+eK5ICIzjRdxpLI3pL9IWEZgN7ptZ2yYhcr1EnsVzh4425h0RnW
wvOmQOVr588wnQXfApFlpvkaRecM4747UDkh+cwdzqdhj+bnrKGDFp1Z7JWK6sf6bNuLqrh0xQrT
KquvRXJyutsWSkiPfSOmwrWpJ9oj1UYXV0N2G4lpgwZL/Ggo6II+kM4NIRd2/21a0Hxct+Nd6uyV
PLihTULZgUPGmfiuOcR7FIWFPpbNfkDHk6xdHiTK6bUu7vG5+QAFOdJGcF8LAi9a/uiXFD1DF5+v
fXrMq8hnC/e57u7n+keVYiaZflSkHhgOFj71HqLFGl5hWp265JqTWYMtIfARHoDSB31ZFGeK+gvn
HWQn+UUyj/cCDmMZW+cehwIcMiyDmBMuDL9oeaizi8JHSsqRAXhQzX3AJ9D4hb0XzPSLum8MjIPn
Fhuktav8k9Wfmu69z26W9n5xLrB/IA/lqwjZvd0DeyJOIafmZtVbMTMHB7BHF5iJ2aMkgALUBw1E
qkcYfzRwizfMDW30zI54rYMvx1Ht4nA7lQi+j0t3mEJ2MgPq7LOxss8wqXBKRe9+WIVZdD0yj7WB
0VfE1JWRL8qtbKnl38OAcKCXD29B8uDpi1xI/IrqWKzIDFXggul3hs5lez0kX60sOywrlF/0ZwR1
oJWR7b9srWssL6fv3Lqq4EDV/lWzDj/qKd5WlD8d+y4u7+3pKx7JHMcqSgRgbAcmdUI+0ugtrY+1
80Rd0GUimRRjCURAesvfbT2N/6VE6MgBDmtHemXHEGKbyzwgf31r01aqOCl7g9n7LWqUnUBhar25
Q/CQy0Pv8gdg8ZsVgGt2HbjuaDydxfP1TFOKY9iujRDRDeDSqwf8ttvaxoGhaCLFZE1pMhwP7vQV
EskeYMDG4H4LXTYwHmfJ28a9K+Nd6B8SIAyLvHOm00DVY1mT2tqnAJVstzSsn0fPWpseX1l4o/Qt
Mvt6gi9YPbfquUTgZT3m6UqTwOOwyU11Vocex+Bv0NDiYZ8A/vS6C481ZiWaESuL3sE5Qvggv0Za
OwkfTAKJ4Ow4x2BW4PObY1dex/Ilpp4gYcuk2TVtMRQm59YCy9S+6VmQp56kK7Udundwoaq7mKIr
GthpiUpp148I4GOaM5uOEZrfReiuWR6l/72ZLqP5e+u8gUyt0eaWVFrS6TIr78dRoqw9JqsTdjqv
Z2B70fXUN3dhdVmNy4ZEt0OaANOHxRhcdfFLGH338TRMydeQz4ppawA2YVeXvTwAGxiiJ/Q86iZx
b0m58blzIEB+uRf4C0OeT+O8OOKnzU5m2frOF46wCmq2vLCnG8iSaA7yaT9neGRuRxSBI9MRnxjR
lnP6IkPKhSS/Tbe6YE/LE0lPNccqUkWyFoLNS7MuGFR+qY2epYzvMtizxzu5RA1FxwqJznxdj0+C
crz7zcKgFfXklj5AwD9zmhVekAFsqPy7sL0t5r3Ljj0AXAc/2PnSEt9Eg7yRKD0RkbvnuFzy5rJB
AWgBAARG2nfHDGtyvvhM6+eRuOjc98Z61dZpIA4jId/OVXReduK1xRljo25sTyL+LsDI9Pmd1T5r
y+HEC7jGZfHA7ULvteCrUARnRt2pJR/WsvyXdCZsA1hmshy1BzaaIi1b5yjcCvWclHAIzhvT7kbn
ObMk4rJT4X3p2tuKrBL7S4HEJuB43hC+hiZtIEpnXnkQlxMiSNzyhSTB5d6N060D3dILzi0+XlhB
HNS2DgtM1l8HEk0UxS6mlnwv/ebQFoDsGXHx/SqtYHjK0MGYcFxZUj0cR8qA2NOrEUkzXgdAx/l5
zZlcRl+JVyuzcw2QM0nuE/+pEqi47Cc5rCUrqreRT+TKnQ3igTY6/IIjfSQm3lfXzoBpOaj4r5r4
ccq/aP+5b2gLHR2acoaJzB1Zd8dXl0p6DnofawennYpN5ZWXVQiQ+i2hcPvONBvEiMwMUC3ny34e
6MZUhy6lG7q3/fDUOvN+pnLLqZSj/peScdhMR5Dth6XND2NxrRTmYefaFO6xtYCAO8dOIdwBNp8c
lf6y8vYT6HXoxxr9RaTxDvnipkUNixt3IUzRlPQs+3dhrl0sMMjTKTihmsfiy/qHQ6oBegAGrTcP
VvjWSRxbGDH9GALHhAO4AVCI83oVQ3njs4bjNEb6KMv6vhTRa0Bijqklg2c1mqFtQkcgkIwbQwgS
veCgLPHHy7O296/ochJvMZ1btfXQDRTKfdwc2erXiL34BPfiEJE8J2KUxUBSIPJ+RbHL0S+HD2oX
4G3LwGXudrcuvQ2bGPiIpScbs13jraY0oq8mz66uyqaU0CkD9Cx++og+BBAvMKjclptY+8dulRcV
UfSAZpm+KVoPJ8YB6+vDDKcB33l7YbtA6aaVe2DRMN7UgXNwA33ITECgWZD8QN91X5UMINNl4al3
68e5RurmUxW+7d02OMkILvAc+gTaV1O+teK+ekm6GsPWDJ0dcevMXsvv42+T/68KCPSRevYvR1+f
Jqda+YcLBmuXL8BRfNEV+RGtu0TQ4Hv3FBbWrdZhegzyvj7vNaK1uS0Qkrr2VVl7L0aICWQRQ27M
K0psoSeYxeGXQxxorw0/9ywdvReikmky6lHtvckNnpE50FhwOhCqEz1ZCIjUb/T5kkP1RyfJfm6Z
rn0Lw05eOXp9mrdjqfoL2wrrjVbET+kRG70nxTVFXs5Ty1WG18F3GnYb43wRs9HLcolZxtw4PoXE
iK3VRjb4qWksHiusxF1ivzkOLsqe9QPhACfUamM30tvmNY2aku5HrvhkZdyPFPKhi/RA/zzCU8AM
pOV8XhgwnbP7bix06sAyWWY7vOJt7Rwm6TrHJmyOU7xGEyXnrqsBEfkT1grF/dT5cD056UtM8QSv
rzktHHZmBPqzqOnh4QybV+ohS21Lh7w0gCebfs0ySGlSVVAabc8jx4JcAgxSBtPKDDQ+iJKfqHFJ
BSbFtXfvJUmcVgKJOe5AmBWkrM0Iyt2e4kn5NVbmfkD7F2FB2LbDcOgq/aNY0vewpj/Cb6OjM0E/
aa23KcLep2gSFJ391nWrPdz6LpPwR+RYT6ULDsVna+9YVxm5Xz1agVY2AO/Kq0TFpy7ijVv5dW4i
0BoRaZTMcYtz6tjYZ8o8I95B+ugXV/S3JB12HD1dfsJxuB80x3ITHhPwwHGCn5pkNuW1mDrbc0e3
B8e2n/MRrSTyH8Rn8TZpADt2GCgWD2+JV1xzOIYI5yV3eUOCedo9xi3npdaHsQJx0Go5wMjXLLA6
0CgCN3oXaIfEYKGhFcjDYObR/gGTZsKg4baFO36znVh5b2GKLPW7GPq6p7cG+t+xScbKbIIfRwwN
kDwdK0tpRRTlULDpKr2ySOU+bFTJStJZ9QJmieWZ1mzkVBkNrtYHpUQxg6AV8hI120e8fmFUWfIm
Ko0LFLjLA9CFG6cofEW+ZAtZg/VUNxVaWPLmG8pZLGllRvFryVcRdiN5bWcA7xoij7HLNoqW5kJv
+tscc9D5aaO8JMRBL60kQEpZQzB8Cfhv19KAL8Je39eDzmF15UlGzwrtb9CzabDyuTJfo8BDyEAR
TEf1DWfdAY5oadqUuUEDoVqbPD2vSm1TZXUc+IGLcmjo6ElQE1kWQTmIqpJkXSkHGpQXY5oPRbat
de6ObD1CNvpXrUP0N6g2PTjVpvVCUirGyFfnbjomOavQSI9i2xonh0WHgy4isxhxbcGRNEXOmL22
PiXmeVPYUUl5LEW+FHwLXPoR+Q4znaKWH5M1zMqU93HW622YTUFLGJEbIM8F9hESFlBGweLWCAWH
0TmCnSw5D+igIl9jow1dwZyBh7wTpkLnA4Kt5qn8udRSyNfSgfKBXs5OonRGTdkMULpVtvhaXCIw
m+KvBnwY0YnWVEYYAQs/CkMLgHGoaAnaQTRlP5q+9mD2t3YSTld2OqTyRs19sB66k9qw8cz4kxAv
p4u7hpSEk9dUr2mCkA91ihcirS5mjaS/XKyRtjcZD1RMz5QUxqXnNubJKmmPdfKQOjjp8E4YMBH9
Dn+bP3OKj+d8hqcijAIiGMo6AZbLJie61n4VgIwefDulBToxeVD9M3Hzc/KSjBxUqyln4HJRKGZE
qm43O8RlmJTZb9xBnDfeo3YkLiR6AyZWBMM6s/GdTTd0OZuFws+UtaA0yKvpRmv2l8gOhHAx16N/
zbJ9Fs0Lbw8fvA6mR1VU2Vr3dScTfOmGJMZwB8Ftjr/H2iRYUVtW1v7dQ1GJ0Yy5ozvNgzWvXtbW
bwQNtTZkb7jTEXaOaCTsnuakxi9JjVAOQ9oi16BbGstjV2AnH8+1tEpStOYo0XSTe8uLATDm0FhS
CT3e8R1yYexWCmvf+1U5PbvYObDSJipJPXRITqU1W5sJ5amFAtwnhg0tUMwsL5cmmKLwWBdZMIAf
CrsB9XRLkwZ9oleJaMdPbMxR1ktNu6XzrFXLk2NCDQeQJiuOP0RgBZinLxoOpRh/SraNXdcMkPUa
tPj0hbT05+fctGFrXRRtnxTTrrXG0LRXtuNmubfto7BpsetkzooFDeZMVW+D6cMlBvjU1uqrTIcW
qauw7dymQgxiMFVbvriQQgjigm4wOxk3sXxoZRBk/a4O2tJ27jLI4mg4LewB/U9Bdb/PHwqPjmPx
Q7VWiN42YYQsQPXtuKCm0EWxyd5UoFJxFaaRqqnzlm6BPmyscUHDwBGlwuo/Wzr310Tf1uufg3RM
5XxIm1H6E3KROkJ9zLZhoGZWYfpTzMxW5d0EfqPkuZ3XBUmKklf5ODlDyZEW7xk3rZHe0ksM25DB
kMdJWH9BJcRI29QIBIerAPUL+rMu3YN60Y+h7RKRNCn6oHeRHRFkMS+6oCM3SCjJzKEol/zZX7eY
UU/9D/VYflH0BtU7Mjsz/JAqc8n61KTNTi9zO1Uk9frdLDkk9UvdiJ+008PlintjKCRLmMZ3UB5L
dem4Yq0aQB9hAU/sZEkPURYL59KdGpb1mmkcn2HicR6qO85YO+qLJrmylFkrgU3jW5cDXdnlBOK4
g2bIfzw/LF2c3fOK4+Qi9ht3+KaFnJaTXcYZhK5IYFiCdO4FdzOFBY0eohPF0Vn63Acs0hV+f1Bh
ZkNNyywOuHrJY4iLVRd51FunxNT3mMksKIemLOyYYtjS1MMRYaTfwaZNMA5hlafR8dx2RYuv1EL3
6O8omKpoq7pmMTYLCfa4V3+pqJ4yhB1qDNJB7U1FYl6Sn9rN8xEHVBzGzQO64JxK4hxYpEeFMjX1
l7FVMbtp3pFFLaQJlxG/ZBYEqFjCIhxj+kboFI75RL45FvJyYexQx1z1dbor2dAQ5+ZmCVcIljIb
zlPoNIEg03WgQgbcOWwDevSZ7U1X2qeWfc5HUXn0LoYGFy9bbHR97K5md3636oEU+NC3nhuUe4j0
kqRf9IWlilTRfUiLLAGd5E8hmuZpmgHdw2SA37YL46CmQ1rBAGJIzztFBw+aZQjiz2QLp8bSn6s4
QjViQh/YSE0sRTlpFbQkqysLaGvexH2MSKQcMnBEmRelh0kY+t+5y2S2d0ji0geDncP6NvVpSBVu
pHV+6ApSAi+tqMSK7+Qz0SOsRCg4TVEBstRALIJLy1f0zW3b9NG7j0u8p/0SDcGhtkI5XyDKGton
okRSzF1NWkDWw8o4oZNyZMDkYbE8385prkAvCYJAKV6VacEsV8mUsOuo++4woK9kW5fie1S0DTut
xpU5xRvH7e0eaJMp832tbMxgVoLKhLYcx7CrxQc7cNsOrREX1WiNzBeM2fpUOHWtLupwCSqqHKHo
5h9B0NCkjJ1lpiRTsDhupbH4opqga1EZpp1qiAnp2MtaaimSp6jJi+6JT7VMNmNrkdhmYtGP18zY
c3KOkCJgrp7cabnsOr5xMekq3LadxvaKTaV/LBoF2Sc16SQJ5DEAySbjxQQQ0gEiF7ePSsaeBdzV
rc7HaST8NacfFV3SHO07DIMl9HJUi4hzvNSNx3PHZad4NrlKR1d2UdOmGSlZDrtmoKu/V4FtfxfK
W9a1bTDqVgRBira+GtDywFPzQg57lSCgaCyoaHZ23ui3JZYpro9Cj8MdRdjMP+RKa5SsWnfMTU1q
ULWVlj9mJwhuvdq5fCxqk7oV0+I4OaXLMCwBJ9aykXDv5zRl4+Z38j3ymuH74JcdPydyyAQQ8+DD
dClGcc3NJDdKqqgmDopJfmt1I32TWaO1I4KtsRL0GWNKMT2FPUS9cLEoz6kOBvGMcJ+4oMgnvVei
2jrT44JFNrM1YsCZEul85nuli3yjc2osZmU1mrVA6iXXSueTu6mAQhPl2Xndt7RVilYfgKg1m8Pk
GcUgkfgHU/do0ix64+JexnJCp+Clvrpf4oUuqxBIp25SICw3sgqSr/hFgKs4XRJCpq/zGUWHJEbG
RTv+WnvNfKcDg+lKtGl4rgNNtTtkQkGyhjafOq9Tl6QqhZrU9boExx3grf1WtjLNNpMsC/53Hubv
SOPZYLRI79N9gjHvqy0D980XE8Z9Gsvk7ab1GGMtCZmowBLI/htQMgNII48QlM4Ukr7MtFXvoSPW
73FWEbLjVkWEp66JS2RmbC0B7Kukh6uD4pPAXuVFJG0ilo2PjlBwOS1fS1iTkBQeGricRNd1uOqg
IkGcW/fsjALLdVRGddIAZLSa0Zq3M7MMf3A75qBynLTLj0XrlxQamcfn3dQL4kk6zOwFRh9NnnDY
2JIFyTI4GLl4Ee4KIeAYxNJ3Ac1jprB3+DthrM5RTF+mHRMC6T2IEDgdtV0M1PGa7nGykEzt8lzD
pcbl41p7ZnPPXCbsb8dN4oaFf4pCt/sOsH8oiP3Ga4btcHY5GjGuLFZqhR7VilAtAKoqzqvcaCDR
wHXhxo2pF92zeVGwbLLBgQ9cSiKXQ+UCakHxpImqTCM4hDgT2du4NjXS/Txkdv0EX6no9h3HsPQL
A7Job/AYFfHWV5aN+jea8uZorNFq3rxyJEPVzO0YvTZ9j3FWABKPv2chwL992Qt0O/DOZlmQlwGu
K731Aacx5hd0u8qwXRlwsojUq80R5uqcPfuIsFLWrcobLjtaV+NpCuwyeWf5zBgkywymBunbENEw
ZUdgBZdD7KEk4MCjy4FtYQM6jaoOur+BKtmK5hbzcjspAnjJKVzmCRRum5T7wXNldWcarR1iBvwJ
fbtf94jTU9Rz06YEfkRvpskjmz22BinNQI/aYwCwJ/5eibZgg1DHFuEBUUXal69i9PNpbpD+d8XC
sTQZrOx+HCoLYdlcCoRr0kzuDQkTejqAP8vv08GT+l45HQpZmNfhGxvCpdkNtDbUMRuUFz6F4EIJ
tulsu6K5E9UF88I0BUkAWUyVY3wYUNeBhuwbD2SDn41Xbjn08U5VUZlfI22lMhrjkjw12SQqPnNN
1dztXaC6Q52n6UU9Nro7xKhSxqM9FWmE6jfM8aWF68S19GUB02zRa1pCNqWlv8kaZwx2FYtc9KIR
Bvr4+FROgza1/Kp/QozSsm8PMXjQh5mauUNSqjTkY4Ay8HKVQ4fzv4I4xnFZMelj39oyg9Lefa/1
g2pXhGS/GTC4hGAYVYUhK8Vf1ax7fBd1RpQhVug6yvlNrc94PXisJpDQVG6W9LnmO+4RcWURojkk
D76aNv/8x//43//rffqf4Y/ytszmsCz+UfT5LV6drv3vf6p//qP6v//09P2//+lp40pjpHY8qRxb
uHr99+9v93ER8n8W/wUKo8+qCGN0BhcTTIsronibp0HnnH1+IWH/6UpK+3q9nNDa//VKnDgtb1b0
jxNT+gD+gnAkdzBC6sGtFZjkkcH8jNg7COrVaaJQb4C0PlBe48l//lu8z3+KWX/qv920qya0w25E
EIdAjEz8m5e2m0y4omPFVOJHkTd4OP/TazqubZTUtjae7/nm12sOU6hti90XDe+h+cHJHmpCy76y
GAKbgmUdPn5+Pfe3e/z1eh8et0/Nm+MnxX9RQwuD1f9oTYQcjIl29/8/V9K2+PXOimCaMkxQGAHt
0bnplly89JyVzyLtTX+5qd9fnKOF6wmPsUpd7eOllm7MnFLjFx7TxSY40+/ZeWngrVibsph52FTu
Yrb/8f3h3WHqcl3jYAf78CQrheYxqtB19dojNHesI5yCAm9sgoDA867/86tp6dg+o8TxHPnhacYs
4D4oVlIW0zy9KEJs6rMeqlNIBeovN/aHT9JhOXAUNW4Gt5LrGPq378Dqpcm7jmvh6xE/jDYlWhom
pWpw7Z2L5vnQhlO6nRDirodqWZxShFu7z2/4T+/033/E+u//7UeQtykFqzeyPUSDdHk8ioGinJYB
SGpJnSHGjvL5Ff/waRjbOEa7dHYUtMRfrzggMUNCyKcoc2rn5ZBUFz7q9Bebf/z6+aX+9IiNhJLK
x+jw5Sv567VSIElx2K7gCSArh4wC8500NfS0BBfEkLXVQceDday61iXxVRbAmZPlL3O85hq/zvHr
5sN3pG1cXzrmw2tORDSHyHyZeeuUOkEnMmLXWnuiDVKmZUNyNlUhdvJ5WyaXn9//ny7tSlsq5Uns
AP6Hb0fVrMRKUlMvnUKeL870RTblPcHNuA2pkGopgsPnVxTrB/Lxbl1Ak55N20779ofxZMpWDalD
rJ/sU1TbQfezdDIcJRWWfHY77w2Wm5+BDbu3CIV9TFpgYJlR/f/DQ3eVkr6n+L5Y8n598Z6CGV7k
Mz9DBOrVTsPg2Aw9khVp5q8ymeRd6mM/+M9XGcOiLn1f8dQ9+eF5D3PtckJmTVNWa75m7YSbvFPa
ocQCuZIoFsvxg/3nT/xP7xgRgee5QvC8//VC/u0DjtLCqxKHwdQ2on9PxkY8ctJzDgCDkaup8rtP
C+Pl82uq31+yz0vWbF5cZ73bX5+u1eYWCkDia8e8R7qXpn5fHiLt4M/+/ELrsvzraHI9tS42UmHG
4Bj+64Uan3fWI9SiddjS4qC+EWznnGpWEukc+snc73OW2ZumR1v7+aV/n6Z+vfSHERRbcROZ2uLU
Vct4n/EycWVQJkq0VR0/v5T4/R26WtuelpL9oPI+vsPFbfKxCJcKQNkcnsd9vZwmXQCumRrwoK7r
79ysbQ8E0TXwZxSYJDtI74Vrk0Sy+CHhGR4Wn8Clb7UMFbbnGSuiB/DkL2NNrM/7w/v45Yd+eB9O
6Uma4zaMAzCzvpF30cgpSbTehV5hiBN5jOnybanrYOeWiIgpj9a04j9/XH98Wq4ykp2IFNr78CMA
93h8WehoC3YjGF6myf460t55ss2E44EiI6CgvIki++zzC/9hSKwzmk03Q9gcHT8Me+mMfcPZd62l
ZmiQpy65E4FJEHoEyV+e9O/36AnNjtVztEMj3f1wj2xVfXw267mqFeQiVIu6zScA5EQfTBe1bgVd
5whdx+c3+IfZe70s0ybZDEYK8eEOvdEq7ahH5lh5lcbGhFzLObPywL5VoP3v3UZ038pKJAkwA9y+
iImLFE8+/kFAl37i/+WB/+kpwM9HZGAYy/Lj8t0gZ27i2sYY5Kfj1g7qbNfV9rS1OOoxhz+GvVf/
ZXCtU/SvI9wT/37JD589Besi6Vy8SK14xGJQX/AD8CXyF8aGAlW6Qe0oI4SarAHV357/+qd/dvUP
z7+u+n4JVmMS6dvPbj0ll20l2/vmoq/mkbCTrcMWcKNT2exoqgukQDZg6mjOQTX89Qzzh6cvOZSy
+9SCFcZ8eBQ9Gt2Y0yuPIu6QR9aTzQyEaH4Ou4ONRaLdJlNH3/bzMfj7lO/BBGAW810WY+l/2IGb
3o+seIVddktgX5hVZxU018ZC9ugJu7+ZWvJYckdnf3n2v3/cxrFdh08b5xdFuw8nRKln+jnFQFmn
GWCO9Sl+sqQvXFRCfGl/GWXiT1djPBtD98DhZPPhatT0q5FVm2YnGzMHVsB2mVB7VBhfNwBWkKbR
S7zopKVvfUuPl4pWIM0nF9WOZeCYUFC661cXS2eIKv/8DXi/DULjIsbAtMWXQEzqh7kHFj6EqCYm
/KFpQBI6TjZfzVg9L2XfQcGNB8B2n19xHda/DnujfQysHvUQWuEf96mVjBqgutTAw6SzL6l46+Pg
G/GXh/77yOJxM57ZR/DktfPhmcNXcCuCs2uQl5iQKB/7GvxHhDypf+9qDUNxKIIo3BCupapXfCbY
eT+/z9/eOmuHEr4j2DQ5rPYfnmw/BCjeyLFAZ1kL78KfUzjSSWig8mLdDL2Lzy/32w1zOVdw7lAu
tyvcD9tRqx81sVvksaXIn24k0gLuFk0TfDT7Ih+k/xNAVXhp6T759vmVfxtCv17Z+1Di8VSJxAS6
wDaaOsLwEjFgpe1oZNfwqbM5PuYdloC/PN3f5qt1ZQaMww6FaYNjH6Ps33fC3rhY9Ugqt0r/D3Vn
thw3smXZXynLd2QBcExu1lVmHXMEGZwpSnqBkZQExzyP39V/0D/WC8ysW2KQRnY+1n1IM12RQgTg
8OGcvdfuzS0Nrfq29UCuuH5DvKld0P2yO7f/ZFS980wRT3J6tygY6Jh2X1+1tQqRNB1jt6rnpBR3
7NsDVrACzBaqkY9v65v3xNFNnZfE0106X55zcq0sGKCUNU0KjbSGDVpa6QW+KGRBH1/mna9EDZVh
w1aUqel08yFVzdCFCUGmgZsC+ZyNRXbSHNwyGz8Zou9cilkbc7GU3D7Tnp/pb8/Mx7gPj6QF0x6m
hE0alY/2UZkYMf3px8ff6p0x+epSJ29Dq4e13riy4qAkJoTFlk4lKxrJq1mgNWKnOkxK/dNyEiPi
t693+sDo4mNjFiMI39AVF62mWStOpgSrB0Pzyaz9ttaBN91mOzwfeynOnpaTDN0wa4/aKaBCR0B8
nDTQw7S78JWLdd6husNoCdIFPvbOZtf5JR30ePvxPX47QPkMjjQkpnDdkdb8uH97nG4b0N6vMIpX
lPiDdZs4JHcnWZd8cp23z1I4rm0gjZzP95Z9Mr8UjdMBBmNmS7BDkJ6sRx70nDxNZ5YVYgbKOVqX
Y9/5+Ou9d1nGhSNsylaeflod7I0giOnEKYCtwiyPlh7l6hvhQVNwkbRhGm2rLnfNT8bQe/eU6YwF
0jI4Clgn43YKbLSPEBpWaWdjfqJ92O8NXHXxJ2/92z0Jhw0dP6zO8LHnstHrh+en3jSGOTrnPq0i
1M6OXRwhBmHBsOL8vLeF9uigy/2KaGI4YjrVb6yxLi5bB+tRHKGZRsdmoYBJ5RGZRnbz8b1/b3zP
Z2Rr/nwuw+tkbEUU6mq3cDDz4eMiGEv0N3HW3VvRpGiMOd5VUIwBkUGoqq49gl0mKpgIVnYff4x3
noZLdXgu27KX4LT0+iZxAHLhFsPeG6rKx2AryJXCWle05fHjC83/0Ks90TzCKPpKZmHeKWMei7+9
Svmo+hyZG+2gviNFbbbZqzRCDdaNznFQ9rM5kbny8TXfzsavr3ky1NwiTBC8RjmtzVpdpznp2KgM
nF2lLO3h40u9cx9//3qns5WWGuyT6i5clbQsvqD0bze0MvNPCqDvfiFpCKEzTQjpnoyZpCi0Emc9
NxH2J4k0ms+z8oFCIl5afvyF3m62KPPSWKPHRm2CPd7r56XZdjCaJrp5hURiQZMNtNjYoOKc/D6+
TgFo7dsy5jTVN8p2P7n4/GB+Gywc1QXVv5c6mc4e97TwKKs6qtsWS1bYqvpMpArvugoKLO05MKiW
KFipgM10kHKvIauaVx9/95Pb/HJ5OpgmJXZODt7pKh7kRFQgLCO8ryvKTU6j/SBiGa5N79Nq+ksJ
4vSrmrwSlvAEJyjz5L3osZGbhhoQ+BDV5yif5poD4NawB8ZqfeYOuKsNYwVnzsTpIFfAHWH/egOR
e6o7M7z6k3np3e/OxMRx1ZImN//1c6+CoYiQLYulr4+hdhcOLljcCslY8dSTcj7+/PhWn0wLL7ea
8rohLPaC1IVOLmeJxHadDnOC39rsJkY8pMzK9WSDDi0kpT/pzIhe3fWdT8aY8943dWxWBjaHktnv
ZOrzULoFlUQdZTh9jY9D0zaF5gPdz7wB3UKPo8GAHG2V8aos8G7gvKJWMUixT+gJbJRbRBufFj/C
eOuLh+ThCiUAksoeaLQ07OjQQkUJstxdj+iBwTYNycppSYzTXPcS+eMZbrv7srFutQJ5MJGFsIVI
3tXc4NeYlUhGXRANWawh1oy7OXDtSxo6RFWjwjbizED4DKR0CoPuUMyNcLxRiFaG+Clqi9so758o
r0PCry0waIRKC7C3ySDuu0GB0XBgCzdXoUh/1oncxFmMn780l6YNEzuM9OtWVVdxbT8gMuEkID4b
ZO89ddY8CiKCE7LhnEzMKekvuebSyBlKr4jOKj3x020VEEe0JOMtI3dvgMM4ZeSkfzzcTnY883Cb
eyh0fOdq5Ju3LeX0hvqE4Vboob9tG2UcK6FH2zJxszMC5Lr9x9c7WRbm6/E/k92OZHv3tsXc64hO
bbrZelV3eytPW+x8TnT78VXefitLt21rFgLYDqfxk5E8mRjkMgycZEpW41ZYg7kKfXIXNb9tL4mu
kOuPr/f2zWFLPr8xBkv5/Pa+niNGKi0+xgjUAH4Gf74cwnJNPNRAWnIcqE++nHGyEnEPERLS7jM4
e3hzyeP11fDoILYRvKf4z5ozFZEiIwgs3iRzXKAM42ELaQWu2zR+dRU+P1nJZkv1dlzoNu7GCY/N
ahCk8xLg5Bx6a/wVqoDYBlk4/2x5/uuTWkBcTDr1tn36HEZrMuy4A2ajG2O2dgvdprqYI09FDb39
54+AK/3rUvNN+207VQgPJbKHYcnsGoK3xqJZwZkerlWLWfXjS70zuihc8gik49EHPZ0n5cSxoET9
t6gdb1gitfXXcmoVMYmcHLrWUp/sFN++M5SzhMnOg0duGKdLQiv9MHIQoWFxhSmz7LI0TJcWyuZ2
9fEXO23/vDwvz6atS217fnlO3psmcGoIDrSycWyNRLTnzBlHKlDEQEwt4sBFpZVFRzCWW1fbuJiw
ZXcOxhrIImHYQgUsAWpYZME8ffzB3nu/fv9cJw9XY51k8wc3GNWu/TUgtR2oTtUuw6xXnyz379xs
9njSofk0H5be7LTaCMlog3qBGzDWK5VEwDnMsWnrfzwTspPE+OAglKAmevoWx0Hn22mOK8LNJMj6
0ZaZtvEmi0XxH9883j8OmKwtumudbt48EjTbyQHrQa3C36ueztBCeRgXyjCChPXxxYy3O9X5FWQH
wXaRsuTpvj+SScmaojOEuimMl8icKXYTCdSsMdrhBRVmejH0ubtyVaR2cTsUMy++vJu6rNkWua0t
dBwdOOUn/JBRIJKbWKYt/APUBQtUJ+IqyYt0/ORjv9yE17tOPjZDbD4fScMQJwuwwYggPgXylRrR
+NOPGr/WjfW1HqClFWYklwG9s4c6RVqnFenNPK0D/xto3Iaww9BiA6ZD/LnyhTccqrBDwdjKbs0e
bli3Xu5tchvYX2AnFEhbv9mUlNpWbul+x2WIeQrvCIRyR8e73n81ulABrw0O1mDYs4LSoRMK1TvR
C8LGEoPQOmUsbV2dxVpL8o34WUifPGTv2FbyV+nF+qpFlnlWmKl3RmraV86zM4mjJCgBsFKgj/Zy
0M30mDUNiBMrPsgRerWpV8FSn2xjWdaopT8eF283OK/ur3VS0DET+GVT2cOWiQhhooqe3Ub4bVZl
aspLXNs4jzTd/ESJdNruZD6zdYsyDlVj13w7GIOaPUKDfoCZWjFxYtwAqwldbDfvUfZwQ8MdOcm4
kA3RoMZV3PfJNJVatjRn//FryGcxTXb2HnUFXYjXC9QwGn2cz546igLROU4P9PKwFTZ2PIjNxzf7
nXmcdqqk0UIBYX4Z50nut8VwbqrWWkL5cyi7cVyQufIEe5NMtIrmdkoRBTsBmyPcLgvHH4c7+PEo
YQnGXAbGVN59/GnePnp2YcwHkvI98j795NFbzuhNXUAOcYSCMVoh5W1Xg+rU3qfaLy7IOZiML2Uv
7fuPrzt/ydevNNf1UBQKyRZXPy13ibEjjS6EW5N2PfiVLOxXhuy8T6p3bzdjLJRMriZ3Gx2acfJY
7WKKwsxARpIyL+0rOUQ7txkgTCZZ9YjbGmdJFXUgJHvc7f/8C1ITRutrI1fwvJM5S+cYAfqXS2cN
+DI0rskOk45/+fFVEA+/cyNR6fAy4bdjRj/ZFZAZiUWg4jq1Da8ACPp21GqgyEvqVvzZcynMPmTF
11QQfNj88AEHD51aaQHB8C4IJrIrWa+nER/wJdq4hVaZQFdWnQcLqMcBEmINu6tgE01TQ0jRsgy+
45lgptCXbUCGQ3LTTlderm+qgXyILF7jvuIQmSBNL/YCMi0QH7I2ANCW1EeMDXQRPdxh8FqmzkVj
DPDcQhKG7HOvnqlD5xrZBvKxg8yUKZplDoGd0Cjm/BmomABbvdlhCCC5IjWmcADlDiQI+F5y3rdR
eUjV8E1j8x1o3wkVSMJqafgRc/z3AE8dzlhSmfGAtfYDKVJ9s3HVjg0ve1ADlolRnsf4eo1Lr4Wf
5VuribaEE5nLHOQQZU1rvPM9wljuFRQPlunR/oI7C0zXvdWBUCAkL8WidJeQ60wfszBv2hafjnvo
SZnvS7Eop0viq/BXLVzjIibxKMf5O9wTHIN5G/Ya1hOCB13a3Qp2g+c/T+SOC+cXwZ2TuCDIbiIf
WzFHxGBnWBum4tmmDh03j3GLrHAtCWRIwa11NshovVzm2UMjy4Ml4XfF8SVyxIUBx3CKjx2Jmm26
yfDJoc+33DUCTXxeh5iUb/mttr0FjxY8GDxawry1Fm6UuTOFf2i1rZVs4tZYesyS7tKBMORfKL++
GJJtD4Elro5zRmvETI5NJg/uITQTRGeQNqrf9uUZ8BNdPuXQFeMtIFdYUO1BEQ/TdGc4OAKCS2HS
G/nNYIG86678bhvIZo2xl1CVK4tchFxB5cQ3PhF7/MWsQGrGt2H/SMIaoTvQbwwYdf3PYLrPm3MT
PwPeAQ4czcGJb0jDspNrM950GQns7CPqkLib8vvA6lNFTxWyybIhtScM1zaGIXQ4ZKFhj5nQdLkS
o/NE4sHsBbkorL2bxEtlg0Fm65YlDgw+MFzNd7u9IPsjBakUYrsexm+T/Jl3rKa3CcaIOM72aDkM
/9JLvtsQ1ouMfFGACLat3WdZDv4MHwQue5adA6zbXQHDt3EWfkRqVRttCufQyWsFdoRYGmzDWMBH
CxsRwahJu4OuDJTDXletvkoQAzbOVUz4Y5d6R6pk/BVbjMzaRB1PyVlL/9LMVziPdKhMpvZk+sMV
KIq1Ue2o1sQYaB3Qih/PVu9N+iAjhbQFB3FEXK9XPq3yzSgJEH7mZjieB1oMfJs+9SddzZdZ/XRt
oUQJ2xapvEO34PVlBjsKavoDHPgH+9xSCb4hsbSs+phbgoRpt4nXDpbwH55vB+eqrkkNIVl5wla6
6OKy++RA+vZ4xGI/d475MIKKgPn609RYdTs9p8oW+uRtt2S57YoUB1bq158dJt6efSlT0YE3PANX
Cyvf60vpuJtdnzTThdWSuqJaq7+dIuFcDUMBnoVy+D9+njgS5mYjuh2e6+n1vNCvhylv4NbRj5l3
54M8B74sPyt+vl3jcPpZHk/SoIjApun195oNPHY1odCsUuN8Uvjc4UIU02oIoWkR/Jad5wmrwD8d
rK58qeSYwqZjdVpIsKmN9B3GU8rXKtsZfoV5tgqC/cdXmYf867E6ayY4jtGApz6in4zVaCocrFYB
0gU7vQdncCRS6KFFybyqAHjbmvuNfbm7Kizrk53D262RSw2BeEqP/Z/lnMpTsI/LlmT5Eglr0tyr
RJnHzjZq2ogw6Ujz7jc0z9WGsNfPdDjvXxkLApoNmsinTxPevYicgCsLGyt4lQIDKX0izjBOi12k
CBTFcOru/Fq2nzzSd94PDhtsdDl0oMk5LR8U5hQ7TkiQ21z8/N6IoN2htCK/0JhElIGzmlG8Hz/f
d3b7nsFzZa8riNB8Y0AABKZFudugooxpTosQ0LQ0SnWAJU4WF9a+dW8n4XeRduOSf8FDAGURKT+4
9Srvm2z98cd5O9w81MhzW5OenEXH7PWbNFIOIvtB51BcOcG2NLap9gWnDY2xCtDIRdDIcVF6lvaJ
FeTNC0yJETM15zyiZGmbnFy2w9MyEOsZrBpi2ZB69QP8itVUT+Jl35U1wFnDGvU86tIOC+snU/Cb
5z5fnqOjxXuGwNQ+eclCobdUqAK18ugOdnuBIWP4jsDelND5Rk2YxP+YaFw/vtenPXOqkFzWQVCJ
aAE31Ok6FGC79JweFnmk+/WmHvOKULYufs4dEZ3FDtzD1g6hY44jmYEOGNg+g/X3yYeY5/xXE8zL
h6CLoOu0SPnP6ycuo7kDayEKKY26Bw4leny1GXTZCblAyhEUJmhnLf3aIAhhmhNmnI46T4/A9ZOn
8HoQeLxSlEnRN7NWcE84rrz+JBRqCMg20hkrTc0IRJIDNgtzv8a1Sa3kNYzDTw/2rx/9m4uePnry
fAbFlDJTPezoMRChYFOb6VO7KiklHCM/6fNP3rHXu5w3lzxdFUlCqTXdId6k1ePKXpdjUTzXmISH
T6aWd65DJcRj7UUiTH/3ZFWUjqps0FnsYw26Y3GjG3cSKsbu4wE0/yv/PX5evs3vVzFPCgS5Vehl
HpRMCwWalO3oRaV+cEyicw82Ao/mr8v9+ytTbv1i0n3Oi7EKCXg7+eN/HsPnKq/zX83/mn/tXz/2
+pf+87L4md021c+fzfGxOP3JV7/Iv//39VePzeOrP6wz6kjjdfuzGm9+1m3S/Jd9eP7J/9+//Lef
L//K3Vj8/I8/Hn+kYbYiAaUKn5s//v6r2W8sqVq9aCD+ZVGer/H3D1w8pvzuTZ79+L//Jwsf3/29
n4918x9/aLb8ExUNhQUO+5IXSjAu+p8vf+U4f84rjYvwFO2gKSz+KsPEpvg190+We9OTFCQctqK4
4f74N5IfXv7OEH/yd+Kl7Yc+F9nqH/91H67+Ggt/PaL3bdWGcdoEYzJFCceYZI+P/cs4LSh6TVdl
E/W8FY2MbmklmGSamZfrhEW770NBomIfhnjBbCO5CGJJ1q0p1mQ7eAuHnd7D2In+CEw5OYMq0TwT
+TfegUwY1vBHCO7NquR89EpjQeFjBKtnNv4Svo+zUNBHlgWHt0DzNnA9Rs6pkbNl1q1v2tStLDzq
9LGXBQ7Wa/rM+r7RNPfR7QOxrs0Q6qae2lvDiQ0Q4xl8DhtWZkp+8oZgHlYvECbLkE0VYmyKdHh+
zPFoeTDFy8kGGpHShTx6KWhnbIb2LUQqOhWytaloJsRVpzQnlw4cr7uAQv8jaZ21AxO2j0gWS4BZ
yLh+CHLH7xdEZxq48EfPeqpCSXGGwE6Of5TZl75qWm05qrkRhIxn3KkUEKklg+BpMvViLYbGeU5F
P0MCbSpBMveTC7f2uotI2ON9MeN2liW8xHGRNFX9lEd1Cgi7z9yvka+7/FZRlbddkIHibEH2uUPb
NqAuyu5AuIuwn2JypwYCxCziKi2gXAAKbYd0ADzBVBX6MsDCihdt4wbVhIl/LK9L2gpLQBrTtvfb
dFlJM7iY3DbfQ/WpjnUosj2YMOLlErLMoCACdLt0w2w8QmMgPZ2FC84IHSxhjSSJBoGEA20VS1kX
HPbRdq50YisXUrnNMZwKqAND7W6NBB17XcIYZQdWLrOxafZDbOWkuLsdnViTOrvDE7pxuPbXtsRW
ZQettcMhVh6myKDkMyBBjx1ACE1d2BDAHGtbGYkiBBlWLffaWOtORciXioGVK69ZNn2lLQO9InOq
KpS2RQqp+DhJYGzddCLayCWVG9mFQT6O2ZS/sjGGSK3IgVmGohdnSU84uG4k43mmFfauisLoYUxF
SIa6yX9MCQzZNrS90gdibMB14ajvB4+1HTf4MST88yjMLod1ISfrobbBWfrQy5Z+5UEuSYLh0goq
Eo1G27oLyEldelk3AK/1+2Pod2xCoOChv4BRtmhB6WzccJqWqm4CCPyGLLcy8RTOfYozi5xu4mOV
FM5OL0X1a+rr8oEur38MtQooH8DD4czSTMoOedff4b6ne+MVWb32UjO7g4Un1y4Q07OYYsGhbQ0J
W8yr713RT9fG0KEbpzl9VhmWaktKixEZtxvyWbMVNTJSKrxiblxhgFr1hkbKoWS+5OjCyFzUgrzq
HKnGWrebflOTuHVmkSl26PvKm5FXYhk1/AUBHnJOqObniF4luLfmn2TP5mHyYKug+7gRCNa0y1u9
6nrCagd1XZedPPc6WX2FesePx/38OYjfkOdxAbZpEUSF+BaD3FrVSQOfmEX6oZ55RX3jJdugEnx2
a+AHQRTwOxE/mEcVpLREZasgLqGM9Lr465edMQKthYoXWIOKCVeGLPDMQVvf5LnfbzNTzsG0VQDY
oEF9tAmEPZ2HUtbEpBSWnWxgQg27WjXFHYTTYYei0XvIofndNcCt9EWEkujMbrUemHskzxTt1iW8
6omJF432kqI/JgElKm1Lnyy9DYpUXYZU6ifoer641cc+RPvrA2xDAaXfj51tkynomIeBSeDBSHRY
52Iod5GmOd81wi6/J6FV2SsfNNw6NgBEpxaM0xVP2L3S7Nw+gARuCf1LkksAMPLa8zS4jiQ7XfWD
zX1E4PQYp6m39fyk2f91R/OGHmRqc0ejYMab6BW3nWE8PFReZF3XMp6J1bmXl5exJFtk3XsJYcq1
Lb2LwLRaeodzVR6ASU/6Yqlw+ff8Yy/PA9uPesgtBQ7NkiGUSB8+45LHpx56aDiXfS/Mb8Bzqq/W
pE07zWNAxa0Iz+J+JMCxlOAE4swiBXWwrHs3Mgtq6uHoLEkOKw9NrpDOJqNYeVNR3nJog/ceK3vG
B4/4RKy+8y+tblIPVt0TABmUpXogfLP62uspcJCXgY0imsKLVY/ZIYgF30ZHhrTC2qTv9Mgv+HLt
OBG9wMer2ToUa7YE1VdSlpt9JKvgxywzXnpjNbDYDKFY64HgJtamqJkwct2694BFbseCPQUMw9Z7
zHFlzRk1+D3DimSHIDZJDOrTlDUyrqCX90U9PM10xWVAcyld003kY2CcvEPQSmsgnvg/rarw+I8a
7jxiuI2/36PYVPNbXYK30lk3bvUOROwmsAmTW+Zup50FMa9xYPNv9bXv0Zj1Z2BDWoNlXhkkEtJp
MO0unVYxpi5vJTPY/GUzRgC6hT7UO4gPGaX4VJhLqisEiqDWYJqrEImCBErJsm/wsz6nplYRkNEK
89yQubV1M6AtC4Ry7nbQOvHglW1LpAj7onnu1tZDNZRqKcLKJ22VYtlStNp05MNNtzZdTPR1jmgv
HBsnOm6AmV6vkmaTEpb7nb5Qe3D0qSBHXbj4Zws/dq81WMikQymDr0cPC1a6oXkT2LTSvQfu1H91
9F77EgawI6F+SYIfyBkt98nkuoSoaSFZCHruAPYRzbcah7o1B3DYt9xUn9yUPuKk2bEA34ShO4zr
TMva63SCwlbqOVkBQ1/fZKVMb7RcyJ+uGPunjG/wY1DVdCXYbX6DjKrfBh2DMuFhPIRD1exAbUe7
XplknCD6hZLL24WgKNQF8fKJe89sGxSrsfdS1l2fBm9nBxExQYTWUDg07HsqJcEtBJ2ICIxGXlhM
rd/70tT2QePhK6ApySmxbZMvtQPnlwQuspQDFfiUMPRoM5sPYJIUOMxAp6f9kcQw9zLD6nFvRAXk
JO6uu8h11z0n6HzSl02MBAAdRKnMTeob9cHoq/5yHIjSS31+1G/N4ktH0hOJoSb6VXqHDbUZZpkV
Inu1zEmMvmvrKgcMp/dsaDg8H/LJmg6qE/UmrolijHw2MUSTFBsnTRuGUOsnHcAuO+2WUa3nhyAM
9S9tXtqcT1EQH9htTLSACNUEm1T51xYcx33QdcE2YuIOWNsEDItkMH9h0yt/ONZQHKkoeBu3FQUc
tiEEX+toA1EbsASTVatRVVmZgU2hgz8Hz9JLxFeHc1m9YqV1f3jwldWibkzQv0Ws50dZRM7RSQv/
MtGS4opdjHudxnTWelRiOLrkaHKuhclCHmPxYAILPbfdhFABxLmOx/B1PG0Dj7T9NqgRLF0WVQ5s
USMrMd+wX7jDHu7dqFg3yw31PzKqvDB1FqFR108+zKrzMTHcZYf1f621df7Uqkn7lgx2721gK5bi
aSy96mCKkIdfuMwB8LUJUcnj/VBqTIqTPpx3VRw/abrGalCS8CEDJ79BdOr9EDE3vuz8/Mq3LXvH
7kde+EIblt1YEZdRMlPlcOsXjZe7SC+q9MIsSF2jPezqV6UTzJCosqi2Xcs+zuodNtb0yEwnXSbD
ZK1C1KG3UZZVZ8VoElITNnIrBPpsVLZjsivNWGdjBD0w6qJmV8Z1vaSSH57lGt5yWze0q9pO1VpT
tn0gwVsspwKoUJqwLjP1hptR7739zDzexRPWsNrLoVUPqXE2kUX+jRfJ3NKIbQ59ANwsbGjjeHny
xHAPrguQo4uBSMJ9n7L89cOY3dBjRUmVCNgGkKwbUH2ddo0vdvrC0lGu9ZFtIakP6g7ZGWh2QPRX
la1MGrr9dOP74KvNcDCXXj4Rj4hRfJWno3/tNx75aSaRj1kFvMqNRHwhitzcmpMV3KlJ6WuXk9mR
8RNACHbc/ofROxnR2YD8yehIgstImtoKQjexmhO4yi7WyA/x0+bC7sN0BXF1+lFWlcm305xN1Y8P
qE3NjV8NnMOCzj2GtQGaPDOnn1o0xvsC3ORD2RPM6QB+h9cRLUprILDA6+pnsMzBI9ESCe9p5BLM
BPXUhl4CjTsmlQji63BeaKrcO5NHXkvLe33dTTIkMdQU6pfBBBBvcmnJ70ntJukSKUJI2w16J+42
iVOlqTX1FMVeyCY0Slq62h0rsih6FnfyvAH3J0n3c2omdRlbU3TbjKlzE/sRgU/6ZFnDYcw0sRuG
wbqRZpR/931ADwurcsjeSgJ5p3VZ/6zlDfHqcsjPAz2ACeF3YXkVtwyiRWOWhVr4orHuonBKLrNk
ssQ67sCre9PAiq+RmZvAnBXkoHXWsKk8g0ZYmzPNLlKrAKISFyk85kSWhpzLxPEVa1JTr1UKOnJh
hGPMDqMqizuDTN9jV9rmoY5MKP4Wm9onQxBduiI7i5PGyAmU8JvCv+YAHB3/JguPgxZstSAozsc+
GZZBPqa3IIAVrdtUBxitjPK+DTN3C1az++qZgLsXWLDERe5PdHIxNJsGzTVgoS0tS9w5LWFu0KaB
OFqaBiAR6+sm1fJk32t2Qeac3durEf9LtAn0WNv3xKT/cpzR+QXYV8RLASYGcqY0r9gM6YQuZPUu
T0p7n7KL+E5+XkBiVBHuoE7XGyNJfBwOgVTgmprW+t5SXjlURdmrlZxCeU7sqKTGWxveikQcCgJx
lRWXg0D9GmmIlRdUSvxH02MG88em+zHAo0ghEAwR08YoOXoZ+RzLGyGPfma75zL/Ah0hkLP2CQnT
isn71icNAtTJidURiL2hk0AbEE9ZmeaG9iMyNaAnbreM66BRK2DDzc/Gad2zvzjL3chBcgHsqrlO
+4KjMToTFlm3UsfG98OV64bGmSEL8qglJrVF2lSkzJpF/s0crOCXnjTeBfmI5r6omuAKQnTHtsog
TM2sM7B/thGYhxI8ILkifqe8JbglQIluTpSRUeXfMm2q74tkQrFLO6+d87P6+isASXcC2RgaF2HU
0ihtOwtcUgUj1V1mTersDa3W9qg36WK00Dm51cVdwIJLztUo8ovOarIbhCpls+EslAEmaUcyTNos
f4A+EGzHVoU7qjbEmAYGgt2KVDVGZriLzEg/xmYXzdYCTZ2P0STJESzkd31w1GVPFX2Xck6/683c
vpOsDpqprrGrbyQRc/eaoMO0YM5PnhG4mXvBXu8HBNymR+mttbD3jeocDVp42fSm2BLrB7kFIt8t
0Grn3jf06qKCDLmzyBZYtWkSeGQCR4h6TM4pc3w4DNcUuv05gRbNGlWy/6VV1njdsX89Np7dSTQb
oYauykrdc850OgHVY30eKiPYETYWAcNNCUlInBbATesGIOT6bh2VoC0NaktHqwnDfV+HoFSjZNhE
LcnKRV91h6aHhCP6OvoCrqI8DBpdyrUXm85tGenZI5u86cyauW2IYoJtjmp6E4/jLCbyxFlql+Wl
rUX9xnONYVhoKkzvBelB59aQVThyTWOdG/V0VHDIyIfPsZUqGxTvlIfkeKTusVVO/UCMhLMrcsu/
1hvSFmCNltRLxh/smBThkHV0Q27PtBEqqo+92SIHMULvq1YMRNFXU3EkPm28Ko0ELZip9P04Os09
62a/Vm1RfqmKJib1LIFxmwH0jhcU5MZf9LMkiV5OE56nvCmbthmTc6jC3rHv8/pHa2TTzqdDfVsZ
ntr5AzM/jU/6GirKh7XQ63ozcny8Qr1tbwsyhb5g47R2TJHadsLhOQf0Ntlt7tcYhXtTQkT3gitK
FM0G+qO2w3jWbqLQ6+1FnhGwlGlEvadDr34KAO0rZ2gImSX84Ga0KFgYpQ69o6DEjyh8tL9X5ISw
xsvskIydufMpLpFCZ+Srai5IdYgfQIgyy+pG1Z454+hTvajjZ3bgcmmlc+67LqvLBJ52yqIFOAS2
v66gweRIXpPRR9TCdb8UKg5vhF3J+zAknoZYdRzO9AFZH0bTeaLnWl7SfHMvjNhHQ5SP8SZD77dm
exWtTSdjU+C0/dk4Bf2+LQirzHSRr/SBDDeXOKhrzg7Es3LOHZ4RFlX7hjSIL7aWajtbFs3aoYj6
VasL8UOVIadqcl9vyOMjpk7rouuyNj1iZPo5H9FuN0EnxIPZyOZHHqTGxjcCdbRYlP0lCkntRiOg
gIJSGUv2uEZ8j2JXkc5M7CoMuVQd/TGWt61vhjcvjZZ/1Pn4n9bTwHT3WzfpTT/jfz9XP39vZbz8
+N9tDHoVM+uHFjSgI2SLsy3n7zaGK/7E46tzPiTIBL/DbLj67zYG+m/dBljgAm6x5cwR+Vcbw/gT
WiLCFxqd9B8AGvyTNgYemFetr9lnrs+gBw/XneNxxZPWVzCgFJJ9oK/qqKPaWRvauC/ino1vLnNH
W+TTEBw8ciFQdhb9jUr19LyEGrYbI1XdBVMrWBzy0L1UQek+UCPhHaLkD5XL6ZNgmdOanCmEqNN0
t4jXXcYcs6wCUW1KofmKDA9iLhaWQaR5HeT+uSoNYyv9wT3PzSoOKUpF1PcLaR91W43nQxq5Szyu
Ju9NO5x7o2P/nLxRXiVBqT1TQk2/FBTtDpwFok3EKrmGV+CuGxfYOjoe4yrtZL1XTUdIRunxursI
/Jdd5cFsmTXYi8ZqQJOPTnr4Kw2DNBnzvI+IQ4y81v42FHHyaHcZxVvPr6yHfkTSxjrUWdcTSpDZ
BEsEvdMgt0rZUK6KOCgPbs7Jq20185hWgnez0tNvRmybz+lg1ZtAk911H8fDpRBdvJ8QKTMJI0Ec
9UTtx8gl4ZbT8GWYD81FGRrpZtD/H3vnlWQ3km3ZEaEMWvxCXH1vaMUfGCNIQmvhAGbzxtIT6wW+
6teMIDtprHrVbdZWX2mWmSQuAIf78eN7r61Fjx0gwMRzHOIzZmISjlqdhoTCkcyE0m1Sg16WCTdt
C3WvqoRNG5ApAtJyooM25eMFNjoVmCXXKp0MHeN3hA981At1g793PtdsVgJwofQ55nHZD2Xk4Kqp
2iBcBjK5ouKTLNXXEyExW6XE4LXoZu83YQHkM2QOJzkn3QIXJ21YHizqknyYfALvVXelhwdOXi8b
uWFhbIc2uyWmRQbjQsbSqM9z0PcSOaeaHW26pTO9zMrJBXAU7W0hZvzQOlVN5oftCK+QRiDPJova
YofFzmy08CqDvM4MSDaqnihuBzGa47l5OFQqGWhk7ihe3IvKY7Eybwc8SLs1IANl5ncpaT1S2tW0
bEsipmRNkq8zWt/XXLLflLy+Tcg2JZiMWX4ajUX0NzE7pYbsBQFIbW81aZV8Koze6fRAUsm5s14K
9uVNA6mulRIiXQhwrBuPf1OObP4EEg3lXCuShItpgoPWIvUl7Y2P5ZbE8XlJjib2lEy5JhAIXhFA
BJ/BQfu2N6p7qQSKoEeZvgnnVHnIJau+GVBj3K/RCL5MWbInGKF/Kid2zq4wZOd6NMICMfisvRlz
r7w0ccxRBYYMT5Aesc+7lHBERnXkzhn7+7HVrFOoGxSehEVJJIhRIC3whDAW6gv7VDYPnLJmL7oj
Q+SuK7YhYqxlr0MidL00tCk8g57LFtYZ1fOUId016oxQbNrm7VUqZVJz4MC084dyAS5Y9Rmu9d6e
tU9jnqGLXePqFnZyBCek9c4C+CAxiExBuuyYHtJxNnedFc03LYTrs8od0s5o8lOVdSQ6JCk76LjJ
qU57rd1nZBHdCeKGgOfrfJw0Lz41rTw+GFKYaq6ldtk5K41qnwPd3CL6s++NfqmvnMgoLtYgV0GS
pNr1YLfOE+EPq77UlNpHATcj2hHtiBw7z2PMfzMNzK+qSd5bWSjJzZQ2ZEIZiCRee6hjLyJRgGZG
VVffWRzw+WgHCMheCOL6Uo6rAkEeKLPdqTY4n0IgNW7lPCVuqQ2JldQNA8F7pKYkvVay1F1iK46v
c2S6N449Z36OVphts2lU54yUsBtVNJMGn9TmcGWJM7PwScSg/6v12Svny+G+lgmljKUyPoZykj8Q
mzoec5KDdnE0LV6H5tfktIdd9VTb5qEzwuaiqrNINzQv2js5nI07ZTFCzI6W8ZkwIPmwxI52mMO8
/pRrdLI4BRhi4tmBsAaMIaqNJDNRWXPizarB9xYRv7FJysG5NFHaPRKTVm3bptdNfEiZsxWxId4q
zgP3Yl5anx1/dELYI+3I4Q03WBWLqyUDXFLVnbWjNRW+EbTYbkn56N024Q16/HwTlmSayinCrMI+
OEU2+ND5S0IN2C1xSI07p1CNfj8QubTJ4Htz7EA+mTv3NCLlHg0mDtdy12Vq7mmLoB8dm6x6HUyx
67bvySQOzXa89IVcH4emG67axRDPNGjZwFWd8dxwkLubOErzOnwAtAvlMrokDalEdqkkzGOxmn2T
tdTaOdARPxERkV9NI04PryZvah2W5bmfOeLpmY5Sr2sT/Zg6hXafh33/UCDritykGKaDiLv8Kadx
HCRDBq91kdRhm6jqeJfqvbhuZiy6utooZ6OT6TsVtX7ujKbeEPyBYr1MiRDt2RQ6b2Wlmsae/za+
0AYuvTIO5Usd4fl1J1LEglmy9Y3WkSeANc0K0a13+mf6hcO2yIl9FrbImUl16Wi28kD4CJwprzZ1
YodL1QwfrEXSt8nUC1JHmlGhz6zqy3apTNB09NKk+6rplRtN60MWjIiQPZ8BNb/FY2IEMwvVa2g3
8zcwIiJln9iSaaAlVoZuYq52QL/YlVbNREgtXrubxUbbqULQuir4snzCVXJfVSWTNX9SzibBGbRl
2sYvlIVQhESl56Whh2hLVcYsoa7opjFnG5mNjbdavrcNaLODZYvIUwenebKUrvLtgZRpgCbOcRl0
49gVtXlcCA3dqBoNdF0dQ5/zVI14jZAkubEtApUD0YsmKcaltnlJbbqEe7KturPSmh0bYVaLRZIU
jktzccpajAwmeYK79UB+CxtdeeREJLksbTFu2e5BKp2aGlFCKvLQr1HLULJFyAxyVAlVYNLgOs6t
Wt/2zWR8kdFS+XqYkEWQdHV71U/lVG4AAVZoAaxK4tzl9J9xYmj8w8lvwdMuXpF/RfXsyK6Whbrm
ksQ63lWwiCI/s/oTyV/CCaolNkd20pryqogh2i9dInMIEFl7ZeAIbxC1SsDgUrBjCmWOaYnzE6z+
mFMUGjxd81kxmP0tMgXdtLTnTSbN+WeZCd0zmt7ZtLGpBvY0M2cROem3fdOfs4QGbDwU08mi9XwK
ISp6FHLFEz0p8WaOE8aPzsq8KR3lDcEd9t2s2ON1X1vTmRSG9EYSHWVKWJCSblPSgiGgeJvsTrq0
2RJtskSLrs0lQtwR4rF3CcJ0buuy1/d1Xmc7Q5itn6DaOVh0TsigNk26yEM8cTiRl+ecCJNXS4ps
Pyn1iJxVYexGm4aehY7qGl1bFbB4m6c2cjSfffJIb56E8aaDr6UDCj/2NmkSDV8q075WvihrHkhi
pOlRzdvBL9COnFNMlJuRG9jEkqpvFpKCsEYAg8GxVXO0TEjvrDTVrlFGVrY6Snb5ZFY+nTTtAHFp
2NZ1J7/MfVh95XSWHFCnk5Qd4lWSwDWQ0gO5Z8FQpA6VT/2NkLfxEFZzvtVoOW9CeXL2Ngd+p95M
SchrFaJHY7O8tkaER23E6QjZiENAz5m8RBZyLwptAIgCqHNl6gsTQBcesl7RvJxekhfid3dtK0Pm
lFPLg7QWW/59GYgiiwL0R6sTJV62EivbuZqHbhfleX1YOsniO6PhPXUJ1hJiEJGk2M0d/4uzVyiY
djVn5d6wpvBISrF4oaKFfkTj19a7bZI539OSs3uzqpgEB7088qerQNOYXHqDcaAvLeoCM7kLlxiF
hWmLTbKUPkV2dySshXboUsn+2JLLJ+LG2dAcMPcQNaIAiZcetJ0gCrCYFHKZxka5kUxnvtNDW93/
+Qb7/09pITK5dXP6fxYWXn9u/8d//LgT//uf+PteXDf/hkLZlFfeKPJBPNb/tRc37L8hPMCe7oCU
Q0Rsqv+1F1f/xgYZ96Zj451lvTAR/P6vrbjzN5JLIZii9+Wff7gTf78PR8rorNwxvKIsIqvNZBXC
/mCYVXIQ3XOFObeVnXtLGsmoygljDiPr+YeH8ncl44+BMO8Vyt8vhDIZHQSGf9vQ9PWH/HAhlc6O
E1Z4KWvbFl5elDd5tVw5yBU3uGeONY3wv74gzQo6b2suzaoI/X5B6Ag4aDSeosyu7/0Fi7LhuEaA
GVg43fVb0/rCbvBky9Fd1NWS1+aFr5Bf/8cXpT+C3lNHko/xY5VM/3CX/0KsO70UhKu4n7lflX7L
xzfJ1GgMhUT5Xi7Vs4y31FpeOkt++esbfD9eGImMPUOG5W7TOiL6gfbRjzeIZKVZuhD/l1x/EVPk
ZfknTTJ/o77++SI6TSocXeSUaGub6P1FnDkxSGRE1Tb21t5KzzXG7XYZN396K+tV8PXiRYD79N1d
8sO7Svu8GyPZhvWPhmx20NvoCBb/kDnMA1uvgp6YeCIAf9aHe6HBhDhFcE7fK4960V0GlBCWuCrm
t7++m/VD/d/DfX0xXAemKZ8zmmDd/mADSQkkRllA0VlqztGYrV0qmvw37+Wj++8/L8JbRxrPp0X/
8P2L+b/r/uPXGCicKCewk2B8XGfWH8eiI9TEBDzH0hwTP8L+jFBiUw+mqCx+81n//HC5kknUCkwB
Gqrmh5f4D5orf3UV6L54qODurq6W9/eTxLTbiIhf7eAaohwjfoYG9/inw4S7IM+NdgJtJvUjfFHK
jMiZbUKHVPLs7Vo+lPrvkF7vJ951JHIJxrzKrZhr+/n9bZB8GIliBQNonDv/BRhA0co/BAN8v7Qu
29wb6n1cfx/ek5Oxb1AmSn7ygSnAHaImiZeQ7//6GX5EvayXIT2ZVjmsTGA5H4mInF9GibF+a4Y7
+slOz/y0PM+CktiVPN2VN+qJit7MPGXw2yyYk414tX4zJNfB8P575zeAMsX5ALcGE+X7p/zfE1n1
i1e7Qn+Z/3m/Mjr59xeFHdQjVWVijiXlrY/tTzygxzpqYP8qTw7zjzst9W+sTdp3B9uHWzWB8ykG
MxtWv4+lw78xDP/GMPwbw/BvDMP/EwzD+23O98XPxIyJ+5szVAhnbOl+rEn+25g/P5fMgAZlSwHM
wFaHbc/769b9bHMoiWmlmsU71tnYGb9lnf3yYtjj1sX9e0X04WJ6+88kF/6iLCJwDZI++0d2ux83
clJmj9pIUq4bJWf6dTMHe3+9nv/8ztBo8cKIBKA+55j7/e0gu20LfSavue6qEUZJb7uWZW0aq/Fr
ErISuf8dfPTnWzJZx2zsgN/zUT/Sm3Hx/iMAo59fExIAth4csAN44MD9/X0BGq2zgk03ieGvqfaq
tChh29+4z395DYQGpNrANqUUeX+NaciF3QuOMqx8NTuIDWXZfpLH37wiZa3l39cAlKvcDQWASam/
ui9//K7oxXHU+y8Cmv1cenF9dlo8WkohXVufyQ8bx4qk3fVIZMWdZHvkeQ+xHS1unZt7ta+//PXY
/MXzNdaUrNVZvzJOPrzDfyas7edB6WAgp9dK/4AS3vxwqSihoU4EKWiXeDD3iUkAsZB/GxD0y6sg
M8FDCzpW/1g7K2PPl5atg5LJzE0HUeLG6X/Dv/vFU+ML1VCPcSsASz980driCES+TBnQVdwkU32p
m7w8f/3rd/OLW8EpzA5UoTZdK+L340BHc9dY61W0Pg6gVwMq+t3U9ItLcAvfVTn0XZDkvL/EHHGC
pkIdd2cZMIue2WcTQdkf3obDIOZpMZ9DNWXr9v4aIlUnQ0zs15jsd3Vkk3dfDn9mqGdd5CIGFTyo
CBzSkP7eX+QfZNL99Li4CtmNKtoitoGYhd9fJbGSbnFWmOXCIbx20/7xbMffb6+9NVV3dO2njIRO
wULyHWWIZin7AWWYdc3vUIY/DWF+PcGQXINLsVH/MLE6WU7XvqdvtBjMpj2mEYxpKHol/6/f/q+u
Q0OWvizxUci7Plznn0Eo/eLt6Os8hg4DS/xPAw0XYq8aObqOPrpgy3IR4Xh/fjPgL6iB8Mfjjf/w
/qErz9hzmcLQ0/tj+qTNn2kW/OYi61B9txQh+qGzC4GaxG1AyB923m3cDZMl803aFq2aQeVAv/JV
ndlSPEvYof/0lhRt9fnTEsL1z+N7P6RbXURhgsyeqyVXmqPsQK4eYjv+zTD43u38cFdEFXHWsK4y
NJA/PLp/LTnzpxUW4obMsLcgbjFgtPW//7DCToRKW2kGOdOIlKe55bisjkbMYIgPstT5za1/bGoQ
6UNXm04FjQ3eqvZhapKI3Ux5yJQwLdHfM841W5svo2nup6I7jf0SICH8DTyTN/f97/3hiTNLEXbl
IELmP1G3f1yklFFxuk6DvFiNNng/wlC00geyIElBHee1tEUDYeFSDFPRd2c9i4zlUc9nAwZwE2Zw
KlxRdqjqjVLRZ2SF3dCpSHpiBMhJLI/F42CGHOpq2MTU1Ttq2G3q6smkYAQ1atADLL+cMCk7jkOk
fJ9Ax1BvlbmJuvt6MbvyKJfmuLymsM76oLZn2oa4D0x7sdzCIOvtMW6lCXzAXIfDThutPnrOOwUI
O4rEuj5TVtek6cwpDHalrKWU6L85MpOTkUXWeK3XbZ09FgRU4eVPurA9DKTtglQcZemC/zGJDoM1
WdgcTaENnmM36KU01FaKJ/UySgLi56drgk/mzVyZ3Y7M0DQ9oB+RdbdKDKVwTYDMpHeaGmci6mDl
HKtKqODHyLFucZUOer5ddHT2GKWdPWoG1Fo9kn6lw/z9hMHYGmy/lJwJfGqCWIIEWjQoqUs8U+63
YZ54RsdvIEBsBugfSdRunmSEUQe4eEosuAE27CHEATGOn1lRDoWep4Glmnnk5mWHkV+XYLXH5tR4
SFZDPyEkIURE2E57BzP3HUkbZyRgrppdJo7it3UvdJ8c3cTjpyebaI7LTQSvjVyWcfG1xJAvnS0t
ftFzXV5gTCxL1OwkJTIAM2j6idRNK9AlWccir9gcq8Sq2GA7hN2UW8JruNljg2HMl2HSQv4YizOB
BfIZ9x9fooIMTgaKE6hRaG0rImqDXgvx0/dy7mYS/A9yU1fBQxgHOjDCq6qNNeSnZbKpQhsxZ96X
jwQgzlsSTZKNlNS5h+uw22Pz6a4In24PM3pzf+6q4rpWRukMMNcEJGkoQYrpYNMY4eivDd4j8V6T
V1QgOy3hzNs8W4ZzrSEY0oy0IFlDiQJJGOq3btbVu6SMnbvMSAE3tjl6/dRBKljFhmdDYvP0SJM2
7A7rI28apzDn9q+d0/SHbpQ1BoSVbVtZx7g0Ijc1tIF4QYBbG6WS12SQsdoPGXJTJx2Wq5qPw5/K
eCaAMVkeHLUxwPgsyt00p/2p1fr8WFi14qpJprj4MUOepJN6cVNbF13SYSdJi3QQRS+fo2ayfKMg
BkXqyu5YyqAnSTTIMY4uwzZdinFXOKl8HUW5c0prvT+g1sPN0oz9yYiQN7RxOe6k2JGDReTOvrMN
sWNQyW5Lhb/NFsc5DrITn6ywfdWFFm5HeyouzJI8ubaLwTSMqkf+1HLOmo7edqqbt/wd5QGZ1Hjr
SLp8uxR6t3PGQmxUZoZXleTSPU2IdJNkIkUwXZvbsefDjJpUuoxF4xywHbFgmm13se24+VzUi3Q0
1H6+nUuluyzTsPhSbKu7jro6oLuvnaWZ3I8kMZODmk1FgLam2y91BvCrnm1XQrP9MmNgCUYSlrYL
TBE0GE6nuYh10Xi147Kds2x+kQY4uFXUmkepGBJfmmTEYrIBhq8qjcd60pUblfi3r6E1R1tlqcZD
XgvcWfmYBdEMRo1jeMVVrKY7pdIYb0fmJHSrOEaVPpKY6cwYvmuqbdF/1Mcxl5qtEWUWHB1deOks
xC6J0vG2a3WQMg7GjbZNSRbDhe1x7l0cDSjdJ6OKpiBphvqLYzCBuHKB5mUDc8S5VgrU305sxrHL
A1YO49K0Rz2aOEgfrMz+nBtjd2kRyl3zitojxvgc674tvXZqaexTxK6E0lfEVQtM0Lsq7NsXy0hb
yIct6RfoZiIUmlL+NtVR/M1YRlmBnK05l6qzUmg0afGkrKvHapGGkrt0kBsMG3XvVNeagrpMi54k
5lrZjeQxQ7JV6NFRslrsN1rTtNaOPoh1n2gx2r6yMsuAdZwJRons9r6ckvSyYPwfQRJuhKTA8lFV
2L5KowPkIJ/XZWBYJ/oo5fMUjtEDYTbdY4ux+WaZltX/Y1uP0jxkL3GFHc8ts9DEHokTb2OvSns9
MoZHhNIN3vJ0Vf1qOoJDT2ts/TFpRPLQl8ULbIT5LkZteKzqeFsTabFUpEq1i2a7OnR4jHrItmAT
2SCLybPbNZV5p6eyYFRlG4rEfSaqz5kub2yHlJ45NM9FqfvaUJ7y3L6gJu48E9mWLXVbo1B3FgxV
T7cLe6P07f0Ytie0HofQRqSuaElzHLL8KVG1TWTZV2Y+w/FobMlN6ilYMAhp0WIGAp3XPm7K44jH
DgjwZENPso/mSmzhMNsOcIHeKGl1OyKnJIekLGW/brvPw7Qv1VzxFRIUQbJMQSROkzHuUe8+5XP8
BM5CX9d0zcvK5KRjwfAG9GeA0jdNY+/keqNH6nFU30h8QWTFQRhYHy4utcaRblfmzkLCtBt77aDf
TWL25b64RKHYibS9p0oItNni10QHJcxvxmm+WTTjbspxqdJMseijkJG8QQC2c0D1gDSwXCPRvo6D
QdSLuBpC2EuTinfOfNPk1vKRXiM/NKBzqLOT8ysieO4GDveKlUrGTcBoXRtgCN/lNOUHpQCXJtX0
JMm2kUo0nxEGFJ4Ul7aPAbn067rc6c0U1Kr0ddKgRjgTBCIsnQBSEZImZffViKFGOKX6oirDt7EL
b50+AjFMDtNiXC0x0xaVF7psyeskosThBKSeUo7P+EoUVzakJxPvgjvXxUsyYsRV8jsYIDCBwR3U
1ujKSNXr4iufyKZLWbuTSD9kk+Qh7FUAhltPSD1YwbPmFXNbIChP8jDMVl9yESDkPRkkt4PntQNB
SgMJCPspbrZ5FL8WCL8RMbuiIQSxn4EFWjIUEwVVYB1YGgjnBBz1vPQZ+I/oAUdBtAvbVdSvgw6p
05OIsDvX6XxiSAaLHrrl0MVum/GShXpGvrYH2HWjxvCbkwzlTdhkx17CNjrrHIZqjT67mOk+N7YT
DPp4zByr9ppmAGodF2juy3Jw46TeYMe7wy9zq9QQFKM1u8NpK+nacYhhD60Wtwk3STJ4JSgaNdUN
5QbP8RcQRJ4kJ56SKZ8kCzmexbzvxU59O6n9W9lWAMsjYXlGJD3bk3lX1LjW4g5tL7HYsS5WoIy4
Auq4dQato4XA2xKj9UVvxodqCR8LpXtDYh4B8ewO6vDWaiO2uSzeLhG6VWS26ghAm9Uq8kJVfCvL
F2lZFmbsu3K2z6WTbYvFOGrirrBIeleqyBsT+s1MJyf+h1tm5YReVX0NgOTTkNuPSz0D9cgybWsk
E+MwkZ/TTLlCWnq2u/FbvAbxjKldHYzQuK/t+m1CsoowWgVxytNF8IjEOz4WYjUAOgBakImnlde0
AiNAr23iUn0kWeNr2sysXhejQnANLW7pn0tTuGpvfQkT6VLykNtpOpip/jTVhbfgKQpVXoAluSRo
nbtIvrYi6JdSccaL62mCKDKbaTYaGYDEuyStLy8PpgJKQkFdispVko5zfAW70VfYcaUUjeDVvToE
yR27hq54Efgs0Akb0ob46Zc8Kq9mNPEVPpmi9KoFSANstKWZNh0wGRGPe0FfJOokMi7oyipMWUsT
qHJ+73Q5yIYpUMrSW3JsO7HslV2F06FnQLY9nH39RpYQiK+1eXctos+jDFS0elCpRtoi5zs3bpsx
O/QqMeVCfpSn9LCoziaFiJGZfYxbIjoNyWcjvY1CPqtm2QzqRKw97tKpgK1gbyujPOuLjjfoSw9k
YWVZEbNCqJHkrqFzrfWYsnaCh7oroy/24njwGe7n3PzctG82OlMXdlLqhsLcISne9KiXE7sPslJ9
rQ15jarfZi0TS/RasmMZHOHHxQOhbvcjUIU5yl3koLssMbw0yzzTCbeZxngvF4B86mdaKe6QH/lp
MSJZkEn45R4ptM9lWW/m+DPV+IYUn82k6duoGuHK1pDcAWSUJLXoTRBazn4KuzXuy7WpGdUh8uum
OEiUHKSs7xt4bRUEfOblBwqjPSJUvxVhMNindM5XZbTXY18RoG2gsLti7ryZjDqZbLq6fC2pN4zo
W6KOhCqEG0UI38Zgjtn7oMovIMuCedHcCn9BosEI6F4k7URHjdc/gnG/xz3rjkyGYEVUZ9kjyvUL
S9kOa+wzNLmOkyRwFtsGGkPrzJeheiyg+uV2WPtxfKJcG7xO+9LMLHssK3XR8ChHd8CoMd+pwykX
d6XYybjPHLFbhn06Nb4hCU+UocuOfj0T2aaUkFX0xkmCm0EYNJZbiYEtS5nXKmGQmeDwqoutlxsz
Lz2S1D4hUDzNpfZNB3zPfij24Lt4gzr40RDt+ly5Jzsp3cgtu7YUfbkyjF905s0oT315zCkfaEQp
/bwpGpCBk7qAy+tSav+Q2ARRH8bIOqFvuaaLQEBh1npq9aVt56tuOktQFzFxH1VsPlMieSqhO4lG
pMXcbjvWXl3cWeGRgyQbgL1QkWrTLhZ6kOlKsBIGDa33wAf5QjSgTDWPOR1CorldQjZrq8YaPmVe
G/gQ7UCBuq8u9UlWPve6cIlfdFtsB8SY+RUtjyKydkv/GUsb+H5nL8RN0j8aRs78eBVnuGMcnxp4
o/AV2V1xItZu0i8RmpuuGWNu37rJRtPX6qu+OYzyvbo6vRNfZ6fXOh5QkjRq2Rc/tRXRmXRLxI2g
vIiup+6hzC69rgY6hARDetPpmNQUVLYSRDT7RlsPlF5AZnpEXYes2jWmfKeKjrHhuDJbzIR4i8nC
CqkX2xj7XhfpwQIpRDVrv5hlivrepZ/nq1rO5/KmjwRpZJLb5nwhMYF9A9HDJeWrdZJxcSSbbCGU
Mn5d2qfa5CUvWFKgVkwxTzedPQhPrqRtl2bP7s3VAKsIbSNUUh4wSubHvDnV8+dSyF5Nz2aJvtmf
QjhbRnIpk5WA6SG2cRUWwWW5KHHmgStLzMCaPiXycQjxAgUmqn+TTmrlWWIr2q0esp07W3SlSfdg
B7FJCXYwm54/uins+y6/x5Yw0g8wO0hFCVN+x370q05jSlsUj5SHUYJz4lxsdQn6aDrQBXQlHTBi
Vh4qVoq+cGgAtNt05ZE6xbHV2N/O4yFVVS/SzC+tyAhUiQAYsNZTf9ac75R82SqZC19MwjmW7AIO
fjvZkkf/HAwLxYcxUc/gD1mKk+7s+eYmB3aL3Hj4vTw6c08ARo6ymu3Cpjt0CU5OM/taQTbrq/br
IBnnSCXWC6dofz12C8CvWrs1ncWrtJTYuxGSe1ov4hXQTbarFjsj9mHaEBiOizClDQCB0rDS67I1
D0VCklsanRMNPBbeyrBucQClW8o+GjgbdKSb3NnF800fin2l3ev1g81wUCjgF/UuL0MCMtMABtgG
KCMQJ/MQk58lt/21RSUJjJmNGUUBVlgkkftCvrLZkyn3vXEdjWeTu1Y7eyctKvPQp2mW3EGXzln1
MirwYiQXv8qmMJKnbmZuX1mfZn00xjsplQIUiz6nO0SXWgfTIfF08ruOTbTxLFuzD09VMfFEWQJj
YaBXu8J8xihrhcRD4KnFoFlWLz0pYvrKtOkCS8Ig19g8ltqPmptKXr8y1ovoro4fDflZNo9teBlh
RRjWZVYGAlyCob5RVT+li6jMB+pV0wLlOm4V/S3L5z0IDK+i59dN9zhrPV3L9t3obNSMb7eEz1WM
rtHrfq7fD8tWd26rzvG1ELN5VO3VaDiO+pvSkGBTXXTQS9Z2zqOzs7yIutxqGatcNdGe43nFhAAt
Xmlc5nJXJg8W9lXlzq6eNWZ+k00Z+CHT3qXhHaguz0j3iwLl/1XXtzooQuWZDWPYbSFYuEt6YLfh
glb3RLQboYfidBcPiXMBhDLrPViU3J+GzbIEBl0AAlK1OA6SNFj6WzjrrmHgRs6xrdMYDjqz3DJC
hSYHobBoivHhs6BCL1vXarqNYEZyYJGqsVHS+dapoNw6Wej4psbiZUf2c9KPwtcyvp8JOlNCP2QJ
y2AqnYdFG2/kin0p/fdQ6g8c2hzIgNz29VWFx0st7mY1PuTmcl3Iph9Xsjfh2tJzeqQT4RU5DdXM
+VSI9NWiApYiy8cyjF7wvMjPg7ZXxJGMJcyFcMrajUHeRdVttPaxsfDf7LuOglO6Fvopau5FdzUV
z1K+LfNyY6v5WxIzUKW+Ok7oPBXMW6KjbpRLbHvalg75p1mYWBJtc5MRiVPa9b01U9CN2q5JMQ4V
2TebTILOEDcUdgeJjN4WwSbLvIdhe1cW/eoSY2U9tbU4jN1Y+sCCAtWmqYDPMxuIA2omj79n38tf
yCnw5cTcr9Z2tZ6/LJp8i18fjziqlW7ZmlLXwl5j1q2018iKvUj07lJgWpeUluGQblqiS4eQ+cXq
loMIFzeZU9WF0k3+8fUwB0rN83mZCLs2wS+piFJ6Ysz0aN7nzb2WPIQ19dLs93NzpU2TVyY362a5
qsYdTu2gWn1V024pxOdUovgfV8pRGUjWeMhoskV98WTLM5bsjZPtUpItpVKgqR6uu7SgIm/ss+wk
UB0L+QJbye/INh3T8bmQJJYgYzvIrR/rX8f6uFBlW8V5gZhmFtib5pOk1MHYXEXNnt6Aj7vNnc01
spujebm75NP6IQehig3yQIw5WDQvm7UTbu+dqGl/yMwo+NX7MnMXIA6JIe7GhZUkXoKmH+j+yteK
KWg2Ng+SYp2M7mIoXdAL66GJHvI0J+SYpmsH7lGTbmpHetQHeZtSkIUqOYw97i5x7WjxF11yrrHB
USLCnAO0UGFv0KwBFAGDVW1OVExbylKIlj7F8a3CUq5KMHiMeKslNQQ+fS+JHJxEC3ji2zCQEtM9
y1QQE/Yao7914oMuPZdy77XSm5jKvSp/Qevi5SL1JDoSbU141GNlJXzclPl6eBCJeVLXCC9b2c6i
3U/9iK2LOVM8EermEQmxKWWipMsc3ETixUtK43feNGCFnKEngQCTbxvv86i9T/XwNunPAwQENfrC
DORZyj3b4aBOFnZVJpV3zjojnRDA74u8hfJ107NIyHdla8GTJLzvTaYYLPrnrn0kHpUQyH3WPoAi
oCcyuPCtT0UT3YdZx2RQeTneuQymnPs/OTqLJckNLYh+kSLEsBUVMzRsFD0NYmZ9vU954Xgv7LGn
p0q6kJk3E4gEKwBcSCNGqHpXMt2KnN/NDHwZhjeEJbGX69UrCmaw8Tx2ayIquvFD5sxc3jahRCsS
NmVHzlLoEj7kqNXbHD2XUGeiYReBXXnxBQJhXaPCBSMO2fVw6ruTpiy2MZnblg0mVgw3Vjh1TK94
tPL1ZF6g8ToOfFIjbrOKUN4l6zrhXZY8Ovwzi5lF/SKUrKeSsAqHhivfT0PoDnkk2XrO6q4pbwEf
NSf/RfHPNC4mJFWN2LsoTxP24RY2X/VHKy9ui2uvNb2PybZtpHU1ma7O3S+uQr8zdkpcWVNBcNOm
lJlJAzg7vHYuphZutmhnDbaemqONOLFjkJCTBCtagOgA2PHc+hUoPyfau0lS8WWN3ChdjmKMuwRb
VyCUfmJ0Hqs+qxSnv2a5S7nMrBp9FfSMZop4GBb9Tpdwskhwyanbgztvxh4LuzRw+hq0JWqcwuSK
FKghMQuXPdSrElgp7RJXbLJ1Z5vatM55wUsq0ELaGMffXjqp26GvYAc4mzeDDUbGG0Q/zzLNb3GO
rwp32dMyuPVs2RLASWr1L8c7L2qI1LJML84GT+Vtq+TWK/TUw+gVkvRHZNylueTe1AYbOcYzvrU+
kqVlhJbWVjpshty6iNanlsSnaAlOIS6HlaZvwoYRF1e3V4ef1ZzdU/Twp3fzUXWUJN6kYuD3AdYx
oXlLDGpjLHi4BK5efqmZbG50vL0cHB/C0xLoK1Uq7gAcCob7yfugG0AcBttCTUaxzY1KiMNlpvNw
p791OdpFP7rlEON6Nj0W3F9So3CEtCYfzMKWNFupvfIlYMKgF89GW+5Z9tsUoT8b49s0yvQj5Rjq
kVMTaiJGIa7I7abTrL9wst6iV1RvJfKdvNrHecDxKUyvbU651MSfUe9/O2lwOYH3+hlH67navmyh
66p2mGhwDX4WpbTKrBc6ajK0YZsBErGsmrQnyi10TTXfDUN/LDvMu+YG2GmfEp7TZhKQSOlouk+4
mCAM6yUstia4UlQCoYOkYYq3AvC/9Fzukm1rt+IA7qtc1VbAFa3eWPp7lZ8H/RM77S0FO7G1WfLm
IPS5w/fUadhST/6lhLaGFF6xKn/rrjulkQoymUHW8qSDPST8HCYjSjYU695UD6mku+l0kEYyEdJQ
Zkae/krhX7SA4JqJ8bGU6b6Tv5iAMh1CIv+ZRwMuUMAAJnsQ/0zuYfKRBSAm0pT7Yojvr5WwB0yH
RH5reOWm9LfT0o6dnkUS66BQ07f98ozb6f+FZ56wrJBS8vq8Qix/Qz76sceIhCbGgXFrg277cC5E
MnWkamkudmNOkn8P2X1SWZn02pchuMZA37RVtZFU3efM5TDN5akpMzep9bOCr6xQNtuFbCNMr1fK
GHrZ1D0HocLRKziOS+VJYKn0pH0l1a7RgK9V0VkG0jBz4Rco86mlj8T6ietHIuCvGmjQeS/7+ZFZ
t3XV5TRXGpkDXfl6g11V/MK/wMN/QoL9bRz8Mewlk3ca8EHRhligN25pFOhkk3VnYVAMTzEuoz+k
wz6OZa6rRz8fL1OfbNToAb1FUEDNR4txfkZKXBif4izeLX1xkpv3mNwknJWeZcRRefwCf8K9EPce
VmG3ZpAvYVqvZaD5kaU7GNiMZkxGhe9BhjE1mR56jsoJcwfgw4MAR+mGCU2N26uiMAqw9DdgLxJj
U2H6Op1OILlQadO/jCGvoXplGc6CgCV+PW1T3O9wLnCJZvG0MKBuTOqhz7StKKWeVSnugEfQwprU
azbm/3askSqcX0C+8BYllr437joRhAn/QYvfsUaq0MIEg+vJlg69KH6IGGzXOmqKqcbTomPLxxGx
T/kROkGFR++li6hlW7Hvf9Ol/dcnw7/UmhWm6dxYRRNX+VMOM5Uq3KsP/fxN8ObFmvrjyE9JJEPG
RZzJJiKnwEfwORPYYBBBy2l+YzQzH0Ka3cd8bk8FpnSnqC4fplr7ucTtnFHQ6vP6hnX46LRy99kr
RKTNKQGiahHM3pQq9zkKf/D9ewpR+quX1RMY4ndaImZv5H9+PdZ4desx0G3N/JpU0r+xn1gLXhnE
qNN7T8EV0Rfg4tZFl2qrEbptfnnX81VXTY+fAKaNbO5ltkIbtMcd/qTD/7u1KvwoSnrWyYBYYcrk
FVVwzdleXBQbujOq5ACaVjitilR9yCPFd8ZEkMe6xtlrNoBVe0BJpQgyd+HPfCWYBPiDfIH/C0Td
yn9V2hNTkCkw+MNIsMckg1saEP2iLuD7KVnO2FQ3EcT6hQqdEZVQEDUO+mtN+wjjeUVIw7kn2yRc
ym3XiOsI68W+kO8QezBAykqejCNGZIYrSdM51FM3GNRrowDfF7RCdaz/cNG+haH8DM34vcI3y26t
imorCtuoKe4tQ6+dK9lfLAgPshjeSANFaZLOD0WMH3mj6m7R67Ty8sOIEwgNqd/hrvdAwfNY8F0u
8Cu2UyM8aSZ6FkKIt30w+WgZNgVqA0Bx46r36X4Q2nM8j3sd5yUImzVa2nKV5MtbTBbgS+16lyPD
JQjGsQYBH8AJr32gxwBLl0r7Msf6LEhEySTWWZwAjaaC6aDeBun0gTPavipbEBh5lwBJKpGxQQn0
NI3oQGTKRZNYSCtJJo5axE18WiAdZX8ip7TBpAUzfw885MHh8T5Ws2updhj2iNCxjb4eCZB3wCjo
ZygqXKnPb2YYXoZ4wpBRNndlm/2LYoDjtnBQeVzLaPmDC/lU63ldjgR0KBX2Wp0bRgpYWqrdSmW5
zRgp2fqSBbagp3shoOIoSDt0RWL+Ct6sEb8YiZRbMz1hQ/4csugwduEXnlVolaZ9A/yJa+UmLJfK
V/reD2SggJqcHlwZ26XH2F46VnL4B+6Kr8i0Qb20aQ38UEBB4eSVCv9wRoqcQSfqBaBA8ZjC7VoV
dpNhdcFPyJYq+qsUr5rG3CQwtbkwbYVUXqNTdLknVeywY0aFRRBkcy8I/Uec6Y/ahHyQyUwFKgRF
Y4njYPI0yymrV7xqseKM5hLzbB2atsA8V9pGwD5mla0njJhNa0JgsIDvEcN1XeTAL6DNw+G7jpVn
Oq67IfRwrGNFUCnakZ2ZGZk/B+zuXCxNXPCLA1F0qzzPN6Upn3StuxdRuZmG/JKkIClMmSHWMz2u
3Vn9G5PuioUYhdZMV1OpeVFQXMw5O1GZ1nLcIwdS3nHjWQml8exTYd2UN2N518qnJfZ3URT8qgo+
TSH0S824jvIZceoxVGYcS5PdCNM3JuTMsxKgs3OW2bjUSupFer4hKGZb6hU+Wbj6JGa1NeZ5nXWl
Y1n7AvNYSVncZW7dzjCdgDmwsIjfE0jujZVtUvf0d9XtUn0fxv/kF0yH75iiQ3BL99b6V2BlInco
QyAfokjxjJkBi5exCNCRW3BmFj8PYIl6XUL2JJi90noToYcbMANAaJ7nmdMUdYuR8KEw8UwvZLel
i/Z6tRIRL4jBb95b/pSpPpaHq5z8nQz3qcLQHZT5gEYD8h1wcMLy7NduVNIlmff50v7wFP/KBERf
/WxuG+MgGl8wiY7VQUIv6Rr9F8jazItd/TE7bhrpIecFHuyt3eKvnUTeSx3d5D0Bwl9p8axaNHuz
+qFM+7nnq63hGVBxprh7R0RDFiMjNG71KcopWos/D6E9Zneca5ieFTACw5WhXjos3dHY2AHO7En4
ytWO1xWJPDaONFe5o22R3jNl09aao5cHtyMJOVtbg5Cgcwl6cExlb+YfJoh6W8ICL+hQpH2YXaSF
4BjWOgWnFFzoYjsbwUlKZjRcZMqS5s6UW7Syz2NtNyMFHBe2GXfJDp+fB8oLv9dvL6ipNxvyCjBa
1Ky9lYtrRRScxYp2DXN/aeZ+WFDw++9aIsREI4eGX7184yxHrJH0I/ckUicLkCHsWo3vtdq9LO2I
55bCf1IaXSVt9Io42cdLfciXyNMmej1maoWVe2bYQLT+kcKYjNVFH5pvIWztcnwFNCVQuTgRA02h
Kd2ZpFRXC+6EWLCalbIiKt6djJva8D3Qt83Y8MWW4PBhtC0p36gJGjveYiPNWNK/+ugtN6cNiQJU
+8WTK8SHr6llpke2wOADI6qaYWuWuKgA9sjEtmEku8tAWZ3nT0oY+SkI59twL0JRI5oLlXdEasL4
NhgJVF/iamLoT63xrJPpq9CNiBm2287KU8JDnOq4FWEY2kQ8jHnidzBWcn6Rxj8dvUrIKjMlu7pw
XtoGvBitFOZ7vnHYb5NxZWdluS7mwMMowcu0ewBZPV5rIXSm4pADhuu8XF1FglcsYLCOJP8xCcUz
aMR/Ulf7cakTn1WipB36GvBSeiuWV3K09ZANPqxeGNeT3PyR7fiddbs5maCmIsDUaAwoFqBqSerg
rr9tM80Gj8mEk0FwFPFQexzGHbxK3Ja8nox6nYvtdSGIYFlejM+0Kyq+XFzZMphxnHXtRMlJSn91
wx5YrbGNvMGtmfGrlYZHXyTOZIx/iWp5OWlbJlwIT3rHI5iXFnkYqO/rDx51PI44eOOrjSG5xzq+
6a3yDKaZ1xJ0W8MhvghWIf0li7PVMDS2pT7a7Fqozjhy687vDsKwq0LCEPYJKWoczS3WOmXLSdgS
0HXM2HbsI4LBO3ENdNl2uEmTk+SIJx27cutdrh/68p4PpItJsFPqe678alAj5lbXzkYpeaAl1K84
czqw0E4E3j530/cieLXlTfKXNB8i3SdeE5Iwg/ydzxKd3cDkC00kW2CPooZxrh1JnsZ5n6qoFIOj
/cvn9wz0pP0Vzf2SrMABJOz898qwCgKPdynLNkn7raoOykY06PbMTqjPDxnTOURfi3YTiBiTsl2g
frY5s+Yqh62L9Wg1hs8J/xwJ1W7phJrXizdT+TclKBxcyToK44Bv5CdKB3Fw5QyrcavfhPKCsjN7
N4tHR8MUisGLzZMGg6aVa3laheFOyVe9sAU8x3PUK7G5S+qVOuBDb86nLr0zeTlqtLg8wIEBxf0p
NBc9/iunS41pXLnC+VxLj69Y89yuMwej86r9EZTMbd/0fGWIxFCgS/k2yXaZek74JlwLV5myJy/V
nqq7hvQrv6AQSITekcbnWDmMdoX2E8fsRHsN68hYKOy0TVfxWx2g7MTh5yUXqnda8Gg03A29zHTV
wZfrD7ZXEY+EoCa1pPWtePGa8pmVK6O8GkLiIQwrzA3J6S1MsGnnqNQEAYaz8YrgsUx/huRN54qd
yqiPmeZO0q1A+4jCyjAOcwP/+55ptSOOnlwia8ZY+9lNK6F59CkO6sAH5mEZD4W0q/IvsVXdevZe
eYVy9KYNmL+wJBR0zbcpXmWxeciHcKML5yH3S2mw0WBh9dvQa5zgHgZ2o7iZde4nrL2CNc0Tml2J
maxWhf45qeMKWaDdldsIlCLjF3VgQwKETtJpDs6dzogiO71I0zvioK7d9NHNWmxerXA+NP+KkdOV
vTasegxcAsnHKDgYTnr5aOQV7bIcyX1L+aV+Hm0w6U54ezog+/fqrUhvgUZl/WbJ2ehQZ6hLAtR3
yjoQMOgEdbm36ZknxeDewFJOgM54r/JzaUlAgB50NnPb6IdT4CTlwWgA0JF7Nzsxf5P56dLokpa/
fQqQDmtx1qpjQdLhHOV+JG+ScdO1l3E6S0G8xU63VlcQKQNNPBrcwPhBqhkbayV+bcUJGPSeoKz7
MjhyhsJvGncKX7rF8J+2M3aCNXRoFdtIqfLUI7jFFvmskp1E//juaTLYCRe03uNkPoQBNykXhVF0
ElCAYWPr8uJUZDylntITILUeBQ56i0M7XxTQL46qkKwtz0nwgldZGwEb8sMARY2drDbuO6t3h69w
+SHYII7+oE4QQ3tijLIG9HGyw/dxOc/tOgflnVQCmFTo+sUdX3Wvwr/fonAxF6I+x6MwmhG3oRnB
sNoRJ1iHu4bD7fypCG8jSppS/VWWDVKOJvYLwyt6Z5xN12QKa8MDVnoK6grUgBEfBw9Iap6lcCeV
t7wn7Uo/xvN3UuwbeZ9PGBpOB1GFSP6eQdsNXujoRu6lDDszEN15Mq1nmPlYlurApONfyvuvbIv+
ZvUrQVzr0lXr9zlyKAYtSzkGEdZR47bDBHBG5JYyKnW2NR9m4xmPa2alUveL4Rb3+1HdFtpX1n4Y
lT+EpzT50LCaDFi4Pc24zahlZK/Jv2aeTHXFPyoXV09Jskk3lrlBsZ8NuZuq2yTaDwOvurqekCss
0vtYHsjLdlS8pE13NjclcmxuIfjLEeXZF9BL1kOLnyWRligAnoVJuqb4Lc4fRrubtQN5Cq1+muef
MfrXiYRQSE6N9Z+Fx6WD8CxCl527ubgfRHzDxU/wcB2XVdMp2ZUYJal/2slMapf7HZb+2xDv6n6N
MZqasBUBY4BWDY1jUP6W7AykNSz7XuU6AUr5m3wBoFRn+eCy4yXaYWIenFzxgKwM0Sv1byz13QZp
YC+c8vCZV+9VBK4MWzPkyzEp/brFRRTMkAJthZ+R/A9vtiI7av93o10KT2o9LOW+qAiEPXB5Ih82
SxT7WX5tlvcQUgont70cR26YXAJW/phb3nz4R7xGh29mhrv3QQ/XpCbmZeEP/fvMcz0FH5n5O4o/
sfKV485KZJjbhm9d9WFAyFgX/IKzAmQX3Q8WSxu5XU0hPmNvghxvuXVyBH3NY4d23Z2UR4qMs1H5
Uwx8IOU9+oEgb68JRtrmUPi05HbY5+U/RiBX076W9F2FWEVclH8nXBwDldhgvk1IdS7XS51z6WS5
gXaadNmHSUR9Tw+Oujsm0r40IdOcP8LhQxsGb1omt8OMNEEr3yqcshKgswj7brkXFK4ZpI8BMJP8
xKpRX8ENjk8rNBggZC80CYlAy2mwRDUF+kTNS6tjhRYc3UpWrsdrpssnaItSOBWaL5BXKCkPHesp
Qz3AWCgkq3wnPIeZDoiqfJpwJYM3d5yHex00FXp8AwnQwDVSctdzjH25iTlbyUMNTnp3Q5mB47gi
PfTWNbtdjaQFSmigXFIU4fdFhEsesU5qnO6TRvML69qTlWcpfxJfDYCOE2Y7ub2h9EagcOsyB73t
apksux4n1e60Pz68KDmpSPZVHbtzHCOVD37feE+UmY34xwqOQX4JrIeoXDptI0nHUT831RupWqHp
hzlRjIeG6CTZixd3EgnuiHFVRcvAgl6VeyGEqVQcGfNSkea8lme3Mh5F9UF2kR1aomsWui2AN8Ie
E+HVI0Pp6MESQrTI2A7d0ayaTdL9CcPXFF4w9EZc5WZcX7QxIZGqN2geap90NPlS7TSBJRbdObuo
sSda+1h7U3vJrvvIjxmVllZCl/bXQgYP5oXHCf0Vhq9ZsxGYpLlrOKYzYK6M6NoRuAoqhocoXOB/
rOL0ErkGwNovwuFScIAQi9qBWIR13q1Erm8kRrBfEfFe9tmT6Uvqq73gO/tlwXxHGrkz3c6s3nQg
FNErQpcQVIEFjIGwQPdl7tUMwfpEsKiwKqT7XH5YAPRxg/A6OeEJ7vZQ0FLAv0A5j+gaC1jzrYve
5bes9VWcsaOUDiyvxsFN0nvVwsl3v0t+G+avLts2SOPAeyI1A0UgHOy8aD9zshq7g6n/e51Etedx
/geh7kTzuzpvzIDwKcZQ+gQUqjA/4wgqh4XTGTllVYGVTOclgkBBJ2/6aSei0E+UHSoEa/orOohQ
gU229qDRAkE84FbugFQjInPZddIBCaMjqesa3D+GVZfQ3aPHDJsj/qbWLLpyMzu98kRNFkdrrOTt
CXyaEBLiWOB4GuIdsWmmbM1kieiPUPrI2V/RUPTob8b0L2/+YcHqSsa/hBolQ/KCI/cC+cIDSNNB
rc5SNtL+mBZ4LBZwE7eTfyYMwjQiB5LkcwRXqWXMlYFOuGpUvDFZJ/Xd7DuemJ1U0TVHJhh1Y1Cf
xjcuCGbVExc8hLUVCD3PHpRnoVwi0LqaKIBPfTkKFjivXQgfkuTJ5PEUzF5Juu6SbSzyYhD+HFSr
pv5Kk5MUH8neXUaCWYYP7hMQKnFnlHhWBybAQsfZWFSBbE9Orb3m5t7uioMo/5To9Ptk34N+Nj4i
DXvmMWh1qK+U5K6/hLlPSgmpVX2jOivooprpi7Kh8y9r3hhS27cysCi41/LWJeu+fMShN/fIaZWn
WXzILLXI9aL6bkh/cnVurSMRUHZn6X5ZO6+8Y2Tk8lsA3sEZAgxfxnB5Ibsjs/h/ELoF/5nqOKa/
3FC7Kfrk5VhK1NAPFYvnuHShLmOx52BQsiuKJcGtTkb4lAaWZKwL84ldM3ihzkcfNw+F1NDoahik
YwNKBBfzgxsjPfTr7NgsvyGBMizBHecvxWeGoLXqnmFE++anYOm3CCDS8P8UaOH4fd7aAXyDgxd/
uFY8AY1bIwDpNacmMFJDxhC7i+bq7R8BGVm/keT3dqGJWCgI22NhuBP5A63zUm9KEVo/Vwtp9S1f
hrabKI0BKwKQRZjv4pm6SPzesiF0Upj3SXps2HAyOwoJ/45/E4Lr1L+y+K6QsBiLtEnVX3P5jL41
1BEEc2bKZ2TlvpYne7VbcazmNa/H+g25p0mODgmIbEsmYsq8uyXD54CYSLVQd63ITprnEyniuu5r
My6gxPymvojUOR5XlBVJ/IM6yYRDIGxrwZmGG2vIAEvdLMc+IfQ429dGy0lNtO7ramUlsZcEs6Nz
18F2IEm/engw+DUdNGivoNo96Xpt1/nanFd6+NYHTwUQujBUT6fc81tRR9XUt5bPjACNpvpRo90g
7YnrdElEBW104wHKKxpIJF+L/IHSdJcanrUcFP1ObJFVncVwF0BmBE/tinKuI6JVAG97ZG0NdewX
EUsXLO2XiiLKRBqnTwqw663+6Xqe8M9o+CkVZwbvsdvgECJwldBTP9lH+sZBU28S0VcTMs+ABK6H
wkD8lPTfpGIRhqJxtOFpVD+NdleSTd+Ejt4T8sLQvSqCm7Yco25tJSC8BwlKIFAZQ15fsULvvRnD
VxJ/lYjihoSC5Gulj+RMDkgB8SGRjelJOIzWbMSIsu5JpoP36MjJ7eTAJbcAfdqGJr7o3JuQ+oIQ
MKWY8nTM5YZ9leyO2XL79qqZ3INPnwv9iU8Pg30jPZSp26KOTSFj9Rsr3hD8pQDr8gCstg2Czlc5
Iud5siI/rS4IU0F09Xy3xMdAeIvKD2HwQdLU9BblHEkVBGNAP9xEEZ3jipSncaKuEDxIBoh6NtXj
IHkthHl2aecrlNgQ97xWvyniuqEEQHndNVEgkyH2g3bNJK7Jx7Tdz92vxE1cQ3dveGmWHljq61UA
05xkhRhAr36WJf8pIEylfoGeLLb5pxH9q6R0q1f/TCBW5XV2AAXhlMa5YHnhCMyuahh1GhRSjMYX
zH3dg/cRLHdIer9CtsujBOuLqj3pv4QANQ2Bzfnv/0PbQzLvEVGUKvA1NucA2tRcnJipN3/mnNjE
oqCGZldPnqrCIdOxBxUc+Xqi6MheHUEWS9+YG6MqOnD4rORrqzy3wmmgTJOxPFBo5r3cMlOg9tUo
91ys76ZgG2tbc3THH9mw++p3kYn16FISDIDmAM9ZLXUUwOmTfKBN9LMQyoYooGeYzOu9TJ54Ma0R
eXC8DJHKK8tTuWrLs8GGmWg/IVi1mEiO+JzTc9reRjIlJOSQ60C5FBYqCOsSlootJBpthAELnevQ
swrWpTtMKE1f9iMIGzg1a/4U/bcP37XlpoXYikMdkdNj96AaQqS4Yivibx4eMK2Pgd+5ArOW4SA9
YZdSXr5+G/JtoWBh8xk4FUCxC6lQ5L76++IrFFJYo5KDjQUtEMES91T3ZILS0h1EwqhB8eMW9E5U
wWJcomWThofKfGZE7DA+4p0ekSuDPG3CcFSxxTOXXzwX5hmesu/2craag8kmKXoQ/gzlGD+JXyE+
A4Ujshio0ERFfAZlXrX0mmOCbHgaPa7PWKzMlnZnE+cEgbCGiyvvLWB5l8QOZ9wCtSRcW4QwORwT
iQIBwluzWUOkOghyOefnF7Tys8pvpfi66uO6weuEDx2f/mEVmewZDqb2PDQLfgaXAnEBfVKPDkKI
cPsXc4Jw2oXcYxOVQJ/xJN2bYRSrW0AucSJwnv+lKrdqWs3wBBwFqgDXnCuhnEIlKI67sOS9QJVk
z4fEvPeQJQGncsx19QP1jqIzun2WnERVM4LOPzH1l4wNZN3ism+h6lbYEI49K+uRK9duuAwdlAyx
wikl0G2KKzydMGlkV7KGwElLfhxtsK4gc3ofGZ+J8hWpb+3yPQlXa/wnV2twXOwAyLpDnohNqsp9
MLPs0HxK8i3qAgAmBxoAwA/hrd/WO1xBucJwLKIdYcm0eFvUpK3CHpGDaXb0NvlmwX/H1QYAY+gn
x9D4G9+MV5hjZB2a5RUp92m8FRfl1qOOlCTGxK6xObCxZWmXR36Q/ZSyz+Euo7aEdnxr3AyEP+Pr
UvtbHA51dyxhAIP6V5E5FAQgZQkXYY8VRMKrUH2SLsTYmqs/fFyrntdJN78rwUuWyTHHCuX4hSaC
XcEi7cb+kfSRiwrGQddXgxB+tF9pc47z45SeiuWfirhBgekidQjCFXDF2Gn15WVNPdONEzghlC7D
rkWjAvShcGJ4rtSraTKaNWtZ2xJmFsy23sHmDuuwOg/RvyEN6W3EhvYEUSJDNkMkAuOPlq652hjM
vYluM0GPFYSzPUI0RgQMFPGdyBpQtT912tXiPsr4tKyPet50sYmefpunJ7F6b8vKy8cjCnrRpGNs
Yt65cly3prw3xnOarMhE8DKJO/3gWfAjWNlRiA+vzUfdmMMGzCzLrrPE8Yx2Un8SqUS9eREHrttF
bod2uU7ADUG8IIUwFCSHLzWDlclN02WUzuxzVXqOueICRnd0Nij5qAS+mXpGih8DkaCCdZenNWda
hf5dMoXTkxePHEPYbqfr4QUIvaoV3DKeJVUGWWZe/8mjhzBNZgOfKfJ923oi/9tx/ZPkTqVGDgrq
TkPExZ+NDSF04wpNcPrG0CTC2wb/d3mP968nPZp1tJ/oYu0L/a+gyVrtQtxHJ5q7aPrKuVIfqh41
OO0GlV+LsvsxTPdZGX0rk1FfOanmJSoaieBHHP5p2j03LjqqVWRvzEtgY82bwT+tz1AkA3IK6FFi
TRtKV71d9NjNqmqVpwAVaC3aoHQrohibZJ1G9bce519Bs9eyWzYddGDmhvrHtPiBdkVTf+OOJPTZ
N9VdxjzUrkG7B9HDUKsI/zC/ZGzgGjoEPjsEy3mR+SrxzAD3CHbS8Kf+GPNJ0n0yU9qc+wU+lV/r
V5sTR8+IAEVxPF8Y/hTAFvWuN/s25Wlf6QM0/klv1pIycjHtdQUBcvzVT36YcNCHhJs0u7VVpVwR
NXc0SWnsElTs0hGnikDolvbXxFzTUstnJym+umT3GkSinHl9lOxC3o7JZ1LgnoEmmTqmbmf1KYF5
v5RuW368lrFNUzciKrhNgXzXLAEE99N71200Apy1PfxQMPwzs3MRA26mdp7cUvMkVU/IO4Syqn4a
xRvFQ5rYMfgKdlZ+boarXG6kwX9lFmWKZw5nAG7F3PERBzGeGtcG0WvE4evSbQ3xLIjHga6P8Afu
xgStk9PvUeKYAqUYyvGwOoxh7enJ4ET9SW+PKSC71J7i/jATGD0ANOTJt/iqSXuwo6579Vi7izfA
zETIt5CjUsGJ9PIotA9ZqwDdiGKF92jSNylJ4RG/ISrRi32Ey8ZED8c5BcThLuQAFnME0xfHZ9cf
uLe32wIS5r0qERBS9VSNr/YiKGcMXhDvQVOoZ324aNklZEqQ5Zv6XmuPZfySA1uuvYEdprxG2f1F
zAacZao/aohLjReV/2IpWBeaCLv8Vk/PqLiOwVWXmUtYIDddfZtxma69yuoJ9uEcmYgxDhvsZWAZ
hqQWUA+jgBrPAYB24S09RCbagmwTgL6al1TaCfNhtChoj1ZV/ao/dU0L+MvQ/5OYwC6SnxW/magc
Og3cC/gfNfw+USbXMkdPWion4cIyUFmdzRINZOm3jIe1ajjy3wtWkec1vDAnT6S0V9SO7GyM10Ry
Z/Ecq6dK2vemwzCXFA2n7V6uIGdMHLNzEuUDVTR+OvVAIOEv1hA5oC8jTY8ynMBlcmfBG6s3wtWw
f9q00b5gto6wLWja2Fb/4+i8llzFkij6RUTAwb9KgLxUkkoq80KUu3jv+fpedMQ8TMzc210lwTmZ
udfe6b8abAxmeRoMZBO925w603TV81/86QSdzKBuqKMQ9aK8IPtXRQhY/swKT1gbnxqJ87nh2lic
O+dc+SafAd9l0B3r6tT/zspEDNO811hUxuA90578L9uGFISG5AcDbiKHlsDvjf/dYpIdfcCn8Pzr
3Df+g/VUMl8Qt0VorNr4X7kcUbzldfyXFZ98qOjCefDZMoZLWJy+sAQEiRfZUfxNBYosNxHsqArX
KSM2Pwy6UV+gdiEx4Fpi8sCiS4hZpmnXwubw4bjCCyV98WQSRmVO6KueUm3ZvCgxsKzFoao2Mi9d
g2e1EFs8fAnmx5i9lMkyCj3O/h+FiM/AQ8/WKguMEphGBxKb9WM4QRHlCUjo+mqrDrRPD7P8URvD
iTilmW+MjCKGL942Ei1U7R+aQ5UdrBzUAUiDN/XA4MqON2n7ATdCvzbGXs7cr9hP5p5d5im+tERA
ajNcZTGe6pnyzeQXiU1IxUvXMZwmAynlJuxdtAfxDJv2YNufSvqoE5kBW+w17BuazmF4Kem3pcxm
VlatQ6tza/kSsbxpLP86gAHFUc1dXEDGQzJAFaY9V+b8jI1nPL7M/rtde3m2D5pnG1M+FtewZQib
7JcMobj8lJEn8oqxQNseW+yGsX6szX1ZRshK9zopMbfTsMh3E+04fqrhKz5qS0ZkPzdS4pjyhdXq
K+UGGmDXOF5ffN3rlj5DvKj/V7xHOXodOZosg/5jdLVy2qAJWgmUOV0R2C0t71tkPgXTuIkN9TW/
8+Ca8ZscnG0sN1X1V88Hn0+AOYF/IFuAv2VYHDw68VnUnwzhWMfp+9sovoV45LL+3USf8cFdjKcF
pwhCjJWSCzah2Ek+peAqqrNWPa3xmkxeae2Gc5ydaGCIBxkib+Z+Kv7lsFQsm8fLyJRzyBwxX7OW
srxzZdw7Aklyj7yVNlvxgDtTje1sbNripo1uptDsu6OKVNAweAazLPqvDCIlyO9ShczMKNq4IFMx
quyROPb5+DdB1YxX0hTEuNO616H7FDkUzBeBYX66VZlcB9Vj0MlEEvOai8LVtWZnaC+j8SoTAiHb
X0WCKeGWZBQTo6tPjK/xu6y1d5uuzq7/ESW9Kq1HWp4TDWxmp46/mb9djCn6ZDhKtJ3GPxvfXQYM
yr8Br43Owk2fhgPIKNkLfNJJ8A15kVFGGABGG8pfyQb6Hm5qCu6eb2OcP2qzy8NvKNjIvCVLe7Mh
rMDXziOFNR9wHP+r+2/4qiTfLXPOIDuNhIswNQpNrxzpv/GX4hXt00tuvcrD1eezzYD4NVB8F44V
dQeFh4w2NqSXGz9ybf3UIs3FzJTrNQzcWny2tKYhtoc+b9cSUSBh+hJB+SsNUULvlrwWmTuRkzZs
oO27+GYGB2x/UfktmT86IjbAIFK/xnHdsNsxWlfRWou3QrtPM4VjCz/wqkXYfb3uo4yZqL+MMMQt
ZIm83Gydi/thCK4Vu2cxyam/aoK/CpKVATj8CA1il96b8NR3HCFkFPp3ZhiaWa2s4pZB55RYv7ws
2uJ0HJuXvvUdOz9P7HJr0n+wUJtmKKG4GnLj7G3Nddkz6p+Tm7Ug6s2ntnilPtVqGdtqq5T1l8LX
uMN/6+5ZEjukkQgb0coi1qwmCnCVAiahisr4aVpZvrd/0XjMay+Druk/guRjoOSoohfJREUdhVdM
gt8PgwWBA8pHfWNtJPO35p4u+9aPpsFLSs/J5ad1niQfu/FTkootVwDFvMyh0m5omkkYqf0/wRSJ
Xa3q2Zh5vre1QR6FN31H81aw+i6fP8lTkdDth/FbMx7hxA/sf0oxVhHzIklHa3zW1LHTZlmKq3uk
VUc4RbT7XByYkU4sjucXUX+i4acnrkRQu6bDYdA+sninTO+sGV432ilQnBg8emlr1t2AJQhyzHoW
gJTVZTFhZ/+ajyof1zUEGAKW6O4qdEjJI0jTlUbubJw04zyp+8R8z1KEhS08N7iC+mBG6+eXNndw
blDEOhLDZJjymffSwiwtPXNUUpPbfrbcmefVyHt2rFi4bnaSibGAqcBbUr9qJkO4rzkl/sH/p2ZH
WT9ogAnYoXsowvCBJ0wdn0I95Cm1KI9A5C7NdF1vtfCk82IkhmctX+evWhybZR7XHHBRpuFNxQYm
KFxGKpwEYXEKbmN1ZxkgBeyXRQpVsVmw+4aeu2Mr6Arzbxbkqy7Yj+qnMpjAxo7xLQM1k7HSTpcY
82KRvof5d2xf9WKvvQft2q7fQibIJEtqOGkZBygZKDmQoeDzpLCsx5C4wVVg3OR2x/JGOK2UC5rO
2BeHoQ/3fc+4mLO2K9YKQOJC1i9+xTbonE7eTqonJS9+8SzgLSftquMJiCH+Re5m+UHCnUVqg7YW
30JsFdq4lOXO4L+5dKFvzKC0JfxqzU9FtCOKbE5dAMSH1HCxu1szHOrm3BqsSX0nf8n8bMNrOsub
2mQbDBwXEUtD63RD5llTT/jhYZaPSv9bSbcidiNx5GOFwO6mDY6PVf0lLfpHDzvL4I/RZseDYGFZ
0yPHqn4y3zUGKpzgTxrdQftleJz6nk6Ag6rQc9HhhMpPWdkrA+SmYwChvScs3Q6ZKzxSrgjQcw8D
gXLScgLBHpMKQ1M+TemtJ2IhDW5W84JNjEGk3r/WIzE/z8Q0GXDSQHTbEbJBGUhpwAUX2GwLFWsw
weUMJD4QT4r6ZTb3vONHT099ciIabMA5nvp7tfqHo9OQv9mjqY2+h8NLdJ4i2Q6GPb7J37Fj4fit
7599CZhqv46UZZL4XBakGul1wmjXQuWG/CiqKNbslEMuG9blgiuiY9oxbh5HDjYF+XqyeLT+dsmG
IvVyfp+YZTZwix3Va3HMR481CsDUF0GmjLnV6n2B1QdxwkwOoXZGN8LD910lJa8aMrFuOWxxpwM0
tFPRnYbQGbN9UjqS4QZ4f+UDXkOt+GwYZCbWI9TvVvePUIfSfBmLO3gih0GVHbmS65jX2J1qyueX
ruLvoLSS7tNPjqEABVfbPDxWvOdNljmhuGmw5XM8LBdRGW6n9p63d3h1R+THqtq1bAVZcw6V2qeV
PoKQrmaVKltcDLAhmXnrxytDfGtmV+otEyeuqOHDEFB7b0RQras7EjOSBhJmxB1WrHGVWXO1Xuzm
7RboSVOYSt764q58Zsmt7fp1+8ZurUHmUz3M1Ydicbd24wZ7vavYoOzODGUfRXcIooLfl1EO+jh8
r3XX6c2WlaANoHaCm1VAl6ekHuW2esB6x4P9YRxle5NXlw5sPgrufrfzFSc3D2nbvhBZ5kRMjKLA
fGGZ8X5q8dWsGoEwvMGqXWkMpGZv4fKnZ20GoNY3vMxyStnjJTUJzauyc6NHb/X3vuAVZB4wo67F
ZxHvyJ3z+z9yH5q6d7oIbpAdu+pJmq96R7hYdpO76zgivx709Dsh8CQd/wqdHe3c0YySas8CoGmJ
HXOzGkG0f0nCD396b0HYOZDeo/Cv1oBMSVqsvLJxZnt0qpL1v5R+0gclgrVclVh8E7fPKFxkhB1K
Qfz0BYgNZlgU76x/DUicfIYRTKymEVB2hT6iOZZAZuHDxnJtQNvU+ttEbkcP2Wvbf2O+n1ExLP93
kN+FmNxAix2j+6BRnkoNfyF4CelQISyGxhAqjThX472ku/3DyNYTPu5wj0OIoW2ZOlzuJQl2EL8K
03zruy7cYf5mXK/3vwpExegy8KN/SpR9bhwrysNRfwzJYZK2I1+QmEgGU1BACp0Az+esJ9ckZwyu
rHn3ppZWaodz721gTWrbUtCapEDdNfVUIlfVV2k+EWe0pqnGWMIpmIeeQXQLeUpStfNlt+czWGBp
zY1ZV96QPQx5gW7I2Kcw/zLKLKYIJBs1BlfI8N2YlzE9a3rNOcu+vGCbUYwZ4msyyUBh/N5CzGUn
sSwlpoCAhgVNqDY84Fp81uVdQO+vJwZNOekJ1YqZT2N8Ko8o/oHrlmQ3Zqt18K7WH1X8p0Vkh54b
FA9Gg6J9ltXerg+ifBXcyJj724M2vvAlk6ig2ecl6WRAr7fXBQ1/xQguYzpc/5bqVuVDARjRPWFv
CVX1JWDBbU8UFpmH8sHXTxDP5JM6LTQUpz3zhQW5gPvnfCl5D9IR9KB/YlFhI9k9MWbP6G2nHtuH
ML4xsnmzjhvJOk/BWtJuGhy0VrRsle+caQRl48/mLPktIIgl5uVR5gNVF+8mMEMudS+VVa4LGVmH
5ejSiBoubzRxz+r3WKp3evvEm11HH36uc2dBm5rX3vzoIhyczKTU/j4xjyXDFJZW2czgAkp87pp/
QTy7DVCdoDCAEhyDaavGGix2+FLJe8ZmrmQzOAzp1pu1REhFCZioUZ4l+meS7bripa5PAdaDKOK2
i/NHivXfxnxXKZ7kv6Twj2rmkrrMAIxIiiUxVhjMlRa8mVGL9hxFuE4XRoxAudBnxteKlUauStfv
qtCr0N3k5JrDkfYkIWEJ82b/3zQSVvxlkwaHVIhi2xzbPnHS5p5VtGOcipbujYEXM7MdonI1IDfi
eCAvKXHYFMvFDq4WG+hYCEMY/wa/hJjBBBNsTQ7Efj7No+9aBtQKE4y45Qyjx8HbtCbFd8VZTByd
8WVXyWbSfiPDoOwQ8C9wi5NXT0glxozzhYmLg7MyR+XTpghqEYc/1ilGqCMZCgYeWJa9bEXcMDQD
nS1O2MjcGLwrH9+KXNvO8W2M0FW5OBL4HwwGwNVYx4S+Fgq2/GRBYrtXskEvYGZ7TbUBMFP41uZb
8ck7qJtkhVwRx7ssHHaT7TWLKf8RTH+ddcVghbvy6tecgyi3ZJNp+dWWPiT/K7OO5Cyux+nR+9dU
+dCqj5rQPLqD+Zzn5zD+FOJaEhsf8MLV3HrTiASJuEI5QkIBkcEDGbQzM8NKZFy5b3im17HyKqd3
rf2c43fFPjXIaJP1lKF1kDxjpG698tcBEZ8rUvo3gvMx5N4KfMxCBiOXebbO2VhtQqZeUXNa/Pel
DMVV/yUxS78XSjaMDwQQ/9glNSP5hDldNWkJq1q5yDUE83VIu9UwLDcYsR7EcybtJbTKg19DAL7H
wPJChTuUwnUY8k+gNuizeJsyM2S5O3Ev05okZRLGhGdgvyh1lWCR5QsdnjKefrvnnhGFOxIrj66w
9sn2qI2WCSZ9S6VtfQDYHv7EMH/YIs0l2Aac2OqxGCqE2+pfS8icyVNBTBkXtYYiGBFfVblVV29l
waUKqDj2FDWRD5q51evTEGsVFMddqX9iEo5TFtXX9VvVBpuovFnSXm+3w7j38/ISEazd8q3IiFOV
SvPaT65PrnBUfxbLj758GE3nTrbBXZCjhRs2xOrSVhHaQkKyLfal0PkiWgJh2/5fpsbnRlf+JGim
kABnAJV1x+xSsl5V41KlJlE0XDDkhehqC3g64qPunBQagampYWOj87j2whb3HcJHTGiUiH5xRqzK
pWYK4dN3mn4QKAcgqb529c13qz9qMcftsNGa9FC9C2qbGSG5wPTamvo6SD7N/n+z1jbh5owowjjZ
QQj7hvXvROyYCYnZVG6DFBIK3qxnggHYC8ADcc8SLohtxjTNsNAL55mJIsUfsuaxUZbe8KoZL9Fg
oxkTjEeK3rCxYWj6bJ1pP0XxO8sJzv+Z/EGvRlluym9oxrMUv4fQ59KHRUlHfVZbXgfjC/8ZBYBF
iKI7peYxO5QtcUDqXm4dSRcnOfiS0atLKBV5zZDupVT1C8sInjlSHY2Ilu+7gPMSHG9WyFpOjnpI
XD1DTxkm0MK2YxY/Zjl53fiPiJkEc0QNoMY4Bl3f/DNC9Sxpm17esxT4kLDiPSoGKneVL3tJBiM0
gJrMqkmrHG+K8aMWJAcwrIp2+F+a9psNYaR2jkj1e0JbVEaH43CPxRLBumpVhm+6kwbbAOEuxPvj
8BK01zn8MacXCmQhvcUWRiJGIBZUTNo/yoqkB/lRJDFBY9Ra5ORq9jpgAuBnx2x4tUWCMY/SHBBF
OAVPU8OXoETvlcV1Mi3AMqCsRVKoF6ffwM9Bd+vLq1YR3MfvnK4tcAAscqvWxAoPq62hmDOPdFTF
ZZ3oYL+DE8S56qgoopvAf1gSgYHCkTm/Jasn939YxQy3yFAJESs4shKWFZBCFe4SZRfqLLOvn6MP
fEZCJ6oVcsyvxrNe4UcozMbTsUh+su/eGabYyZj8jcndNug+Bz6tO/RrzX+r/K0mv8jTIav347+M
uD5rktYVuMjSy6KyKc1L+ZVDf+iafWQv9xy+zDNIB7qaD1JzpmmK+62CYahn8DdGTA3aczL8anpF
EDHGgYMpNN4GftqfokSXXjLLUirWwasZamnZSEScQ3wkZihTN1cB5qlUnl3T6jeJQj21CeeMjEFo
ysadSuQT7AFLikivb8HfMtDAQC52pnhEoPssNneWf0rGMKVo8THF95aEwGBTtaep20sW86Rd9sil
ty74XjwG/KcC6FLd2t9n5GU1xMLMr1LkgXIGaD8qj8AVn45V3swIdnLMCPWMGNQzsyBSSyXkSmDl
mMCRCkm+Yu48+dAq7EXghqENouPNg+o8J4ugS5ZpM8keNJQXYrlP8R5MtvU10QS0fbdr7RSXOrMm
hWFsmO54p6QJGBFT10tQdBugy5RHI7jP1YEp7qRtEosAf1yiy2A8ai+YlkLVy4Wbyl6FySPZpaNr
pC9pejSDIw1EQLwZMjpG8cDaQk6gMw3dR5BaMJnMMEeHTRNmS6jma1duyHvRkw1pTdhGJgSYcjsJ
T6hwG08Jl/tdVJdCrEu8PXmOjB8nZPbcuUK7GSrim39P38QfMuprIHsjQgsaML4XyAy7pAZXvwtc
pGV7Mbpdnd9bmIDxr6HWrisuo+ZtilDsjnIZO6nOHK786Zmwj/XMbdGuw7Y4pQj5DQe2bP4fLTqp
H7N8aRp0CrERgX2km2ZCp3FWzOFG0yKnqucNvDruBnWUIGSeghYoid+muPeK+hqkqEjBrqxkiku8
edE9k/3NqFM5XAKBZX/gKhmZ6uB1bW8ysrNWfkh8gIIPTLPWDcp4xrj4Ufb/ZuJtG/LBcbw7OimH
o9vq9wrIv7WellxTfr8kwbGNTiZ1oJBsCuxjqF7s9kU3kVfkg50/RzN1Jjppo/xg39Zmlnedj7kV
J2RVEK2YBt4SujKmp0y91uq/EFlCUp5lCJw97G0sj3r2pXUZM7gcgPukhBsfPESlE+NPNGIVlGxn
uOEBS1vKpbMlX9PEK7BvR29Fsu0QWNoUkHc7xeWeKZ3ivxTwECl2Ksn8tTkkJprJurnXnacSK4wD
hCBziBtSxYhvfI1Nr2sCJw+TexG6k/IyRqdw/gAaiOxlot7q9UojrDwwPfbQv3fTNdDPFVU4GfLe
nG/JYsHMpOo49EBVF0LPx7eevfr628yMo+PFY6aOlzoQRHK4ktF60Js9SQQRU3A/pzjGuwVlpgiQ
D3KsxT/23njxYOHe3CjlLgpR54NgL0cv4fCTQP2Lkj1PQ7yxdBQE6a3lIFewtBrB4uUEBVjyp1E+
uvgipxS+Hk6zXR+dZ/9m1XczAVHJoX6WxSEXBmakJkN40s62SNzfgbbMkchMB/H4i4STzjvffzOG
U5+DDgEE6ctGK0j1WLtJ77ZtOHbwERuMPXhXNDZOM7m36Yixba4rBL8clSLcZubeJHW3UMQhkBCw
dRoL3u34aimvCZENpOh4rTR7Ezho2hDaVSvMkAmYBMAzGcwqar2p4hqJ7deiEcKlvzKBFviukxYP
Kh84K19azAzcSTC3LkE7Boyq8aER3xONO9/YV/7bOB60SvpDP7/nTY4UbeCz5xIprLUsF07AUdBY
ydawfM4X0r8KMHiJX1rg15Z3YfKrRB8dEtpoTrtu2Of1QBPae2Ymb3qBLkEtH+G7GBgMlmXhFRmJ
3F3WfMZShPnJdtLopbQt0gZ1EzSdCZVi9FtL2Lvl6S0/G2YDo5LDKpdMx+aHbNF4y33oEIc4ow2L
5KsDrCmx8GRQMFpOvQGKkfoQb6X9Z/WneOxQCTGxKSESju0Cd35FjOF8JTy2KlxZwIDPJ/m37k9z
O0GWEMjPRLzDWBHoxlojmMa3uanUsTkMxv/d6q4r6cUC33BM+sGuaz0pr4Hr8dE0Y7Op4E8MgU+d
m7dH56XsSrTmPSczCX/AuLM6Ih4UjVgCHB0jP8ZsrFKt3pTz02DOS7kcvM5gMbY6EH9LzjUlInhj
zBxfFbjgeNJStdkDwDhmY2yjmTwkku2q1oSXXmYjj2gmpjs03UD31wL/t+idWr7rY+jasUUr/xx5
/AXTwb77SmSONuOPBAbCOqJTnnT491Frsnz4hwmOcVrj30M/c8rRYJVTiv3EnLzAUD91HK0pSpR1
lwpmsulmwGqacXgkEPd+QDYmTp92ZP5IvLEK8B9ZvNrmjnaM6hzZFeOKz8eMGW5tthxFTf0uwaTV
WMM7f29239xbAfBLgYEhzWPHNuVnhP5FKBquCtOdfSAv6e43aDFaec1ndZ0p1RvO2mxqfyqDZP+x
IM2gwJ6UrQegyCTyHan9mmSCNjT1GPB25tZCDwe7lIOm0DM6Q0wPPLJVxf6Zlvk8WkXMdd7z0BQ1
HvFg1zJDH9qvrHtJtPzSzdI65vIzMX3bYFZ6PZ1z47mELMj2MYUjGGYf0263tlJAtzYh68lmuYQG
6hHY4dlA3TCrH/7gtSvUnTx/9gWGTuZTdea17Byzi+mB0QBZJ1+SjF0W3sLxMrLEiZzU9sHKDjLx
ZUZlb7o0ulQ9s7ZM+rTqSax6AmvNrxB5NMCLmTHAitW1SmQtO3zYKFV4CaZ0u98a+bGHqBiznRp3
jsWrLM/bAG57Kk4S6IjN8E4Q45wPPyWd+wRjo/Q4vQkH5zLnd9fcTlzI3vPmGoMvWxhM0p7rlOjr
4t6S8+4vH+/IvyKBTNfZquZPHfj4uQRIz6VpxdqnfSxnjkaRmYtsn85MV2BF4aeK7sHHsGuYGi5R
6jZ0gaoEGyk7Jqi9kkyOeVnNWGKWRM7OiVLlWNXhhU1c1IMAwKR0Gka7VQamv3pOyVu/pHTRYrHz
ivSWmeO2xCCiATUWCLeivRlcj7ZCs9vT3Vche0oHaR10/7IpnVZ111+iMHFnMuRs2aaF25BZ5NhN
5tBZbCSVKolO1EcvorbqO+SxkEpSf/hYC/2GUzSyekep1CP9/2sSMq23SHY4dSRTU0Q5NvBD3rFi
hzZVwlKQqTm5LCTXkunGsjTcapYjqWS2Y7gidKkj31pVpZ1E59txgDzVYdMJ+3ugSfV5lmNN+Tej
jXF3oLZqa0voDpo55pu1jIW7UGkP1OQ91stnSJOpIOy2mWBm0XstVhzIy1Xf/5nk980VhXNYkRbB
XD8wLsoQOyPYdwqoQ4KztzizmeN5ajCgfVI/KJs223eF4erxq8lYX2qoCKdfPSKZV/2ZKriPL90i
jqYj8VqNTzZUs2Smj9EYPybpBNg3CthHK3WNggTJfpPL5ZONImDtw4CTUQt+iilhw4698LFOXpav
hvnaFjrJOA3B2EVAEgYZP+3Vrh+mdTLVAnzr066zVTniOQzI6W6ta9kOVx3Y2+fKbriHVVi77tnA
WLEMJSHrOnsMpnmIAnubqQ1YAKdaNl1Cyf6dqojkPNDksTnKNasCm3tnY9Zk/xIgrF+tZKGDS4rF
SnUvejY+mfo+as3tEPso6ZANFdFxbHnAvAuZ3+LUi2h7tF+yWtdFTOu6QA1cj+RQa3pMh/su1PeE
6ZRIvjuTUXus//U5JdaoEGyD2Blg6ouabTKFq7AN12Q10T9cFJ77riN8AXdHEXzNwLx+0E0oNDX+
cqKRwvImciw3ku5AjODnz/MfZuVjZcP6/ta29cN6MhAuFrYog6MhJiIVoNfabsFwbcLCNjQQ1TjQ
jI7tTWwCMmu+660E7avy8qiMKYohv6VszRE+5ZqynvrhWXJUVj1n8AUZU0Z+C9U7kfKVfSx1Kpf6
YeMOiulewoPaAcawDKDQmD9/xNjD1cBn/Qh9MOp31AXIYSfbXFTthS8aoJ7/puq71ohUDV6yBBh4
wArMeb2sxSgmYqo74kFYBKQwqRtNj5x72v2YzpcQjSqy3EGod4l8jBmAioxup0etzfCrGdzLfkak
px9tZ9TscBF/eTAavrOaSD85kh8+poBOyKSqD4C92jbOicauzOMcxXvyCp0BpEuadHRtq7hkDYs/
fI7KGKZew7EX2ESccZXYQe8pC2ILlIPOrv41arfCMVrZtTsX1kfP1jXGWeaGym89ECcOMtAb86Yw
yJmGUbX168gWwprB72xCBfEwCoyyY3hrUNf5izyX3/ao7KKWHHCeayayGOb3FglEdUvAufyu0Rc2
whmgvfXqPexzsnPuNXtIGqyGJUakqu3JvTRXZf4967haGe+ymwy3m+SGZeMZeBfMjHR9ax/jQFSQ
h8as8mo80XJW7yY9pmWNXAlhuxSHdLr6QXtoNAVpRT6p2DNYFbbO9JOfZtsoR89Xxk+1b/eZpRKC
0Tk+NtYM/5h+K2WBFAiXyoCG3Yj/JFTFRJa4eUhDz3rXGg4N71mlA3mBIwkcMQNjxyjRtkOQ7+oe
fl6dNhnIJDtj3IR6zwBpFFa0KdlI5tfV59Sbb6kxAWn9FEwgFYJrTZ9FfO1HVqinWEd+5rBK7fYW
95qjonp3LEG0mXET6LaKGFBUMlkIQ3FeqPiEgL2CgQNxdTcSP1iC82rpNMktamKrOFym68FSD8Lq
vKk+1MXLKLpl58hvLJTtSD1by7cx7l4Uap58Ninq2k1tG7uKBG8trR5tONBXvOHdI3o1dU2qlqKq
XEXrdxPFid36JKc9F9RMoipk8epKUN312NaSMtgNxnTQZGvD2sRNtXQ9ZNZRzrMhhv0BFm8HGnkU
HGIi1vNEfqfbgkqRvRiwUB6i1yh4Bply0W0wYGZ67cSGpWsKC1BRH2bTzZdZk4OHCp/rzpaIO+Ps
mjjQYlx/uS+eApst+kTUVbsYvUxoeEX92cuTwvP/zwvVXYpeXvR+o7F3bfCLF3suLjGDLa12LV6x
UvrqshfNiAmNRqWyxHmICAbBGTjJ56phHFhn/8Zk9kqapVbxD3YYbaw0vwx1vq8IZ2CpKMcpiB0x
R3n9DnFKN9De+PBjGCkNaK7v5ptWHHuNEsSK0K4pqiRSyKyGWjG3z23gn3wzuSyrStORvk0iixKz
K2pPnNSbka3UsT9vUhF7GtCqncieUMx9EBGjRhssMxBQuEkwwZuyOBE2WzSvGoWE/Ygj7KO+AULE
HoeSpqfmx/xFzLFEtB7w4TdgW0iI67EqLgNOzYBAntxnWwOqoa8hDVAUm6gbOwPxoCxHWEH8+7Tr
simzrqTY5M3egmdNMVmVZGbpuN0J+SDleOOTS2OY5LHkbyENalQnXPWMirif8jI5WGylMuvgRCEJ
UeefI8wuWp+7YYReJQVbZTK3TVu6JXU5Qfvgus2t9aVHjfu2RRUYMUDPjEqmjLPY71yE/qFnFsJm
PZEprk9+ipwPvMOosq7K/8NKsLWppttQY64y+PuSXUeGQVITP5ShYSV7Gi37G0A/+QwShXcE310J
R25hRtV+/Oqzbz/8+E1h4pAHsmMTxZATLmUXWyqjTeTPb7bBbqtwWSeYOQFWb139rgkKC1HzB/k1
y51EhvMjn7DX2BY7Uxz6xsusS4wIWEujE/4DwbGwIubEkCsnjksliNgevI7Bq98HH20D85vBNWY1
rwKoM9kQPuEfNWAFuMFWmwHZU0ox/DpanB50w/5Vte+koKoOpDvbOE+DMm4GdcScrrgTpf8YSq+S
zVKKtj21/r9u+s0ip+VyjIOlPlIOps1O0/Cz0R/xbLuB/DcYf2zIvcn0F8u8vqn+qcawDsAkxlRm
HqvuK4s+J61dIvgcFaeJzJwg41cV6lWQSz5mKMe0kwlHBDZeCQ2XVDdC9jq4uIb0YfQ+rD9aRagm
aFI9b2mGXo3QxhCGdZcpcWOndPK+kzSEVljD/G6CO/WYRjslOk04Ycpw3IQSg81K2ytquyvT8KCj
q471Q2vO3YjyIzMG9H0NRzYyKnYHg6QhPFZnHHhbRZZAN+wrWYFkbGOupBSHaNhmWn8M0I6tBM9C
hHFWWJiJcvaj+DsT1kORQUa7nL+UNm6d1l/zNO5MJitWX22MGSbN7Lgu+LQn9ioQhEAY+nHqq6dp
pfvYmq+BYIZmRjsNG3hBAnMvM6+co0MPNy1PsyMMIhmMZEMO82Yc3wJreqXoY0Iqu4lNWq0KCqEV
5EBEeg6/kOJAt/Y2WTMy5vcAC2bnszujqIlZHBkEBVCpiLMAySJRCL1vbpNx7uiZ057Xx8//NaSm
r4pYvQaIfB2LSxomnelcbfJSfklAHDpbrMfkJwoeqOQbU8IuQbJjU9XQv4v2QNZMb5Ampx5q/rTU
YB0lTgyZ89AiuWicEQOQ7zCSshIqIOXJuSmjV1768zSHb5aecE8II1+PylNhKi+qJ8OmrVkQvAoQ
VaJRZcBaUvVbsPDHon8juPdvKjfkb3shkF/YftAJUr0GKwp9jEVgppchpNT+j6PzWI4V2aLoFxGB
N1OV9yojOyHkLp4EEkjg63vRs9fxIiTdKsg8Zu+1LRdFTAnKCE8tLqMc2n3qHYTxU0e7hruRZ+7g
jP7DKKJtAxy6GPgE5ihDuoRwmg59MPy2GQN77G0Z2SwxmZRGxCkJvnekbvGdz7ZKNoLN8Chwtg4s
loynOQ5HetxG6PnitP4tB7I7XZquXObrEd+BzpC6j6lHOH58YHKG+08xPtLG6BTCRWggHZA2e9eN
meJJSw00zrHvyHLxlGYLE8x829GdoiVw0Aen+q+D4CvSdayWNdYO+Ku29TzozWaewpam220sSjTc
WGDrItgXj6F90/HWJvCAwnFv1NS7Opd9BbuFzeYx5k2ta+eVZJAXRJzXsMWb4xbzoZ1A0yMYXHTP
XgoLj8Vfay09ClWN0B5WZE+GztzKZGRQMtwMY2uja8Zp4DxORjCRyvtHyjOHMj/MwQJhs3YGlvER
MRMYEPY1Dvp2yDujth4KcasD5kvxuEtZvwaYeIu03Ec2m7m2YddcLFqiwQgYRqFV7wqDZD48pqOi
t469H7NUrw3HTaGZFFzE++aW95rXCBypr0UWzawXFmD1wYpuJZyTMuqf88le+TJ+j4A6+iI/ECt/
69kY6GO+0xqetjn/oUYvY2Uv/Ji79L7qaTjFjcdAqFoA2F8Jxava6gsBj88cxpVi+2/OBiHPf7Nj
Gteh2peAIuoceYoV/LW5k6BZ7YDteDciCBM8bUZYvDYcN0QRIChPpqOdgfXjMxSRTvBXuapUcOrw
iulT/4gpvKcR31QG/qcCkifWvDI7b4jwLbTTJisqCnam34arr3XrtbWp4IwI/0HOA+FK9HJmo7+l
zRWjWZC5u0oJ9OqUhLmRX0hxeLbVd5W/qn461DbnY+0cA0vn7vmew1wcoHyVvTQGLH9gnfU2OEzD
uPOqGphcYKxUy1gpxrIf9QFZAegU9RYqUXFuoSwEeYDtgbK5ru9miaClTDY6EXsyQxrhMz9tu4Pl
uVwhEUkmHYUaTYODYtVN00czultXR/DrAiAiwTsuXvUQKcqcIkIUQucFdwEuqVYjHoJ50ddgQWQi
hYIrspx1Zp7U5L5GTbuVlnXuE39jsXN0ynhh6NW+9oa13bSHohXIgJCYMbL8V4fFQdU8h/MlqCTe
4XxtE2pljSxEPHetquZVZV9R8T21wE1qsQbwzTHElqns19YU7Qtd7ZJseg6rahWge2YLxOQ7W9gT
ti+czdZ0tJiBhZ234mJG31TANiLm0vhsg3WAgsCHTlrr3tmU7EkyfdshVynyUxJymUQ9+b2/PBQY
ekjPg2I8TLRQ0Bnz3OMOds5RCqYSknsfOTsVwFJkCSMghtSGhzaHseGYmZyx6uaz81dks8RJsjHJ
WsIsYXtz1zC7XN096VcAwFmJsACMSbPVhcJdFpxA0rS9uIaIB7lr76PslqrETuBE7EYofRuAQZP2
XdCVmsgw7ag+5rG/SVP3J1JoNnS5NeyJA3Hlp/e5B0l1+U6/xRohZ9nWoST5rFDGDYi9J13tq6RB
YvwXtSjyPbyasxShRftiVP2l0LGnGPrF8vyN01Q4uYb94IDcz2KSINh+a55xaoJwF1reyunlTTNc
jHOQO5ioemOEIe3samd98jedAdbuozT6VV5xmKJUzJkY9gaWWrGNJEpYSm6nbr4L9dkgkS6DL4fR
diemRzCx3vbEhvA4Upzz/DPjRo6TEVPOEB9ixYA2bb9dN75XrN+Xudth8QlZwNuGmm1IGQZo3Xn1
+otflacoyBZDcfdmSz2mRD856nW+L3AI92yAgCAwYeNdU4rz0b3PpJMSzl+WbkX9nk/pwWuvNgSZ
JBtPmD02NZ6GwB0ueTph6cQJgGjcshWmb7lIB8q/GSyg/I8KyYDVqcc4FgdPmXeTmC09ql7tmBnZ
4K5a9EBPow5PEKirq1BDUliGTjE7/qdbHE/ANIqb4dVoGas/rQ5Z9inmROmPIQXln+Kh6zoHbE46
vKOyIw0pYi4kE59hh92ExFCFmzQhSIk0Sw94haiyjY4WZarP9VheLYOMK9QnZVo8ByYcAu+URQn4
KlkQf5dpFCP2sUp+o9Kjm0XUF7OlqZ18zQRvP+CQ7AUgl9p4iwummKOc1cZAMCDe2llBCAZS/uG3
s5mmQ6tb6WG310eX6U+1ycYIQzwg8NY81RK/UCCWoYpMdDRUaVNwisv+ZiMBTjnaNL09R757rbLk
7Onj2sycrSo77s8Oh4VHfM3FES9T+KyNlDODd2l9A+s/LoKiuqbCOoyx3Pm4tyY0xtLUnjXfwyrJ
YJioS6vvLhnE6SaGyR9MwW6MkDVagK3nmTPZC5mGBZNuSmu6UwRZOZlpgUDyIEZzUReHbNAXTf8e
5O0mcrgioccpr1m0pCImHEP8PpZMiLjj/DAb0etKh+xrbqjPZ8S3wdEVbbKu2Dmac9a4rFUU8dS7
Gw2MVFIAlCQjyBnoDGe9Opd8aqHn1RlMopUgH56H11nIYtaSo52zUsaLLWZ2DnAj2tX670hohMle
LU/1XQAFJQNYDH+G9G5r15njttb4kYWJyQL9mQP/IvQA9o4x6C8FFlfE12ls/iHC28rEeYnrRDJd
oBfDlIs+VaFwhNrbmeLVn2O9U8SaHTKqdO6DcS+1gbpQ+aG1wFzmBJxdfKxfOX2anN0uGnuN3LA/
Ta099mH40IT84yi5jI1zHlPxz/ZQBZVoM3V6RXeCIJWxNxWuv+r9wGTQYzKs7OgbC24IUKqgbb2J
e9tPLF7o7lvMAmxZYH80Q5fQ+QrAro9zMa7jFwbJy0hEeLOABT9xpz11Fcah5LM33pvxXlfTpg8z
9nQEpSqxm6Ob6CmfLCtee97410YNpx6lat3URHpCRTdKqmPukx4SOiRyNDCSHnBKCJtJi51R5Y/G
ezMtnpiG4sGyPYDK8JFCqEweEpFBklCr6Fw1n2140vi3TAOUZ6b7nrNqhO3gqehg59a5IHAHTJON
mp2/PAHE10f1x1iZr3ZAHDbtvlZ4u7y1QZDArgwNZ1P42pYB5oIae+tApUp9faNRCDPeWytTPdLS
nNd7OBgwdHHiarncJ+nIAsNl2FQu24h9Zt7eJQu+dcybXyq1HjlKI6QHo7TPEiB+64mvrlV7w6XV
LpzllFenAm6exfK31P6F4pERhcd4Fp82Jh2zJOZ3QuBD7BHNFwND3Pw2ak+tBduIm7NMcXRW6aMj
x8cRgrDWcp/FauvX34o6v5PTou/vLrUN3QrOcoRvbXar8G/hSQVE8+qL4V1MaIEUkefOna73Q+Dp
SwxzY2FN1vKKaY+Ee4y7J4IryX2tzUAFOqw+OUYtUrJ0Fn4sFaDO0CYPzG2PMqpuWarubmnctBLq
8GQBJQH3qLuPIVdfTtRtq3HrY4+sG21ZddSADukbWvhRSXcxsZv1GTjoCrMnY6p0NJAljHzTrcG0
If9NNJ9YpNknoCe/BJHf+hH/eWf4L6rqPyXcsqdYzoB04wCLk1Ypgms0ldYN4ezNS5HEawOOPocS
xUCvVlku+Cof95b+WeOQzvkAC/ywwhhgvk14cOrqWbrZ3iDdyPTCHwjwRxbxcH+jW4A5pLP5Nkt1
rS3vubaIWyHTyERUjULkysUwMMlioqWhfE2KS+GIm8FcLx2lxqQ83NiNODglaZ8V7aFAGo3MxNGC
z8ZCW63rD601Tr6Fg01FLQFHycZCEzNZ9tku/U0UpxsZICVCruMoKq3UfADxh2QEm4yJzXnQmWyW
LodDF7P70BNqCJg3pmzuaW2vDd1/ETWNTZsN66aLqBFtVGVkrRTOZ4AiAG/XX0J5QvzI1e1iFxPt
iPsZ5nqRGg61AhKWSCPsPQRQHc25Q12iz8nb0EaojWj/RPtiyOjZDvq7oglloAl60QQMNwhk7JDT
+Ow3EkhTy+COXvhSIATRs5gppjwGfNWVVkxPQ0Agnh8JusN8Y7TtyqWmlal2ZWpBRGAPWxgr4Kje
hKRnxhje0+AnZg9kibIvczgU2zSmZ1Fv9Jp/dKj4hFCY1RXDsRpiPgp5Jo/M6D37tWZdkeO7zAf5
a/bsPk1yVOppMeQoyaPhaLLr1OAX8+HQLBe7MR7WbhmsdNvBY+it4sAnmBpYBZRZg3YFkfRyggCg
debSxfvjQXm1kaq4jLu6xLurPu+XhT/HgqFVqYJ3YYELpOxwpWT/1Hxxw7qLIvZ3nVHTX+AUT4Yg
xb8+I6lpi2eQtoz0e5+j2a3cM048wm9D/GQCMMY/2cHIKt/LtqJks46NPR5k5R4qOZ2rIr8WfbYJ
C7hjZmPvEusRwwKyWoSwLoMLJOg229jF2JgIFDzT3TIZeZaxtRDznDGoTiy8//IKDK4HdkskJMMV
U3dCyYnGvkjPdQxCvSQAINd89lQIXwVn52qS9t3jnI1DgayywjOKJRnDXZFCqBKooVOvOWhNe+2F
PBN0t64oJYBGWe9VjlyiSjs29Fq2EI2PH9eFr2GuRF/Tp1rl3VVMW1V1YSp2xu+CUcB4bcxOR5PF
se519E4idekli6/WcisyLnz2tXq9d7T+TYzld5Cq5VS6h9ZKboy4mSmBZyFhErhvtMb9/tMHrO3b
mjBGyWuIWZv/4UFEcDzxblbTPuqyvzIqCDPTDhnadKdyeRSSq90j/ef/ZHnBRKqV4drwGBUV0cGh
JEp9ZIm1xgIiZvgu8SVyQBIzYkJ1m8gKlhkLJx1LWhRT0vqUYgJXtlGH311RHtH3bxtyDCILOawZ
/+mZeq5MwL9CmzZGhoI5GO1H7JtfvQM+M0XONVKmxb2HSpFKGtT42DCPIUfKm9zgaeiYdJawYkqn
S5e+Pu2UpYigxlTmSBYNAXxi/DwhVrW6Lc9mWJ3cofiXeT1Z3+BjRVStMrMl2M+p16UiXkxL9wWx
xFw3Yk+diqsB6Yfh70p6Grf5yNEGyim6NDp8aw8SFvMtIye1Pg8Wtpc+6kzfEPRLgQ/t2Satu5bN
g9XhyoThTbgSrqRYfy7YJU52t9QM5EGGezZ16ksxYikx6x0fHiIybaVmZ1TWyTXjpYOazHOYIJeh
YG3K/mTq1l0kHPhFeYqzYF2U+r9MQ9dTowbyXULWTRnhCq/WATRDJDd4RQ12a9QoykdH5KFRZZpl
ImLLrw7CsqeRfWjhsWhjmocAEe/9ND0GD3KgjDSM+Lq/nqiuB4RSRpocPI91VMbmTzdqBMXDPWna
cxrcDTPfRXp/SBL7h7ywlXDTQ6VzIdf6yWxZfVsEWXno44BTRlW4GPzqIw7iRx2NqNKcYxawpx9Z
qBN7i+YEQAHicLt8L7zpMX9UQgF/08Wa1wB7LNYe1lYZo8soGjDaRv+aENBCpYlLp/WXGJOlFnBF
pNbJgeKc9tMmjQM6GBPTS/yvF+C2TduyMPgN1GxocWJxHjTnIdljaR3LEhNn4eBDHkFD8STynFm3
T5/Um+gRKLRAr5mH0dA3VodiaCQAzuYmiVvn2o0Z1xSwlEG/EdL7VPbOkr351s1JaaNOfiqJ6iyN
DmA6VQwK8r4z3sIAgT77ZCKqA7x2uJUgDRduc9YdBhsCs1vo0N8O1OmYrolSbJ1lXGFGGZPiKHWM
0K2DOq/tMUKWswBWxvvJ916KlEA7LJqzxwmRyk7i8Gl04702hkfnzsoVEW70YFr1qv/0XI3fHW88
Lz7n8HbRLRrLBlcXvJ6b1rF8l659L8N6207wt4xo73byOvG5CwdVSgEMOrZjJBo/vgP6KhnvjuVT
d5kli738pasYuboBJZu65IHkBCyvHb2aCxjOCst7F6UP3Y33Yze9FJPGIgr/TZXdC7AJwgZ+weqa
LQwjZbB1OsB74uawcwJgwDqioh3BhDS4sGTQZ/U3B7s/Xdfaj2aqu9j6qbOyVH5yCI02A6B5ehd8
+vQgGod83DkBBDhUmoP6kf4bZ8a7EXZ3w2dATECIY9ztyV0kgi5cabcOKNJIaeq4zdXHweSW5rs7
Bs8xI7eCUPCaLgUFwM5srmBmsU80K8t+ycCncPXAqWJdhDbQHLXzNCCm6HliqsJ7SVgeuVhTXLv+
Q6L1Fnspvs0XR5lXXDp/FiexSO5sq8916uycAa5/8uHkvJ/IQYTDzVtDDrbV0SjQvySlPBjWcCLE
EHfpi23kbDgT9GWZ2x1Tb455QSUeJeQJkF4W6AzbbUSgYvyuQzZAeFstaC0apkA2wM/DyEPluYtB
vGqOxHWX00uDi6vNXW+Gu0j7FfAB21ZsRxcoutlJilUoEJPk221htfX+Sy3eh4yPKBpfkx51NFNS
AxCLyElQxlw62Ay2REzOCMFNI7d4N+GoCwroRPBCshIQBqjoedcwfSQpco/Q/XMMzsoSgFUGKpBA
QcDovo0bTP9q6IYVHvdMjcROd0eRgRpvgxOGx3Oo3E+La6FS5rtfl08NHAflpy+jYZPW/qMa8eJF
AK5VCysTOTC7IqPsN9rsc5LH0WEjZmIlswIUEFkumJnme2FojKiCmS62qgjG8nMCQVzCYYb0lOog
I7RG32puB2qRVUZCUOgQQoKaqFThUl/SBjWa4ydXFcmzEyEhNTqHdOSOaE528OxgULVszEQeEty1
nv0zzcsW173g26A++64H9zfz28sk5jE1CoM8dgI6IrxONfMUpX5GxM2TR8R5otnXym/Ypo/LEDKE
xZoExrRk92rhDWrr5FdWJVJJvvKgG8+kbqwH5GpM+3cj0us2ITmBR0Rv/TdQ8e9aQy4WvjCBvLNw
gjl1UXsqJfdFMbrHqUdr25bs6dtyg3pKXzYjq5OUTXSJiPupsUSJfwPMdFYknIclyBvY7Zr2nUcj
0sMg3Hpjt9WT9hDoHMymRnp0MQ0XbcjBHUkqteJH8139WFZszFyFGViU6EWziPzAPpBkDlZYN3Q5
vbe6dWtyuas6HLQmBW4j/2HauMUVa1Zm7gQ9BWh58qYnhkEEyFn6DZZQPFO5+WePGNZGT/tsUMRT
ArrF0/xw+PQ5KB6QLQzARMqe4aZhMT/gmLxNpSQ20DsiKsF/ECeXZkaKGTUbMF2d7b66WR2jdsYC
oB3agxogh6jC3HPb0KeMiKiVy55BmdkZ6JgHQAJ0+1RM35qoLmbp36qUwXxd8zej/rumRXU0o3Jr
V4Rbe/JqO/FeI0vdabNXCZJBYSUqiFpDGhB8OEzDGkp2qTSAXwl9sm9DBs5dF6sZznuy/eaoBgPm
m9Xyuac1dIBRr3ZTjghd8wSyfOuU6MU9iOqvAJW88nRMERaeOjBcLgAv4rRci+zgPKHJMPJfMMTL
KfvnS75Szd8DKLsNqvxievBMEMQ2zbmc+/QHJpK17jwbuRlgP3ZIjLa5TwIWFUnu7FIu7ycVfNlA
mh1IBQ0mLc+pfl3beO+yac8k8uoM1SZq40flT+vAHEhU1Zh3Rb2PPS3aZ7lORaThVAdRRZjIIkzb
h1PLu+UUl1oAoaRaRZVCaDHKsXQiih1TwIDeI+D6zEz7M+2jZZ0797RB+TxSKYxgodJMoaxDmToY
ZOf5ZB8aWER9s36YSfCSm9Cp/Sp42Lr1QsTDn2LUMUgfciq0CC/eAfE4umMPx8zv9o2j7wZe/igv
jlHVnFhNrXwdn6unnVXoL3wD97nebsME7l3K+U1hjSWVNtq133Mb2Ek7Eo7GIV+FBQNoByM3mjvD
TSDipdimLQiIYUUeuxZuMxEfTD27jKbxlpXEw0ljTfwBRKoZhwjG1fKYArvIDKq+OQcdRlXwgYmR
LpV3MeAhDsx/HHMOYtCbaxeIDVf+Oh7cXWPtleMYgEZy++QaENvK+Jno6HHRk1XVlt3aHHIytZhq
okw1RjRoDgpcNTRkSozperQcAmjkasjro5Wx9uafSUJr/NzlsCxDS19h/syI8IJxaQ50DpECoT11
M7aLELSCGfOkwMDUOoNP6pURwfkotIeFwmc00mMjwRaXEWILjVqwIhvZoQNcmiP0vkyb9n1j3Jx0
2pUGyTujgdpGZg0xmc5P3/nntukegwGCVZb6hymtd7+gD6xnSLhCWeoKPF+BzDhSKxTfQyK2spzW
jWBhaybFNsRMOBSRvVaNOy2LOH5pfRPHG8e8CachHF7SMX+xJHki7Oo5hHxtps1wSknR7ZzY+lQp
PRnI30tCVb42VLCeOIhczaYKgOjEXEKsBP6CJ2lk3yJyf/6f8pvTe2KRGRtN2r8ocB+VHsiV0LCW
EoO58/PhQEzfKUumL18PEblM/otf4FVvm3hPvupmgEzKzYcJaoByJmLvrfPHz2qKrsz4NjmpkbXq
tjG9GsLK7g7pKARjGi67shxg0cM80jEtC6u62W7xohW9gRqx/2SaW2znpPm+UTqqK7WLGg5T5c+9
dYq0ox2YaUEuZvPCKLfICkyKeoVmbqbXldOiMsNVa6uHKFLM4ymsiL5l72SXGArjwrpRE885c9W9
cB32tsiZpHVIlP/Wj1gcwyxTc7QaZ1tr3BvZ8gXGsMSqqDy5mX+2c+UsKCiI6hgUy4oRnwxoTV1n
Q+v1dBHpbIKtLeMWB2VzVD6QcX7zj7LY7da+++r27CcNRf3a0uk/aYF4LWBQBAqigBz4EHRNa9YG
6axBlhOGrNpfrcCOrXDAAOgBZON39TcqkUeij/ZSqwcojuZN69VnmVZowAz6bTuKt5HKGCaVhyZG
dpGgcp/IKCwuXVj/2DYlTGbi/A6EOknD+eBB/abKlSx+atBI/Gm0FHytgz/iQHCADFYJ0z9ICI/E
7ryzgxQe/1Sucf3n4NC8NERVlgB1MnMPgnOn97q6FEZM7T6EMbtDxuhJAS6lLDcl094kyf71oOY0
8ryKriOLgdwgQJl6xYLJg/jsk8V9isQryY8rxw/2sv9umF6EDG6x0yYh9V/6CcSebVPKkvITxMw1
Ipc7KOlfJ45eje696yRLnJLHJIrWZYWFORcnvRu/PBLQMq8CMN+xp7sEhn4epFrrnbhoKe4V9EcR
Xxg/5x7I9lmvnSdI+ZUcF7I3ruPYH1xPQZn+gpy11GfpBkvsyfS+7Kg4Eh+8qTDF92QLKIS3S4e0
ib2MjWJTo6UjdbT9bmT9R1GMw88ik6XHT7bqEliVMpblfqhd1qMAmfygqw8Dbs7n3kBgYkvwZMyU
EEAAF28qd9x7bZ7eareuMBALNFk5+aXRczaBxwXn31ZMawklcAmP7WZ4x8AB0+JacWk4Yz246WWI
B1iY/4qJnVcG26OBjALkCs/ReLOQnKHUYrXKR3oc6Gb8czVL7j85ffRiUwCcad5dtezqczudjXaW
n9BEONuU4PMMldICrF6fbrxcW0EyXaT9HaR/zCbdZJtSv0zezpHvlr+rBbELhVj5TbkMxZeI4I9q
axOA9kASlBdtgU0ujaxYhRI+QLBEOKywApPw03nPPksuVAryE1cmuxK2Pk+VesWUygAyadfw0aru
BNLKEiDetxPruDk6Y2b/8wwheN2aeARYncbl3RpZoKJSnVMSzkW/oWnH85uhCimjtwgaduiix74N
cuV3cNBg90yAFuD5iBzPLDLO5EzBmNPvW85prL4SvFVxGNBu/tOATxIowDjoL8JL1PfFIkVf51rJ
hdEmryxdP6epx54v4PG1onSRNqzJNa6JlndXa885sj8Xx2HC70ywCYBEQc3G0Bfs5lfPbot0wvZo
NdCKxa4O+DygT3/G1r7V3tjUEwmmhQfrinF0yfaa+TvZq6zuF6a3KSCe2jFUYEyB0U6ANIeBk7yN
rrsdGoRoT+YnX49RE4DsrwSCS1o4tPCHgcm4zSXKio9OSySXeflf168VyQExm2m2jILIXkF9SFgG
oHd2bbu8XCU26iTqFRpv3C1cOv08eF6UqHz14hWms8G7QGSZ33zE8Z7HuGs3TE5IPnP6/dCv0fw8
NWzQ4ieNWqms/ubPVh6q8ugYM0xLVB9lurPaZwklpMO+kTDhWtQD65Fq4ZWnPn+OjWGBBsv4axjo
gj4wrQshF3r3PUxoPs5SXTNrbZsbJ9JJKNvQZDwZvx5NvMtQ2PC2oln36HjSecuDRDk7e+UNn1sA
UJCWNob7WhJ4IfnRbxl6hjbZz3t6zKvIZ0vntW5vY/1XZZhJhr+K1AOfxiJg3kO0WMNXmFW7Nj3T
mTXYEsIA4QEofdCXZflkM3+h30F2UhzSUd0MOIwi0fYuTQEOGa5BzAkHn79outf5oQyQktIyAA+q
+XfAJ/DwC7tvmOkn+9b4MA5eJTZIbVUFO63bNe1Pl18meZusA/YP5KG8FRHV2w3YE3EKBTM3rV4a
I2dwCHt0gpmYP0wCKEB9sEBkeoTxxwNu8YW5QcavVMTzHHzaKnuVRMtBIPjeTu1miKhketTZT6rS
nzCp0KWid9/Mwiy2HrnL3cDTVybMlZEvmktTMsu/wYCwoJf3X2F6d71DYZj4Fe1tOSMz7BIXTLfy
2VzKc59+aHm+mWYov9E9EdSBVsaU/9ta51heuu9CO1VwoOrg1MyPH/MUd2mIf5Z+TcRNHz7wSBY4
VlEiAGPbcKgT8pHFX1m9ra0X5oIOB8lg8yyBCMie+a+l6+F/EQgdaeCwdmQnPYEQ2xyLkPz1pc5a
qaJTdnt/HUjUKCsDhan25fThvTA3ncMPwOI32gCuqTpw3bF4ekrG88hSijZsJWNEdD249OqO33ZZ
6zgwbJZICVlTHhmOG2f4gESyBhiw8HG/RQ4FjEsv+dw4V5GsomCTAmGYzKs17HqmHtOc1CZfQlSy
7dRwf25dbV56fHDxxtlX7K/rAb5g9SrtV4HAS3sU2UyTwOOwKPzqqY5c2uBvaGhJv04Bf7rtweWO
mYlmxMqid7C2ED7IrzG1lQkfzAQSQe84JmBW4PP721acE/MtYZ5gwpbJ8jNrMRQme22CZapfOi7k
oSPpyl727Q+4ULs9DPGJBXYmUCmtOoUAPmE5s2h5QotrjO6a69EMfpvhGI+/0voCmVqjzRVMWrLh
mIubUibK2m06O2GHfT0C24vPQ9dco+pYqWlBotsmS4Hpw2IMT23yFsW/AZ6GIf2IeK04tnpgE3p1
7MwNsIE+fkHPY19S55mUm4B/ORCgQKwN/IURn09jvVnGP51KZloG1jstrA012zzowwWyJJqDYliP
OR6ZZ4UiUHEc8YoRbTlmb2bEuJDkt+HZK6lp+USyXU1bRapILiHYvDXzhcHkl9noU8bzLcI1Nd7O
IWoo3lZIdMZzrV4MxvHOt4ZBK+7ILb1DwH+ymhlekANsqIJrJJ/Lce1QsYeA6+AHW++S+CYW5I2J
0hMRubPH5VI0xwYFoAYAEBhp125zrMnFFHCs72Pj0Do/jfbpabueOIyUfDvHZvOyMj4lzhgddaPc
GcmvAUamK66afJ00C/cT4BqHywO3C7vXkrfCJjgzbneSfFhNC96ykbANYJnptPVcsNEMaSmd42hp
2K+pgEOwb3y5UtZrrpmIy3al+97K54qsEv29RGIT0p43hK+hSeuJ0hlnHsRxQASJW740SXC5OUm2
tKBbuuFe4+WFFUSjtrS4YPLuHJpoohh2cbQUazNoNrJ8uEhX++Q2Syt4PM3IwpiwnVlSHRxHxoDY
0yuFpBmvA6DjYl/Tk5vxB/FqIt97ADnT9JYGL5WBikt/Mft5ZMX0Ng6IXLnqIB5Yo8Mv2LJH4uD9
dPQcmJaFiv/UJI+hePeC165hLbS1WMr5HGSO4t5Vnw6T9AL0PtYOup2KovLk5hUCpG5JKNy69ZsF
YkROBqiW47Ebe7Yx1abN2Iau9SDaSWtcj0xu6Upp9d8Fz2EzbEG2byZZbFR5tm3Mw9bZL52t1ICA
W9vWRrgDbD7d2t77zNtPodehH2u8dyNLVsgXFxI1LG7ciTBFX7Cz7H4M/+xggUGezsAJ1TwWX+4/
HFIN0AMwaJ1/16Kv1sSxhREzSCBwDDiAGwCFOK9nMZSrXj04Tir2tqaob8KIP0MSc/za5OGZjWZo
m9ARGEjGfZ8QJHbBoRD4480n2QUntpzEWwx7rdbubc+gPMDNkc9+jcRNdnAvNjHJc0aCshhICkTe
DxS7tH4FfFC9BG8rQoez21k67DZ0YuBjrp5c5avGnU1pRF8Nrl6dRCNM6JQhepYge6APAcQLDKrQ
zUXiBdt2lheVcXxHs8zeFK2HleCADbzNCKcB37k86A5QumHmHmgsjBd1aG2c0NvkfkigWZj+xR4D
QMED5Ld5tOuc+jHWSN0CpsLPnSPDnRnDBR6jgED7aiiWWtJVb2lbY9gaobMjbh2ptYIu+R6C/ycg
0EfqMTiqwNsNVjXzDycM1g5vgGXzRlfkR0hniqHBd84uKrVnz4uybVh09b7zEK2NskRI6ugnUbtv
vmEMIIt45FRRMWKLXINTHH45xAF59vlznzLlvhGVzJLRU/baHZzwFZkDiwWrBaE6sJOFgMj8xttP
BVR/dJLUc9NwDjQMO0VlefOn+ayE3R10LaoXnk38lKew0bumcWbISz81nXK8DoHVUG2o8ZBQ6OWF
iVnGv1gBg8SY0mphNvipWSxuK6zEbap/WRYuyo77A+EAHWq10BvTXRY1ixrB9qOweWXNpFMM8qGL
wHEbXMJTwAxkYtyXPpjO8T/yzmw5cmPZsr9yTM8NXUQAAQTa7rlmzczkTBbJYrGGFxhrEOZ5xt/0
t/SP9YKOrkSCaZmtOo+ttxKZ9IzJw8N9+97qmzbAqUOWyTXb0iveVNbZKJV1Xgf1+Rgt0kTxpVIu
RETeSGuFzXiqrL8dreRjRPKEXl99MfPYmQDoT6Kihkdn2LSwHnLVNlTICw3xZN0tWgYJRaoSlkbT
cdCxQJeABilN08oEabwfxr+BxkUVGBXXTj1IlDiNGCbmqIXCLEdlbQJQrjqSJ8XnyNYPPdi/kBaE
bdP3Z23p/sjn5FtQUR/hu1HRGWE/aYznMaS9z6ZIkLfmc9su7eHGdxkHP0LL+FAo6FA8QnvLuEnR
/erACjSyhvCuuInt6KINWXEju810CLVGiBolPm62LloC+9TWT4B3gD56+Q31LUmFnY6eNrug4/C0
d3mW6+A8hh44iumnRpnNdhqaOptLy23OLNN8ygawksB/AJ9F27iG2LGlgWJ26C1x8lsexzDCOfF9
VqNgnrSPUcN7qfHgWIFx0Gh4wMgvqW+0UKMIutFb37VQDHZiPXlIZVEpqn/zO3LkD7Mid0+ZJw5w
ZUFr0voL/6OlQmjGkZ/lWW+3Khq4K2r9fcpEPV0kykzsT44a/PZai8g13wdlJqGm0VUHebKIJ/r3
85x2BgfGvQEgGt0pYXFdzNbssKlDmitt20FJMbahM8EbjfS8G0MH/1qSJ7TOBPEEN5o0aMtcVGxR
ozGkgqmTNL6GpLZzcqvZ8kbro90wJDTXxJLwYjc1bTYQZEzNtyZdAElxoz3vPEyhA2a/UDU6g8lD
DrAGaaRHvCgtaX2f5YINiB0aEFWTyew87eMJ7i3p06EoVOzON/htq0XKzEeIcYjGSj0W2OYlCQdW
TIhMHX42nksa6hD1GeOB85JykzGVvhyFejAjFdIt1ie8ZjwK58WNFr3lQUZbtBKsgLYhMgQdTHTs
kmcLndznjJoWrBVnqQht+6bXPDGILuaMquzG9ryq+u4KsOGAiYsqusp8L5zPweLN+ZfJljYvdNLm
Y3IP4y/qm0Y0KSj7oskZxF0Wp9TqwDz7HcESMPMWlBbV++Eq9B1gHKQA3bB6x0u/h0VVFubEtk18
s77SThp7YMfbJLVgQ44jbdKIYBqqvK064qpP2iHheRY07ZTdwbvKe6pR6Wzd5pmYI7jrZkG+rGlA
Ln3UqdQGnMJDlEh5UvSUc6+GJOvzdNtMbTE9kbvMkJgaBhTMYFzmJEbKksZ1psHQ/iA1zXMHNIxV
bhonQOljCD37MuePwu3d4tejb00xWW4P42Pi8D52wSvBApTChj1vLDr0w08Atrv8Ou1Mi6sMTl56
HzJD8ybUHrXz5zCnIHJPN7hov+S98B5Gn9a38tRpgMuZ7GCgb2YATK2cAlvyfAxNls02Kdw+5LXv
tt9tty3yz11dBPqdMIqpOQ2KoaPea0n2rhpcW4GkrEt5X5owcULwYcWDdxZV7YD+tdHkUF9WlCHQ
e5gyW9JNU6nusndoDBt4mEkOE1pWKnAl70rYLr2KuYKwfaafWUVuGX3qnGLhQ7U6z1e/5Y0ww3d5
IDsPCikjjfvrIgL3Qz65WvDIpVuMyHlUThhzg1PNyv2vQTO2wHsmFrB4kMrt8Z3QtZUUuBKwGEi6
Dj5PSGLzzuBClr5bkhHhWFgf66oEqzk2gf2hUVnecU9kKflC3gedn8RTeToO/tS5ACR1zzN6+8s/
/uO//vPb+D+DH8VdkU5Bkf8j77I7YG9t889fnF/+Uf7r/15851+aTmtTOI72AHYrLV2Ln397fojy
gF8W/6PzI0t2HfhzPzsTMJVVxYcGTrcoNa4PG1J7DFmW0FI6yvM8y31tKB2iOQ1CaESLodSnRMjD
Zio7GIga5+rfs6RfWwoVzdPWyL3it78/mwoNIAJqO5mY/uawKbF/VNoh2jJdx1lPn45UNAHMRb7V
O6mvi1t6S7bRj+AMecgztKvP+3vzXO8OG923ZJbjOUJbrhSeXr7TiyULokiPVg0oqOmM26jVZ1lP
uXaKvxOi3R02tUzVenfYwpbU1S3JAL3Xpohyi4T0PvmNSd1qh0we6T/QPT49DUkXX1Z1wctnOD9s
dc8AhU0DjjCVtKS1HmACUAZEEeXzKbI3vX1NKxqpXnvDvXZy2JL9dnzCFq7yTMuTtpTrqTSyOhcm
aW2z+k41kqbx6IgFIfaZkIIuX8txpPJWB2xSmXBFgAma5E5dfQLW/3o6JVSQG2MbH9mPe7ajULaQ
WtnKVPZ6O1rRlJujpCzqR9APWZYipRLBj2+mSXlkFy5Lv9oamLLZgdyUlraXcb/YhU2buzIKARbC
SXyuZvObKZc8m3XuGRlM+oTckma/xrSP+JF9m0NRVncoqniuJVbz6VnKz4sA/pVR2k+qLajGTLtJ
9g/otN4e3h17dr94aWrZPS+GWPUEIXOLqV7eSdQiS+khR/l+7tIbO0EcSt8ftrdvaI5lm8pxbU6d
uTptZm2Hrk9PK1JdYG/Dzh7ez7HlEAZ3JAlAMJ3+hD1lO65UmnqeWLlkHZUeEFbESCndnBigYw3i
3mqsLlwKXodN7duYruk5thaOVuzN11M5WimDWGCo2YDiVoPUkY+62Nx3vx22s3zl1a4EGuuYjnK0
RXSxsmO1gwspPEMqDV6q3sJVa8ZUd+Ks/eCVVJc9ZY9HpnGPE5GYslzs2gpOitdj05HfjDNcvicU
YusCVzl61yAZPOfIHO7ZHtgh8wUERltvblBDc39HVs2Jm9r2NHPy6cyE7DleuuQKG566w1O5Z8kk
70hPe5xy5bqr3SE5w3VvdbBowAK0Q34ovhe+jsnP+PGRGdw7MmBDUtm4E2GvVs1rE6/SHj0gSype
LRqn7SadHzMwuIfHtHepXFfiOMiykxZ6vVQg8cDR2SxVRTWtdiDEtN8dtrBvA9KyIqUQluWItbu3
HGkrCCWB32bieg5TUB1hUM7wTpM/pNUtvy7QGDkyrH3zJ+jgNmmos3GJq6XKMlqvm5gSqQ0zpklV
yyAH0EYEIBCHHR7fXlPa0mS+lDalXm12JTxv9ALwUTq/7SHVrxJ9EfbvbPQlDhvat1TC4y4zbddT
bPfXSyVz4Sb0S9Oc3gcfOpAmhO2Xh00IucdbvLSxfIcXDt4qHEnSyiS0hv7J0/I+HHoHSl3nyl1I
SpAw9pL561xV/k4VFPchZ65IkR3+Fntn9MVAV5vf0WS4snD5EgnCpb46i5KvY+2TFkt2hy3tO9Ev
h7t8kxfDTcKpC2vYBU94wfOagJpk/iihrjpsZf94XByhrSzQlKsz1hNHxr4JpjOGHS4GrMMLdath
Zc6OOfvfL6i1tycI+NPUsr4vBjSrOhvygD1S1FNwCYvWfDG6OZ3LIyLMoFq8nUqb5gwlkpoGZJs+
edNPHoQyoaKevQD2ZMcmVlJcFXNf0vcygUV36Hg9PTwl+yf+r++52svWTLQOMHWJWa4TqbeVkZ5m
42+Hjew/MH8ZWW3mcY5DC3wYTiC4kSAzYrL8hy3s8W2Odi2PK9xW0lnHJ7R+Q6nh4GZyqwBbNI+j
+XkQ2v5g6hHM3BgUtJpndRiaR7bUnvlztDZdrV1Petb6fvDn1q8J7whSuuhjNFTJttf5ediA5j88
wmOGVieko0xBOyWG+skBWNTQukYDMuXSf8/Myl/7TZ80ToQZJhkcwPNEVQqA+08Y8TiDkrmTeh3d
EfXNZpezWoMsHyNtfQ9MYIQuvTr/np3Vc1sYRmmPoYXaFwXM1H0sClrvvCNR/96FeTGY1bVD6qhq
w2Xr0SvTOOF5XpVbrz/2fNq3wemA0OCWTY+ttnJdoYrKmhXnOWjepEv/bfjb7DzSBXtWD4+HZ23P
aSUC+cuUfO26CPWTKAEFS5253sXNXRxHR07rXgtCCZsuHGGZ67dtXs8ebBRMmfJIODNnqrOefmIQ
L0ysjktBCSv3xLL0vft9bsJz3UHSftjGvpX38Dq80LXQrlr5TrqH/LICykfHdPHJiPIvFfVKUdtH
kkZ7Zss1YT+Bno748E0mQKmE1qiE9Rh1mJ8LOIXpeoUw+/BglglZXVhYcT2yNhLRgPXdmHlOkoc2
VijjojkZbSBNbk+4x1DkAz572Nie5ysyNSD9eKFbRFCr1aE9wYqdgAZoC9D7WZ2N4W3l05Hul56F
4Dj8LxB3uOd+czQEOGZ55d/6IvI6yA8rLtm0/RCmobzpFRlq1wc2AeHccBp0tO41kD0cGfOeZdS0
DHhKK8ekXWBlOYOxoc1/p14f2qc4nk/bpjyyhns25LINrcUbWZ63fsqS1m1CLajGWw0dwHECTdnU
N885XEbbwwu4xx15QpiupTQHWKxfYAat6HQNIL3QNwKW93K277IROmWI3Merym0ENbSQKvVhq3vG
h1WyYoIyypJIeu2Z8gyweJGa0ASPBQQNHzyNyDz8FYet7FkoT0helh6vFjbpytU2iuDBTLDiwHSp
QRX5MEodNrHnsHkSBiSy2/AN0vr9eiAj5GiNkgSi/cIPYqjCBJ8OyzHEU+TeDPn398Urc8uIXwSj
USy07iOCvB6pe3in6TmNaAs5/4lBMW3WEgo5Sq4uwpmkKYgGrPAKbGkyQ9ozdz4Swe6SQT8dtiX2
zSAnBr+L03LfZDbo2um9oCBEbnYCGhDgRxvnOT11trTqbOYn+lEQ3NPNJtgee0Ts2x4vLLvm68m0
W6cxAIThjuniHkx9IgZxdnh0+/b5SxOrHdg70utFvpiogOM0EFP6NTjl4MiCHRvJ6qK3SGZDh8Ed
KbP5e+JjL576v39Hkve0qeJ4StnW2iX1qjMGI+BaKZP81hB3tTdf05R3xLfunbAXVpbd8mKDd0Pe
1lOJlWB0gVM/NVO+S4PfDq/K3ul6YWTlwPPG51GXYkTAYwUxT3wtk+7v3/Wvpmu5vl4MJBFdU4TL
SsAxu1BO1NdRO73/iXFwTZjK9XgtiZXzcQeLUHKp8Uf1b9p/7ouHf+/vr7wNzCVRBtQK/WKr++C1
6NYtaNfDNvZc42QZ/xrD6iZIpgrP4DMG2JNRFmnFOxMGyElAemchiMfdB3k2SOrDVvdtM8fjAiJk
ETZ5uterI1rHg+sfqz7NJSJBWMOk/aI9ZmbfRnthZu1htN/WmV0ygcX0LFBiMv0ju+zIONyVfzHC
ITMcqv50ckIVZV8pyKn66vnwZB0bxcq7FBFdJ+byMq71c+WGWwLyI5tg7yVAfVOzh7lv3HVIxesh
d8rFuZA99+/NnfmDbiWqS8YG6O5CbXAyXcONvYGcxfS2h4e3LwKiPu1KKsfSe1PPkj1NdGm0VCcW
FckIxub6q0YsfA4eo/hI5nbfVLqkG7Fk2TYJ79f7LuyasUvGgO5GInHKgvSFZ0eGs29LUGzhKmU0
mlz+axNdNZWxEXrcBXV51czmqT9Bu993RyKRfdf2CzNqfXmKGdBohpkg9C9o7mS60GzIpgsjiX5i
k8MRItCPc0gxrMMRd/Z8265YIF27j42Vo8oKoW//E+Uj74UZazWirnWsdooxE7XRDpTJqfC93diZ
R0KC373y6n32ys7qzLZGN8li2W9hs6t+q68BL22QT9n06so7K7Z0th+xuHfT0X2meKlJKiArg0FO
7wYtjMCXjcd6WNoQs93hI7TsqTdDemFh5SHiuXS8ssOCq7IPY5fdQH30sauQSqlpNFaG+7kaCnfh
Rz5ynvbtQvJOvCA4ThRbVps9CBIdF3kIs9uM3mdtJpeyE+dAvqAiQOLk8CjfGtO83UEgUFp0qO6s
Nkgp58RxIpjecGLml9aC362OFoJDzkKcg3ddevUOm3x7mDGpKJFB+2xSlFv5iwHUmiKOgArVDe61
i1iCM8/bHEjpEUNv94gmiUMl2uUIUBVeGbK9YGp9GgVPAKa+G0PvN0im1BEb4piRVUxUpPHkFXFf
Eerbl056HtGUsoO+632HTgZ0JegqbmnhOxK47kFHLGPjwU71FBzBul7rDEZhhh0NQtzELq8KGh2s
EyPzzTsbUawHVYv2a1GKOIYGDJ4c2vDyBDYrmDdOIuXFx/K/+7YRJSyyJQAbnDeFSMBcQRLkTHVh
eRfInp0I+ruG0IRi5hjwat+EvzS1fJUXQWg4l6ndp5gakAsELGF9hG3uiHcRbw8/+0Y6pLNsSbFu
Xe9UNW2l0GlAgHgW39njiQ2dFlyrAcqpiXedndnbcSM2yDH374b5ulHtyYDUPDyNR9Z531lZUA3k
okwc3XoLA2dzGxcGV9q8tQRIXHWbsQyujaNh8V5DSx10OZLg2pafv5hV9C/mBnge0YnvQ2YGOv8k
Qfr8hGptfmRMy7F77ViZW+qgJA2x9AYbBX5T2dmgOJaDuiQmdk7aML2Lm+ABWAwS4+mRuPhtNL7Y
A2eAf4NMwVqdUA0c0YgquJXa2Tev9NJJ4de32qCxCRfVvRsbFBczy013h/3c/nH+ZXflxzt6DiNW
Dc8QtbR7VaNJQQ1sxRS0ZyYt3802HltIdH/CqmeDPdBkiOT6YpwnYaBPCxzeCLwvfeK+q9EAnIhA
tl0R3QKiOT9sb08tGGgKThYc34I9W8dm9H0YceG2sGkkrrwFSRXQJFaFl1BHQL1YhsVuUGn0xcr6
abOUXDaAwYlHR7dB8qvNj0z6vn384tusQ7hsthJISPk2ZnIee5/hdIBb+8gU74l2Xg15nYMTbQO7
o2jYUbRsnnTQSW+UeQIyVYptCJHgJqGHbkcceWSql6BmfXJeDk6+PqQI8Kk4dLELhd83eweB+Kf6
qd0kpxAzHlnWfV72panVMxxMWhAKB1OihHa5QRclpyx2ZED7bg2yRQveaMmzy9V4lNGQrAKNDwGs
E9HiOvebuEN9LG0egjo5VoXduzWAlrgwxVgAnVZ+IJv7rAwWX+rUGhlCo7oaQtjkAayLn/BwuJs/
La1Ofk1bfB1V5GhTLxm2pl+lu7Yyx60B51M8ysegc6rt4b2xd70oVSzwEupj66IVhaw5gIqH5HrB
fA6Tvqnm+fNhG3snkJBjQZaAW1y/WWozzcOuXpqSuwW4nj6bkIHlRXsk/n0zFC5dCi+Lx7aB6q7z
GG4XdCTrSWLVvm0Euy514ocuzfv0yCW/145lwvsBGkdxv74+TURILghzaG1Bn/lwV1hINtK1XnbV
zeF5E0sQ/ercMiKX6Aj/6JESXleUg6AQ2hlIA8Sm35w2U1HDVdsn3wrHiq8Sh3bQTkU0DU8TVMoO
3fFDTgvkkS/xxnksX0LKJRYG5PcGHIwMVgwsmGmtBPLEXY5MYVTnNN3Po31O5Wdple7tjd8I+KHm
hXjP6RV8W4Y8djz2z8dSu0Dt2gSHvTqJwhSy0XmGOlbrWJDFzwaqJSEitG1o7YoeDRY4WmCDRFrn
XBH/PmVwIR9Z/TebWSqiHIvqxoI2Ixh5vfppb0WAyohCmp4ucaGHy0blF7bSxzBmy2BWi//K0MrJ
DYnXpNLDEAiCYGPn1m0FVZbjDPRIRUjYRPpRudDKHF7u/cNjvRmfeluB8EubtlDHqk5knyCLEPO4
ctJgYatxo92/ZWqdEMxDI4hTG1M1xDBl1p3Rf32JkM8RD/f21v19xf4c0jovWJVdR38V8ZSPAKCq
xvi6gdHuob7qymlAmXvL1S83biLrXcmmBcRqoqIYThm8wlXw+BODhjKNraqtt5WDuYUAKHAJKo3e
/DCocaOGZDd11v1hM3t8FM0RPF2B81PRXEdzvj26o5VpWFYECpDD8xwdg9Tst2DzPF4wsm+w00i/
WmXSO3CWINaWCoKWOW5/HB7FvgO/FBOpjApUNYBWvD5sOBajccvFCJwYiAxbw0OS9x/seA4fQA7q
u4AmJ+RX0em7J18GDYMY2748EtO8edQtG4iiAlE93TueXjn8aWx6aCC5luvaCc4qcZYZT8lVzo6q
O6+8DVpvOoEe0/hyePR7j+ILs8s74cXTqrQKetlMzBagB8ul6R/OxYWx8rAZsTiSN47mhZ2VV7Vb
n27cpRFWmyVhaA4vxXyjCu829ZMdzHnwsqRIBo/ydPDVVnTmRVrWR9Ka+6aYvDMIDSpqS1D3eqx2
nuRxq4hAGvEIY1Z1RRwEzSb/wdOVQ7KkIe+QIbwjIOiPdVa8CSdZX9cEXCAxv9x1r43LLEj7pmU5
50x8bC1ho5eTP3SoTm68MT8GP913cEgWk+DnLWsDr3ttLZP+1GSLh63q7NrT7fu5zI5VDt+2SS1D
slAfpYdoz7Pcz/Q8RfTlQXtZx3SEO6q8mYQJTYWdFNcDaJhnh97lT0ZYjDcQc5kP9tSU7zoHepYk
pq/c9bndZZd5N1Xq5Q+Ht9y+nf3y260OVDbYRdhGfLtpgD5mbEFQ1h/CwDsSP+1d1xeTsDpAKlC0
yWh87bCwAZGGJS+vtkAageiN4/YnxuQQFOINAYCtURwhygJRN+FxO9OF0q/eRVAZgKP6GTMuOVCH
jWqBNFrtnsIzK5DaOHbIh/JpPM3hHY3dv42bWvbPCzPLCr70PUOUzwgCgYRJlkz2gEbUBPIM3Fnx
YzSsY+mqvWeCNIACoOJIc502c4VwZDt51UmUhLdmP+3SOAqP+Lm9uwEIzHIjLo/GVeBWxejSVEZY
A8aOxZkqw/d0914nKbFUF+XyyDrttwYlxPJIkG9g+1Ecy8qwDUaEDNBJKMKPRp88xZb60v79NxwV
LjA90lueCSTIVyMLq7nKvDlGZ6OH4MlFyaIVXbU7vL/3LBHxBL6Egh1wunVVUkD+CbaNV48e5+4y
aaHZglKlPAI7PWZldRfFtL74WZ6ySGNzNxcjzij++wMBtkFAQVFQ89ZeeYW4y5BmD3V9MsFr4vgB
pUf3yDt+zyhYCwojFv7dfoPo8svcmIfBX8iRv1nuoy+PVSj2OFAMAIZbSEckiM/Xx9Mwh84Ma8aQ
xw9pArGbD2eaER7Zw2+H4VBnJMlCthVI6/pSJhiuuBET1LSihyr+Zqv0yJF8OwzecqbD6WC2SDyu
Lt4JBD10qxPKkZFr3XaGYW/tybR3cTC2p4e37x5TvF3JvbukNhWJ8dczhvIURSWLggbKM556p6Dq
ldCPHzby9tDD4rw4F0X3riSd8tpIZ0aN2boeu7e2ZjiBiJoL0Ec1AhGxymlmGecw/LtZaonNxQHw
FqTdwFsW8YWnNrJ4LkrNVgjhrjnxagspCKGTE5qGzoRokuWSeJiPIur37A1H8YjxoE8BlLIeKoLT
ogxstnjXp/GnNKS2nnehd2TV9llxqGWSNGIDvrntRtrTHB1gZRrLOz9KHiEuPfaQWc776/B3Ce4V
zeTAuXAHK3+QxAGUxk6M/BfSVmGK8pb3ycuz63n6PBvfD2+QPbbw1Bp8EmN62yJQyhjlU5EtfKFZ
d62QWocPpUB+iewJcmSUT5MobreHje6ZRDw3N4Ol2Sc4pNc7ROZdY9Q1rGJGOkAKZc0ClKTKLg5b
WT0jtAXJAC6Pc8yzlpbo9Tyi8VRxP/DOLNzuonXhngnJTqAtcA9Y/SSG5XeE1DCa5ovaME818j1/
IP/+4xW3QvM718K3opzqCMmb1T//6yb6VhdN8Vv7n8vH/vy11x/6r3flj/x9W//40d48l+vffPVB
/v4f9rfP7fOrf+xyGPmn++5HPT38aLq0/W8WiOU3/19/+I8fv/+Vx6n88c9fntFKz7dR09bRt/aX
P3600EYAzuKZ8CfNxGLgj5/ePmd88H9lz3ORPzdvP/PjuWn/+YuhnF9JmAEqpSq51H+XYtbw4/cf
udavC2KOWgy9Y/iQZWHzom7Df/4if+XXcSwccu4Zbku8JhzYy48M79cFpcrLn8IfD3RH//Lfw7/7
1+n618rsJ8Xgynp9CtmaBDB085KVI+tE6un1JrWHyKsmraqtA0fPVMAtPNvyc2IpqG+6EQ0zQUdn
XY/lpvfbDPVOQL9W+9XME/hwbN2G4qzwkxA27NhNpm/G5LTRs+PGVOd8kunyyvV13/lABiovSE9c
u3Tzc58kDykDoVM4w0YT8j0rtD1kv6cxSxSFBbORn3JtGsZDGEE/vSvtUiTnSVO47lWMcheJCYAO
D0FD9PWjb4JYf8zHrGuvERqA8174cYN0s68ScJU3kHH1kPnGrTMMCHKRw3ZPEi0XyemyFfZtXdSu
/NHPMfJH2kZw4sKd0Qt6iKVlpNeBFmm3jQM3qC7DvDKsy7zT0D2SGFT9aZGRm7ifKbDPC40eXWWw
8ibWiGKrFZvdcD0mme/feBYyFtcxmh7iJsuURtFmFrKVzwbBnf+sGREq03UTi2JjW6E7fxtljVfv
ZG+lT+7kNH0IlXERk3TJ6L7u7g2NvNedQAuwsE7qFNUvSF5GNHm0jjZl4IcwJ0q3p8P6cxhPLVpW
9CrY/enghh0a61FCf9sTslt2ArG157T2F49FhnNGxDUENEFuBWjLGI2dnRVNIPxTiJqj6S40UHI9
9xrou8G7JLR33Q9RZCCHWtlT+MUKLL8cNsJ30biaowR9RmqJzXOcxKbx2bdQHHkA/eO2n90QqsuN
GWpjfEI5tkKxJIP5Or3hCZ+lH5XuYZDdJDos0+BEdjGq1L8T98AFtLD4mNpIetByEXic4NksoOup
N346mQFCeY5j0g2kNd2f74cZEPllY0+qfeCAwnHEg8puhzNRoXp2l6dlFECVWrbRguZySv7KmLvF
hvNik4NFpTG3oXuPewDBG6TPfeu5z7URxSeqD2CoPnH4jH3edxBc/dBTB6fHgk20/FMnabW5cesm
HG2aUP20ibd5OCODjjBxmZ43cwApG7C/oDx3EUONrwzPyTRr001det6a6JtDW6i77Cyg3Wje1XQr
2HIjanh8kfSdIF/6alJ6gY12SLW4tntYMVGA1Rn41VLU4dciqZdPhzHYcm2jt+yhq2kUhtyYVhVO
n9E5j7wIHbACvluzC3urReLbmmnRq9FJc8YTX9ILuYv8WukvbpU1042sere5NOpiqmGJ7nt09ca6
sOBfbierSZn21jDgBYzCwb3I6ko1Z3rqtfNIYgJJ9o2d0gUEU7MqJvOmtxt4DE7SOfIKJOzjur3r
of6KLmujb+Tt1AyWf2PXfW0+u3HS+rcaCrEI7B1oUPTf4T54p2oZdJdI/JTFl0IIld3VE5/7OpSs
9Ucz42hdJBOqjmdhmnTjU+I05NZOaW23+2pn52UKz4vdUpn/QGlT6Yu2j6Mkh4SwnqLvkatjV28a
aAu7bw5ylYD+IGZrLwaFO7uBLmwaCB4arxZoljQB9Js7N0QxOxwMZ9F/cVMNx60xkTQNKG170/yk
s2AiAV0iThPJcwd3MH0ojISoGHUpyzNolDSj/ioOi9T74koDRi90WMIyOvM6A2pmBVNccIlcblLc
D4XZlb/NxSDIVzZhHzQXaeajgBbOdJor+i6DWXiwchGkQJUGM8T4pNgIisKmHSdOu+sBF9mPVTqp
6cEZEQo1EOzlVF0h3RZByifnmr8XnJudm4p7eGDz9GM/eKXxsUr8oLgvEcdOPwzmMCJnjNIGIpNO
SfKbSaj1OS+ZCs2M1jEWQbYsQWm7pywebUXoI/GQV7aTn0o7i9Kvw2T5yZ1I6QP6jnyVlSK9ajrd
TZKMkdxqFUfIiOHgkgTw2YDWZ3eSzHmK/iNIpnz81pdxjMpPW/fB9VgjyYw8CDjO6SnDd9fFRQCl
RXpmyDlFjFn6rVlfh3YrAKb2LlRYcMK7JfrMW9eh3dYl62kPJEfMRVbPtRa+T5FV3CFICIk2/iJj
ZSTZv7KxfwQyr+7nPyOk/z8CqSXE4VV2MJIq/8//fhlH/fGRPwIpm7iHSiwJELJvCwCBuOyPQErZ
v9KnpmzPIjnHq5Zg6Y84yv6VgH9piXI0BB/Lz/6Ko8SvklI1FU0idN6MaIT+nUBqyY/89ZhRfJz3
GJEDQB58zJteObSlGsN0EIwKbB1FGy8syltXyWYjQqu4jOF8e6co4b4bZF69fzFPf+yZl8RmFGXe
Gse66fAgZHKkWj3nh7pzoakVtJdFVvfsdI3+AnldeQ2pUHaZeC7SNIbvkNij9654ooQ/33Zj4H6y
Y5Ffoh2a9pvod+5FCt/SQAzPgpMxs2d4A+Q0cXcYOg3aE6KiNP9k+Mr40tJv29/73hTaN3ZcC0Dz
gwUdDAnv2SNkMmFGD0Rhzbs49YHiQXuLoLfrORBJzqbbDO/tOp7lqYCQ7iNPw9xCW30K3te9rL4X
fYaYrIb22talW23sMhHZ1i4JUlArjo0qv5ogoPdPl4QmVO1NavunurJ95zSAYNl2kBZrsuFdQRNm
coK4u9N8yAJc20Y1RgSxJUq3jlGcVHHS9PeDGJMzbhsila5LT40+aG/RYfZwTnlK/w8SlylqHQrZ
SKIlF7pjG5kIW1bBpxod0WuDa3e4TCbVdHfRVKvhJuhquOZH7tHmsrcVLX+6yopyEzVkEskc0Z+3
qwIvybcoAY4SqYBAORsbokbaQGi1pCDkjRJI6IjQeg/5VLfLeVjcDbU0LrPEan6AmyOgqwpffJr8
1IDcemJtiIZUapyVTZFcQEeZVSdm58EP6TRC3Pbh2Fw2ZdLukAUsq1M3Ftz82rHHs6ASC+il6D7V
RawuJ98nQBatHz4RroUPPhnV2+VZECDTXiKMWYYw8NKbmoidHpKmQqoz79utyEqBIIQr+m07L39S
BHVzJmovac+EmZnpdW6ECYGzbUgk3mriPODKiB/thJ0BgS20FzWnvYr6G6gao+e+rcbwlE01RZsa
Cl0TgZS2R822no3gEnUX5zGb9YB4SeFqmDtVIMfPtePmehtaZdsTocviexerCKbKKt7NSeBf+qGD
9BVpuyGl8pxbqElKXX0vvTa9TOYmokO9bOYbGhxJSHQT0lzXdtajYDH50FSdzLII480IzQWZbKhC
f8wtjxejdk3U7/R0NkfmEt+7V1A/+zcdEfClHmT2Qdfavp3TSXwwCqWfarlQ8ohUlymimC0k4U22
SICkkExU7UnbuG5yHSDMfu6qKYBEsM/rnTf6kMU6TbIL8jKGX83owq/83H/XwJ76GA1iUZMLF4mD
RPPaLUe0ZqZgvEPDTX/NCscLd4NvpqdcwMxijDjpplZ5ctramfE42kO9dUU1PesUDvfMK6bbGcaz
5mK2huLMbdrgISS1em4GHumaErEIo8sG5DVGqyTAUWhuZkUR3HokJB6nNGvPKqOybku7ma/AKLnv
rRBKcdXnMWpbIfo5wpm2c6kbcDSc7et8sMQNOcRiOw+TuAal0O2omdXnpeiLj8Ity/t6LrwH3mP1
uJFw11x22YSo6tKZ8U0kFkz9TWubSJ8bsN4WZX/p0VQFMW/hXup0SnfaaCpUfBHJHgcZnzkgOb6b
mTYvk16HNlol/5e789qyE9m69BNRI/Bwu2H79FbSDSPl8C4CCODp+9vZdfpX5akujbrsvjtGEhsI
wqw51/w4P6bDauVRVTTyVgXF9NgXRvtal0lZgaISGd1TbuG8duYiTobKIAq7/kpgj1gJmrVFZBZ1
Dom2yc6CDsX9yh7yZl0L/3rKs/om6+i7iChWsqVeBtPdZUFQnYppHI6lvYZnAlydQzHAa8cUlEZN
0QDnm930HjrlEg2qFDBBCU/WWfC1sUiArszJug5HSdKvHLtrCr3W5yI0/K+pHWbgLtX85AlpH+ss
NO6YZnQse7Pc9Zluz+ya4eTNlbnn22I0L569kwaU3ikN3G8Aa/I9br88ziw2SvTVL6epDguwkNgK
o0xyEZFl+UG2HhyI3OZmVkec16Wp78wE0OY0lC2Mu4RgJqZxvQ1IybvKSic7MYFm38raya+J0KXl
pKn1fk09/yiXYfypwxWWGdEqtM7zEeshbKJZ5QlvU1FNqOAVFzq3jvYkhhoiYzIZmypN+x+Ny4Gi
b9v2VLVdE88ZjHUObo16HsxJXIVCruz+WGkS/Dy3tdYiIkWVeUE7+XPbVub3lAmazhR0JYqQCpwF
HSXL0SM48cBvpKxAs9QdKachXzZA9y5taxVVhpttFj/XJ8mg/IyKXb2lFlkXo1rm2zWvIAt4Mr3K
TBvOdT6ND2WZLlC5CGQ6OaSZN5vecMsrndjJd6Od0pT2h8E41KnZw+EbK/L3NPmuknBaEHqr9QpU
RxDg7/RbsyMxNmeuPSPOO9hzR9KAESWfG6N1vrHGFc+DGMI7xZH/dSqyfN9Cj7gHulSc5qoaIqUW
O16nJo2MFq4owpyI7bWzDrl05J5Me32QcwF/3HPoilgXMo5WmEdGBiLQJNr5upxsCo8YmwmC84sH
uhynl3adUCwD5RkCd6NujnnZcTrq3RzYLisba+Mc8Ann3nR2ZlDAGYHJB7mWeZxOYcspwiwiieF4
y6313x1jno9+HgZ7IhrVs17N6hSKNT+xkR/2ZTpAURjH3H+ti5T8WcXDKUenj8yhmm8oExU/pTdw
kbmi7tGAFo76wmn36WqJ69DRFBpruJKettLIa+QEHWVOnmy7CbYMW+9ol4UPNKQ2H5VW6c9iykEn
pkNyV5BddQhTo92VwtWPQBj9x9rJzKj2AQg5EMl53bOxk+XSQXfOOPOwkXkM0lxsejMv95SEwteg
wyXkj5N77D3Q3YnI9c6voAJMnLahSzY1kAFr/ebzbT9CH1+fMkABz5ykyWY0Cv25ZZtLbvKoIcO4
5qknTflU0vN55/ehfZfIyvuMy2TcqamAgWmRv01OOgHsMJBhyvRQ2efePidsMHaLGKetgpn9nExT
sKVxfNi7RtaRKtvkt/MkptMYcIxslGrO4AyLu4xc7Afqe9WxBcn2yQpV+JBTHNmi/LuPM7rzNk15
YOHaSZI4Knmqx7CnI7DuD2ZJvnxHUvVWJM54nLoGuA/nWcBQVfWAXxvq1wzFOtFWd8o7NcWc1O2Y
QW3d9k5KUraftPE0Fy6Y76I4dnkf3HYim/Z4doxt7g3WzmkHYD4zQMANDL/XDn7BrlyrF86ecCok
aEY5cn+jSn9geQkeM2N2z8Ocj1HlNdOp8kfzWjFO35o697dhCUPaEtN1Vlcs2X7xMhrWF6cq5y8F
utR+nQL3kC09eJoe/Ikt0vxzxcH8wXKnhT2w5e4ohnK5sTfuxtaYD6LIYWwupXEzdpbFsjoBvVT0
z3ql030Xw2C/zH0IbBT77bFoO+MYGgv7PQ68NkhWskFuGm2E97Qdedez9C9FSEmJYZ3S+poqnXNe
jFWRBNEs0J48j2IQ8XpQHQJXf5a+O1/B94Cn2DIMbzvY9Rcobv1CzWHdrn7fw9xOvta+79wOVjmd
3HRV1iZNtCQAn++Z6M42uLL9rj7IbMmvKm+Wr4HnlzuhMdl4aSG3RpgREq6T3q4eBh3CMyeqgvTu
dHLnLf4QY5elLuVlmVvWiYe17FgK6MQazDmr2MOBui2SVQAfpPfvIKtRw7rTMqozW+8pz43HlCMZ
lLhsLM8msZhnV9jOQ6bE8tRnwtjkgn3kxq+6hvus5mAvavglrkzcE3NqH12+RdYZ2ti/pdlEgvaY
FWOENSu/E0ALrygnNs8rBVoHwmRY7fLUHu98u1ccZfqpRfvjKj4gZ48KLCsN6/4AeuNQmzkxoH6Y
BIC/Ft4MmS3hFWHd0z3gTf0tWe38ZUm8bI5SxafHScXNqV4Gbf1GH3J4K/MpuJUhI2gj0956nkTn
fjc57FHgDebl+7iA/obKkv+oM8AGYVeRnur2CWud7aCrDaqe9KacGmYFI/Fvikq71zz8/tualXpn
rnN7hUVzqKGw+hkZ98I1XnVT0eKSD3a3c/McTB3L1NFVzUKpcq06cMOXKH3mNPUt0/Nwb3pz+rlc
2FiCz4IRdclEfVpJmX/LhaPeWttn2zy8R/SvIWyQyAKM4x5roeGaN/mYZLFTBeAI//lQ/KGZ+/1A
/n4iN9F6ETY+Wrh98uaT1rbnjSTFxmRVLMdyb/ULLVJjzd4BFoM5wizPnPaZKmjuxF0617dp049E
tAyquV37Dt53mVWGuXeqYRih5dizHfOU2Lb/5udejAMf6gckzaH08GvxfTsftMLW6QSJHP0CL8ko
AS7NKSehVt/ZRP9/WQZFgl++ip9u2Q0j2LJLor8IJiJyhkkOn5yUQ2yE3PG74Ny/KWu4GE3x7uB2
uCSs8bN/Eblhzc8Z+UmasDu3eEvt3IYn2FXLw2jY41VoZeZbb2XZdZFUut3+8zP5q3z6/gaxBl7U
Lx93FzX7v16bWgHn66yfsSYWw105CPMpDLvp8H6Vf1Vy+39NlbxUxnha//di2kMr3/L67WM1jb/z
H1kyoJqGcExphQBX5jJKSn9W0zyqaSand4Yh7RyUZCi0/VlOc//AW3GJ+bhkI9IK7/G3/iNLmn9Q
kr38k+Yl/Di8dOv8C12SmtlHYZIrU7DDKoQ86hB19WHopeTaK6+W6GEVPcfRKFEICWTJ68deWP2r
CkXxdmm2/Kl0OJzQLrz9PP3w+nnntYEZD609srinScTpHU7LFLJ9bnJMoIhOXncfVO1C0gMy27U1
mBXEG9uYvqnZSe7nkZLOBjwE5Gg37e9VM1K7WGFH1+Xi/AAQPbwGa5f8MJvRv2lzaVzpVHOiVbVp
bkal2jcAABdai/Q6yFlF/znJwvImd93mEaNdzw60mdazRRWepglTTBrYsx9+Mjp/OtkiW04z/R2f
bWBU11ZmF7fktQ1PQ9AN5cbJZ3vYyr5S19pvmSVSr7mrcTqdHb+eHrK2Nw5BrsOzB/7sOqQY/pgP
hXdFkn56r8Z1/palOvmWart9qgeJ3kXH/vhpLibjMJp5e16kVxAYkyTTqV2mEQ0wU1C4qxbNcc6n
vW0gXm3spWRpNfyARupA9fkOLgbwMwAUYA+D+gBlm+hRIIbVA42q9gXt0+48F4KpWYwVXcZd+SWs
1yyeVsfY2o4cHoNWih2aidzWdmdd+ak/PGHbKXf+Uq6HznLWHXAQ/6FMLijWVsClswgYqope72rg
cl8pgSow29PwpsKwjdPVl09zhsdl4xml8VhQtUUV7PvqkSIAJtiiRbXZtKObQtss9QNx5+1OiFw8
swdCtMBlt10FFM58XOFJsaAQMi+b4LUY7ZHaneuf/LTInthPeycwEytqcOmyZHD0icPMDT6vvudE
wmJF7oNgPGjC6k8pX9YWKx+VDMPW28EU6zPmTBbd3su7jFqrVZ2MJPSO1NMAiwTtdKeIimENWvLn
pTaM4zp6Jny9WZ1VnXC8NLKCZqC5paRls6mqCMO7pZArUGKQtCsofru+DdKrxesgjBaBEzfdIA6h
J8etOYaB3iRLmh8aR5fXfY8tZq5cFasEFipFLsOOJ2+sD3VIDFKuZLlJl6BwuSB/kQNTeTe6HIOl
593UtU5JWRi9K6MFd+nNlCP7aqqfqf2oh8EhRg5UNjjgYS5BrjWzsVxrlQkob4buWuth9ZRt3U9+
Rpzjg+fY0502Ln4+eN39Y0vd4BVcW//ojCFhauVo5+fWWPSPEvDQWTQX7vEwoOMRknu70sm6V3mf
3QuhSG61ff5Ilw5HYYTBTapcG0W5hf2agu/ei9LK5zgbqHBMEw0pQg4dZFxLfhLl2G2dcM5eFc6i
G+3bxjmVQv+YOwPW1AR0TqsczKdpz2dXBWLvd9X0veKL2Q6tnA7AAMXTJYjpxrb0uOMHM6VQ+zu2
0ijuqKZVEIEWfmZrcTt8giloTG6lRCcDOTs0J1UiBcfvd9ombfbqsIU6yWmYqS2pFHLwTOfuKLV4
oeucw3piJbcrbGoAdhDMHpxQ8tKW1mGXjGkNyGVPWcrAeH7Lkbnd5pPK0sjPARJt7HIUcTHk3p3R
1m7U09YJ4nFIM5DdeDMu2XzeXY+fYC9HI5gQwcvpSdijs3Mz3X3W9awOqbWGj6M9FNvFtuq7pNf2
zYIvYQJmmvVnQtYh2FsdTx23hX/FsUPR9kTwpRM2j8u4iutEAXmtVN8e7WEm62LKbZsRLob0uKAk
QJVsivFmprJWxWSnB1eyt5S5gaJU3tOhtnz126XJ2bYWInb9eUJtcMq3JFHqQOXSfVC5C23TMZaz
m1OjY7+XA5XqDawU0J7Uy+ga8m2FHZThGjHs62VMgSIlsj53zmpuhQe9j1xTpjWq+dHFk7VnGRjP
pSEhFGYyfRCpXdvYj3sT19UEsScoZueBxh1YxKrOd+Bu+geXg3Ncr+V0Sy6TdDbJRb1uus69K7W/
8E+a0PwC+nyOjZo0JYpMPWkHfjDWvLLeVDl4YCXH4LadS+sTO/Vym2dy/roYYCYpqaffFpdqEC1P
DPvA0HK7WKCeuOJ86yoqy3TPeLD+CiMhqmDWj+2SiFf8xpdXvqrI8MVw1SljrTZwvOofZWmGUedU
apf7/XKqtEVY+dSG1CxpV69aZ/l6Of8c7HDwD2uXF3eQ0rprc/CqbZsU6ZNe8enDWqE4xrZ8Yyk7
37PaiiPEaUT2BqdP7uNOSLEvnGUW+FCHGuMqoaJw1JOwYttKzCOJo+UjxhX/lFlFsLNHXR2nZZJb
Wxb9ToSL82mpl+bQaDXBruyqmMXDP0mp5lNYuSuzXWZfO/3SHNEBPgcLrgdKs/AbodbvBVEKpyHv
vF2jQXWHlWfFy7iEN+7gjVvDnFt2FMl0m/aq3haQrICdhLL77taoL5um9QZ7Y1WLcaYNDDFm6J1z
Da9qnyS1hASUsHoTqODt5qRv9gkP7WkN3ZSZCmtHiGyBVcq3mSsab4i7dtW3hul4WwRuYKp2B8kx
oCBwi+ZR7DXFgLc8B/c7YHiNQ9+gRd+W1d4a7SxaMj+/wZ5Qni2cgbCPm/U1E/AdxdoUe2mFxg2l
9Hpr9W1xZ5XtcJ9WfAZSIN5j/TBJRpmdCLl/Pum5VjXhnJ73qIreYegBrjumkkIfrLRWva5tNm2H
Lkh2EGWLHdJDAefU6o4F1Mo9wDfKM01v7dqghks/tuPRY4KKl943ud/UNO8oRcm97Y7p3vBT74bD
fXKfU7I9BBnFNaQ8hWWqC2S7p7Q9Pa1mbj+NkqZCDv55d24zKn5tmlhXjeMtVEzlvJu0Qh4MdT8n
e+1T9EajzJoTR2e4gUPtHBlhyXU+DsZt0KXd47S0DYYK1hMnWYqYOjR47Ea1WLaaRrdxV60r9Sc9
4Fprk0BeNZYJH1YxYRtDGn4Dbgcx25tVe0Bdq0DAYq89Qnmky3seQtynJUYIouX6+QtTlbWZc9Cs
1QwDkPZh635VMkOiDJ29mQVfFrWAeB/a9X6dYNok7B1u5hm7to0BASWKJeIkpDX/FIMR/swEUGdV
Gd0hhJ99Dok72sOL6XkVynys3XoAqN4sW4y4E/viQodXMpv7x2kIV1Cjzqh3tpWFG3IUEgiRYSEO
vKa+o+rCfwTOovKIydr6jPODRdiEYLfhdG3ftXWXHDRHR8ZlC0LdZiaLtUoCZrwi/W4ETrXXuNI2
7UCkHu0L2b3uTRqdxOrkZ5Wz5pWEGtUbp6ouLqWmD6+C2uV/0MT3lpd/pYnt3LwoudBdbmQf5Get
OIertEQ3MWaW6MuiH9RafnKGthv3poMTZyPmBLecN3rzsdGMDqJs13nDMVvvuKz81GLN2Sot+Pts
6vZpyC+lrkbZd+a/gi8M9oH0uFipjDPW0fBqbWUAy5a/IVfZbRtMbQd2uNVDsKjwiupMcONjetkL
r6YspHSb3VPf5nEpdhxO1ie3TmbzEAr+aRQorj613ZYTFj9mtfVTOiv9QwqZ3QdOHexZ45qTLyQh
wujR5UaXGVLLVF3E8Dmbv0IklZ/Q/nhhrQH7S3FmeisN/mbrT8ZZL45+anthxy0JyWeR8ujL2uTF
sTlLbluAWteIq21sKidnKa7hf0OMPjkBv2xNB/zstIGe3/9cgOh7Xw4Vj6Rs82uSJuxHMejprhlb
0hhza2nMmKpzErdtLQ6691MRk0pA4dvkDafs9M5BJfvHgqSRe1HixhU1D4VkX1Ym0XVbWTnOcxrU
zWklG4bdRLe8jJmXvCFJV3tnbNgGNbp4E5Rijvhtg5sgHMMrbpwno1zuXK38ZIUosNc2uzWUpiZO
ZVc9AIzD5hDyFjX+uq2grL8zetWc3gdUabE4An/VT8RiQ6jGZrRRrXCepTTYJzo8aJlfXqpz+fl9
x9CYGei2tQY08F3+38vHVIaGYkKkSBO9j2mRDIyIjMFcLowhlfbsWhO4tBvRduGVXzN+ynV0nrGG
ZPe2npLbktl+hiHYFW8OD+xrMTQZ766T2at0bDaAsC31k5E6eiv8KbimnG7w5rvuEv3Te6sZiS5k
j3vZ3jIA9I+WcceBkex1XkPOIKN236D25F61yYog42i9TNkrqxxGVvbdbICVM/J6tMm22J+XsNlh
Cs1vCb7DfkhNmysFqECIOwXC3i5tlGAvVoYiHqzJu3eR7Pfpwi49dfvm5BR59VBqaA00lKbpd2WZ
fNbvE8qEz4e4AM0rqVCg5MJLRW00KX9O3MP7J9fKflk3U0VxOR/M7gmYEmOcqFwoyCH/ULsw6Tik
ar1ql7I/ATKaTfPls22bgCGz8MfRsvF3ORT65QYvZHj1PrjlwsBUgZ9i9rp8mnZeMcdZPJz3V0Ka
G5NUy+yQLt38taQTOnr/cNuZ0STsjPSoNB14GAQpMgSFR2ajQrThmx96JkrOf5f5jRkDuCWP8n16
1LZd7UvDZpSrEIc14SYLJ4eWX/a+/XdarMOkC1pSb5WoAS86EtsQgjMjOnXZULSI1dtSFNn9JJLp
2WWayfdl0yTlroSMcENWBafxduhb8JUaGWCTDWM9b+egN58Gr1wQSocikOe2UTIKDXp2Nr5ZZD/o
PTO3SNV4cFe+k+xqdoM+Y4h7oGNpd7+FOpqzeMOH0Ptc+ZO/FYhXL35OMEq8JL3/wrRbWzDzElG+
9d2KjFb3fHfXStkpiaoOf3PjdjM781JBAO/ctDlLo19PpuPoKw9hRjKG+on9m+9VrBZWZkDpVjJ9
XsM6TWLOnS3/UJvmMdxj46vguHgsMVS/ikKNqLatKDgOl/1LiYr9gh+xprgd9icnderbYlndnZ2S
lBepzE5/ruWKPwT++03gzsNNORrtp7ANra/SbOaXJDDFsbcLf1ekwXxKnVVd05NDL+Y6m83dwmp0
i8WppAxj1XuZFSTsskcNf0x2o28HYx3NzUBF9MFj6QaWLFx5lXS2OAXCCI5mafq4jszgc5vWxRz3
wut3IYekg+VU2T4gOgPNsEfkpBAHSXXxd41rVNd1srYnw8n0qZpS/cLZxnkc+pqa0GoFzA7VhDnR
yrX+qZKJqmljNy9WIPlGfA2swudADGkT7OYlXTlmZCRfBmNoYjWXa7CRg2xijv3GgYbN4Tvy07QT
BkAI0Y0my/IE6DVN1zgwhvYsy07G1RrQlThlabWTzjrfmv662LjTBwMPdaDKH5XfOty4uBcrZ6sD
SfLDvTEk+qnQgm+FaASLKoKZMH4LaVzWpXC5LHNghZlnrErUm8KQWPB9tmNvDXjUaVcA4DWjhnn3
CbGGP536S5OSdTQE9iH1JNPowDEKSVr4eYyPq3ibOpZRox8D/2h4uf25gAaMqiszEctmYDLrYZFi
UsBqoqfROBfEnA04ozq13Cymi2xIXgZbk1LlfMtNVtifjaChsPL+KwJsGWlctiMf7PvSTUZNdt94
E59f2TA38iMk/18wOMxZRjq1E87vJre3UktmRolPJG6X+TLfa+qUPqgJeFN87o4jWU3eVyH+JNNE
E8w8mGYc569N0fIDDJoRXwM99Hhrev47cumK5dY2abROOKiMG6cj3tXL4S+YC0AwUK05Gtq64hmX
lzVOmBTPBBFE5qYI2VjhX242Ka6v1/f7bCzNRoE87NOUeCbiOrv5FK7pYJwnkznzvZ4yabYYKqyl
t29rHVy//48r+YUQrjsMucj321SO052TJ34kJ7Jzgxn91B1G+y4FBHhiKKcYrnFG3fT0Xj5rz53O
zWgX6Aqc2VQaZt8c3LZRMQix79zGOTtNVl6BDKCoxVM5AcLzyIV3rJ80oYADSpRIv0q/w6mXBN6L
GDmUTHpJHtPB8XCBFON2HWjcVbINtxjpyeeqrOLKM/UYqyBFLywSv97VfcWJpsMegfDCsMOaGaco
f5ssUfaVrplR6a3qb5upD+8bIdYtbOg+CnWY3gp6y3ZLWpd7KWl4DSQfXY50euow/KCw4f6PXeXI
k18xulUZstee2ZRIuRZvJua/T7WJQLjO9XBsDNbpltN5sq0CStaRXJNq2syYLTmATZmlOUbPybEN
FusTjSz1RoLZLeNC98kLfj+pDv3QJY9GVs13JPyNN2MjWhP4beqiXIYsOlHuJfKVLbXwbu0QRnbE
R85XzlKBSvzvNZf/P/vFCLK4tHH935WZx7eGFrKIPjKZN38RaP78q/+xOwd/EJPrg6ukxfPd0vyn
POPafwQ2zScEP16EGHoZ/488Y1juH8TiY3YGCmLREugj5/1Hn7HCP2zEFEFKLWqP7dn2v9Jn/mo5
9mhN9gPSIOlSDom5tLwPeuUKIh4z/NTGzt7eLT/yEzbWuI0uUdnGPa6KqLsu9oJp9F+Jgv913Y+B
BTWVyoGOsTYuaZ7Y2JIyGEnev8mvMP8qPf73VT5oT9biJ8gI73dn5pvhFrtq1MfFTXXzfmuRPvwu
HvmvQut/X/GiD/8itIbZaPPyuOJaPzXTdVowKQaxwhdMU3s05ftfBt3feMatDwlnH99f8OH9FfmQ
Lnk+tvFy0tt12oS7/DQd+n19XWeHJJ6i8L5+sglJ2opzwuHc33i/6Z/+22eMNI8p8RLud9ESf71j
eoNnf7CMJl5gVW4rEhaQ4OzfDBfrQ2f4/77P/7lK8EFETumI6wYOqbHiuBXZu3CXHuxDxmoTyyeo
5ydjOxEMa+zbJysO925UnZrtfE2RKu5/E7VDG8IvEv+fr/iXn3IRPH95xeDXsRM5RRtrsuzv61YX
nOMGD+eMY7z+8+v9cCmfPtMLpdUXjBlBa8SH0ZSorhmLcazjNK9F5JkyeQrtzDrmQ7J+/+dLfUze
fb+WQ2PGO1j90mvx19sKgnqF0NDV8RDrLcohviS9bop4UlH4Vh+DHeFGfcyzjyyUQowY0e9gZn93
t7/+gsu39cuDrfyMfj8jG2KAIKXxENqn0H7857v8u0ugb3uIhYgTpGH/9RLk3+JRTywZB92L6RyT
7qkd/t3weH+O7Lwp2lyIt8yrf70EbYydRAdtyK6prpfEfZ5VsPOgtfzznXz47D5e5j3565eH5WVe
xcJBja6Q4jALm8gS9zfT5+WX/o+XhS4URh/dKJe+Glwj1seAWduVS6Nzh0sch6N5GA54jbbWofjN
HPZxln6/DjjnS0KjoNH+fWT+ciuZnLqqrkNMYvvpiq6PatdGhOUfnHjY2lA8InGw7/756b2H1Xy8
t1+u+T6v/nLNwVmaUpTc2wg07zBuScgi1rUpIuvU3tTbet9tL+vfEEG5a2MMrbH8TTTDhxntz7t2
L/mrZLFbH2fuzB4pw0+LjDuIjVXmx1qfB2w5I0bif77ZjwF+/3WpD6Pezij21XZZxziDYyfKon5P
UHr8rT9OewgBvxk2fzcyL3sdPCmX6Jbww6RlU69J2tDr4jbP49z7vmoV/eaG/u4zph9MsH+65E58
TOfTCUHHvm7quLoaOUVvVu5K7dW1dzfQohmVd8sxOwW/Wej++6Ie1AOfjCD0YfZmHzYTl34tYVLB
pfJmR7W+75IqJvTwN981MYaXmfavY/OvF/rwAGU6NUm+iCUmpwGJI2iMnoJ656/PGPWqO3dwwyya
2+W70YNMInByOVfhevFELE6yzWrb+0lYLW5fAriJoQyKr4bOw1OJv6GIxnDSxyE12ZCYtPcK6hV0
EgXDzscueaCJJthyjpanxsmz6/VCtWkaX3/Gb6nv3LYl3axXNCrjVt25wkVDm9L8U5r3evlOOkjb
2VHmpEhd0TgFhoHSBb+XgHbWy+KuN3BrboYWkdGlg2DjVln6U7FDPdbV2l9z6OkfrXK4GO0vtVWD
FuxswuEYyrS8onXc+UrVzCXJW2VZnNtFtkt5BETrFcn0WkHY5OXP624U/VhEFFgbge/eNH9QVR0P
QTWuUVAX/m3XLOZ5FFX4Sa1evmzQp2n2QGmO+enz1si74lh40j+PhZeT3OkZxckpA/tEPzH9LTTO
RI5Vucj1ef2wNNM0RnnlQAss0by3S96Jh6mq8iiRfX6VpIArKq3DGynDfrc2lohoOyHcpm8ycGhu
e5JVbz8EWqgrEtDGLT7wZp/yI6Kia5NjP4l6l3nzFGF6rmmcteTJ6azlMNe+cVRYwy5t3c0V0tW8
G0xbbiways/BjDNq41P4+sF5o9wR7rDeuhaNhOlog4x26pad1GR+VrYorvGyBJ/nGd/I6s84r/zQ
eF792tRRyw6ErjJqpw/GZORPM1Lfl6IZqliMa7E1ZhIZnFbRokHriojXQOhrGnWHbaDc+pGMyfyr
QR/HwUMke8pkF+xyMJ+R9mncQhEooGUP4jm/1A09BuQacextKBDSg/TmEx96WlLycmmHL6rFRwWe
aAFYlnJ6s3U1ZDT7JOs+bNBqpcZ0M/UnueDAbcfgi72MbUj4a5/GFQb2mApMu1/tQF5TuBXHyXTK
27ru+heXLoZN0sn8iuwDkyaYYbgZhUmIVjaY9U+jE8UL9ZK05BpqOBeoc0vsGWkfeUYwx8LwBgKn
uxXTRVVfVZTLIrfo3a1rztYXW4nu2ktGuQvLxH9cKulHXWaa+3R2XusZIh27lAxst2ymLVjtKnJb
A/f5ujqfVzMdt4HfsOFKQhlbF14SOQEQUSTFs9K3O3iccsp2EECDra6odEUBOQWUvvKBQH+3BAUT
Nou+CYlarmNYEeZN6nUBIRo29NNxo4M+vZ4sZX1T6xJ+EebYxNgccGjNq97Wq0Mukm330ylp3GJf
U4E7Agxcz7wdgBYSz/J5HS+tdEVGU0FBZthDRv3w2jPq/EX5Q3sXCkPdkTzRPdmrXX1t6pFDStC7
NFCqqkXdnvnkbHr/o2SY3NimMyZerMw6BU02PBpu7ewqVdGq5ICLsOOaLpFtLav0bYDgfkZ7t3/m
dcE7xjKF9aS2ExnPk+9wUlhN8XiRuQ701Dzbq2DOCMZ2I7PO3iZlq59sMTvDpnHWimpQYo+4mqh0
7f2y4CwResG2qjO1v4hp2xVe3Vc/9/xLU6c37JhW8JZnQf8Vs7f8Ykns7K7KkIJp+MK4RRPPMjTR
SizmOa9DptFC+waCn/s4JVJdd4lJN21l948hYUB06PRuNCrDjzMx67vVk9kVMFwVW1nSRD4Os1Pg
JsNDIbL5c9UU8q5MrIx2rjY4NDkqiTKKYj/6AVGyIQdNp+rKDekU9slO/IaCom2c1kSBQHPb6n9x
dx7LcQNJGn4iTMCbK1wbei/pghBl4L3H0+8Hze4OCfayYzS3la5SZFehTFbmbzRSjsY8FpaSuEuR
z/siz5XrxoozVkipuWzLdqcnHcxa1KN2gM2anVCGyg4kBI0cIwz8hU5waUMXhusQC7MPusz0OQrK
KxBdxl6oLaw7ZCy2C+hibqQjtADuUvM1SsO7seoCGzgk1JFAzlwEQpR9UDcGR8Yc+vVocLRaQrnX
tSi5qYvWcidxqii6xlL1hMxBeSnkSnsVB6V0qwx5u5cgNH4tODYdPHXy1RkdOGEVN3t5acf7rjGm
/UAtbI/ohLmfihL4SB/MaIY0864Cmoruijo5aSKH+7Qx6qtOKKzrdorSW+RBhUtWDlCuSYmuzEES
biYLnrU1VZ1XlnW2m8xhRfNA0uyEuVmB37SZomJofvVoMN00QpO+LOBiXztoA6NdpoV+I3TcavVI
Z8okmbhtsBK9VSZZva+F3vBKvam9oW6GF9jR6pMBmORX0uTLgw6LezdELUiMJMAhIBW/Uo0GipmF
C7Yosjmiozu3w27KENFA90Hfp6icH4Kuy67kSVVfAsQcnEKextqhA6HvJ8QPdoib6kdrKdAHTvge
FhQqDtJWsANFAlaay5Mzo2od2dViQP+yjOCy0wG0qDmCMhTStcT9A2JTmPyvpE+Vb6B+uQMZZtoh
qGWvGNMZ/kIlOuO49PYU8jsFOCgXPJVqT8/SggafVK2y/QgRO3JW8E3kIkv2Ei9Cf1BE8ZF0L9xB
BI6BWwSZ9hoDWADEpLfZa2jKVWFT4m8hiyXy8rVpyH7UFNgTWjRSc98O4XITS2nqy6rS/S6TOlaY
PeioVcG711kslSr/2ArjdRQgB1rGovKiSH3/TajF3DXFzoxsSUi0OxpKzSGjLsx2tPIbNZnqH9Bn
LaBOY2aB00NN2YAJ2SQvTcC1gBRPfmmiLAYAUKfurg3qN8CIyoWlIi+NYAs9Qci3tQJbEamOpuqj
31Ursu91KB+lXiZUrLvIB3dp+tD8URNRw/y+wBXZD+ckuEkUs/bWT+AgdiFeWBHkKwCe4x64T+TO
khw84b0aPPdLOFzUkm75A46VxyYqYx8RneyQRcLgltz8HpZb5aHoY7AauRbvodmt7ZaUl2XOmMIQ
wFWp00MaMrl2pnlq7tJl6Xa9CBpPMtKud40m7y4AE7UXcLErV0gk5ZeFD9E0pLGzBEZyMUI8oHsx
tctRbsFl06wCD4qI77WmR4XfwRO8SEcQRZpeKjH3+KyQ8+lj4NTpHHyXxNUUA2m0me5GXnMEqbQJ
Kuh15nQR09dxVgrI05RbPdQrejuXSR/V9w384ruo1ZJvMUt9lyuG8AyhMbymEZ+CJ4ZBWmnWdW05
0gtA8RGeTlHHu6DWZ1AUuPAOY8bLsBAHyj3gQQFeaBkHiWFQH62T9p5+cvrFAqYDkVWelqtokFkM
YdKaV+A8NcAlZeS3xTBfiQmgBWCn9LlHNAYeZZm9adMd6b53Vt0eoAMKha2CR2qDqf6ZB8Vyjxxh
eyEVZXudpEvJgVtbgwNSnfSna3oAXVouJi+gGbrvoRqWkLbiFWEupmaFJ0qSN0+rTUzrVIXVFn5D
syLAIqpRbBwnctQGwIqmdi4U5o1QE6ShTXNDezn5FbcazoJLnolOY3bKDdZX6W6ULF4m0lD8MPJW
0T1JbqyvdKmlzp5kGcZ52navlaAMu7rnH03wEF47bUzukCNCn68EQrI3MB772qcrAb1I6meyf/FH
MFrqgkx/KNqL0CX7yainozwhuwfLaXZ6NVadclC0I04smW8tsQKl1ZDtZVYr16CZYhcZRGJTXpL9
rKS/x5C8NQyRlUk0WXkW0Hhyk2Ead4OkTTsDyrZTI2mMm1XRemPZqRcAwLBZtrrhQedVw7unKa6s
SmGyKp1S6sCvWKYmvexoYUHXE8cLc5aipy5mkoS6M3x+XnWHoBIXbhWIkE3jzJPElAJ6VbClU5KN
Ce9yT0trapdqEnlq21gQUMfwELUws9QAwSIpDjGYaTt8mRVh4hybrEMEoWMnLCaZujQVD5Aji0Ot
ighRCbnuhhH/twjYRZVWC75SM3J9jEOvScLlO4jV6n7W+8nTGrG6sAYr8ww5IalMOrLGtgbPapjT
VQIiyh7qvvIhVovuvNRGY8elNHqa2qr70rDar7VZmJypUfYtjnROS12Onto+iZ55h+S+nOUjbwdF
/g00b/4ZCYqx7lBFumvVTt2LjcZIlkC4GtXcemgnGr46beN931S4Qc9m5EgYcOzyZC4PqCQkXiKF
0S9lbDNvFpQY0BszZcP1qzuaoaWGWH3Z9XYRs9qDkFdaJId8uEijwNeB67mXBMC8VYtOmD1nRXit
1Z143wdg9FVeql+ihGgcipITj/orqDLd1axaOSAMptvtsLR30BGEvdJh3VBHknxdCPoA4mQyIifD
GAUfaSWNgf7rYev0Ziw/dHOlfxeLqdoFi9HT2OwsT6Cu+iUNlvA49k1zN4rq+KuvQbs6ctfm33qx
L29yRTWejW7obuZBFve5kqEwAj1hvAEiILyEYpT2fFJF9pu+U5sVFhI/KH1cvvJOHFyEj6TOXYBd
IayVii/RUoK96kI0wJwuUeWrsZfMb0Wk966YWIsvWEv00tG+3iPwRlGdXdd6DQj8xda1FBfbxZDK
a8CgizfXS4dwzJTk98oyC640pkJnt30r3wpYGBwFU7Je5zkUnKZol0PJ2iErX6UPdKDUziJmUCFW
KNNElftyQezuQcpUdM+A1oXPRVoqu0yTc7+RSewnoCouaCHSPJFU3emTYvGkUkruBGgjlyZJKETh
dL4pjGHyAXGFA2IiI61Zapg/TI7RQxl2tZ9Uonpp5XVwCAB+HILeEmN7TEa6uaFo7Yc8nn+3MO/R
1ZpUkmD27K1llkvipLjHegBTddrj08IcyisgCxWg0SvEKX/MqL7sgiqtRyeCRpnxmqBi5BiJErsN
JgBeGrB9HbZg7Q+ttPxexHq5iEGFO7OooNTSodp2V1lB/zuQteBXKCaZt8yoUbhTGob34BTC/Vyn
1i/0MaghCFJoeeIUCQ+1oup78oWMZ0tQfm2iRb5Mp4AXVklZAIyZ9ih1A6m4Nltkiq34BbXB9Bky
wOLIo2Z+UVKpeED1p/D5cGB/tTgQIjtl6fDuhLluW1NsuMhirDjNNdMHpEqFRQu7b21YZs/gAVRm
dqq+lkZRXtfFhJJIFcmxHaIRR+aljr/VKoKnHaWJ5usQ7H8i14e4DG3o2hbDJkQ7J5BxupCNzrjq
NBHJDdple7BT8he9qy07tpLiJuDh46u9WV1mQwzrRxHTfK/31Cp0AZnKrpA0x4piBSO7UFouEiXP
9umcIWRWZrHAq3QW76ahHp/J/E3VblN5xl4Ir5sZVKyjNlJ56BXUOFIxNm6Ry4aclanC7QoZ8lM8
7O+SvI6eecz2/oQf4SHOgmyPDJl+OXW9+WOaNOmaR1fM+zwYLspSjW/resTmwcKftADSr9qK3A2v
stKZj3nSRXdaEFd31qyja1lN5jM4/urHNPRq4Qiw+Z8zc9T2SduRFOSY8NhKL6ReplQaqD+ezpdU
25KrFn6X23BbecDrzV96BZu95BZ6ivO6fy3VTvyBrUR0OViD6kdKWjm8USeAsbH6DTWGFpQ5Wp7V
nFSHLM2q64q7wQv6bDpIS7ncsnunaxY2SSpyUBf1OPUIyuBwA+IBk1nXClJ5P7Qgs9AeAXM9JoXS
OKI6qbuKDuRRl8LBS4EnXpeQ+6hqqGLOO03LfwmwgBAIklBvQRDDVYxk4unFlYjyDZ8b9oAMaEYp
ltueU/lrqUF/yOZF2qPEo6F9a44uhj2au6jU5VZWndPOjfqY6eZytOQhuw6jPL9PUQTZ9QhjPQ1j
MIDgC4Nu181Icxr9on21zHD8ilNHsFOyANvOPrF2Wah0lh1Nc+vqZUsZsdfTW61f2NpCMz0UXIpf
5IEjFN0J+E8Iwx4W+F+3aIqA541z+dGqTeWgLMF4r+qq9iXHj8/RpjakISNMlw1tbegaCg1uXQnn
K3MJlgstTwIeRIL0m7Mv2kmTkFzOCUJNM5RgH44ycF0C74VKiZ7jRgZsVkrWrTXK0W1b4+LX6uL0
hPRldtDHKT30XMl2U02UxSIRvnsggEOSwR0drBlVgY7c+yfllIKDPKxuUC3rPKgE1S31XQMqjlTH
V1R+q+9WDaUFkEp/h1hI86ORZkhjg1zvGgiW/iImIPS5F/OdLLXyd4QFYcDFY74bujmaYeOZFhwz
vfcXYLI+Ol+chDC1bIVD2NOqnEwFjv2l2SzKXdeH4a3U5u2dpZWoeEULYLGhQipgGXkI9FYAMLjL
nmtZqnhzzpOjIEnpK9aoPpW6CbtzVObbvKvShwrlHB/0bv6sG3N0RXUJaZTeSj11QvHPDI3sVdKW
ywCCkT0PVX3VJF1w7JMkfghxqPVq7GB4SnAnXishldk55EHakqO7cj8rN1OlSfYCmu9ImmXZMtSQ
Yy+oxY63EYk4tIarmRrlTZQLgHTqVPT6BbHEeKJgHxpidIXS0Mi/CyAAKnrc4EDVoSa01IkDEaff
mVEHNQMYkQLpSRnMi1itJL+NUEJJeW+5tWC1B02KBLDmlbCPK46zRBlQzUKO9p55jPaqkAku0lw4
TYPVwgJq/g2UFhI/wqqPKFX8LkYNIos69STtIzmvFS47MLLCVQSU7QpWFRoNsD+RX9BgaMHmqu5l
oF5OmEuUnJt8dGe0AhyKuPnBGMTqbmiS6tJqE2MHPxHyzyjDJYfL6Q6zQqdORqxaQhXossOlmWMg
at1cYV8YQ6S6em2EDisWjEAM4U5HazWpo/B+EPTma9ctoQcSF7KKpnUeeGgQk4HR8jYcf8pjme6p
hyuIRTbWNWTbcjflKLbFq8bmwjreGQrFb4HKJAhrQGyTbingexUePpMIRgxN3zVzWgLdQ6vf8OOo
LC76VBtvG1HQvIy3rUtXqXNimep6kzUjlRG5vIxyKXSnzKr3PTrDTqAG3a3SrRyLifQjHZveKWMl
vu2NZNxXE/pPEB7bqwg2xAFefHqmvfahO6SZ2A6vFq4qooe0Dt/3l6uY1WuWtNeQ4BWz20F/xfqX
h+DPbjgT6UMj732kbYsZgoKEsDOR5uZnWXydxC9n2nhrx+xdo2sTYIOkgIKIlWpiEEAYdkt0raZf
VEV2C+N1ouAS5AL9iwct0CCwDQ9IlP1NeEtDmgCb2hWJtZnJLk97Sw5rVxPVK0B5VyJXBNXSGuW+
ZcEVq86u46DjSp/3IldU1Xqf/4ITE6yIGk7Hf1BgqrG2iN80oWm2BY1Ap8fVpCKnVDb+DIP4TK/0
xHJRRKbRVMF3MdBNM7E06raP2qly8QvqbRgr32VEoIup3OdD+QXwe3GmgXlqUKhXauyhtZu/ReoY
mB0uQYX8WynDrxLGbK80093nE7di8bYrR5FXzBqSAiIqKJuONrKUglmTyLmjIzqLC/bXyXeaJ/qK
N+/rMwvlQ+OX1YGvDo8S+tloWGw+ky6WwgBQmY6CcVFiwEktPj0zoBXastkJCnIhBqARQ5dBUr1f
CWo01CJKnMDG9J9VMtociWFx5JbxgZqD8T5nwSmfWBYaDy4MtNYZNEERvlt6ZbjQAKwydJd+hN+V
H7PXru7pB9XJ/Fy1U6f3Ecu6oCR/E96ChrUjL7hO3fYB1TL3nEDIH3+wzejf/Zh1Sb3ZB4aGAfYw
8GNoNz6vUBN4fsfqUPlkDTeRTynPjukYXM8uru535oXgmmd2yYlFi3I++vmmBthF2q6nJa0TUVRp
Gllh+QhO5UuEdNTna/bEKgLOqRkqfSiAC9ZmyRZ5VIW0jgu3gPecDNda+hDC3P08yKlxvA2yWaqQ
fVVYkqhGZiADVtlyRPfPjOPEUuWlwSRpwFBVaSslEyJCkXZjQJKpLT+lUk1onULUNI0XrW2hy1Ty
j64R/yIo29zgQFmxVVt3g3EMW7NX1hVSt4oTA4yw0Yu7GMcJpdL+Ipbk56GUz9x/WxM4Y8XfWqsX
PbLExBU3iA8h6wUri6oVdNgJIGMtX9rrt/qNaaOAuHiim/uhr7mff8KzUZX3u6FchAasI1FHB1kJ
OpGA8LTr1p1dspd9e6hvKGSemd8/HiabLWhwvnH0MFIDsZ73QeMO0QJjiWo3+AbXNt6rDj0a8Rg9
wufaCY7htK4n3+ThLj2gBWw7sTtccyZ4Z8Z+Yv2yOYAgirK2Cj2vx9abk0DpcmFGqqMGhIiU1/X4
FLnoIT0EduiA4r8JnHOz/QHjtiJ6eNNb2A5JFno47wNijZjqKJ7VYM/CfbujvO2rfrM7h3E7sfkN
XrwgtllUBoN7H2ZOTR7AyCO4bYWKPGJj9FKgWMhJ05z5kie2pyFBnPuTHq6KBe8j1YYgxiqlXBdh
lQOiM09xNl6T/z5qmkxqu1QjuaJ55vo69dnw8lXAqqLr/cGvKxHzRVQgnbsoHTwHSv6cTMr+86Vx
KgS9QgXRTrxfpa37XKK1KfpBZe3itJHbumw90+o/E+PUV3obY7PfkXdAtiMualeWgcnE5TFqLql7
fj6QP19gu9Vk1prM+amgM76JIlh0J7U+q12l7sXbZjGyb2pdVN+TVZ64z9vchRk0OjVC174pDbFH
iRJGZ7lUTgUe62hGI53aFgASDYHJlzrTmJ04LCzDzhIjU53OijUvGOd6r8M3uQxqTbvUoKc/CqCa
TaePG/E1HwvtmpNvuC+aykTouRm8ZZrkq7Qr5NyZpQY9vx4ha81qWidPc+7eMAVMDa/cawN0Dzod
FU0zE+tLBWrxL7GLxH2ITuy3AZOS246qgdcHQQ9KClWKEkmzqzCykFLpUHRQMXa5RmMjD+1gVMUH
qRil2wA15x096+VYx2HD00lSUTwADoL5Tv6wyKPi1O1gOjNeFK9ollZP0qzSAwvLKrpRslHfG+ga
IbetS98p8CYIbFIKWWbTOupxorjFHAINx2nlwGkwfIHTd84H9eQapcTETxNPIB/lPi90q+DLyrQf
4cnbkXwGXPxH7u7D4sFZGhV+nKjgbLzf3kIRZ7FecE4PfnrdXSruuEtc/SuGCvbgWb+RPt3HruXO
u88X7amRmYpJo518kUxp81ILBFmQKkGr3FESvrXYTI/l9PPzEKc239sQm21RaSOwaTjOrqA8mxN6
D+2PRfryFzE4FBUdszyeD5vDkWLUNKwMLTfIVUfPfzSpbhtoYP5FFIzUOK0kEgd1w1XITKuJBbru
bkbbETXrSLoJkzMn7snZMuTVAWf1kPuTRLy5KPVUGurIHCtXBvo2q8dooYylP30+kFOXI/wk2QCP
SlqgrD/iTZAqicgAlbn6czlK+/VyjPbV2cvxIxibS/htnE3WaphA0bSaCRskOzssru6UV8sh8+Xb
fAdwwDGOHuxGvz3k/viSOOeS/1Nzaa31FBNLSPgWm5VHE1DOUipb8A4uh+4OAVOKsY+fT+WfYsl2
41oS1xcEC/4qm0XRV43UI/xVA1meXKxhjvpB2UX7ZtefucTWNfxZoM1WpfIfIDoLHyfEcEmwXg3x
qTBXTabdHJw5jdbv8iEUjPQ/r3DF2LpoliE4lE6nQAS5H+Bhj2bta58VaC+dezydXCKk4P8baj2g
3ixFReyCEkesxg2uTAe28PXoxReSrzu8Wt1pj3KOJznYft2kt+2t4J5zDT6VlONaomN7KpHHmauY
4tv4PYxLtV6af26FYDqEx24f+MMR9zOAY/DkTIl+i3Mu7olz1yQtp5TCkpHx2H4fFtpup6o1YQtg
M3g6DHN+Jl889fjGhk5VObA43D/UE+dxMlswO5wku+hxuqSzzXxWh/469vBQsoWrFZ5pLx5In5vK
yXbl/hwX8MQxQ1gkJ9fHt6JsDb0LRAPEUiwqkGeRg80CRhp0UNsBy47eLqPvqDpfydgLfb4jT+x6
omL3wlWAQev2LlB1EoogzCm+1YWFKnuzWwz2idwIZ56Rp74hdR1g7ApIL8nY7Px0BGmLb+nKh2h2
gHQvp+qc2/RHhoeGGbqpKQp3tEzzZRNjjIXMCEEOuZ2/+AtcFmkf+eItZgg79I5+tWc2/se5Y62Q
6tOOJxGhhvl+WeLplgQNiulu0ltw+3emOjrFcvx3PxBBqMlzJIvymnW8D2KgGppbHTU+sfqBRi78
aLAB4Rm/5JMjeRPEfB9EjPQONDFBkuAKDQ27VIFMIZX3F0PBa8uQuUspem+ikFGTLypgtzC1vyzC
+HFBxKY6WyX5yOFbbVF5Y6qqLKu8oDdnf4Mv8z9rr52bPKqQRGRbcq2X9Fg6qYMdxvfaBRMFpcpD
cPjJOHw+yhPJ6fvwm4u0j3JzNgYmU92h0Z0E5P5u4Q8XulteZve1Xx4GZ/BKNvbNuVvv41VEQiyp
vA1pSfOM2YxczhdD1Y28dHO8HpCmy39ISSh5TU0TRx3PHB0ngkksf+g+5EXwtzYrU1u0ZAlMpXbN
8hlOjN1lj000efO5Z/WJW8d6F2izbtQu1WS1ZltPvvWDZpgbe8NFs2/9/CDsGpt2/pP188xHPLEj
yIQUGE6GRGtCXAf/5qYVLFSD0MahK2JTgnlGDurbsO9sEIeusFM8dGH98uXzmB8vAOTKSJUlrL/o
UmzrbKitBY2l9v+8XNudedB2axGm/bczI8SQ8V5f2y3Q6rediUCKpBIfCZgr5Q8FQFAH1MJCGqEf
rnkbnrlXTyR8RFs3IdkCd+u28VIr48S9OuHVcJigp0l79TDDn0yO52pLJw5/YNF/vpcBX/ND0QzM
Z6OGNMwpU06xjZHO3vKkHcaEVM30i/h8MrQ+Mt/nfe8DbpZl3SyVUqMi5g5Ch20PRAhU5sFWuO18
Z1jQdRAuarMAmbxhZwSDo7baTupB8H++bE5sw3fj3uRkYdDL+MPyM4qFFy+Mg6wPvTHV7FA8q+u+
DunDkNerjsOVc3xbJ0QaqJ+kuMn+7IrFXbslGDk8GAiA7NSHwUOE1hZfJcGuvfT182H+qb1+FnuT
+4pLTqM/JHZxSfIAK9A2/BS2auUpR7wYdtH1mvo2DhwY9/PQJ2f4zag393ycmtpQT0ROtB/DItud
CrAg/d5bXz+Pc+LMoXL4r9ndnDl1aowCMjmZO5MiGbyJKlo8rXRuS34Io1M5VOhbWLIs8wrbTCRi
mIo2ZvBgV4q7mdJggmT8mNmQ3k1oCV5xjF16QCBdPh/en/Luuy9IYJw9NCpVCknnNsNN9TpORHPM
KenDpxG89nd/NHfq97GmeVk74b6/Cr5aTnwwjtMuH2xVw+Xs0Njg5c6W+j+8D9ffAuJZJdUm9xU3
k5BWA9YQq6ZAbKzmCZG74IbV6MeyiPaY5O4+H/qpKX8bbbOC5sky0mahptmK3B5NcJcrzX3ctQ//
WZjtAoL+FDVyB79qQGEWkBrodyHGizD+9TeBNMr4HAUkc5szJ0rHaUKtNHdr+aYrnjv5UEU/Pg/x
8dZfvxCiMFQS8Un7YOU9SNB/hwXbocGXHdUxbsCX+sueRsheuKvuEzv1zz3B1o/+YYG+Cbk50VNR
zqQ5jxCaMLpnY56p5J57b304Szaj2szcKg0F1C7O3aCG+dnpfJxfMrClDiWqzyfwTKSt4URF+8Ua
NOavL34VrILAfE4aiKXz2a7Z+ps/mbZtvj0aaHObFdPWeus36jFwauzJb78vh9iLXPlW2aW3hSew
iWFf3ky0DFOfHX47eHTznNg3Hj8f+rkfJPOD3yRv7LbVhIOhq7tmbdx5vS/szks2nFku2yr0kJhT
ned8y6STrqo5RE5/9j8fyamDg06kuCZr5IXbjnxhBlViASFxFXPBMKx2pXb6nWPveWaxfLjYWZZr
NkNxidRQ3woRJQlaWy2eRm5hZXadHdSqt0PtRQleovZ3qH37fFQfn0gUbLmEdAsGPliP7U0AQ0/B
xzz75xW0HKoDDolucpPu0M2WHIXyfeQJP4Xbczf5iS9GXOor6BagU7B9slTTBK+yJa4Q5ZhR1l8m
7VwB/2Meuo6NxxfaWSY2qtuphE4KbM1Y7Sd7e/HR9D3SWLLnL3SIWP7rJjgzmSfWyLuAm9WOkYZU
Ay3N14ArDAgCP2Za/rA3nN6dvgcXa050Tt7ixOnyLqjyfouNJrSLpl+TiCm5CqSbuo/cGonJvj+j
N3FiL78LtH7SN3tZnfSObi2BssPamu72JNHeX7SmN19tc0Mj3ijUk4GWRRoABNWuGyC5fXfmfj67
NtZZfTOYcNLQaKDF4xoP8bXmrwIkqj0dlSPijc75pXEiyeHlyh9cZ7il/2zDN+Goc4aotLPcYQB4
ooSipAWBE1bw9H1GA+vzdXgu2ObyRM5xgTfNMuyr66JJnTkufcG8zWv0MyPtTLBT2cG7oW3uURRH
aswEWRZwZBek5KmBt07p5M7glHjGU97hYrk5d36cGeNWL0fvkN6uAB27RU6nKW3NGzHtjoJmRm4r
VIe2kA6fT+rJvQ1CDaUmVMUoDb9fMDkg4wmgeu5K4rU8fF2EW8lqzszlx9r3uvbfBNmsyhQEN0Bm
gsh3YmOX140vHxVf9aoDVDRbemn2wlWxOPOlcoV3nxe8Rt65iT15nLz5CevEv1mpGposjbjUhatp
rxqkJbwFYh3CAEfafzahm1WKS7c6iy1jXbuGWfY1WXXsI+E/jLJZnaGWyWGIx4RbVY8LPgpmdJ8Z
L5+P5PSUIYsginQuEFB6P2UR1E28o/GlKeZrSCj20kyuNi22pQje55FOJAesD3oDNEBVmert+0hG
pffCrKMSZaTRqyamdlEJ3jQG39s2gXt+EQZn8rdT1/QqgwUYB3Q6B9f7gGKJ52G2ljQgHji1jFKT
eq6UcSoEbxec2P4gFbYAoSKcoNx2PJUy6L2HsVbza7EIpnN769RHehtms9yw7EBaNSBMlPfHok0d
payPXZm6Cu7Rn3+lc6E2a07LLSuNpZzX9ZDZnFQQ8bj+E3pyw+B+HurM5G1LiFGhZ3NfVK0LUe0Y
5sthqvX9X4TgzKNEQUWUvsf7JVAqCwRLVJ3dGnXxcBk6O8maM4frx+IkBx8glf8Nsk7pm1MHpI+h
T9awvhP0o7ZfC7yL09NfP1eXP3VvANSh2op+HInvOqFvAll8gnnQGI0xy987c9wroTChqa7cxEFx
0NX2LJj45Cd6E3EzfzKG5yTeDG3wuRuRiEj88in91jqJi6mynV8ZjujLrvyloWubTY/D03pjRt/O
YhlPLss3P2QzxzG6JnHajlyZl4MrubB9RpQPnPYJQ27AnJpj6M7wK9uByPt8Ba0j3LxK+bhY/9EF
Qldum4ePczQJIT7Xbhai74Doc6JYhziwbv+zMJvDUZuVGdAEtbMGPScll9ymezWxMfs8yskX09vR
bE57ddExrVb5njN3sg9F59taCpmc+Bbi7K53TUT6ml3oCv7ngU+vo3/N4mblSpBkS5z4GF7xaFRo
QWWq+3mEj+26dRfK9Nxl1PEVwMbvN4eEQICWrSFW8V1MC74JiaMbXuqUTwaIlzXbN257G6X8ZFfp
zl8UfdASA/AIXpTLTd+ER48CVSiT8K0CeCi4kbIzK+TkFL4JsNkBWoosWtOTk2rWVQXaFfmHMzN4
co+9ibDJnpJZGvVepbxYfJGPq7Jh+UvN70Xen87iFV7+EPqrWnrghN2Z0Cc32ZvIm/sNPyurnhsu
HUnV6XM+tsZrGp6pFpyeP6BXgIYRJtnir/QZdOWUMTo1xqA9d6ZuPrMET4/iXxE2X0jpESjoI4QU
F8Tzsm50WuEGB5u/mivq+yuCkKxtk9W0gpproV7mq3rXPS+yeVUBwZeoO/cS+8OT+XD0WRCeNF1F
kHGb3AxpD9W64eiT7yRwEOmd4ip+60wvwQGj3UN5+VX2R0bK+oCg6tOvmRHp+W+KxL/lRfv/Uxcd
5Om6Cv9vXfTH8gfK6HHRvvOs/ef/+h9JdO0fuoWq7MqtQPRVXTvM/yOKLv7DWJV5wckYFk3TVRT1
vz1rBe0fVM3QJTbJWkDYAhj8lyi6pPyD7r64/oE+Za3kmn/LtFbdnCv8JrAaGgkyOG26Rfpmd4eI
MxlZFXISa3NxLBVzNZmYW9jwk7ogNZMPZipwmwvhE5B17UbuW+mWH4+HnCbAmUa3ZOXq4/1kxfWT
OvbzdW50aALpQq1jX6l1UAw1VEMka0n3iTDmeNpPyjP6TQZag4v+ex5UHSZSodyaulpe1KFkPclq
PGBSF2C0olelaauqPnhVoCnPaij3X+s+KB6YV/WFAt9wh7+36QcNtt4Bwo2ITVnLsGsRcbiO+rl+
TTUzsCFHDrgHqInTGGG96rAjH5PkIa5ODcwTuBPX0aRFh5Zvcg8Cr2sdA/cEv1bl2GnSJcexsTBT
aN7oAhSlUtnWHJh+P4bhnVyWhgvTWPOzMQ92aFN0DqTBxl/6sfajWF6VP4bpwqhn5ZuIx9p90lS1
l7fDvJumVT8zCJKv+TAH82HETGZXonjoCHWITISCtEgS9KWXTcPgJEMzorFctSg2FADm0E5JEYfi
4BcLcY9KSQMVIlGCCy0Lfyy9YGOO7ChCjZX70FYvfRlUF22U5jcDeEa7UFJrH0qx4OYwxSJkrDAU
M5u82mGha7iilFbYRKI5oPijquLn0HOqYbKWIDVhtVhhDJN0nUmLptuBUTcvqMAJkZPkoCihZE3V
L9Sjhp005sMFMkO11y1acVtq8Qyssa3V3TwvbBcTM6owbRDoidvsXkWesQVe2auzHTWBup9w3XhE
Laf3kfsLQe2L6W1dWirWQIAyj7JcZ3sVq6DnPsPFE6dxiRfrXHTFhShV2Kb0EAEGqOHxIVsSedot
qlzs4qCXroLObK9UpJ9lewTzOWAgNY5e1cfVU5thxdUmU3QXLgo+qihewb+MMHIVQ1l9+jPbfzzK
oLtgtGVhuPrHg0nMRetyHHFAFdFdQKLGwiBrrpX/4uw8khvJuiy9lbKa+2+uhVlXDxyCoA7qiJi4
hWC6ls/1dnopvbH+HiN/K8KJApo5yqQxiIunrzj3HNTwlDK+LDvE1IQtpVLtEI6wtk5B9TszqQr2
/lOKgNyqrOj53AapoU+b2DMr2p+nBhnaPjNa6GwSsetag3aCqJqDayRcU/aH28eFbw3wHvpvKm2u
3iPjFSqIdUEwd2U3GhgTUUCCAwngWWlADqjB+nOb9HZ93qVSVjI3p1t3GrqNSWwZrkq07qBbQrH1
p7BR3XPVmjS3Vyvwsraa1m1UPVRHvzOhIdoiqJieASzxzl2BAuHa8dBRiDotvST2agmELLUgEhLo
I6VZ6UFZMSJtmyL39qSpg8LCWNa0aiOTzvghGuA9E+n8bCiCNenKMX8RLfzzKbKDoz/g9L+YbYO8
zcDo16XnQSYSDinCdi1nIJ0gp7kxy3zON2ZX9zCdGTUUGwXJryeIjyzrW2qMkJ/m1PshG+5G8dIj
ePytGW39O3ji+odAXLU5CxQn/1q6jfNqUGiCa5E339wA8ggfhYjVlyK3OMMlI6SonejJcBUZAVrK
rTp5gQ9gpnqx7GQ4F5DpWBu3Nlvvoinjrl4lNnpSqugqDVo8JO4gAgu/9FXibEwhgttodGd3i5ii
W23rYk5fEYYd9ZWjUFiH/GkeoBMG0YkOY+tqVyEsO2c1ReHrMm1MyEms/ikzB7TarMiCNo2Ud+F3
jeo9sp3VjWokqblCeNv5Dh9PWvsmks6PSYbawcZVkQtc0+ZvQXvkwEvscjRgRRltNr+ljzESa0R6
d0JBOzDtQtSO3BIZ4DLxWChRskNcAwW61GHrpwgq3oSTLekGIaO8pg3XvdZMRbuNqs7elYnOsqWp
9xs5MO4vhPuG18FW0EdSQ1TxYFYeHoVaJD+GGcZXCBjlgs8q3QxhHGqRL4TN75pa3ZVijltUxnK0
idKJBldfVBzKoYeTjoZ0lJJVwXq/ncoB8vWzEAHARxesyS1HQnxPnRj5QjiK2WEGJdoU5NHTkBro
COnqlG84lEgZlRUfN7ioC/Et+C4Cec47M3CGV0CQMaJwjFF0XfjbtaW1EBmD3RB1/M2IgNGbilpZ
y0vOZacOTo/YXIymYVojz1faQgqpzYhnuVXB0rVo7UFAg4pamHIYVfiFkOc114EDz52re7/fbpwQ
PcizP6JxUvUR5bgYDUm4FJB9lFpGUhfwTVhuiDUWQE/HxzfVxTQXFdSbCjpbEMydiQR2Gl5YLbhV
o5yu3TcBxon7XnVGBOECdKVFzAcOKBtfhJSFViLv+NY0b/1MURw2wCJwElOHDUC+Q+4e1Wi+mryP
cGEOo++6DDIsufve/nqwDXYFRGko0WkJxMXy16k3RHcIugGvr1HFS94k7MxK3TkqcpIDs78pQ7bQ
kDco/QiVL4rSc+E7b0qVLYPhDKCDmMEkiZwDehmZF9MqZFnpzZsCIy8CBRLBFxd2zXXdpt6NfJ8f
wp7F+DNoe5Kfrbmp2ELnLK/BorId34Vkg7+wzOarWkZtvFJ7bhIfPWWPCiqCmdtSI7/yx4NCYokn
VrAUYSr1OacZycBEyBErHtsr1OXOp8aQdetCtWCjmiQTVhooZKhat70vUNPZtagzPoxDpzxMltNd
oIfW+kM2aTdIjyaPYevZd0peG7cCFM5NHoTBLstCGKQqCIJh5XDpiixB6Xs0v10S9rS7Lh3K8xYh
z52tQduUDlXzUthRdheY0HabliAz1BdTDgl4VVCLDvofTZI+h3rlnU+BR5uKp3W7GfbAM46ytnOC
Qd9AGI3QVFWMV8aYQybkoYveDYl9ifyjdydm8KiIwcR/wb1qrvNGRZCKzrGNOyGQKVQ32Bjwa11D
QtL+VMhPrOCVhR5PhyzZhiR1O2mzC49TDhG9a2iSP6m1gC21zbZBw2wNM4N7haZ3vYVwp94OXaj/
1scMNRQr8tap0oUXcT7EG4sBr9QuG54zHr1raOG9e4WHsNvkThhd1iBaX9Gh1HxLCd0n2nPyW6HW
1U+Ze//qxkp9BYd4DMN6rorLDGa7nVOlLnKvEEDflaqqS+b4Qr1DctCBno+S9GOnNK0O1H4Ifrvq
5HKzifQvjc/XoCbkGdRgvLrxzDFTkKNLRrJmedHAODvVdkTZwrHkFREaG9NqcABCq4p+5zA83brF
kP802Viya8yJqASoQX2foRCY+BkPxHcY+Lr+HKFs50cZWLC2FaS9n7xCCynRlU3wbGd126ymDmY4
fxgHUJtVHcOE2JZ9Qusx9ZmnMEb0z+80NfgiUL4+twLdlhKRpVVSuxlNdm/nUJNzRwRQ1daTepVe
nHYr3FFUN8N5JIZAnJZbsgXG8KpEdXLDPTaj/VhZRrgdrEJTbt4u7wGCRHNVVB4uKtLU9pccgfhv
eLRcSWoJ/dcurNHkVF35KA1Z7Bo7lSS+t6kKtGZpo9KAWY8T2qIdsZIPKSzsrGUq9Js07NVsXQaO
VNWjqQQNt7htvsIN5qC7p/V8U1iNRLKBDQgDJuCw9dxOZsdLG1YowQcIP/oFjwXwljRVQzz83gtW
DfqxZ9BrGh0phLi67mAO/QKDXgqfmOGEt6no0i9d6DmQC4n5WuuQ2dxEtlFUEHjm3rVuxZHrazZU
LH6LXFtyMXL/7yItn7fCCqe1Ms9KuZocyMW2rlsnvAzwIXar1hmJyoYhd811nVusuNGryo1ezE59
kYnU7JnHoc5XmWuIbzGiu69dbc7tqg9m6KsaN6dPM4D18CzGZX/RJ1p315mjQgvVO652a5YKmaTQ
Tl97y2h/Cxu5ysxsBxtWIz0czrqhSkFioxh7nreaSZVeG4Lzqq6gxDNgjr+etLL4aogQl0FHrnhj
Ob0TwFynD6hDOlJoOoF85LoairrZ1ESaMSEduuNrroOOdx1sCu2+aoM6oYD4e9igzK381Gr043y7
8uZgBZob4dJCDdABrVoRzBd5OHrRjh7fIYSHag5UH1VNka0y29bDn1yivPeDq2bTzUxmsvzmQv2Z
rW1XhOLOLNMMFcWgz7vrkldH2Wj1lF7SfAKdV4QOtL2hElz+8spB+zaYznSdC9siMDYgZ141idag
fdkO8wMBrejRge86cY7+I4NGHhYCvrGDpBliGOTB10UIAc7OyFOUwNgCTXZel2U/3MV5g4Z8qENT
jMw53Cs704JnbzuagT2uEhVXeJWEIu4IjzInW1XtDCPF6I0CbyxsxnjV1qEKdZMeQcnrVhN3d9I5
lV+DEzwnIcrBUoJCOYvAaLfrNCzr4gbtiB622cGdYhjBI/Oyrx37eyxK+6dbttns596YveZOFD9n
BJXfZ/o/iUVHq7/Mh8781Xtek/md5VAhT6q5MNZIiNrwmMf5OJ67mYK5SI3Be+ZD+5orokNSp8qK
y4p7L1i7fVq89GPmrG0NePqandWjqCq0s6wwm3MkSjNo99pO3VR9UL6G41zZa9pwQntbJXn2ggip
m6zwsHCFJ4K4ZG1GHXStxtC2Z4hItt/sbu5v+haR5S2CDh1yF/H0nMQd998sUmj2bJMWGEKWPloF
mZqNftkX83AVwtePl8rZWc0xQTlCAKj/omg2JY3vJZZzq5cTPJCiHpElHBPl3jRi5adX69VTkwVI
r/Uwud6hiBjeKak63EMuGL9yAmxIlSoPcgn0DFdO46a0Ebl6+jSpdv91GOvudR5wsSQpwPWIxkQC
vTLOCKy0OjziwdQ7twSungMas4f3Bzp+SQUS3gD0QlDTy3OK+PD5wE+Xpfb3cY6HB0Ox1HtnEu43
AfX6LnQsxA1U3buDC9pYzYVlrCGBc3fJUNtPjdWXsV8Zo5RXarzbMe3hJ09Jzdw2sIV/rStT38Dr
b7q+pZXJd6eGED6NzenBiZX4W5OM6ABYsYUQ70APG2TyUAtCdlogY3FRe0KlHx2sPJSA3DlJBolm
GIrEx5kxEGqZv+nV0PlVw8sNK3ATXagx8xSgGXKVVnm6sRH56MkKtAjV625/Genl+GqW5nwXQOa9
1VmJjpyO6Le2Cn/4nJbN1gyMcddAjnhvV1ULT4zVbKR65l3WZs63MQ/jFy0PYBnIoSS1gqG/dauY
YMn24BnMNAhY22a45qgkd7ozdhCeiWIV2ZNy64xafql5ubW2OsQiMrUVPyylqy8Cb0zOi0Y1ib5g
q0fxM7oqkCJeDUobn+l66+EKFtoF2ufiavSgi1o11QxnQRnYF/HkJg96hIIq1Yp41yqUj2E8DXzP
UZx71c6UhyEs54fSrexzO+dICQ3UZaat9ED/lrR1e1U2xBoDybObakYXnfxZdxFQfd0GZg3pF2Hv
LW+W/SXiln/uZfjMqyGdbalQnksJaFcKXqcqGYo3mfiqn82vhjO12zoS9lppDQ1nJ/SqO46jB2Mz
u0JRHB0kR6+t9bFP1lqYJCtq1O35EFXmJrG8+Ys2VcgDllp6DU1qsEnqMrlArSPchW5c3gaaATul
sOjyXmtGlDy6ZTCv7HCyCOXUDgbkfKADqYiQy0K7dzcOMDLQvhgbPwPLys+znuAbLsz5UkkV89KI
C/16QmRmp7tlvsOx0gWC1XHx4BWlmdI74aEUcTYOOlzn/tyllCV5deptQJz6s0DpfVOkeYq0alg/
Gk1b89Ba8/CoiRp3dhYo9rqKHX41q1DZRKPhXaeF6CnEZIp1bRQJDKrNDJw5hAgTNt3gkTu3WLsW
THYbdSDKUdsZzR8rJ5cS6GY5+EhmutlqHAvrCvat+JfrxN5NMcodVNuZAdF4k6K40UwUYMLMtNd2
FTv3Djzfv03urQs70ONrVGhcRG7jQgYsU6G9dBCZ+2aTFPiAksPPVuJLoyJ6M2W0lDTt6DtSyLVA
4ucM+mEiGqNBCV0YZHNNXXmeI4TeQxeJeQQ6+Qv4tK8IgtCGl8kBHvHxp8sDZ/mq0iE+HxMQi7Li
Y5pE8M1m5D9gdUXw11RyaJDf0ntvkudlJBM1KLcSSck0WTGOBJu8POedlQX3SLWH9xaxyhUkq/Z3
qyziR530y3cXDPKmHlKxVoSpPArDIEnckHYlr5ac6RYyL1lamr5TjUXnT0MNkdZYNBchWM3ryom8
raEocHzYVX1FXCgoZblnbdhlq9wYyqtwqMzrKUPyuzHpKAeWGH4vut6gqFdxp5apgna5O99AHsJF
a7qdB1H10D6GlTX/sgdwEqLKIwI2d/yVgnhASokA1fBI4wqQ2q0vYzeYbIvxMcXRfkgj9gGODklP
8oY7otn2vNfpN/WbVJei7IlePwgapq96lO1TX3FZRtUm8m1qUg4mbRYQSHals4PtqOnWpCvN4Ntb
TeNTBZ7b6rV4aJvX1/b6R/W/5J/+IpPbxGHU/u/9H8Wfn8PXco1e7N4PG2ol7XTXvTbT/avoMv6U
D/r7X/7//vI/Xt8+5XGqXv/rP3/8zmP6AEXbxL/a90UY2upMSvT/c+nm+kfzo4j+7/8pD/zVv0s3
2r8cT5OoKwemNMOSVHh/l25M918IVEKqQdEEZLMtWRT+XbrR/kVXKvBqcNYk3x3J6vRvOVtN/RdU
YnBkEBCSTJHFoH9PwZc/hT1m78+U/P3zfxAMf0FyvhX/9Z8S6fOu/CfZFdCDA2VCixaVmyU8J0mt
1EvTmu3lQuNtUdiALjdozoyOOLwQuE5izJOd2sCjm6HFfv9uvg6YX1RT38xT19J1hFCZgCWRhIGq
PLTyfc5j3Ws70XnPikxGOUb5ua5laciGqkKlAPNGnLFo9w7TMZ+zErWDuKrH3VBq87qz58ZPXTv+
XPe6NEV7tIrHCUpA9mfuYxSkHkjUzA1JzSYYkPNDY9YerRNQZ01WgBcLB8eaIS3Reoq5fSuESFE4
W4itmWfKr+4s3PAI7Orz9k5ZB6tPLxJsI1AsGiyUzkbZN4V4Ro0EOjrlhge184A49/mQ1fqmaftg
e9zUEvX8Z/JYKxCEHpqjS8lAXEY1HHnMYVJLfhfn7g8c7/HMXKtbIIs15HGFcgIus4AM/G2R9wb8
D9UZd7Fc5C4QamlzcMGWC5E8GnCozSX15wr6b1ZIqJrEdaoEdi3mcPRqfJWYTQHx/12bpeeTPj4g
0LI5Pn/yY5a7wqUjGBlVIAq6udjmeV15iol74lvuUNh+3pJanT2hITdWKtVP3NTooR3SOjgxvI+T
qHMdMYMuwQO3kzzn70BrnU75yFBL/N2yjW65Z8z7Jmn0p+OjO7DpMQOMFeI05tB2FpteTFPkCLnp
m7W2DZ4zxKmBKJwPj9POOIHE+XgzYUoaAvGnSjze/oicuK/70Eb3Ypb5z7Ib020nCz3B2GUnduDH
RUPQ3JbUrGQfwbEu8FpqZpIRk+pm5Iu966aJL5JkKH7FvZNe1/lkfk896yTl0scVw6ik1tEAFXCF
yIfh3YqVkCugUMO2nwOkgZSifETlY1wfX7ADRlxE2SEZoFeIbprFyAaV6z0sEuR/LJKy5S8kDM+O
W/i4TFyB7yzIb/BuGJ3rUmCZuJuGzAhVwtwwOs/aEdmwAfG8E8M5ZWxxVeD/J56is8vDXuuoTJe3
IyInyDudgjHJD9o/xowKRA6OAduB1qD9UTlVWejxSOfWQE/vtzDJYNGknf1BL/voZ6AC2j0+i4fW
CSUHGp0MICO8lPv2gspzs6CjNbtyazJJ468ynD55nqDtAxRuwHzCruN60hcmkKYryA0wJDO7dOdS
/V5SsL/Mg+kUn+OS6lgyBHLDAG6hFYL/X/o07Ww4KRXDnF7dZL7tGrN+RsvG2fa5TDDlvQppfDRt
EddJXmZnoiShXo965huB2pzYnsveE3w+2UwjmcDe6C+WDo4+qYXQQnTkB0Xpn1S44ne20aZnVILd
s9mid8HTk3CtN2N7XlgDYSVV0nBV1Blys4MJ3rXsgw2AyHBLVsrbHF/3xYb+8+3wveABwV2htXl/
UYq0K/IASSu/tcwVEhcXhTFswkg/NQvyc97t5zc7dO7Bgit7B3GK9u1oEdJzExUbv4Pp7VsPdGWt
KwT6vTo2G6RYNX8sNHGuBJL1fhqfkjQeTnDjLI7U8issj1QL6X1dWwSxrJbykqdV9hjzhekSI4L9
bvYkvbafn1wHWlbppls0KCwmlxJ8nqbdmCMK2K9gctxpcYJe9kn544MjkwzJcofxhsjn5d0VqGWU
gsuJIjrJVKXyNXbxZooqlIynWlGvUUVwNonwrC/RqA6WT2d9m2xSL9A3kTIlv22eP+XCcVrzmeps
fdlMunHbxs5n6ZxZAZNXAM5ch3gIN0FuxnffE7WpNgmSpqA6FXDYKoTvBDEqGkgnfP3lBfDHEp2T
kLrSugkD2r4lZSBNNTe4CZK1AILuNSAfCYBWztozxfBPdVUubs8/5nB9YJ+nz8wwF69cZVo2ghSE
6FTsiruuT+ybilaVz3nh0gqIY4PPAMIDwm4BsKMqST+4Tkqxr+LnMA7QkTTTZ68S6ecegz+GQFij
Rg7fAXf2/ux1Zdr20ONzKQyTtS2aIDgnfdh/PX46DkwaDxz+B1hdjocud/W73UA+2Zug9yr93kOw
Du4T21cqRZy4eeSk7F88pgwmkFY3iChoE9q3YmZFqyDaJCcNsJ5uAHvIk4E8nQm3UlBdV511o8bj
ibF9PJH7VhdvXV6FwUDVjyAmzB/HQI3AJHWPjT4+QxD2D/YFXEAooSL8xEwuaRIRdlRcxHeg97bV
NeLVK72fVuA2TjwVh8aEzw1TGnhTOqEWY+o9N2a3eAUIPSmqKyyfqf0BxCH3O720T+zBjw8TrreN
PDEaDI7Ont9fN6RLDXeSSdYqy18LxNnW/QS8EiTaKS4g+UnLHYKrpbEDiTfVpR+M3FKBMcCeY1Cd
0e/9nMb2y8SoRKABtHR/Ht/2h8x5qlTQgHIMV2vxElaBjspghbm4/D0DtC8LZJybXWih1Hoq5vy4
ZBZMfXTNQ9cHanh5kBN01ZRGuqt016/yQDmDM2ar5elraj4dH9XH5eJulykPThnNeMsIhrisC1Bc
o3BIxk2vYirIZV6vBhXQ6XFLB8bEYQbbDy+Vi5rKYmO0U53EcU/CqC3R7STRTM7HbysdLlLwovl9
jpJMdMLmgdFJFm38I/xW7sTFJRIYA0gjEPk+Csk6fNN2/ppwQ+8i8Fwnnq5DpkwPijSP5gXgrfL3
725FllNTJ41whsIkQsK1m172aFCvA1QWTwQzHy9g+OJdLgwXzhR5Oe6bUsxMxG0EFxskryb80qq1
IV4zvx1fr0MDAjnJzSBJDj7QIIdWSsGPMqg/Oj+ld9fH1aUEhx23skwbyV2OY+GyQjgWrrvsCxJR
4ZmNwz1vZ+vgrDuLtnG/+8WTcpZvQdhIKtATm2LJMfVm0iXXAjcRj/kHPmE9FGMKVBD3LlAyznMR
h9B2mTSyKwgR487qvlk780Y4jeLn1K6LXa44dIqEumn9Fs0I8xiDCVF8GkxD3ZALNT0fCGztW2CT
tj2Ql/bElz5wemRUSasAAT/Mh4vTU8Sm1+sDBf7OMu9gHkQXfoJgMK5JhNba/A+s0Vsg5wdiZ1zT
xQ5rR9DAbgjEyFRWCFIgif5qdCQbTvF9fXzliSx4AEmjW1LzYnlqBHwlpvQlnBhV5/q1yb21XoYI
ef7VQzXT1WfHt9uBo7NnT07zu1MKUAElOhvPniob1FNxvA0jHsTjRuTs7D9McDwb6AJRNoDScLlW
lh4radN5MmCetXhlKkH8LcqnFMRx2FcuuK0S8tcZZtNTPWKHhge5mA5ySNYulv4s4tpel1scpiR2
r3pd25Ab+Ov44A6aMOkSQeRPknEvEnn06yqpXTK4CmW3dR5ZYmWb/ctxI4d2O/onvLSIlBOBG/vL
lOcjyOoWl6UHhwN7yyYCGuholMTdfnvc1IEdKHtoLNoS6X6BzX7fVOa1dh3oAmihTStdNPSU/ZL+
wkD4PYKxBxBl/tKi8XdijxyYRpJ3mi0zeZhe5tccN0mKkqAD7bsavF9c/hXZ1YmlOjS09zYWh2uG
t74GToTESdsrG1jSVHAF0y9Y/36GgxaspqTdjvTfH5/QA+8GnKTcHpwBduEy06tOijXWVYFIvZJv
9Wikk6K4oT/47p+YkVU2B9JJChz760ZlWYLfCarS7kkxrzQh/Db5/Q9sSGJ7WqQQj1oe5DoXEdTJ
iHeGpU4WJwZTX7d0ydhZlpzYhssudfko8dBC/+HiqEjs3/54nFr3Om2SWj9Wn6Ubp89g7awApvyo
IiciKZonarayilZHs950sh8UxaJH5AnsU0/NGy/T4v4i9UZKGyeeXeEtvgrSqbVe6lzKpaTLeXLi
Bg1HsN09UNWprtU1RrNhl2RJQkNQ15l+Bt7zNijn4LsZxPjFrTUH+Rq4AwSVNLgAoU9ae9AoyzcG
kjD5bELXnocKIpRizgww2on3OBqNXa9aZMI14r2w8XpfRdw+RMy4LwyUL4XQ1pOIaE9GzVl8cXqq
rSc274GsH/wrtOwhhyRTa2+/f/dAIP8+5URlhY+kR3CWb/Kz4qXaDMgR2bf6Fjq6dbE65ZAceC+4
BWR101JhrbLlbfjOZlGxA10l5woq0+o5dsZg3RZ242t5lzwasd1J77x2n45v7oNW8VfJc+LdUb7Y
t9oiytloCucUjcmHdlRspIzVfFU3RQDCovll0WL3cNzkx6vBlqld/BjcGIJDfd+kaNqKRBI+8hx6
92lMk1fvXrRT+TnGbo4STZUuaVFJP03eRY783Xy6wZDEA7I2/hy7t/h451EHyY2mnZjAZU3rbzsu
i0PsThJ2+UrZetCnBmkxRQN6ODTzTd2h2c7BXFW5sw7c6UZ1km2IRLiv9vZL2J0qWH+84YlFLXxZ
TiuhgLm4BHOcD/Sk+Qa5W0Y+WlI7u09/9LG1y9SyW9W5+i1LjeGEd/hxGfesLvmnVSufR7ClRAZj
MPj9HF866Hj5sUhOvSUfX0ksQUgDewf4CwjS91eynpUhHXWAL32RV7d0pQx39KohdXp8Xx4ywz7h
zQLrwUIu9iWdFrWhpBMBQffDBvBHQvCTBmweeeiYoet2Ceet5TiidHYbdCh9ywNNu6kitUOp3RSD
fSJo+zASaYhqEK3BNhnsZQGFG9HONYVaTYZ+/M9cDfu3SvL98eG8MZnsvRDSDAdYRoYoOy11Wb3R
VkRV9Igxr6fVtCnW3RMXSbB2EDAJ/OrCpnX2/LjND5vuzSQpEW4syFVkt/T7Q91ZxkDBJyFXrkFy
Mu6cOgYn359YqMNWuIg1PBie5MVOSFm9RqgEPl3zXCe/xvDOxCE8PpKDayTz2xDg490uX/opUtAT
DgDuCGDzRMe+0pcnTuiHu53JIqFNWUF2o1NI25+ssQ4NKIgiVMer7l6w10oafsYQLmeP3rJuXn9+
RGBMPJ0nE4/dXGxvW3hjq3g8YBnI33hUWj/IID09buTj0ywH9c7KYlB6VcfooYGQkPJ1ksenMJKr
YYtaxxtyJoxW9KSugjQ6UX86tCcI5ohDyFpxpBZ2rbJRB7wO8t2Vel+2wdYp0+fZCL8cH99BM1I2
j0wtVAHOwguYtSFWE5VXy2wslKH/SkL6RMP4hJ95aPNRltZQA4E64kMyuBxahwYQch9NkT2oZn+j
KdBBHx+JnJDl7UBIBSyH3CXpvkWmFGRipmQDbnMXaF5HA/pox2u6X/vSz2oxfh9RQLIpkAfVy4Av
fOqy/TiRhmaYEqrDbSvTtfubXzf6UlTGQBA8tfiKEXLkmfqQiN/HR3nADJSVtgqvDcAqGNP2zdQj
bQW2+pbPTJoLtULBw7fotabb1aSJ+/PGoEk2IJIAgP1BA7hOZqVzFWAFsddOK7Vp4LBSenTdk2T3
DyzRsAp6kXiY2un+sJyGgram0UyuqGpqrfXaMme6D+KmpQsdYb4TA/voRFF2M6n5Az5iW34IF+vY
lHT/8OUPTW77TVdTYPRMJIeMtx6gba4osU/6kS7Cceua47TT1PAUD9nH+5IppdZv8V1QMlgiycAS
NXSWUusvDUGgrNDZmvpWgiyvO5574acvlH1ri53TZLaH3jgoB3f6PkFEnv2V/w3a/R/BoR+P4L6J
5Z3lGWWXyzpWazcU5mu92OIqKhvDzV4zVw3uaQJSNmUEjvL49lnMJI8mShpEsmCiqMtQntjfPqle
ZYmqUKxvZ1o9YXAwExC8mMnylkyOd8Lc4hC+mXMIYCR3OBn+Nymtd66+4XaD7RhWQQ/XsK695M6q
I9gNThFzLW7NP2YgKaTMBNqV4uf+qLI4HcvalL3Gg3VFbf7cdE9plx8YCXgT5AZliZh69MKE0Gdm
qsgqv5e9OaVWfQk1BeG+sXk8vkLLd1QOhtSuQ9MHNVxCpEV4b1NeB0OBc5B0M1zTXWhX5jrqu2lY
wwIwEy2N4qINaZmHXyEMXsYqm6/7qCvhGCq87j4xaLbxa3OaLrouz++CgFzdiWvhw4TzCMoUJugz
cJcg+fYnXKkqpek9+hLzQcH7r8wbK65PHMMPW1VmSHkm2D2oHhPG7dsY3NZukQfAa2n6ed0a5XPn
kYW2RP+g0RVtRtYpbQT58L17GIkvJK6JqeddlGnaxRqnlUJ6VuAnVT3MjVUE5iNWUxhQW07ITTMo
3gUZInsTzaZxRnPb9NnTsrC/mNWOxpZ20jmc4InOC7PY5vnwW4eW7YSdj6u3P05jf2ZHvTTM1DBJ
3wZS4KEPvg2q+bl624e5lN/h3cmnRTLuJw8bcdx+6dL5YtLtDRopX4+flgObhGNJOp2CJS/UEqzd
B5WbmSMbsYOXTonc6zlSV4KmwjnQ14aob4+bOzBzUg2BiotFOfYD3MorgjTrHXaIRX9M48quzvrE
iOQNvNiEvLU28S6IFApui01YWsMYQY0C7jJx7dVsOjutSM4pA8O24xanvPZDA3pvbbHlsrlywNGR
g27iTm2/lAmUr6tem1T17PMzh7tHlRW3E7mKxbAE/ZxK5bBQc19vu9n4oif559oD5JYjq/3fJhZj
ofVNyeKAmdOGLl4Zs/Jo292J7oAD+41XhtvPIIeFN7Q4OnpURS0PDYh9Vd95aITGxb3iBjcTGdPJ
+SSDsRzRnrXlIZpRIWwicAZjY/l62Potmg5N8PvTS7NnRT59745qnzhTIBKswJKLbBMF2XNKLp9U
X/kzFqlAK9tF8F0X17lbQ0Oi9xLiC4WNQaOzmRsIdZ4CRn94p5kyjfAJ6jb+A+hnfzBuOVoZHet4
VuP4g2LA04TijV84zYkk5rIg8Dae94YWLhysU21vOXAGkKv3aNStsjE/C3NEMm/rNnarDZi2ufxC
Sdqwd17chu2FpahGuELpkRb140t44NJg1KAouAdJwy1FEHvVBmk8M7l8ibUKHWnn+DbvEwpDJ17+
g/NLLlPGqGA3lqmlNiwK26q4141kMNZVoUUbq4yqs2LQi8+llP7MsMTtMx5Ye5dpC91NumaC+8E3
DABEDaxVo/tiihMn+sANSMODxITQPgKAaLFhjLGMYkMHYRPWw1fDzn7EFrn248tzYNKwwUYApA32
ZAnJyxKUenqVNLOY1cTXRVdAWJa6V5Fndif25UFTvIMcAXLOlID3938fGFkLFRDbsqncX1o1dr5t
tuVT1U7J5vioDmw6C6ViWXgDCQiWbN8UTRtJVsE35lNuklCh9CrrA/gvAmcH5dYp4s4D6/Te2tt5
fHdLGZFOhcqmONFa9bZv+8cmccoT63TQBukXHE70qKgb7I8oNazI7l2C6ySpIrgCmyAJt5oh0DY4
PnUHVgkMAN085AtIoSwL6E2f2loCt5VfeFF3njawugXegCJVl4cnXsWDq0QEzxUvM43LaqHbmckM
Yx654AgiupHSpIyct5UafJ2gsTkxMHnrLbwXBvbf1hbPfF/ZIogjrAVtMNn0qWfqDma+bAtBmnam
xioqoJRI14pjJZ/3zei0pR4Keg1c3lIWL8ZLRE+NeKFyQ2sFIW54npe6dWLTH9oiGq1SNEHYOtfS
YtP3oYBu08TJUGbnhyZ6GBrUEwM54GNwuXK3yr5KrvTFjRS4yTS2OZvDVGvtaxtVzvOg5VW7aacG
2pAxA5W6avIAyPnxXXlo8XSZwcfvoG12Wf9L5wE+hUqG0ZNT/KW3ZrUqvDR6TsqyWGWaVaxiTW0g
sUys9XHLhzbpe8sLt6oZZ4qpHttGALp20/AqHS61cFw3gXrCklyf5QYlwiNwdWgc+fh+9b2DR8VL
ScLC2ORJmm5TGtJgJUzpyK2h4VGUiCjfsIuNmnfzidfm4BTjAJNIJi8JtnP/humauB1G4Oa+4gQO
UKOE8hmcTrr+XQum8bseecVfsavVdzXN8qeu0EO3DlUT3GQwXaTR9H3jYx579qwwy51ubSMXpyVt
futOeOKIHBwjYTQQSNBh+Pv7Zvow0WMxEcbGrhk9Q1077ubEyXYodM4wMg3JYwUxy3k+TOX98W10
6ORI4Wkg9ui0fDg5lqNEHhR+uR9Z8IB8n5wG3lAoqyGN6PsTAe6hUcLsrMNVzquuSgrg914zWK4m
hraEtyIQ3aZv3BhCQ8eD5FOkl0UdIiykxtY9jDzV0/FRHjoslgSkU1um9c9bHBYw25lo3o5p8mTH
kHe9zJDQwXR33MzBAToghCi48k4tk2q5baT/j7QzW44bV9b1EzGC83BLsiaVZtmy7BuG7ZY5zwQJ
8un3R6999pLKFapwn9U3K9odRgEEEonMf4h1mzqU0Vr2dqG3N/i1axVbnLCbIqjVGGUukZZbpNg+
fTz0uSBL+kcUJIOHhn1yi/DujrxSIRDRPagDSjbTJvOm4vDxKOd2C3kfD0auDAY52ac1xSWtnZkg
qYu81gcgJRLUxUNu1DOSvJ4aIJGrXjgc584gFUooe5S2wMavf/4mjSn0JomVZD0clfNZRtq+toqv
szVfuEPODgN21sExhmrlqZ7+2qediphhsrLe4vBId3EI5ktwzXMruFbLLJwDEL0+TWNcNavcsWEF
0VqDb1YUSZr7Im7m1s8ol64ianXp+WM/N5f4f39uEVCUhBhCuGtCsz2JZXZS0wWxSD4nR9hH8FDx
YwOMbv/xFjk7CmAVwhjAL9g0779Wh5qfjaYUOGdVRYgKTLxtbRBPLZILe/G0Zc9uZz5vRjrZ8lOd
ZW2qE7qUZKJ5ZCjaXo8wsUCLbu3TuRv0K791qX6MzGnX9Cao/Dzr9oWBvlhieWDRFC/8ePL6udlr
YJ5+d6lB7JzMvufDoxazYi9Row3cRJpb006TZtPjwDWxg1Xlm+ItVrLROpP/jHOG07JN1oXIol1F
rR8nnbYAE9MAy/VxNF/3UlH+sZuiBciNzmrit42VqqE95O3PCeYuwK6yRTVxELEk+3ClsK8Vz37+
eGZ/RtA12WDLWhSYoX+dHMJxnAnSNYutt1HoFeKYTOWnIs/DWtr//IuhGIlwTbCGfPx+By1FAYJ0
5IgkSWL4aQ4oI+baDURcH+ZOXkgvfnc136c3zOzNcGtQfxNeKq+p06ziWOhjul/slg7FiEqPoX9K
jAT9bJSYgtHLVD9Rk30/1v9ErnjRy+amqGzav672o+m7n3WpP1NPwMNwzBQquKilewIag4FYo6+X
3gym2AUetmgg/hRbD+Z5vCsT5a+vWCZDnZVn7NoEOI2VFT2XShhMJi9m3fQJQ/Ft1CbpEz6cEn1Y
2/YXza+jeN59/NFOeY6/TyMDQj2ko7uKgbxfxkyWA+rPIOpzZVSDUje6GwsFu/siawFplMoLmUG8
8VYd4WpRlVBoaG+hDqZvq9advn78a84dQ52aMC9sbkN+1PsfUxlLrbgGsdxoovJ7AsHFDq0iz/rw
43F+lzrebB6iD9wYELsg48GmEFXfD4T1qS1Rxq/9ZFZSLMy9+aUfzJeVjrHqwHlBbE/Kl77EYwd1
1keZxwmC/dJb1W1av7OziM2BsmhkuPKqQ3dmK4Q3boSlyI1wa3eL2Lwb4MuG7KCIUCxrqzl0Wufb
smg6mtC9gQIqrCORTS/aSOADIHVlSs0KCiIvYvhVvS3UBkHbQjsgd68FlpockZHdx73x2njRMY3d
G9F5v6D3qKGwZHxs9NI9FlHz0oz51yJG8TBJcieM1dkKJHCOm2oYrF1v5lfe3HJs1A4152V1POsv
9ndOPqSLV4QGLGtlE5LZAPB4v756NVp07XjYFULNnpIlLzZKNU0/Pv6MJ8Ht9yg6ZXYGA49DleH9
KEukAGh32LuTnbv7obc7RICQP8VDQSK9ZaTxJQb4SbLxnxFNCkEkGipiQycjppMyexPq9T5WpOS+
cVVQCx+bQ4xY9IU9enZydB5hINNB/yPrXvTCs6qRydlxN+8MU+phGqHpqkRC3FlITW8+XsxT/MP/
zu3/Bjwtn3RjPSXFCiK1WlwucJH7VRtFdpM1yq8ocoqf3TDUvyIV+d0q1tR91sOOqYUqLpRdTzKt
//wMSqAr7lsnIq7r8iau2/glVlU5cxVrkflNzZGT7kbRhHST5686r8iH3MvK5sIT4NyGJffntQxj
gJfGyahKDj4N0jLVnCrHhqN48Zb0wm49u3feDHFyPxawzJV2YO9EndUd4twarnlUmru0t+eHC99y
jV9v49t6/gA9gL8kaf3zRaMI8qthHcsEb/1KtoE0UYyaYsO5JIZp3q6PZR5K3WgT36kpaOeL7lzY
UWcnjCIYJ2XVJjvNzEfZaFIoKzazrZutJ6p5Swb/bDaX2mHnty7CUtTqOZk8BN7vmbiVJhrPTBdl
bd/DwqKzdbD56pUkikeNQNIflR+ek77Vq7dCJhd2z2lO+3vTUiFDbI3aG425dSnebNppKDJdS2Tl
u6Lc2Em0lanNLaZBGEI19+jI/ptCBlFWVAVttPqkl82+dKVyUJLxqLn948cb4NzS0xdyDVoKFAhP
nyujoUXTUINQ1Es78ZHTbo5e5thfVP71t4+HOndeV1bryppDn+f0K5tGgTjcqLCtuf3McE4F0OWy
Xyw/Vhqv91taEuN2VEH7XYgUp42p36vOCxO6ApGYOHkSjXOqW2ncA9sb5TLsis7tHnS39TaI3dTb
sejppaQ8lJqht7ZlqldHt8wuwcbOhWnqBi4JCyk2j/j3Xx4ailXRiQALqqBuW/TSjvwBzEUSKDJf
itBVDO+Swtm5JaeHY+C5xD1E3en9mEle2U1mGNQQO038zKZO+wSCxNhFyEf6iln/4wnT/vLXn5me
kclMuWp5h54EyBbl83GuaFG1XX/bN8muKlf7dtneYV0d+1bUXIgep5np+nWZILJ0wB3Iik+fLqWt
FrWyvpNG3crSbZrp8ocklESbvlC1n10sRLL6BFSfvVEqG0c4w6s1SGf2y0bD7qGOc1yKPl6F37v5
JLCSnwL8JldmPU4vSbds87hb2XKaPfVhJxRl2yhYeKc84JDPn9BkQyitMts85L03+m5lYZeCvC7y
5WO+TRyMMSMsgwIlNp9dpMXvFyeK/Waq6WNpVnYlEHeP8UDczPqM23mKKL4t7IkqqnPn9iWyQ+Jz
O5hPStMhYo6vrL/o0TbXoKliK7NLHAi/Va7EmOeOm6V2n8vU/krivvhaXmn7ocLadknj8aox0dRS
K0ugnZ//yETzlNXTDyANIpx686B3ZQ2spLwppPF5lMgGO/ZNmQ33qVG+9oW3zau890WrB7q19H6a
qQ8i6e7z3voyNEjvdsalmHbuuJPkrXpqQP2p3Z8ctUovFHtef3Xm1qv5ZRRPM2bKqNWjUlNp98uo
Tr9QNETWxJ7yzMT3yhTlLgUidwnZe+bUU3zlxAPtpTh5GvSS1pSTKyNOg/qAOvVWWgfE1zCtugQ/
O3O1UZABx7gK4nEW/jjrxTAYv3s906waQQ7q+1s1JsljNvmZzSfuoyz6At8l9jsceXW/UcHQaTK+
sPFPSqQcRn4GKRaod5o1zukzcX3ieOrvSvdS69ddnd/HkR7dUzSeOG5Z9M0rGgvR6rb+u7rU74FX
VU/ahzac/FMYSlc0ODSsN6vQ0RnCZIiU6UIj+c/cD3odWA2dYiWCdqeXd2ZUDn07wmmSwreY+upr
xowupAh/xmwGMbggLZYRXNVJhpBpyRwj6svmbfN09getGONNr0qGrVEIx6cmMVsdX4++zi4UF87M
j9cRmAmwVquz6snQcz33Six1lnCxo+tG1SWy/Ibx9x+KUWi+uisThy/x/lKyc0cUTcJlXChqOfmt
hQVJWObRcIkjdWYlEaXEUW99xGPgehIGzDal27KKGNVGpV8thnyBIfpou6iJeq7YkCpEu4+j/p/Z
1Mr+XmUj6bWuYgTvp6a0aPAUjscGQWSR293blurwpOrd54/HOTszAwg6WwTY8mlU0Qw3Rhiby6Xu
8w0k369tk31X+P+Nw9dDwfHvN/6qKwZcGZ7in3kEqrKzY9OH87Gg2LQieyoN+nUfz+ns2r0ZQ3+/
dlXvwC/3GMMcBeELbqc9hylGTB8P82dAXuk+/53KyabA+KjD1jch4dWwdfPz3s77tZGrDVttNrXX
CqumS1n/2alhGU9kRpuCLur7qaFJkjlpxJgUaUyaAVka6D2S44Pj/SXrYo2CsEjWtw10HIS7Tg7X
THMswrCpRpmt6t2gxf+MLMiVhb+Wpp4+Xsuz83oz2Mkn09t+SnqT98uoaD8S8io/qwYsh1TnQsg4
NxDa46sWK0nsH9iQLBo8k2Y4FYceYXR3vK5qrDTtS/M5tzfeDrPGxzePs3KQzQIRCLiEmiLsMiTa
TWeo2a4tnOq4WMV4ocNxflqgM6ADwD7642OhtWHlI8mBqs3VxmlUC3/OeiZbzC5BDc+Fdrr7/zfU
yaeSZDiwH5laXno7SJ8Priw//f1ucEg9ABmuuten3V93wP1ysNchBvumm7M6wNHquCzF3/Xxfm/x
N+OcZtaNAdhkctkM+jjI3TRjk0HzRT7gW2dcSGbOrhovtjV7QwX4NKeCvaQkKvktUgZCcUKc/0RN
5my0Y/jx2p0L6OvrhesQlhuPmfc7z1BbbK501s6K76PO9PFx9J0Ki0jjez9o248HO7vNKUBQRyI/
g1L3fjBseP53L1TJbRWl30ynvlsUfbOWgT4e6ez6vRnpNPCNNW5VCtEojss7FJPC2Yt/fTzEqTTS
7+2AXDhPa5uM84+3fYXzmqZgyeZnUgzHJFONWyyZum2Rz9LH4UvusEoTwbLML04y4C7XecPOWssq
qjV7wWJ3ZiiNxaAVXNhXkzn/SpPYPabYJ1xIr84dd5abKgcNdlh+Jx+5brWhTGc2btfRHrR039Hl
Ie3+jiPyn/UAIbCW9XTai+uveBPEMm+eTGuNlXllPTgFjjSDmPeZNJ5ai0u7qucLA56dFrAdHXAL
Mey0hI+nt5m5M3vXntqNFbVXE8RTzUruP/7Q54cBAQZfF0zqKfYilp5Womde+y2mOtH8ouvSt/K/
FCf+z+pBMPp/o5zEyaQv+xndI2SkBhH57urp0Q3dhdN+7gAicc9TAqjzKlD8/hN5IF5rYFU1KFEX
Mx1wgRtvEcmxp4ETjsJMLuAdzx1DChF0ItAHQRToJC3FOibNbODs/oymYo2xcEmV00xqQ1yY2LmB
qHVQ2iQDBoFwkn1EEYhinhA1FUt9PgxTlFLVKy7h1c4tH3xjAHnMicvmJH6pKmcW9CaVtHl8ypvm
oXAUbA9mrJpid/g3GRWVhFUYCL+wP4oJFAbkaK0ZlSjQgdGmIErvkSjdfLy7z67cm1HWP39zapdJ
7SNsxii04Ad1wAlY7BbMYv9FwgZJbbX6AJAKkeL9KHEx2djlolVrSOf7nIysmlAOOIz9fWLjrFoO
fCJkZCn4vh9Hb4bSsLr1C3XeDuwbfrLdvZUau48X7UxIYBjwPPQwKKiePreqCB/yWLBoljohI7yU
+AcNAwRqx5afPh7qzPchp0GzHKY7EKVTJK3ROk05YpnuE9mpsRX6ry5K/8WqcZNxkdkkG8ZpOljH
VHGXma/Tu260XYaBS0IcEHu+JK96pmJK2+x3WYrCFOD7dWHf7LYhtnvNnKkx1E6HlWFc8y1v0Plp
tGARbW/6ndI2Y4grU99hf7lgNTfa2AUGSZSmWJ5lLZKvZmWrPz5e5XMf1AMECrZobcienmwwPYl0
HAKVm5kHI1e/4Al7EJX68+NhzgQQupf/HeYk/o4ydlSgdLzQnbF7Vbp6uMP7NrmrRrC189LGFzbP
2Wmt17G1ClT9QQ313EjrMKjiVmz1jI5P8UmRAL6nzLG2/2Jm8HEh+aAk8Ee50Ux1o3Bw//AlEBFE
XgOL19mQVNsmev14pLNzejPSSRAuFqOsq4UtxD0gQzSww7F3t4OKRuHHA539WKgIoBrK0rF87/dq
aYo6KgVTys3maimQsW0wvA51fQzLYb5wBC8NdhKGeQbUmW0haZYI9djJ6kaay9WKW+a6XNILMzu/
hP+d2frnb04hlbF08Ty2BQbrWzdNbt1J7rwkuQCAOhe6kOlacY9gHClcvh/GQPg8y/EQ9JdkfpFG
ma1oq0t38plB1qsY9D9oGTq5JymGZaVr5QucTCx7w7e6/ti5+uPHO2H9oe9bKvSU+MuR5IUGSpH0
/UQShWAFf6xGp1liwvcSA7hT02srkogebD4e69x8KKRoVLDpGlK7PxmrE+4Y/77BdDt0xnJDTyT8
/xti/QlvPr8nMJbNBqIQIXjuw6TINBngKo0f68cDnV03ri6iAk++P+4VUv9ep8fJPqNr5Jj/oPXx
2A7edtT0lrW8pKdwdulWQQWuKwrJp3WA3hJqN+MT62vIlDbRtja04OMJnTk4wD14cDj6ypo8TS+0
hhQXxcsa4dtBghdCcK9LsFfuRXvh0XF2Lm9GOvlG+Wh5FZBBCgD1OAR4bX21uvSffzMbymgG8Dqo
oCdJc9oXyaiUE5+n716on0VBUeq/BlHoF5bt/GT+O5D+fsPhLR1ZZS1Qrq28pQhm5qZs3QVD7/Dj
GV0a6OTwjIUe27D7SGbd8k7U9UNvLb8+HuJMoGYL/Hcu6094c3gqx8s7T2cubdnc4uh7jeT+1h3S
705dPn081Nnjw/Wzks/JM08pQJFwC69A+hR6kxWqFICy5Rgbyo1q4kXZfv54sLNL92awk6Wzs7aq
InPNnCOtxkmjv7UgTlzYCGfPz5tBThbPa5JcWqtaZmd4v1JH+dy63c8Kz8cLF9y5j4TMKQ92iJ60
wU823OINa0LCRzIsb6dwJeC/LB19yzPxX8wI8BtVTJt/9FPG6lQoMY9flq3H8iArle3iAYVzLvV3
zm0FTCpWXANkUrqA73cdUXTolpaj6mbVuMXSq3rKoDHjbK57dw6+f4GnqPqF+spvmf7Te+/NqKeK
00DrWyrTKgEC4cI8WBSZxr4ayWFj2j3SG4Ze3sqpdkInyZJ9LmRzT1ej/bSM1bBraktByjEFtBwt
dvaQxUbxmHuluI74nwM3Rxr3caUVf6ncsVZS1mx3ZZxTeaDs9X6tSivC9jxmk+H5WAROJp+SNt+0
vOP+xS5b0w6dXhhAttO0YI2YXmuxyzz0e2Lp3sXUu3I7eha1cmlHr2Ky/O7Tr/GbYrES9/+kGkm1
GWgKzJavFYud4/gLiTQY9EzUd3nZ0ijI1AGzbrtxRLmdodsb22TqhBHKxHCGO8Xtclxi5njWdiZ/
k9z1i6ElN4grxcZt2VGkh/CAeXC1x4FXrZ7a0kiWZ12NhvZpgF7wmCrVmG30NCripx4du/j7qNZF
Qr8CcZjcr2vexCsluC/zT8uExt21O6JGG2I3WzhXRuWV3zwvsc39rPVx/WQleepscfjWleu00JQ5
jOJOk36UOBWTNKFV+VW6qm/Mw2K1m0raRj/6Hrzj5bubyjTdYHg1Z/ei8FYLuSFtv1WtKOpNWdmD
7leTOhWBObhshZqpNIfBrqYyqDunyb9iPTxMOAgtSQwmSjHjb8B3PHljZLq4a4sofpGDSPRNWTpu
sV+Wpqx2o6Y09aamDtU/QayoGw/V4cIodgDMlq+WsOW0kShWWM8Fwn4gaGSLDHJaemq2yciF0tCe
sqm5ndOpbQNFFAuGlqrDbxUj7Sy/B2pXXOmuWt0uWqTroUck+6J3Vf5TWVr9Sz6lDgtAMfJHbzfD
Nc9k+662DLQunNlSDkYxq3s2+vK1GpehCjzTFEZgV+ZYhbLk38FUdQqX3uMoMK9IBmzAs7QFRlNH
BViZpBthgcTsHTobHbLKQZzWbR9G9J0RLu7z4Wc6p8WDUmhuHCDT3qNqhO5ygFKezK+FazWveEpD
G6U/qNzoFC42pRnN36XVT6+DLqHGtADQ6wBOmfOgaUMf0GVoOl8u7YoCbNv826D0DrDvfujvsJ2r
tY2Ybe01FpO36XDTGfzYgTvpz7zO88CxEj3ztbiYq0DIud87uuC5RF6Tl+A55YQYc9q7+V702nil
8bD6J8sEk1zMWnd9oaWos6NEO7ubRJj5td521nZa5s4MTFpyCbp4CZp/McbaV03bzC8ia61faZqg
oDVP42Op9ctn1Y1jM2AeYq+ZfbZtGk2QTzfRr1pdsvu2nVqciMux2IjGKn5MSzx1W9ukSl5Unfsz
Z/L7Ms2dY0/97D7Wu/hVzGpzr1QAm5xynm5MqwElxL7dumrZpn6pQACpI719wI2u+dEmBW8fB9/2
F2aLoCglHG+bDt1Ir0FNumNmSAtb5Cj/pQvHu8/0vsvQGqwSEQpFR3FQNIVzK1LXUYOkz6zo1lpi
0wixEot+CWe0iw3pgdyWOlsa1e3O5NQNSgXGJ6le4Y6mQziMZmZBM62XPpxmzbgqZZ9wN3ndne0N
3UaJohczFl+NNntunL4N+t7IsYBrYiyeFpL2abqOl36n2eIZ1VzEci2RB/Re+k05GG6AVv8XVZaC
wGd/gSvIPaKZ5TbW85H7ybkvQOjQZJDVVYRZNrgxOMTV7MTP2Dy3P425jO9dHOw3s9fsUeawA0sf
D0XZK1sxVhwgp4a+MGfLjg9V8bYzum9RAqnC9XCqL0wt6MGZhyxIFMixXfwlqxHXjDTtuR26ft81
k3KfxYkKUzGxRXHbVrV+09i1scXHzw7YSGkA/jS9keN4gJRQPFhj7PxA+X16btu5bB+5tszNZEWj
dnCHRR0DQ7blTWlEZeyXRdTBNJGt9zgrunE1UAMXgRaVKPEaFXoc5tL0X5JlGfymHl7TobbDpW/c
cB4XsePnA75rlG3meYtvu3UWYKtQhToIuW3VVHrQs7wHafdmSEp2nbjWwS47bPpaopuiObt4FvkV
10bFcH1r0GaJlKBu3DIY5tHbAIT/YnVdt3Eqw7pBQwSinG5V9w2COcFktM96q+i+6tTLsdOj+HFo
l/SgNsiWV7pxMxT6UfUKD2kYQ0cP2igDyT3hN633sGjttZFUpp9HTr2bPbk8C+FOYZ3N0EciDTfz
DiihdKZgghvvRyYnWpN4Cgo9uV+W1PJ5TJmBV3Z3ZofGem2v2olLR9ApDHebF2yF3HFaLORcK2yE
ox9HYd3jFv1d4ULzY29ezUvKJZhFjHl03nQBHLzxOFK29y1rGZALhFhnZ/AqjcneuU3mIkpexVft
aFzBLXN9u8+roFO9IBqLcrO4yS4DoOZrLuwXr1JBgdeLvbWaDkngUUi/VWgctl6FdzktoWACY3lL
lcrZI3efBGXKZjTUB8ljijXCYUXJI9bGWsaDOqT51pa4ZUCUOtYpKF+duyRQjHIBpKN6IZoaL94w
aH47iGHjuvRligTCn9Z8bypHXiu5+cnsnT6E1PSMe7QR9CoUbkhfckPZIj9IJ2tDL1aHMI+bYZfm
s3VUokrZueo4fXZo8fqZMpgbVTrHZpwgpFZZgbT9dF8kfUPXqWqCpp10LmX9gPFMvROdtW+TLvRk
bW2WrAS6l6RXOKSLMI2HxB/GjO+sjMZmsbVvXY9NLLDj1k8qFpj0fwlysygOWQEDzazzMtDi1vXL
vNjNZh77UTpe06Va/F6UgO717tqMuKOS3DIO7CqFZy8EsjzJvuijigbb2pyNl0+JzJvQLIZjXSpP
Dpf33DgvmVHqwTDZe+zDAU04yX1jRZ+FubTBMjWPUW2+JCbh3StB1cZmOz6gHtmELP94n3nZtC2E
boRqp4WRLGUwedWXKZ+MTZ1OUZjmVNy9Kmt4IldKoMZDDG9HrzaojjW0HuMmSFOSuFJYnV9SQveL
OX8ViAOFObLnARpIRpgMzs+IHEZL56+IQ780Tfu1E92d3rm3aSLuGs/ZVsD+fZzir+xKUZ7TWLsr
HfzpJreaN0bvXklVPGtd9Jh0qrF1Fu1OG+cEB51e/qonLD0NK22QqCzVjL/GnZvUn/ICc5+xzw5m
p6dbodtLoOAYdJDo5pF/WVl845j5ELiTyrZwlWUjBsMiT83UzYCg/64e+vSxAhQVlqDVj1mMOWtU
zOOj2tTRc+Vx0XamOT5CZja2ozdWNw1m7jscarJrOeqJs4FNMMugUErL3VRT1s4PatNzKNGqSWXo
2VW7txrns2al5oCeKL6pvtLZQx1GS6Wpft6UhOhW7W96y9jFhqqij5ZHGxROhttctsrzoNoz9VK1
D1nIn7Fq9X7hdAChpyU5jHL0fJFMC7G5nUk7nIiUeBw2deOQ+FkCUy2LTWvPaRLgJ5Agy+I2/oJF
5d7z4qOM6hc8LvMg9TT5pew8sZmKuT14K8lXqHZ3zMtSBwqSoBFaI+IiynvT6G5zS5qhNSzd1hHG
fI9WgbmJFG3aZs2wj5dm3sbacEijeA+NdwaZXNGnatJ0N1eO6ldGOeyVCTKK5ZXfNXtZboWIiWsN
4LQanpq6uN4BNTXvSi3z+KbPWRZWVTv0UQI9B4u8z8DNybYzDBF0PblLcnFbNeYUIm3KuRs7A4PA
5MFcZLXzYrMIorblL7SvRzUChw5pIiBNNoJRQSgua6QRVnyu10L05Q5q6dPiGQKZUqeDZG12B62g
Bt8M6saZhY32Zxr5Xd1k3HP5Lenr1hwmSESWN/vR1OwtielqNBxydVx8VJ6+9cP4s6HTHnTImewy
BJ1DN4lfhzS5Sdvs0BTNoSu6raFU+bU5ZHcLCTN0s8Ik1SSCqLXr+Y43uj4Nh3iDJibRcxpJl3gA
kb3BSs8fsbu6IkaHPB9+Zn3zpRinMCr65V7QWw4aXowBnZKvTtmY27y2XjWZ5pvZMX9WCVuIPhhJ
mCRAW6I9AHDbKoKdOurtdRZNn+Io8Ta6RGGVYrc2rVTmL9agR0GsA9v0m6p4biztSXPLB3x2vTsV
27prZ8x5PPT7Uud9NQv156TmG7cuxq1nt/GzHRGgS0XLQiv2Wn8Yiv0giyPuvcqVOhIYEqWWSDUX
3bWb8cRE5fSBK/Y4xNMMlH+4RgUHU9189qsZdWKvK2Am99FVkS4hqorf2NHB6BQ3+owCPu9kNYue
tXni4Sb3ukm+Pifadx4vaFpMucAmM0m3eOMmodO4fZBlgAjNJAOYOVHHofvj+RynLCjGhJ1fxUqY
aqMdpJOR+aqdOFCUBxFYzuB8lk6stb6wI/MqT8H84uKFKELX3rQ5nGknqVN0WnPuAt25Lh1th71f
GnaNofidyi/J8/y5n9wOXbkeIQC8WHhaNF5oQ+wOFu5tLSuf6Wwfdatv/Fmb72Qy/kr1hXu8tjU/
z4oxsCeRXEfNfBeRuQb6pD0shWtsgGRCwICL05nyexcXIswg+Aa2Jl4jr3Hu8LpFDzwav8/V8C0v
9RgaQ60E8aAW0NX0h2I0HuKi2yVRAo5v8p6QREdV23JfkT7JArgmRZDynA+EmDK+6UDakvYvUml/
4D7xj52Q32OCXB3aLpJcjXq7VbxC8UWvQxYp2s3oNLyFvPIqt8Vw5SpOA+VSWzaq3orj0GjUvgvz
F3pzCeZ6+ucGs3Vm18Jiq35VerbTMuumyd0p4AG28LZP9mJOruKovmtkfNfHJEK90fmZM31zk+ix
Q4F3s7TpPxW5uj+P1aFbxq/6gorB0nolIQ43cq2LHxR0AXCdue1H5xpM4C+JCzYsXuX71LoH4uBV
mlrmFmnlG5nk3kZakRMI/Lc7lPHitvsRu9FjNTZkgovRPTqLuZtd76eRpJi3dxLJo9r8wsPn3ijy
G+mN8REHwa9pKmOsh7UXFJvLoE/bOrDr5WutwKAxIncfZXP5gJSB3Ap0wwLVRRa4TK8n3hIPmd0Z
NzLKUK+urMAqp6MxuzJkH4dlLI6ZFxc+XbTtItMd9ZpiVVpiXSrjH1WvN8h2Kbskhp0f2JBLjoVU
/8mc/mu8VMqGO+vTEif3tTG/wJQJhKp2oZkoA290qQaqSHeZXhwcmR2HpTrCH+0DXbHV+7j0DpVC
5SHX09SnrkNONnmYJo0WJb5uyjZjGxncidlVNg3gQjQ9LEqkZnrHfkyimttfd1+jfHpKamdHaLyL
NEWGiil/IUs++KC2jH1vDd875mNPpYTn2W2MfHzlGr6tBi/deAW54RR7t4bmhoWpPNqxJsKirh6Q
Jh2CojW3Ro+/zhh9c1bHH8GGJLPEMMaaDtoY/bKVNtuDh0eZNan3SwzdiD4D2GMFvdlyGV6TNo1h
mrTUFKYN+gvPSVo+pp2+MpSfyXNunNb+IbLGDIg79aZTbMcXaqVcVxP65iby2ENUOrusQU/IZR5R
Owp/dJNqk0KTvZn6xSPdym5y1biyYso1+fTTG9wXlOaNbdRH0dHmt/i6ksHWx51RQAcPZte9bUse
vPSRhtBxxt6PS7n4+TwgHKLnn7LEfBgj7UGPmt5vzEj3C43tS4Vn06EJS5UmekTkLygrKz0kmTvs
3J7oY5Y8++KB566zV0RDszUuDvivf/aU+qh05t4ZlOu80w9WFIV56ZL6JtaOIhtGTaXL1VCHOjZh
e3exv85j/OLN/Q5hA45kcpiR0vdRSR8pUS04ivC47AbvybWzJJRVFIddR76hTvu01vUg85RjTCoQ
1AYFJqTEdkNnXUvbCunNzKGaZD/rWrPhI2aHqiv/h6PzWI4VycLwExEBid9iype832RIal0g8d48
/Xw1q56ejmtUBZnn/LYL4O7149BU+3yc55ArRl29QvuznDENtLF/SYTbBgtVk1JzziDMwdSaQOE1
iFdvxsV84RWISYaKO+dHps2jGJrIH5bfwmzPmjeEALh3vSifJsyB/jDtG7F9ZH4Sz6YbL9W2oe5e
n6tRi8yCUw0A8MsWMg3dOUOWOUZ+ael7FupHiqX2yeLu21rFnS/DRiSxlgsSYrZ4hizJKCxsHZfw
f45WMzsV659/w9XYjpiNjOWl9paPm++Vbjn7ebDHfa97YZGRobi9j/16RYR9hzUNZ6DPY9eWsXCX
f5hZbqAfkTeJ2l4rtb6vnni2G9Qqdm+fSTbU9nNdPa08ReGYaYdab3eDlSTh5Nj3TuY+aml57enj
JTYmPdSD9eVV7o892B/kQIODWDwsrT3EvuUcgKXB4fq2jddBLw9DVh67MiF1u+t2onH+rUbJK92f
ypkTytIP1ebit5xevaI6qNk6w1FcMyCdtCvvMr9CKeHsezoeSZxxTm3aysAwtEMqaXCme/HBGK0q
xhQ6I5id7/1VngejOippX8y2Rm0p1zXInO7LlnNY+tOpSjz6UhaEtrIPtqbdVZV20IbRDKq0fqqq
7q0xp4fbUMPj0Z7oU2hi1mTqA8py3wwbgEQLzGa/2kMSN+JOaPOhZGBe6iLmsk6CTGuPjgm3v6xH
qqzOfOXXtHMfzUFFma/Fyybvm5ErwEu9x7QZ95powsRLgNN8vwhYAqDrKvtNQyAWok3gO2Lmm7rp
DvXzjrTFvWLr58DNk7AQyoo4+O/zRDuWlVGGaq5/XZwuHN6BECr0+2VP/3ng5mw7G+xfPv3X5PqX
syYX0yrfNH16sreFVqFl5Vc12VGt/bNpj7v+FpVilR9a3kbJqsWruTCjU9AdmAYbNT6wQzlMYdck
8eRM8epYkQTEgTiVD2Y7MOw02SEvnbtJzt+bP794/spGXJ7J8DjZi37qBtpOV++fzhYXEA5jBX0n
g3Gd7gbHdcOqdCn00mMyvzg2ky9NWP+WaXieRjQurbLevSm3wy3z/6TWasGMGeGUibWI6pQpZsY8
sm75pSn0PBCdfzIJGo1L0zq2i9g1br5bN/t9bfKwlnz/jXFXOu1nYstjNmSnlEOmbIENbfcOaWrs
Vf+vHFu+9cY8iUWGEs9Npm3/jLKP2PQvBhNFl4tozsz7RLA/zPjBrW0+DUP1b63Bi8oiu/pAFpmJ
Ezb5qRkZBz3td6bsjrKcn1bxTNHhO7wNY7UXOelw4PoIpmZ96I3RDrU0/W5aPTDr+ZzQpGr3FiWJ
5vhCLcSjoxVYXJPu1BpVnOfEM803fFImjRfOXeOGHVhz2MgJbmQe+4ik+CPw14+Sedx11KOWvve0
OEnYaP28c+X2QBj2G1EZ5DptzSFZtP8MVS2sYdWTr8uLpxciGtrk1c7ZAMu12JFrGTkbCLw1OVdv
3b5Xx37wc0ASAIpdyTMQNivbxTKDLxITABhRWSfXmI45i7M9VntRDWg7JWsKCfm6CzSBA/zu5oqs
5zZiNHzaVoXUZA0myA/aLa7pJr6bxPhJanI7/WGXLENkJPU+cwrqKTt0AqNu7XNpnnrPiL3Fh2Xp
d0So3ReO0wHquBcXMiMukj4a1PSbkoJTD/adaphfx7k9LkJGCnKyX/q3WpTHLR07XlAy6Z2RdJlh
WA7L2P50tQWk3ZqHbiTuRulJvIj+Th9hr9rsYg5PUz+AAm7iiC+MjAL7USuzr3l14tbvdyjQ7224
orKLBtmcy8GLzdsP6lg7vJTnvrQOdetFhqs9E8xz0prlYEzJdVnmlBbnjrgL60m4epRaJMOsnnZk
HKZSfPaH0OpLXtRSz3e9qXbD9jaYE/8uz17SmPFcFv+y3HtxkF5HlVXexEJq3QlP1iFrQRVCxx0V
hAwJsDysjUijtmJ+czZ6Mwyb9FkFeijkSlohO0qh8jiraL4iwd8MWpn/eY13t/nLr7W5j9bAGVPk
xuMsfQrsmr/RVTBo+Qnqm3eQ18v0eNrbdx26cW2nh3a8TrzHa5O8zpn4VGM/7hgy06BA0YRjnoyJ
ud/LRsQpu6LPOrDy2Wvbs2b0vDF1pGkCUfUo/+lzClzfUhrUEpMJjOPZr7z4cZm+N4m+L4R3yCye
Jo9tKpv3IJJh6/pxsRVGIDE7ZxmLbKl+aKo5jI2IetOLEs2ZoSfIRy4GvYqSGb7LrOb0rt8QRrYL
+OxYGc7BzlnYDAsWZTLkcj+logdGGpjDKre+tkk27BDLrOd2JdrAc/p+19aVekTxlARGOv1OidNE
BEwnodECEBa6Xn1DXqVEkw9GVHRCRbqtxqsuOtKHdNAnWZsfXZpUoVEmsW6V/wqtPjHoHTicY3f+
WZqZ4DlnP1XbX6eM0AXNSMr94CbHzo8QxiIWlyCveCIGzm/DbRg18D8rcVpr+jhb/2SA5IGZX9OB
eN46GcN+EYepcY8N/Ux5zgBUFT2TdNfv7YJQFGOAr5yCZWJLNuq9PdWx7a48sPpDBQsled9l2VzH
mq3cdOGTZppzxgf9/+vndB0IkOst0svyKsq15lyhVXCNuceJXhzhBQNFoHgytt+z1PbTzblPq9GG
Na0UFJsX2YtOHG1Au+ylXMYPU21X90Y5s5vI8UO4aPK6NsAVemqcBG6hDT0WLu13mqmemC1CDIwr
H9YlK8WhsbyQRYrTuThoyj25k/GeCufX8etrpdoY7GOvVS4YMenh8g4oJ//NancIHZ8Si27p41z4
OzWJA15OvjQjgn/dsd0SiVWeWpFdFogYYeWPRQK20e3Qp8BbFPIf0TVHt4QjHMarpXN6JvztNPnW
JiLMwHzcHlEudgJ72ecFIBIIkI+OQGnOQ1W81vNLzWKhKhW6gIV98ZCDDsENUXi6fOTOFI7VX5+5
L0nrHMbavTeW4dWQ3W7ot79kmHbmhNxiyuJNplagmvJrkdmznCaQpT85cciV2ZM71/ulLQ7mQEAH
EIOqjJzJjie5Tz795lrp2X7keumX8dephyvpWRFabgZTtwyrjvqdyhF7d9avBDIGm8dW4bsnyJLj
mI/7yXvl547qfH2aTGilFMxn/B7dNR5uT7PwT5073iGhOteJ9aaJ9tnAxL/BIg6zeVa2ccnZU+ap
3duEg5kpMyOYN3DmkK9nQtEvZVJHypzNkzEk93qSxYvnRXoDylwmL1anI3xQp8bn4tSm+9Razzno
xDhQn1t0LmJbMG9tO8vN+ykSJ7ipR3wtO2g+TeuL/tKnxlka//StOIrNOY8M2A1oYL6iR2jdBfik
4Sx0py/ehj8f3UuVQgOL8r5Yj6PzALX5nBJvJtv+qkhubqr1YTW786ZOPgiKt6XBemMapdhnkAWr
Dxw3N+axTrR95/YPZme+krJLBjWIqTe7P9WQ/TaFtEH8nQpYoDqWt49oLH8Kr3nhhIqWYtzV6KpW
7kxCQ8MCTLzP9G/fHS+jLM6GSp/prUcWBWfizMWHUxfvgk7HcFTZtZAZ54P27Gc27958quF+m5Gr
DAnu7kawpPbSB9hhaMxMztmyRfbm3GVOzRJS7w04kzyvz7WUR7vJI68fQe0glFI+zSq78PU88Ahd
imX9VzgFkyPlxn2rv1WkRrhG928RHTjU2sWzU3/5ogEHnJ8nPpmcttYhaelScLcXaXOBpaJZA0e+
tzdcz+5fjETC941x3vaHTMgutEaxnxmPgwawg18azriRx157NNvlAR44Vpbx6PpftJnHJtR5Ma5v
xoKtZ3LTuAIG2zywXwDflHJLnU/WZ/2fZvjuxsCa06dvzVYfDTHtUvNJjvk3wQyh2zzOuhkR93jK
Fwqqc8nNv0Wa7OJmJWRprWmDryJHzjunSc+miT7WO43KYI9p5R3v4Rku5eCa1WuuzNPqUkCecbv4
4w4FSii35l5ztsCEGO7s11bO952rNSEAokePkE7r4r41tP8qjgbwEZo9sr/Fsh4WNV/09n2auFrZ
P+oxe9D7AtscRIHa7jR9O2xTeTetzae/mkeogqBFliL7IqTcDTk/gGRBxEfCFKxAhKce/Dkvfiei
ScHHcUxAJoxm/8u8d+LhakgUzc9uZr2bxrTvxHDKO+1RF9uRvs03Z1gCM9/YmO8trYqXDnC0dR/d
bjmk1RwU2XGUDzanZcKZgpKk2/5tRRlO27brUN82lbNP8bLrxble3rgxTtwW/+ScxKLRAk9/zTz/
kE3lpVunuO76Hcjw6zb2+7JYmPTTIe7s7U2z531K6owyh6Mz5juyDIjm47qA2PYYQ4zpZdbsK8aN
KJ+8RwschCSvoOy+nXaNwBZDAomua20f7V4GiZzixcq/CxgUqycAhiBoa/CDYrMiMQgSaTQCifLY
boxdSsSZXqjI+P/mttDap/uvg6b/pZq2L0omZafh3cSyeyZob5cmYOjt/DD12WWgbYsuDpZqjQ3c
tGIOvqjLcO4uUwesqV1qy38fav86pvUHUMt/S51cLLpMwamPSrvJFRUPAKR8vNmnPIdw7PQ49R+0
2fowM3Uuinl/W3L0Jtu7ogvXsguxCe0gPaLa0ICL/xANh57P296b/6ZRnjuwT017JU4IXUEzP1jl
erLQSRBs9lQJOwsMpe5md7oMTvPYKStOh/yiaiTUtfnfjROhleBhtoz3xagOVJnsRW1iRRth7YlJ
zdsYH9CxQAWUl1WsXBFtdnIysvLUy2+55HdccvB9GbqdiunRfsROtbsFx/Njv5tW9gR6+UneeYd+
CERtkZxHlRUX4ADtUu7cpA/l/LqWXE62OXGeIcWY1c8CkV2vzVlQodszGfRywiSN5CCmIzCkWAsx
FSmyfL9rM5Kq9OVBiZbwMpky36x8oqRdZ5OAQC/Ge1unSzQdqN/i3XVeREoRNYwxwgU79oEKdBrU
W9QaTReJ1AE3ra8pGKHd3bnyUqY/bZ8g9MJByT9NFxUmR5Ip629BDUE80/i+GepkbjOHmQ+gYMKB
qfm+7M2PWiOys0DVQKUyPWrrpVZe6DrnUhPsog+jYN3Q/ytW964vrJjQjX9E/96RmLLLKEhu8o0r
frjM1o+lUO7nS6y2PFilDMz039issWYM8KH/2OMCr+1+M5XuVulenCUPtX6Iyr4FBEuvBQO5518p
ywxTGmkjvbAD6ocuIxNuhYQxEJx2Q96fJCuW52IBU0epp4RM5UHW8k7Z4rz2H0NHkFFXZEEhxheo
PYuLYbmbCvPH6biRt7G+YxT+rPIynhIuBI9BIPAsplinHb8Lu3uwNPJfGlxKHu+1IX+cChWbnbZM
RU4djgSB+HYRAGqFpp6WJKSqeDbGx2XIX0sKF8buhljnO0tD8mJkyWnt0/eWPxqf8v1aNpeED3RG
wKeP6iZqKcg4bYLO9aKuf0rkT5N9NrYeWjcSz/bg/S3UThwrIyXe/PXXvV2mtw91fV8y4ysFfQ/I
3PizW93nd5ngZxxxSBOGqaH5rvT13RPiobXbz8zwvuzxDexBj8Uq91Lpu9JO3wHevlLvfqnyf8O6
vlblvl+3Xd69+Gb2aSXLTrAMNdkz0Xif+lxdfAPVX218D5n/H/7QoDHO5JOEXSH/6E06VE72Y7ud
2OtDwjmVIErxEx/wZsq51Mo/WeeXRDKIVdp6J/s0e/KWVX51t0cyL4fXLDO9g5HcmkyJnQAiFlns
UcP9ODRaGWXQ+FFVMSN2m9DjRvXe2W48Er+aIY8shVhjyJkK9Sw1w3bxu1ASDX6olpQd0Boadmj2
+1UXRaSbeRvk7rCxSrTJedXtNvCroQ0Xw2zRTFO6maTe97w439tKQivM25cr+PJK44Zqi/qpbOt8
J931e7YNhRgMMlBbcGJWi2sF2Zq8ji3ZZ5U2MjGI9rotzrhvLVDQXg0l0qflnI7aeLSx/YWgDPVO
c7m5UQ7f+mnVw2xAfZNLhNSygqPAvcCTQJScK/ltSsgsd7Hvp9V78qbMBUktTYawNkYcamAVMzIE
ipXYe+l2cRoMVoYiIWKsp/3UO985tx2zJk1ybkLLOdpi2JsEeLD6QdMcjTnje2bRIdA0hxLOiVYz
40Hk/uNkg1/bziEnLCskzzSlGhVm3RufvWo8NDp/BGF6TSZ2jtdFNP4dZyf59sBKXCAR1csHTYM9
Xbv2yRnNi9+NN+5Keymy7Ly1bgQFzvToDj+KF2ARuDsLAbIzB65V3fFbE5nGZ5pIMwtQTHZH9L8/
GAf0sNvSJd5K1tvZmKww9UoIv6ULbakT9OUd+Xr+M0Xt7FGdHyuneJxVs5/c9RGorIo7ZOqRaePW
RugBwJo3O1sUF5fp9sZsvswrpod8ec9IlzkoNIg09BQo5bzxWGKYg4xt7JAwjR86MJ2HsqyBvmRH
juOEYHVQebRxHGVefqRR9uzpCEv6tP+P2iJcfazR9AcWL8aQ/2XbclVFv0vs4WkU+rPu1f9Z23q7
gIDG6MMcSRhpfh1TW0jnS4+VXkdNZ31Jz2HcsLWTRVJmMGYtdtmp/DMyx0AqOLtBXzMT1BXEbpXz
5ErvW1qlYn3djiJd0RAUw3IkmOe+cdKrqpv/Nlz7gJzjD5/rL7U2ergV7p7/8wGp3NcN36pvA0ml
bhBUF6Ztn4GHkK+7uuRZjNAdc+fJAKPAFM7pTNihmr+MYSOXGp3jtn3n1iZAk8Zdi+ct8qW8q+v8
KjKOOfaXLJjKrNiN45YjrEx2vWwHdAg+25XBxi1Uv0bkObShxasVqKH+HqR43ni5K15svsUtQwDP
y5iSIXscTfDguUsy6ED0b5Ulx2Bx9D+wgyVe+wo9pazf/Ka/tcjDH0lVk/Y6FPFAblOQ0ypqrD41
MP70l1UobdrZRaQ9ZPeG2xbRVKKxoPP10JfLH/v/fOh6odG8Nj3mnnOA7GYxyo8aAsUwbeaov8Gc
VqGBzyMNKVvtBPf1XVhe3PA/AjWjXpkXBk8LrwBCnyu5iHpAySFakUln6L7R+rMwLnaTmtFWTTOH
gkBhzN7sKg5cM9d2EDy7dNK5nQubLTkZ9nJtXuql+GYyAxZpjH1BPwgJJYyWU3JntuxuVIgEMyrp
sIHvbYiU2TlSvm6rcz9Uzm9F9mvX11FRVA9T13y1A/LHWoOJpAUpyhTbjRDPDaqyyOdRi+bepqAj
lVpgLfW5LeWd5Y+XbhFn1RkH0xpd0OVPGqX1XbE6z7RSv07eLa+eYuVqHX/zMb1fx+FYKfeqlLrY
ZQvvo+aDlRoPXQYSIkSxJ/v4fjCsr75M3rd5esPP/J7qSx+6unmGLN3pgwbM7P8n1sk8pnO/RKsA
6c2UMR42bwI02vZmqv/BagXK3vZ+ZR87p+CVoblprZM2Ik4aqWKfPLgV0Xq4i0Jpjce+WVG6i+6T
/cuMNNvtQbna7yaHf9IV5yTEGB6Y8kmp22B4M4ni/0Y33vFwKLu7r3IPJTokJOmuepS73DjErsKz
qDtkysxzGAxCMWQ9q7pFqns1f6QoqQNz7T5F4qUR1V1PyQI257pDwgE+ubuka8twrc027sjz5Dm1
YI6G51Z4p2GhLv7W5hLnEw9gLVdYyg3V2VB9JmvyMBfjSdbd7wTHteSZFfUIecGoiIaXbSV3aYP2
WaejhJSTMx6qe8Nr/m06+PzqYkaeNIYoQ+Tpsanna89/n3qoj948ysZZD07Pu9lKRDsZrqFBVgky
aQWOpIDWtWo4r4XfRJnd38/OcDKT5bjxxqPH2dO4dvMGTOfSdMp4Meo2QiNHzy/MuK15T6oW/xlm
n0ZkE3N7K40xVELDAYYiVnK4o+uJc3bNBw6nys5DsNeMtHv3KSU6IGi35KB8nske1kci+kE2Fa/Z
MsVp73/2mv3uGgWcgry63LBupj/6ZXaifJB1SitgdGtUuUDtTzSqneceIQJRs5xhDOnFUD+CGQLm
tOBAC0z8bGVfLRKMjV1bS5IfTFBZuAhOLBButJjiyBQOGbuM2fPgEY1DyteHUYkFvY4Tj/zo5U2n
u47kLiva/G6LoXJWjSqASe1woJrAmP1w6P0UM6Wou0uiTyzfDeKcyXUU1irpPozm6B462dwivB+F
sIydUTmvvvL0I1aiNdoGh3RUUbPQZQbvY9Xq0VBaCgE4a32HIuJBR3sRorTNd8oA/i02xHZ1u2Ly
Rw3SLvQMzJ12mHsn4fiUrwLKs1HOV7MA9Htm+obFge7Xglz/In9DPPWkd8UxRSs2GixDJrqAdEV+
5z0OrvayeeJhcq03H4GhDcffzwpaehYMGsK9Dtv2Mg3ueS2pu3TUTZ9+q2w3cxUJjeO76Qz41lT/
Gpr5OCJZNFv3o53XT9cXOnhjv+7KPGODIAX7kFHYhNAkYT4rV9gOw5xibxZz2PnNZTLFi5O4dCh0
9Sc0wt0E4osDZJbxNOnPecrc1zj261b3zzhLjlbVHzUXerDfDrdtUtXZi5Zqd1OVvKapc5W+xsI+
nPFjXUR376MwC0WHdr+pz+RHoWwrNI7hMgt7K9vpPbBxt1ydqqLPtly+MUr5qnulbeIAN3vCM/RU
1bxffnOeHO2iRPequ0xLI+iGnjO0CqeWgFXyYbPXjwF9UthZFQRa5y6wCkPEN8ReboU8lckZiWIb
4f5/HQqm9VyeU1i+3q4vHspKVtqE0d9MH236l3TTfq9S4xcNxmEw0/NUt3cQwECe9RRO3vBTA61G
mtDuF79AyareUWSERUXzVx4X6fKaGuqjbgeQXnFYSPIHXFAn0kAvda//2Kp3dlJPXsbauaAOiPmy
IWaYDRUak24CXwGrlb69E24f1RtasKVwz1r/OUxo/5KpOFNUlVKlYoZ6NjvBIHSDqa58I1z93dSc
U4HIBV/Qu7WKiB6a+5mRASzV422BkC/L0eNIzRSwggVx1pvOvhxYxnAypmbFxqfe5U1mYNWnKfdf
SFTed34a94b9VOkFCl77S23o7hCnHxVbt6vZB19bXix0dbNdRkaDbhdNTG9sW0yfF74CF52udZ7X
5ICd5V7bElCH6kOW9sGybMad37qFxCK3GrH4lr1Pg/UN9uEG5TL8cCs/lzrHt4+K1bGfeteLa9d9
IDHwvx4FNsSi9sdMGI9kN5eG99QJoKEyhVLsYYjjYSCXeV6QDSWYgvJaBWv2pRdF8cIu9dqyhnAV
woFbKkxd7aEovDuVT2gd9WcsfU8AqFF7c1AZ9MvtFDt80OJG+xggv8nshFkwJLIFTkL4ZYKmFY+V
r4n9VLRMqCYh4BuDytbPX0Pr7C1tY5LStg/X4OZp/PTxFkObLIwwhr2m+ALYBFaImFV178mCrEov
Gcmnfya3ZOgsEOttWx7SRl6Xvniu/frc+foGLzWwnVI+BIg/qmjIR+CakgBYV7gHm74vz6Qdy/d1
SG29PGmLNQVwAqc5zyDSGqHFyVSdF1eD1VmHj6Tu3t3ONPdUDe+1grvBwc2KAe3YMp429Ri1jhlm
dCgEqA9TDHZjHk/W9jZL3YVJX9JDma+Cl0GIMyvbi63XELt4OTEMZaG/oRqvpy9M2A8zGeHaxC+v
MnM8KByR+0nJl8xxT7Jh3vXTazOS42WN04HD7LUvgPTd9dRDJ7emiG8AukgTwC40hbM2ny2kUKyf
Ud1YUAv8YH4aedkKIeuDNtktNH5drXdKebFmd+eqY2W188DqtBgPiQAKyY4akbaIhDDf5L437TWT
IDR97R7WZoXPZZj0l/WAonrv+FwUflk/jdqiIe5V5ypdkQ7yOTap7vPYz0VgtPOIkDV9ZagKjcGM
J2P9NJjJUAny2ps+LpOp1dYjMjm8b3DlFAXg6rBnlHolTGyjyidjNWdeW/FIGeZBS53f1ciOUwcX
RGZ5CBs7Myvws6WzU+w9r8OBN/L6szI3i7Gn1hExAHRrNPJSUiUeNXl+ahb3DtYsxiMX4Ycls974
WNoqJsAgjy3F9ac3DNZbu/aBj2AikulSw/DPTZjmsoj9xmcddDRmBCVPNlTniHA0Ggxvl0kIPcsh
mDd9Lmkt4trqmRVND9hYLNaPs3CBWAPYpjHxRG08NsLq8Llm9RPBxmiCSZUHHja9OR5MXpUR48wy
BE7XOuGaW3cNRW97TXpPGCK5igoUD/qI8kc1239Ji/spk91Lp+VeiCgVbC5J2UKm7FHa9h36771K
M243JEiAOv3eyrlsx4F1ISOgqRom9vFyfa2F/9cgiwnH0rjWaXkwE5u/Th2T7BykNseG29ECZz86
IIVhnbOuu9YI25++YE/6tSb3eWisZ1G6rz4zbSAYFUyrOziTde/e6EE2mqdZFZ++Zrysrvnj5/aK
10aeN1xMbODt5zhjCnCa5cFdqGBTogVum+aHHnMw2HS64h9bSsYtTna6l1XUuCkwplQfzsJf66Yq
wtoXLXX9K3z+LN14N+3yIxmAyDdZp3EiUa971k6fnTGwhPxhLt8C4cp+X1OeHlCFxn/rPtEPkEGU
fhqWDL3eO0CSWXtfOmATmzFHIGtMou38nmnm69yup0KWIL3iybVqvmyd8bhj3Vl7jqHFce57Cyy0
RZTjyw38HSh4XP46lL/VppDgGDqXgP5OolOL25MLUwwabfdGspMFwKponlh8GYJ99zzjklDoR2U6
Xb3MvFizfzAWlgXhPkhLA3x3+D3yNGYMOivkZng/o4wdkSHTOGhVcvTn9j4hewQ4TGKk3MZfcBJ1
wVJUn/3e/y/T8wZTZ45efrlDerWnysnAiKURVJen+IBRAZaa/JgsxHG4ELZwyLr3Zuy/2my9krNM
B1Knqp0rGkAxPftPJHW/y02mKFjOWdfPFIEPse7UXmiRnC1K5MgIxlmIqo0bpWXOHdQTJcp8znMW
l2TykYCVRU3VQRJY6RRkU6eFfULadiuX3YaYGTMIHLOG3J7zHTOO1OAwh5ENa21/9cwcbvALyxc2
depvwYfM6pJ4/U8iEAv5Xs3v5tJOnqVcGxOq8NbRLyxiB91ApKC1U9yU5VcyOgMTM8NArhbIN03f
W9LJCI3M6ehaM16HlqVLM6rkmpb+i0mSLHyazRaLKxPzn6bvQBmykKYxxDy524daB+Wmtyk0W4Lc
ClJldfHW6Gto2+gP+szifco793deizwCtuPUd0FWV7FgxbRnG3WWV3q7qi5VbOTZj0k2T6hJct6d
WrX7qqaNalmXn5a9bweA+OLp1sVxLNZ5mZvkwfF9tAR7fhseaWyLviHWtcx/QGYWDBCGvEqbL6WT
L1GG/J6DP5vDofBa9LVIusB7Do3GBZlJ6f8KlXpQhX3yyrOFgMPX1nB0q3gzuUO0FkmK21EsVuRw
vGqCuNO0e1rh/6zVMc/5yHJntwvXV4tszrKy8VCXGfKDDhwEhrPZ0QOQh1xw5SNX2RwZefPYKuN/
3J1JcuTIlmW38iXGhUgoepTk/wMzWEsaezpJn0DYOfpWASiA3dQCahW5sTpgRGS6MzLD80uNqkbh
HnQSNDQKfe/ee960TlubcYlpAsOAPuUXmVk3NhmsC9ewykcm9HhrzWcDras6uijzicFZtei3bsOE
eG7NllyKdYeUTBdk5L2iclsLOqu9xmlTb0OzGgPdGQp+QfZAteQOGaNUsRzZUXrEnYdzG/zmsGJG
DwaQnPkHck5OcCvdOye0o3eBXncDqZX7epSjv21n09iHZR8HpmrpzZYkEZqKXJWdGD3jeXR7W3aY
p/oKToIX9/W+zs3hmtmwlC7cRxu63u+8buXG9mbCKTJ+4VZRh4ou/FXU2dM2DLtqH04VTlpRmNu5
tZ6tDu9kG9PhI43zyny3CW8ZLoFeIaUbTsE94+Drqvu4uy7mbFrjfsBXzfAZxkSOKvqWu7n21sth
xFNvtd6ZY6dtwFa3fapo5O2LyhoCL2KsJDJlb36h8duxy0gwnYgubM5Ig4uruM/lRedm3rM1mS5n
em7wSmhaegcspHgYY6s4T8hNs88oNDw3WiQ3cYFbeyXNeFl1eHvvAKqN+4r7/8QtQW3FUsOmx2UY
ponyUVRclEkKjSGYrYtGVU+nObZ4EDA3sjdr8XNNTny0SyM89TPW8txcXCdNtDi7u2wvmBq1ye1M
7TBmYK+JB8/YmKZjv1cjhoKkwgM86LaCpjjUjEvpk6CMWufMlfQC5iybnpRoUbgdtimWT3p/Gidw
Em2qsJeXEaVBI8RTi+uSVpRPntTU5aFoW/wKiUM21mPHqeuGdyVTWvFh7Bl7M8diMJZiOXfxdMPf
tDNdzjVmTgbiFNj2oEljALNMnmpF9b9XRe3sspbTmedO+dqLzn7xhkJtMwZU7ro5Gu5KejiXjsfb
mVMW3vL+Lk/oHyzgbUvAVUpKIFSQTQ/W+6JZtOx0ZGJvY2hLRM6Pz71S98+aOALHKWUCJSDKt0Pi
e4co8fUN1EnqLIyHgd8M3XmW9mT456E7hqrITl3TjN/CjpZOoZFix/WSX7odOYhQlvLMKRjmVDuJ
x7QYMV5y0bSjqVkaLo/avTAjvDs+4YSNmWSCfUtB4plu79k0pR3Rvlncwk+wj2mTzPddKtji0h8J
4iadL7Emo6ezgT0Ylc74msFjGShNdQb4m1b7wPISzrrYicio8N1R0/Zm+IDRDusk4Jb6rEqVttVL
EBxthfRrD5a+zloC7npe67wvbe+LyZW67cfYRvsWnDUrRD4j6L4mYN6fGDof7jLSVFsSTjGzwevw
KFjBCZ6mcquHk9ikRkiRQg78FNV+f2WRw95IV4m9MHMGgCZNcoBVlZMaG5Mt+/tp12dR+aUMPdQA
TKHbso3Ng9XI9FKlIff2YuXMCYoA7TF54s2QakGO1aafDXcH/SFkAAg6nVTjW7Poeirr6nMZRe6K
HKITMCndP/NzntcihCYsJB1r5ommJ4W8CTtxTClGzc46bxvb2mE/bvaaTSMx76Y+yJSDOSGx9Qvq
kRmfsM3819QtyDHkydbCqUIcPq0usZZfe4nV3vYiHQ/o4agPOO3DAO4XtlkCxgG7pDZfD6LBzZ+j
32xIzPFy6/FD99txdskHulmB3K96H2+MnhOK36DVNld2EZWkH/s0P5UeZkzu0jwQcZg+N2HZ3KQM
tNyRx1R6GiAmqgK4AktN/ZrTa1ipcGoPVW36h8lq7A20o2HKaHBVBWGosMhpaid6eNVqSX1KhtHs
uY+GYjeAXw/XfagxVKkjexwi7cbTl9HJ7RuNl0i60VRr9/yaOvV7T4OChL4+GHT6mLlOxMpy2kfp
hZkflKFL0DiNBp2pV5k0LqIyJEHfsKujpS/cYSNk7030Zwe29B4z4BxKrSzpsDi1bBAi1t2bufJL
b+9WqeavvLpvbmG6ZE8ki4U6hGZZxFtuUh9rqeHm7jkmhEz7MuAKsy5MDQLGNTMKC4KEMwPvLxM7
N4sciwDX6QhVpmX7ac1pj6WsVXaLS4MdzaasUaNee6aSRZhc/JY3WpyOA+QDZY9LJEm595XdF/Ym
noo0OiZmTg/E9RaepKxN5WwjsgSsNiSv7jMRR89hXbT9xlaZfwMZC9PZVNu4xLpuCSNig539dWEy
RpK6iTrSWaXc4c3KbOtbqKzsJovSm9J10mf48yhrRkL4ejNPq7aLyhatd+qU9j4UkXIwBUgrvnD7
jFZ0xkSn6jaal2lXEJQz7+RFIqO9GnnGE2npMqi60tvMesa51TEc1JuhaJualtCQ9IfIksm8Jh0C
TEoZxAk3uK/Bc3hjxQVlO5Ob2zZN+F7okb1xxsJS1+s5rKO3qHD5o+nxagi8njV1lzXN8k0My6RH
aoxle84Yrb4KVL7sjbRUNt4t9A51Z1Kt3o1jyc2cOh0jdKt6ms3VEFs16n4RI5+n/IelwB6xTMkI
+NFWYU5hdlUhBVAwnIDpxgK2RCE79oshK7JoJ2keqbVDVSg9OmihX+VHl/0CbqLRIcwweARwL2Pu
koUKYlr5LuqUDdnMNNSr7o5zsvkfEH9Z4mqdzJYTBl5OGCF7adxbi61YTDJdMps76rzAIr+ngQ0I
26Ugt+diFedgkkBcpPQXXGzptJwIP/plcRjmDNOtvU7QwGxGThYhah0Z2Q+W3r+8jv8zeq+uKiBZ
VSn/8a/8/ZXz0SZR3H366z8u6/fytmvf37vTc/2vy7f++z/9x49/5Tt//8nBc/f8w182vNK66bp/
b6ebd9nn3ccx+R2Wf/nf/eLf3j9+yt1Uv//9l+c33qZBIrs2ee1++f1Lh7e//2K6zoKz/Jfvj/D7
ly+eC77zKnnu/+1//yff8v4su7//oln6r6arO7oP6dNi/Owyf0+9//Yl51ckI5CmBjO3Hd82IU2W
TIyK+TbjV8ZhmQ4MnGV0EWw70HeyYsQJXxP6r/w03eZ/ur5F/tf+5Y9f74eL8B8X5W8l1IMqKTv5
918+8dN4KpjVCsLfxwlgCdP6NAUBKTK101FPV1WMlqNIM5cv352Q34/4/REWCt9vN8NyBh2HHKHv
eTrAU+o9T/88Z2FpGjcxbpgVYKB9v+v25k7bpUf5k6E0vw3T+YsDGZ9w6rJumcPOxhz50kjKQ116
xR28DzZefjjlx4jhdNkax4R1bw3S2/SdMi5Dq6bLIK3Gu0vcrLnTptC570xLCnrlQJagHJfNuupG
C5EHqGEMfA2Fl2kOSbfvwpnnaurViFndiYcnRgWOdyO2r3yPVz55idl3dmtK7cJCCB6180gU5OEy
qw/ngBfD+NKVkUWfNSwchROicZptMi990WJKvGFVs494a8HFXbZ20y6C3UI2gigW39QGzGzWEwC1
mMXSzN7xcVE561FSaXma8mEE9Jg/KQYtEZNhSM0TjLT6kjIP+iD3o/eoGJ7+wOjb8aqiVD8v/Jky
UmfJo5Cfk+65GuPqa8pYzqMY+oKZHFBg7qomLt5ocI9fZ6FR+vQg5rZOMdI4EK2f3HUhL5HdpMXT
ifpS24BkYSJhWURLLk3P2m0oJkHmYHANOj3VkNvEdkYRHezcwD3YKQt7vW4NtblKU5dgBVFk8XVI
U2rPBstkesFzox4m2UXPZSJi2pLW4gpA/T7vspHcqwrrI2NbukMFR+TVyFw6uj42Ekar+OZ6Nnv/
3MpVfqMBTr/BIap2njthiG7kbQmQi76q8o5s/9hPuBn/uJqtApNFZz10nQJSU/Yu1x1IF++OLPPa
R1OxZ2qjgi5XzhaLXlM9HJ0CNJFO8J3aaxLOMRq8dKsIK/rrrJTxdallSIM9hS9Z3I5bZzNw5o7L
ZI/T7M/tY97NHvMiuwHjKlWLnJRhr3onHY6J1xZ3Tl6aTzgW+HnRXKGp8Pamb8D+51wYsjZWrSrI
hU+qNb8yB9o45pWg6Rg7WaYYbNMAsutcNlSVU+r7dmyitwqUCAI1U1Gg7pQDJihU8vaxHROCJczW
M+5Lt22uy9wDdFJ4aX8YFPbyDTUs5BydfdQuivHZTGxD05UDAmfJyhvpsy/i/IC6TC5TmsVFO5ly
L1ST3ydyLi+Ahaa7whT6mUUNtNI13T/3tJY+mr9UzHnvuXsv9GiAFI4nz9MaEjSbHFh+NAprA76G
zKvHllniD1hP1SFvpbbntWcRWO7IAU4LksqcpobEITL3bZSGAI3m0HDvW3tqHvyk6J+0wo+ZJIC9
VhA5sKIrfdKzM9NzyKlpUUKmih7YVlXsidy0huGQqPrUmH1xX2fDfAFRK9uVSZ+cD0mW4pg1naOo
mWkrKwomZAD1LQub+SqmjrtK4+xrb1mP7F7wTds0ouNyWs0H0ZDSmfUT9Jlmn7nYDkkIDAY2waw7
gwESPzVhwSiZfiTzOY2me0GgVL+cOh95O0E4PytUbmHJYnStf8ZYtYi1UOettLcbyuWV5rccUbg9
7QY7YVTT2ibies3v6vlrrC3ZyxAX8qqm2TuvcHbo7XGQ2gQzLRL6DSiIRV9Ms/a29EyybGzWJmPt
CyJvaybeMU12wCAfBbiBdW3Tt3a2B8eqTxfU/taFkmBFTDsST54bD7cZuQvczfTBUdz03LtXvm1b
gZOp6HXQADKENR52u+77p8jTzctCL8cimDSpsRMq+HmDqRiIWCIg4zaQwrjBYYePkcicey60WQmC
coyWX9M3KK8JMCGOdwJSkShnHYcfy/hdNeNKudaZln7B5FUNeZ5z8N41nrCxGdYWSy370UsrUe1t
7g0dXAgRYTKDjKV/yQyto/upEdZyYMd1uAFnVoGhn8RZG7FoB2qgdlilMjffsslMzxszR5VIZGXe
lQTrLixFDzn2nOSxs430nutp43oUzPe20KAOAAXajS4UfcA2tvsu0JkaS/CL1jSpamPvyhk/vtP4
zcOkJibwaH51H/dRcmKWsn4nGxIF2ZBGO2y8yJ151gmWoz7aoltkF2UvUFusYXx3oSraREZG722u
ZfOK6BdvyxATlRCGtlAyogPXe24CBsoA9VGWvWWUrn1VeyV6TF9r/iFvXF5Pduw1JzHW4sGguUpw
xSexZk0RWM+xoVl6PZSeVu8ypm7vMjhnD4NhONculpWzBqJdvMzcbmbM96HLMpCBHhxRLnmGGuCT
+3rw81MLKi7dlOVc3OcTm/o1bc2lrtaSbjf6hvalbCaTnS8NmmvhitbcTEJbAIxo29LyQs5IRvBU
JMSxFEXWE+6W/DXOKNY3ZaEnvMMKWZ6ox1jRCoeo6KoZHBOdiZskh0/1RRq6wysg1helSA24j6Ks
KV5KzYoPujXlXyy/Nik4BAnVWrR3Xe2Jq0yBu1r2Jfl1yPyfK5pN5aUpZXonZ617Cck0JKDMRkBv
dSI3yWx0j2YcJ+eiK5dlWjk1ESStP2Hc6OtHvTKLkzsm/Rl3HhqIZ0h7DSAqTykiF4Ze1EjjKTGy
4dFTlKDMGmhNrG1TiNIdWR6w2XoIqdRpUN3WOo5f/Jwe5q3JB6q37uMSfJ6Is6hZl2HcvoZ0TxS9
8mr01w4gsm0/0udKwsUaWqi420KFtZAo2zLah5E5njdImwkUiNrMFufbwn5pvWmJa9lJMGZ0swMG
I9PUFQt5s7X67Fuy0DjFwuUcbIIoOJXT5hJupi3XXl13j+hsxCWYp0ACMuzH/MHVF+hnvPA/UdTB
Yi1M0HChg/aqrq+6XEas8k7qsC6DEY2sug5E3y5pgaHr7qrJ7dstxJv8RSwU0il3FnLtwiYtZtv/
xknH797iSh0mlMyJrhtnYyGbOtIDuJZAOy1yx/o2Dz7h9LrEuTP3zYhkHPNF3F2ThanXkNk1wffR
I5w3euwWPxCrDkx2Asf4gN/TMla3qjeaF5nO9m1SCLhXXeSmBR3BcMINuhBcnVhYG80ANbkqfUUN
50RqBgRqqthfNR8E2CrndTMsWNixQOcJ4ho9CnUZG+7QRNEXNl+4qjwgdcifghXWnmrv2s2iRdds
0FzXAsPbe76gaTkjBr2CVjtlfilJStPweE9yJWmBLTSorYFbwV5HC+w2/ODeNoWZXdu1kK9dPU9v
yHrN1TTFJmhDvPkoGOPCz83DkFhf2/f2c9E0YIOLeMHthvjkqkOe2kBX7d/AvA0DaNft5Mpy3cz1
/GQtFN8wG4t97Q8hFbavnEu9irrz0UujlyzsnYEWls/aA4f1tS5V9zDkqTWsjdxrv4Hp1e4qO+f+
tyurxpirIUeZ7YBbMJfTmc57t8cBwYuIXBj3a2OYJCGcqk6u/M4vXjW6OVTVhjbfwW7hx6BRATA2
MapcM2cRSk3CS/dOKJeFY8KlsTSve0nSGI/kl7CHdMpufbBYj5LqemZ7TGKNLfBtZMX+LswqqC4x
ZlVUebMbn8Oqqp1gJLB7iqLIYBtBZzXPiH1QgAzJQ95GRIitLk4Xuuhg46NuM0IpSkc1WfX61J+q
Tug0lXQCiKuB/jv1/qRbCCwqDoFlATUesY4Q34f4VY8Xc+zmD4OTdre570o80ktLDofNzorH5jmH
u3UHiSE8ku0vvrJpIcSVuDacnrhuac0lMr7Qp8i6HR3X2kG1Rl8exqYlIjnDIdwkFZRZ2bPlxh1B
PwqEjTaT9O/05ounen64KfCYxBpxKi3rAOnh1FhB5wZSqE95fJ32EsSi23UPcazJxwHc0pXXDNo2
c5qGLD3vbDo16VXZCImhxU3ia28u6OCFhg/ZjIzLxWhgAMB5kdn+SmiZfdnmVnUIDSUPNSOIFpdG
dz1Zuptv7LEan5zWpTCO2yUXrzN1d2OoGXNQJmqQHPkk8zdBy5PS2VMCeEGGmpmOaOrcPLS/UWNp
epJg79yTOcfNCdMColQelri/i/HDnwOzcl96WfgcgV/cKex2rCRVm9zZmjkTB/J4z64IKeuHAcvL
BQUdXpqp0XAwuMBvk4CV1LusG2FZ+0aPvzXurF+7SVvxiPvDcG205nzocPe8qFrUb1hI6vexV8kl
VUJ+74t22CemyPZukzTBOGI9I34iLzVt9lBd4JgOYQOFNpTuuRF2WHarKN/FaZ1dGlk/bWlXz5et
V1u7uSL81ZL4X/t4YHFE4/sYa7yuVCHGsGkcx955VhSfpYidMXcc+7pGZM7tsMAgEKhGumUCPkJd
6fvYjeq9WXVxi1gdsYJYZnGV1h6cu3C2xlvDT7oHYhz+mxOFzbUx9OlJ88VwI3FakceZcnc9Twp0
J0G6KWAnKg5RXlAv1HMKlFpvnGjvuz20dS8mJ0JldU5TGTqsNYiTH7nGzubNvsES3G5FVzhwuqxG
J4xpkfytbbqrAGjltLLw1d+5KO+rLLKrfTqTcBFzg8QGCPBcelYFzEMVR8xh9c5rB6vfmNIVG9uy
8/2Ys/ggcnYPOeCbCzwb5WGgxGE55O448w184K3bmVdYNZI10TQ98OnUfNVqc8JvkRuXFl3VXRqa
w0vPmb4UvYbvxirxtqzlYoJxhd9dWG5X76cEDIflTtg/wrHsVMC2vN3bdlt90XRojSW+riuHYojI
xBgfK4DR131Xlz0UqtaFVSNa5NnQsHY9W1M/UMq1HDKPg85WQ3V3SukTKHCamTBGBy9w5967sEZQ
N12twn0aDmqThlI+0DdsmhUjKof73CfqSHpj3EYzZkXHEdlb1soS83XuPuRZxLMw+rf1dNOFEt2/
oAn/woyRqdw6yTwPAfEGCFc83sX5kJbwSpgygdtZOgrrR+0S9xGlT44qCcUxBjf5RXLzdOQ9KqWz
suTuacYScMjaEbqTUYUjeBZ0v2OtpfFJMU6HnSqD622nA3+oJbTQVp6W6h4Luzca68ZK8vdRTh6G
iEKw39cLyJy8/U1S1xnu8HNp0SUm8krY4Ih1uLk1jXZ8caeILLyEYYa/tMxcFMEW9Af6rTnSVKjs
Yt8nnbjUrDB6tiCmW7yX/LeIdxFXO9e8Cztnnu+q1ab4sqYc2xMhwHbnMsPgvC0BqaG4+5e8wbVk
A2kzwUjWEspfs5k17+opa7+pzogf7DACVVpg/3K8MIcD4lTTaztWvr1uPRneGgIKeJ3TWEpKdd2I
xAyDv+4Mik+TTxzDJUqImM8Uc93S9c+D06FmFojHMXGnR2/XHoxNvS0v422yHjYpedlVvS7X6U9m
k3yetvengy5jUr6bVUO6DXkVg+cKF1wwHvIgDrS1tRJHc1PvnJv/y4+4zDD57mgOW7OWuBKOq1sg
qnxEJj+cwNb/9hFZ4IKff0T706SXP33ET01dmYk5aT0+Iu0ccuGH6KzYiL1vmkF6mLdBdWFvnbV5
puZ+HV7T79qrkzDKdXlwjv2FvbcLTjx/trdmUHM93LWOLaII6o2/I3QFCEHb9YFYUw8Hmv7VCqpD
uprv743zGrYE2sUqCvqfjBX56b3yadjL7Cp8XQz3WGVf1AbibYCl5ey3e4VEEmCNIF/nP7tXlmFP
P7SUf7xB3U8tZVqh7CFMTiRxmPV8ngdp0O6r83hf7+yfzLYS6Ap/PhbvXWogg8lwn6fZSFgy4PmX
Dwjn4gtptaC+RQpdg0AtA6Tidf+Tjrnxqff/223yH0f8/OkEHNVOVHy6LhgCvEIciO1JoE7zvtuH
e89QKycAAMFzgRCxatcalxVyqb1Lbt2frQU/+2U+zd3CVxKKXPHx04Ozy6/8bXYc98tjghfNWNHk
++lKYPzkjLvGj8+mO7XAQBo+f3w+b/Gb74dZbOezet+cY2TcR9t+TRSh2CZbN6DGVXLd7tRZuHE2
H4vE/9fKmG86puFyRv9rbWz9/tz+2//6Xhv792/6XR0z3V8N27AYrcgsL1P3bB7qP9Qx8atlmIbv
ep6he7rusoZ9p44xxQrUOAwwvmYvotof6pj7q2e7PvtiJCcahrCj/xl1THxaSS3f4DDAUm0G9JrC
MD8t34NFJGOiRl7l50PQZIfujgfzNrmv9y68cgjMWPDvhnstED9ZDoj6fV4PDNMRBmByy8Q+bluf
3lOx70/eFMGzTGFfIBrFpDyLQpMUqKnY9Zak+d/ItyhR8ps9APeRVPEbCyXmLnNT/yKCE7hXzOS9
kWx+sMUhs0uz558YTvbMBJr4zKPKPU3NmPZUxaX9WBdOeZXZcOfZ6hqP2LyIYTaiCc/HQtS3SRqN
j3FE97+x7O7WRCnY9Zqo9kNq47JOFBufbgLcsybSNUWrSLjkHcZ2mDbS6AwaJ7DYPDhBQQ9v9pwm
h0cg3zaGu7qrxD366Uy3PmkuCmP2tjbTTHZh0xokq9rB2LrmmO4jbQZxhvi2zia92DhT02/7phgw
IMy9fUc4ON/qaYoRJIpGUEaDoMk8KXJ3cVIZF9XgNpeY6PDft34lN4bTJKe2TBZtjT3pzooc93qC
9HSI0QBeozEyyMzWZbiCotltpcBUp5JWbMa+Mu44rHfjxhEzAk2LeQt2WRRnhZHkG7crtHJdGGSI
6mLO38opJrvRt82IR6q0d6KXyTVu0DGQujEBYe9FySXJXRgSBncWyBhz5/o2PmKGG5Ezwq3IOmgm
OtvwGHmmNOIimFUrNzkDoPDD8/que5rejRof/M6advqsmmuGK7AvrxrniLYEntUC3td0bniQlggf
jTz0r5j3Ib8aOCMI3LZpf9FKaZ3pRmicyzK1sc3b87GXUl7ZdDiDIaLRCU2n0tcK7gA+FtvxH2Q2
m3vfwim01n2VP7tWqjaWciFmlQlmQz1FFfIHpzgzRwEEsmudkxB9A2Y+KiVzO1Qbg0m2lcJfZJDe
GIyaYKllOUQ6C78ebaJILUavFOMEPxNF8IlfxD4ggUVkOW0b7pawxHQsjBTpgWLgOqbhfE7bZLw1
m2h66aVT3jluTYfXLIizj07Her70cmXQ0ve5VRGyH+0xXEP7HLsORmq7br56uWPAO8SbTDLdAjmU
GFF7h+3RPncmQRLABSdNV9RPZrmloK1EvFGQVXad3dMPaKHTg5VMkZW23eDwCC80C4yr/BMa5qCc
n0alGyUUv1o071NWuG5A7K25GTTu11a9M90KRY0s6om+kHLW5Si0/iu4hCzBoapgBJS1w5AbXXXy
ACEyremdxnXh7rF11TO42z4jrs/IxOmKNbOyzwsta8mv4P0152yglWfWS7ouOq/xxY8opdQqdNDB
9gTpQGJry59LDEWjO9o7y67dp27OyzDozIYdmGg0n5jwCI3HLpV1jI1laEYKGOrdZnpaBJRUy9le
SvOrzyuluqLPO3Kfyra7l1VjoqWbkdJWTWd0FyJR7lqVEa2ppO8aueYBdN9yEctol+u9ba0m/ERp
YIVh/w2hHBBj5sd7hXz9WMrWh8RmxATp8lhZB7/1PAKokTySUdJa+jY2hqQQ0726ckAHE3YPSw8c
Z5QjpOn2DdEq49GHjfioZrsN1zIb4i/D2HY7J2rybe71drVRcgLpL2SDXpSzMsMe6/HvrrIh8S6U
R/xI+qF+5pII8HbWBGD/Ms2K+gVeh/lIb970VvRk3fda4J8sbb25tgE+3JheVn0FG1Xv+VVxTGbY
t8yNNoQADAdX7sH2GeEFQCKuRPXRx58+evopXaXnmpZ6wVyNUDzlH/3/GckwpWxEFnAm2KK4vFvE
IgumdVev9EVUcHvWArwMHclqMwncJCrxjI2I7NJW3YuxiBPGIlMYVqVdSXzl18tLio57OiJouFV7
p8dDtsUrZQInGY2niNcny9MwSCi7H/qIyc167BgKA9sjgggE932+93DK3akGhLgRN/3R9ARzshCX
y1PxIcBEH2IMYan8FdWkeqLEJiEgR0b+9LnOVDzXqW7ztmHDr9dYNLiIERqm2UFGdODG5Lqr3+uL
IGSHlhkH2YdOVCySkZnkWB9JzSIkfWhKPlKYv+napZnhJt5xqGoAK4w1oY5JetKJG9PXtbN+0al6
YHnnJRyKHWNdrKD/0LI6opX6NZ0yCFlyquZ3t5z8d33RwFh6m1P2IYyFWGQO1Ydc1izKmd/wVBGI
GS7cD2FNG8lHarxOdgzPzYH7oMBppV+/krDw3pwPgS7/0Or6OLkdFv1O2nq0zRZNj7cO8l66KH2Z
Hs4Hd1H/okUHLCutvnGiKHtJtKF5UFg0UDjwdx6l0LTjvOiJQ09LFTKrAyUzcbwUEC9o80Es7MUP
QXIkU3IfLSolubFwUyzKJcWg/bUZCvPaGiMohWZa7WCFGG/TGMVvnpfTqROFMT66BYwcmUQ+oeJW
dAzVwSMfSM3swCgjoqYfeirtYG3hPLn6S6H6+rL+0F5x49HT5fWn7rPY756gXbT3iLdItnSovTu7
6exxnWl6SgCLG5fuwYfU2y2qrwHva8k26fKeOdU2uJtFIkYXQS3uP5Tj2V1UZFPqwj4Ww5h+VVkz
XLRhVByQk5xxI9H8eALc+i7+UKm9qpmrtTCUdhZONkhNN6oeuVm1dVkN0wUI8mm6gOme7bVMuQXD
izqEwqrTi7cWKeC2jsEAn/rewZThSF0XPNPEYVbKLetjytZoOnCp2ohltIzss7bwXcrtWpWAI+ve
eSgZAMJtOmmLE9HK8TKVVokDpUgd7SUajfF1LKQraT5brghGzZ+7Nb9Nd2iNybqHGM+gUUmFg2Mn
FIvxVkavtdfMN1IpsekUG2GyHbLCJTHW48uM9xBcVRO/Mh8S13DjTyWTG8bF3dj30M88MsPgBeui
m9cWF5aozzjSH43aSDv5Loiu74qH/8RH9qcC0XRdT+CWMy2XisH41ADASow05rMVb7N717rMu/u/
/vl/bgxZgnJBWIZv2C7F8fILfNeqaTj33dQRvYPeg7NyZVIFg/xew7zqdv7hn+9ogIwxmPv7UWLY
vvhUW8RYFVKJYL8attPG7/bldthbHK+70I0VZMBTf0mK+J9uaXw66qfeUD31lj45fMr0UNzYZ9Wa
18JKBfWNsU93f31GPyYK/9A++XSsT5dsMEti2j7HYpXeWawRvDI5twy89LsDQeNABiNa52W6CV/N
NcgK0tHJGrDCT36RP9dSP/4in62BSWoPmg3dHg9ie7D3Ax5EhtOuf/6RxZ/u0uVIqNA+A01t7J5L
z+G7m4hK10278OOimlvMzTvoqjBhz7ubLMD1vJkfU+snD4b4U5eKY5rC9SzHdQ0O/6lLNU5a6Pgk
ofh0xE2OwOtXEOdWzV23cw9/fUn/3IZbjrWsIB7qAVinT5+v4r0+TjEJLudabfSNtUk2vKvWw1Hf
6kERFJdLj+ivj/mpBl/aVIZuGIZrYISl5v90SB0mt8Tck+Bz1CDwDIHYFFvGbH0c5Z9qwpyS17aS
1bfuRy/yj57m/+dMzIaLw/e7U77YpH8wMd8k1d927XP59v63t+pvF3iQ37/v2vz+/X/0bMxfPYGn
mUXS103T0Lkcv/dsTO9Xe1mYadnwH5r9fzRs+BYb+y8TPamn8MIvM7X/aNg4v/oel5aFF3Pw0q8x
/qmGzdKz+27JIVMndJZwgduRY5nep2dBg7P+f9g7r+W4kaRtXxE24M1poz2dKJIipZMOWXjvcfXf
U5ydVRPENv7Rnv4bsREToRlll0FVZeZrbLVNfiFbAnzxQwU/agUgc1vVFKZhFSzUUDUBB58EBL5t
MzZD1QzbnHqdDwk9ZFNGiqGC2CVvAo8ftpHG3KZ5ijbalda1410UwFwg10V4CB2Oeh+XGQmJohla
SfsnowNKVeAL+WVxk1a85PZRW48bT/ElxDxDi5bgaPXPUiopsPfSYdtGg/VkG2GEwgRqLz8SoAbP
FTT2zMVnAz1rmlw9iiC005uVKQ1VuO5LG628NhV0hqKUW2VtYWFqrHRQQviSkiRw6YRjsg3xCcPK
lL7lZ7CLbXOArGa+5FgLoPsIh2U9nCiAjGgcQujPrfxZy6C7SCDcPje9jEWEeCx3ZdnZnxTZO6ks
RO6REQ66f18VJs90dBxSiNGDjPVYcLIOlQSMFFpS1VLv5Yfc4cIqX2kOvcBSyjzeG0jcrkZJR00d
mZGYKpE94ndGo5DmGE1o/6ZGtHqgr5hBqjrlkbmPuuZT5vnIo/Ayip8lAAy3kpoiN67aSHGsrNqy
gRm3vvxUOkhmFQ5Aqe0pFfLQo6S1oOY8e11A8bzJZLv0rswU+41KKtIXf4ikeyVJzO9jgdDTQdLk
4BbDd35jJdconQoA9G2LsgsZejdQw1e98TYwoIoVKf6ggTFeR+hIQIcvc4oSzql+LKqshxrMK55U
DcIb+huggyguRJqrlVF7E46aftubUO9WWlGjM2ajdLEpymF4BMOvfm9sNbhXPL1ft5lRflKxLt+1
pDEPxEXNTT0lWoXDZtTz0Ab1TRNzDBC60nRavR8VHYyCqXQpsm9SrBu7oRbWEmUwFLiB90xlbcNV
QGYPtNKVVHv5p8ogadoUiH8jRVWe2ucwrKKfYx+G8go/XDx7wZlUN37Y6L+c0WzzTYbX1rUV4Dqs
p8Wz7uvhTkfA7QZXYyBvGfD7K0O2PkWlg+xtlhlQ5kC2HHyvRyFHyTqE4CHuwZpubzy+qdNtUYLN
RrgvfExwWNHXHpjlGzwC+9u2A3hTBqB7oWsBGd0URmD8zEPcVDVEhcDnWPa2rKHnRo484M+EbQT/
DVoqoxnUaB8P6UkvN7TCg/Q+QFsTGOMY1ztFaf3vXQrzxsU6HTJcEp6srz3A8Q9Iz+RfQOBQN6q8
wYn2pR0bt3UoJR8cvVcf2QI5XTGt8F+isik/hIbaPZsdNLBVI9XpY5Qb+sPYVhlS6518DZ0Cx9ie
B+nRyW3Mo/sR3RxXH1PzkIjyV3JqRxSRFQNTv05nb7pk+wPiy+SSu7a28tQdezujiYTRy4l/BVTW
GseU7CYk4duj6JpcyTKWTKNf9TfGa61O0nPu9CaIv+Yn4eZTirJemdXOsxfYqK83ouxXKj2OOIqP
AG2T+9UHuCoodsSptytFvRB2l0o7PtSvdEmvb9XYHIWSHzVGWHYC6kfdMZaG7tiCr9pX1HNXRlI1
m1r3uOEjesQtMnG5d8QdYIDONBT59Shlyj734vGH5GWO23Vp+dKbZfbkacLyCqVmxBdQmPnlIDuT
rVQaA/iMdP0tBh01jXEAT7c5mig5ZbdS2um8zx4jLBiBNkX9j2YIjCM+V+ZjmpmCuaxkpzWXCx0f
T1c/ZKZV7C3EWNcFwO9rPxjGe41iM1BMCzkZUGwPGcsMw53iaQ2KfCUZtfS96BRpl6QSCmGIhsVo
agUfCluV1ietiB9szufv5SgVHzMHhgi4nBEpJgv9ZJIcge3Tf+hhQqUBFucdUHtwFmFmaw9eHfl4
BSjZtYF4y6GMu4GCW6j+qB1f25i6j0NOfWpBXEQm8rkdDju7ZKyQhPfKEuzDWAWcvLihHGPrVGwj
ABDPij+gJu6fxjs9j7yHxEmEW1OdQyiTdJsqY8ZD8IPaGcG3PBKkewJoB67eYmuDmh9WSaWe9pWJ
s3J6Klr8euxxD2vG2ScmdH2X0wo5l1OeSXsbyB+9AZ1csclT6QCrOqasmmCEXp4cigZJlTufgBkC
mzDRHhG5HnXC1RDaw7Ab4PdcDyNmIHZoFzfU0+rO1QKnoeugNcKarB+aY2PZ3VErBx8ZBuw1UdyJ
o/s+jjTDRVIixRCXS1F4BGjDLxClp5cRttmNUZN1r6xxRBNWRnDkY+V07QEhbtlNwz55Hqk8AbnQ
OMjcuk/RvDgFduCsAxxTkT5qwcShQpDiAosHw43RnhpQGeBp1nVtlMYOodAAIqwStDSSuwpbA1+y
dZjomSzgHVpQ/Dp7wM0kyyJ3PHsGmdyxNu9lgwaS4yAQNemmpr4R2GlvfvG5uGL8SewRTXrJPTnB
WnE+XY4lsrhJLAf0o6MZlI50y540qmIpBL1YmV/wj+ZY1O4HbVfI1hZzRLgGSLnRNVlZdr+QFfCc
fBtVoxRg8j+k9kxyn8kIWz9MKHLavxAGxurAWRn9lzC13P+fFNSD4OXxqBdMvP/evRVJAQnB8Wv6
E7zgJB8Q/+lvhqNDj0e3NLJdxB4FGOXvHq7+L05ROqd/0RvPMwJV/peFz5wqK7KOb4wu0A5/ZwSq
9i8YJxRG+ImII9G3+ScZwSQhN2QY37qpQ+4jkVRNXfz5WUIeVUgCJ56NrrX5rXB4QHIMns3LzLc2
rS4YBn8vPWI+OfaiA5TpbQgz6vUxF9LZECAOUdwdYcfhZD5sjRCFdKv40ckd9MNolwfe/UJs8XGd
fXz/ju1Ysq6RGjtTDIMe9WVZguF21V3/wTNXfA3dx3gb/Yxc7Qsdw18ib36Ci7CQ+EynlTGTAxLW
IOUjv5x89Lj+1hbI5dJVQK1ZGSzFu8sjm3zfYmDnAQQ04HzdLC8M7Co3C1ex04NcpZs8au7rTKsW
Vu+1OjKZwfNA5iRjBLSZ9E4WihkctzUILbpO+/QqeXLc3s2/qhT/8p21LtfdBtLN4fIopwCD12Eq
sqxTyzYAMrzWW862Z5wNwN5bk3JqE2w6P4fMpm8lbtVYuOmh8pQ5Qo7wuYcv4CnJ2jfwoOgLSO+Y
rdAYdsZ2YUJe647TCVHIoVVgqPw0e1KXrOGzlVUkpG3ujdjNqHTvxnWyx+l1fdpCVENMS4WodIw3
8ZN+e3k+5raVolhMhK7CQzEmn5LXtApQRarrZlKaECKb0xZS/GLFbCGMORkiXIRMBeZQufp991Xd
eEfHza4t1ptypButm+elsusUa/XXOv8emMkBer6dvRrqaw8/yu1c5eX0Cx17ULftSv9UuI+nbBvs
zJXiFj+GtXUUv6BTXCYh23oPzo/LMzy/vCplGEujIIOWwNtf4liB0eZI5br99/QxbzYpHD7k0Nfy
S/2132W163+xt/kuPy4Xn2e/NR4jf8fWJqW8LAJnACGRWcCP2nUe7CPKQcfy7ltyg83bQ3t0w9Fl
6F/D+/gmeF4Y+dyRch5d/PnZtxYOfQ6zR8KM++i8mF+HG/wV1qQ16+66eWxvzD2v878eEG80Dy6Q
3/9adlj1VE0dnVbg5JVSqkpBA4hj0jStjT/Svi+d26hGvLWwN5gs4DTtbDuw5peHOjvSs7CTNa5N
qGct3QWg85/Q1K6iJ735cDnEzMWD7jqlO3H52eYUrtgq9H+ixK/cRjtafbUKgk8SPjEB59TlQPNj
+U8gazKFWScVKikf+zX0r07OACUtu+fRuTBlkxfzXyulwwmkuq1Ysja50KgNtGTYrBSEV7dsHvrm
V2chWmD+zNSnyyOaPJjfhZqcBbjpwkOOxemDIkKFIkK39ffy3l4Y0fzdImrnvH00laLt2/0e5XrZ
ZeIgN2+qTXmNdhKS1Ffa3jvKB4jRFqkx98s23Tna+vIIxQjeXSGUfA2m05J5g72NjPWVBcYa38FE
wrGlu3WqX0KypA07MBdPKVzky/H+y1Btm0REkXk7ToY6BlXTdhBm3WozbKxttUNKa3c6iHYabnE7
Z02V5HkJszr7CZDXqo5sw6KeamegsYwcjsMTBQNat0UmMYnRQ7A+ZOHjwvDE9/puPs8iTeazK41s
BKordkx9AASko8/9AjLXbXfI9OKDJi+cW9OPDnUN1TF18BL8nwxycoDEGdgKWecAyaiYZhUcw/gp
HF4uD2t6C0+DTG6DtEWrFPJM5cr5B0l6Sawv/9vfL+KfnfdI6rBTZOzrSg5efBICrNouR5jugNcR
IIXMC5gHuKlP1qWO9SKMQ2D0UUY58jZPeH07wJGOl8PMrsbvMMbkiTpkuaJbjdq4qBT+rDTlEzbC
xxx20eUw0yOQ0dDkF5BTmokcG5Mwre8nHQLmLV527SFzMOzlgBJlpFTedcbN5WDTTqLxGk2hF2QD
sMXFYbLFIsPngEJB1YUXvlZd35W+QRlcIQTolrfdtejWLL22X8se59/Ra0ySS0WjfE7WOjkmTlQs
M+3ktXxHWHD+Sh+Va15ibrbDhnWfb4PNaQ0oa3Q1hI23NQrq/7SZ+deoz37B5OzvcTOVS8Ws3ZTX
n2UczdOtMXxJmufLszuzMTWxI8Ercs7yD2+3fmJHpjxiS+FGTn/Xo8q9cawcskaIIlZGv+dytHfH
7+u8noWbzKsP9xByPfOacs5uaGy89BAKyBgO4l2JtaC8zdbBOlsY5bTb/tdsnsWdzCae3WU42MRF
GWXMVjfiOgWYuPIhuKz0LYTFtXK4PNbZmTU0hx4/SHO6mm9nNtTpbKV2iLp/3R0oLW91LUIcRDvY
9cILawpI+Wt0FumQwJ+LeG9DwcIyUUXkC7Eexi1yDHv94B2aNX32LYC9hSt75jCmM2lDPbF1x6Ri
8zaYVmOPMnYynHcwfnaMCli+cIq9yzzELtEUapIIV/HJy+KYOz+P/dTqLTEe8e6p7xB9RLPzCq4m
aZd9BZ5vF6zxw11meojfPv3sNcU2sFpmOu0pgkCtEL/oPOWvwNUu2pUbVOcXayJTCs/rgp3HmVw4
9VCVWl4xh+k1cOZV89Nff8eO6pO5xWXatR4v78SZW4FzE4ELFUQjpIfJ9UkHWZItH95+nGVbv2RS
sw4l+GDhKTC3Mc7DTAallF3ilSr5Imqrn9oYARxFNz9fHsp8DAP/IFnIUZmTN37rjdTqDTQJlEK7
p0dzpLeyuRxCFWfQdBPwIv1PjMl9gz884hOljPntLvxgHdoX/ai6Cb4DK/sT7xzX/qzsgp1xr7P1
f8QbmKUbTJM2/SbeLH9ts1vl/NdMFg+BQV1p7aBy67W5O+2anXT7HSXBQ+3mLnqVf7KGBsggoQwj
w455++VVA3LiGPjR5kZq+lCEMN7pzP5b4e+/JruzG5Iqlm44PBrVKZ2zQ8xD1WudTM1XHxA8DHCu
xFV1UMqFh8q7aoo4SUS97O9Ik+stjYbBrkcL87UDfl8vwcfiY7fJ1/m1WW31p+C+htaZufR6rgVf
voLZ73KqqXvng/1HM/v7l0xm1mlspDPlFuFU1V63JspCiIFc3rmK2P3vdu7ZaCf3gJU0qqE0MHiF
p5dV6HdVezpGA3zlHDMF4Zv+eFJgYWT5pmshzuXJQlVudmFNgljQtHAzEX9+dnBnwhDJ78gGnLi/
Mv3gc4EuxEkpri8PdPYUQHARQ0KYT5Y+CQPMAX+4quFj7AIFBIr/iEDHH1zfBlQuDfAy2oTTzHQw
e2wicpF7ezeeL7xgm4MPgl45Ldx2c4NhqojExMFFmxw3fV7DM0HGzTVydZOdaA6ggnJ5vt41HsRn
AKDKVBWgQdysk0Nk9KIw5ksggRrQ0651uz2WhoynR65Di4K69nVoK2NVoR1NIUOoWiAPsfAbxOab
bk742yJftEDnTlOgaqxHsxfmZvYXWOxGtsJudKd3q1DfB7vkoG2wob7xrzxlVT2fPi5NgboQfpoa
FXWIiYDDe7rc2rv+2vx60+yLjUzbYB1t1E1wRLTlwdsh8/GApAUcVlVewduTt7DcKQssHbRTTunr
E4AtTEHAUdBZsyd7OFNocceBj8X4vXWw7uJH34025tF+Sg9oOT9R9bXXzhcEGNwqcTFghytDxfVo
LXxKsy9jW8f+hG9W51qdPOfod1eYBpL7+qAEwBcHVxhYbOzrHifF7+o63wFFXzin5k6Js5Cvu/Xs
lJAq0zecmqPwBIi98X9YKSbOvbcQZX5kgKYtBUFRVBgmI0NA04SbFyHhQ2Mi2BvP/R7p4gPefgBs
291yyjY3LtJFQUfl7ciyvj397MghmbLY4Z5nbiX/s4NSqqE364UPae6UPwszzb5HTckBOBEGZ5kN
tnYu+JZdeJtuhv1Sl2VhRFN0gA0CNMQ+Bh9c48fJZNZGbBkbaWmlxPHz9miwHZllstCoVahBTiZO
VUojTlWew+Eh/nDzmK6TnXwXf0Q2YIu69z8/DEU0m7yC+8NyppdUGEG9GQyi6dDH8YLbiLpq9hge
/YXKxfvZA9ot2tLQEGh+vj7tzvb5MICQU5DOcXXwJJhWBBsgW18CTIAv74ilOOKGOYtT1jAhQHw3
7oDdo2eCd4yfxvDT5SAzB9bb0YhfcRal7rou0wyiVBsFVQimbZt8HTawm1fhHQ447rBFslZFqMJy
jeNf4g5Lp+bSSCfPud45QWKq6pYGevpsy+ZOCku0y23/6vJg5+OATga3TnfEmIwVHwlJUn2pcY3Q
xmx2qyN0OzoLR6/Y1W93vZjQ30Emg6kl2681tPrc+ICABhwS6L6b8LjIaXh/XryNM3l5yhyQKhYA
Ld2s5GO+TXYot69OL/VuOX9WxW+ejglV3dciN3SVKdgmQh9otGKHrXg87eT7/qXbKGvxxI52r/+0
pQyy1nbeh+Da/2jA4BDfuMiblvpps7+Ekhb1FyBOOnnv2+2aqbhHpyqjVu+VF22bC3WTj5Satu1V
/hA9Kc/tFe6au+LQHYDehfvm2uPnnD6GX6o/2EwIGrDWfITU2iaPL984nToz8dHDaPS9FECharAc
TqzNP9+zgvbAUwLAE52GtwPWc6322kTitMHlSwnxNkJ6P67jhevn/XPVQVH8d5jJWZ2h3wiFC6ao
E8hPVII29mg+XB7JTMX3TYzpA6GTtSwbBj5zxE1X1ARvcJJ2cbpdmy/ifFl+jc1kTm8jim/o7HBz
Kgtsjswa6bwNc/hV0XVxAESxiZfVRBZm8LWadxZL82pNQVQVGf9tra6cbXtI+Sgxkd8ZN/GDswl+
1ivMRl1/D5ts7Tw62Tbb5u7iuTB3/qANTw+T1p9svvtWQzywGwTYeB+d7r19cqy/xevgY7cbVzii
4shFLXjXfkS6tXqgi2osbKS5M/Y8/CTvyTu0lSR9BL0Ni2A0cwSxdidre3krzQYBtYOuHakPtL3J
usqDb5YeQTCkX5/yj131ubf1hffL7NUIxOnvKNMXmZ80oPpR/3XDa/OYovm6guu5dxIuxWaNkdlp
325II9zmG7nO1vyI2EV2JbBCfzBY0YfjMS8jSDQ58nIUXj17POGNAsvklElY73ytoSn/b1Em11bO
jesMMVH0GmhGiFTZPsFW+xa7s6Vu7cxtIooIZPikrNSCJ6F0DRVxqSdHMkqcQQc4sRgLFYBEvcVH
4cxHaYKVpzHsOCYyMuLPzz5Kp0LLE6+Q1j3dAN/aRDR4cG0XDgQi+9MOy4iP92VGEIBnESer1QIR
bDEdALqe2/nKyPWtoXsb2DO4c9lfYhlFycsLN9MmEBHJhMDfypS4J1+cXysVJYK0pZSILzwyTqgy
rMW7TdvE90u4v5kWmkA4gn+nSGNwKU36H13QtpGqYXcHAQdHybX00uy8TeR2W/Nacrudd49slLer
1iNigj+F0t1VuTjk2Uk2Ba4ZAJOta5Mhh3FmhFJHDmg9ZKsvuhsdxdranx1X1FCNp/D4gG/wwnc4
u5c4VSEHUzp6h3OulCZMWjyL8FX5gjD2qC9UjGYONfLI33//5EEXCldf32Fm26r+lfSqvkq69IYN
s4CsnOnDsISgYunws5LGNIMeMssvsGLHRfrQXvN+ARsL9eLobPRVTLoJJGrYjhsh97X0fJudQltm
5xgCfzz98vt4oAFqE1nBy1wbYE4UC4s0O4lnESaTKPwVmqLlbMnlD0l3H1pXlrLw8Jv/4M5iTJ5k
NVSKsJbZCOEBDsmm33vXo3taeRTuvfVSgXnmOjepJgEdg0/MwTIZUNUmw9C3PHilNnypIxKKAT2y
oIC7hJefYzprNZK3peovZJ/zS/U77mSQ2NL1EdL4revJzQHVnaMVVJ8vn1yzIQT6G40rdO+0SQh8
2dvKUcR7cLzyUbRMi6USxOw5cRZh8k4YsJ+G4tdwWOk46rbpqta/jHBQBqRztaXhvEM3OnxQINa5
oWWBZ5guFapGut2keMtD/EO1FIzsd+e7vEnX3sZxjZ35UGD3/KK+JD/Ec3f5CTq398/jT+bT8+TS
UZOWyw4dGKzkY+8FiYvLa7YUYzKjXYj0KBoRWFGjWF+W1TrWvCe5XQrz6go0yTgBQyPkRlmZdE+w
Cs4v7shTnCEv2BtpEUr1ShlKDZPCZtgrwsx5TOVobedyucnMAHN12k77aszSH11ROlvKovgTGkp7
3YRqt4m6+AQffnDgPhpqhUHI0Ebp0i08k46bCtcCICAAhNCjJz/YTPu2t3gsltzC2UflKrgRiX91
h+XwQqlrdg3oYgOc4Q4E9/82VIm450kSBEmvT64zCY+GuL+HifEHR6lolv8dZpLgyq1V1ZwtlFkT
/+Mo91+UKv+ZesP28o6aOwVoYtsKwuBww+1JmDpUM7TZcCwP+m/ozrpg0neXI8w0Wyn4wE8C9QPw
gCfn2wnLsf40g4SSjHWnoGma7azN+Aq4pvS+sQ5L6zMDhwE7x1udYSFsrb5ewGevTk2OjdQX8eqX
+OCNm/QHknhr8xActKNdrttfmiuS0KWrYi7BJq6FlggceMWZouedDu2qsiMusHZeu0L01d+aawpd
23I3IM+wfKPP7cXzkOLPz4YaNdj3xhXXk1Oe7K2mFkfd4Ska2XDcFlZxLm04DzU5EnT/NNSyhEek
faMfLTTU9wUQT6daGTfWztxWd/F9+tRc+Qu7Z25/noedbB5psLpIH5hUBzwrzHWo44uHhziZp6fd
eYzJyd2nYwpzGOQd1YO1ByUWnhLycEB+6iv/ufquHFXW0N46n7K7JeFZ8fsvxZ6c6K3e2+VQ8OzU
6wyhsxTn3R+hmeCVBP3lT9JMMkYEExSVHq+pTdIHy669ItBBbCUYXsWNuRoMc9P0CzXYuTU7jzKp
+9DIJp1NRRcO8wozDN26fby8G+f2/XmEyRkcQoX3MYgkzRtxUyjy9JeRDZ+wnByXtv1SpMn5qCDC
EeBnLhJKVJn1TXFTy6vTj/aoopmTrf3jyfXuiv3/NjwxwWefddB4aduMTGCdfg46ne7Qxzz5fjnG
7B1PVYPLEvwsPILJHNbQRhU0LNj1Jdout7pbuLyUNtUXVHM29Sb5gAMZvVp1XeJ0t5iLzM7rWfTJ
vEaI6VftAJAPKc1uVQ8d+aoO/R6hxPXlgYovaPqFCWoXbSFB8ZrWkaq0Hp1SobQSH/prAT/rj9JO
3dsLT7PZa+c8zmTXV2aueJkhCkUP+MmDbdK+pUAwlZ3+/UQHpwBchF/9t8uDm53Gs8FNFtHEua9F
5RJscqi9FFH6uY3yJ81qF77opTmcrBaEZy+gACKgddgPce43WzDC+z/oucFi/b1Uk31ftmrf1IzI
rXEGllO0Rrts04MTuTxpsynkeRwxq2ffV9+i+qKVotq2s16wLTrEq/HYblCD2aU3S1n30hK9uzhT
XcEPnrc0nkX4J9OzJBNaKjwvRZnck6ciwF+oEGWoQtqHQ/6tHeQttuf/vPvKCkEapvEKWHAqWl7U
PL+NhAcH6eleNW7TKt9qibWwQLNlrvMwk29JLbtTpTgcgP4Bh8F6rWyTTfWkw1dL7+wDIsov8rq7
q38JwmAOgW619JgTO+3doWFB4qcpA7jzFc54tkPMquTVgS2k66fIzVfR11CLFwpOs9+UTQ1NwAKx
lZzc/Klcl60dMcZIuXdOn7P8sekPfoo85Ye+u9KCxUldCOhMLn9sAXuf1oR45giIg7OV7oK9IC0L
bDMoSN0FO3gVHf21DHUHIF22VTbKU/LBv80/VnfdfunLmAGFOrjz/WcKnMkyI4XnW5khqisPytZ3
c/IDeRPf6Z/tH9ZT8KTfiVK/svFe0pvyxjoIktZwNNbt1r5dunLnj++z3zI5SYXxlhmLO1fIuKG0
QufmCpFe865bA9i5F5mKcpAOfwBneDMFk5MVCeCTZmV8t7HpfOoy6YqzFnMMnO0vn3lLiz85Wn2z
HkK178R9m27zwbpv7WZdd8HGKn+qkbKWpXEnK0+Xg849bs/Xd3LOtjkiIbXPORsF5c6Xdn6BPFOM
GlbzfTgtVZvmEpTzYNNztkQdBDQaJbNM2UXSj0FCGLo6tNKvy4OagUCJXWsAsxWKG+9SZr/Pi3TE
d5SuRvxoH4ef2VPkWjfderhWvkYQLaJvCxFnD/eziJPFM4Mw7RGD5xEKSqQONq9alem23Kjb8CrJ
MUn4Fd+g5r4QVuy9d4fgWdjJ8nl496KRRV6EQFQK2CtGarBYV9iW3KlbDt6bpV7bbG38fGonaxiP
OfpiONUSkXIR3nTex6pa5Q9sGeS9NLdba4jpfPbc4g4nw8XGxlwiiNsqju5CUQPm5Nt3gdKbijWW
WusO5Sp8LDbNxtvz2lmnVxLVeWOHopXmqmt8VxYLzfOfyu/Qk6PwpIeGn8fkGZb1rUchP4lV5MuS
XY90XcIz/PLSzm+o39Emh12aNTYqwLTJENzaaWKKo2RzanT3cpi5Hi6fyu84k9Mt6Lyk7AomNL6m
JLJz7lT7FRqKxNPteKvcB4ekXXkHzA426Y3tti8/8t3SCTt7lfMs4XdAxcVl/e2iqgh6SUHDzKZN
sZLaL9JSrf613/3uOzmLMPk8T7ghdp7IRjuagHHiCmAMmW+4Rtx13aw1V37MSXFWKpCDAO2IhcVc
GuDkM5W6MigszBaQbQu/w1PcpaGykJDOv5jPhjj5MD3bCoWeGUM8qkdrW+zK/XifHATYyDrk68vb
Zm5AFnoqIPxww+Cx+XbF8OPoxjGj+ZGfDrhToyL38AcBeMDCG6Zih2zO2wCpmnUZ9uncS03pWi1m
qsNCwjT3OYvi8N8RJh9Yr2FtI7phrhXKG3wgVrrv4+aWb04S4iL+n1xJ1DuRAhIMK2qsbweEwUHN
Qc25GR5qDHycVfxZCIa0mFGu8e74WT4t5Ruzt6CQg4ZpArXLkichnb7U2zoUTLxtux6+Vqv43yA4
f28c+xvvjyoG5wEnu6LDQ9FAMg/EnaLtqcEjs2nWtFmSpVfL7PY7G9nkYV5YXuQXKiPzjR9DTAUE
09TL+2/uMWaBlKX5hg7TO+Jy7shZE8aiMUaBxm0RWVgnkeRvhlqNryDslGsfNf57ydOqj3iVSPeX
w8+d/nAnNVDVpDeQ197uFjS7uGYHmwcMXp1mmbjq+GmolvhI8zvkLMxkwQojH7v2xMFbvuBz8YuN
6Y7P5b7lIMy4R8MN0tMLF87s0p2FnCydMiIOGaB36Rq15aFCyMNWwbv78vQtBJlKFo00+nBqZfXC
Roj4lRvb2V6OsLBAU0Je10VIdwcsUBlhMN9U37PaK9Evlf6hjBt8CUE21U04ykDWlClNBllB3R5z
epbmWNxFA+7Pvbk++c7j5fHMb4WzOJM7uEfDoVMs0mluSPTdX6Kvp522FzgZFQvZx+r/QSt7dg7P
QopVPMvgoxqp0UohZIFoUjlA9Eh+LRdRxb03vfq5pmQ0htHiovv8Ngq2cXGknxzOCoS+vpeHfJu5
mFBD24/c/h4vIUmAtp+tbrX8Wp29Y85iT+5kFXXIIopoBtdrGzOmXxYiUT59rvZKYJHVl/Lr8FA9
CPu0y6s5O7MILutIm/BM1iZjjuwkjEtZA2No9nQn41Wmp5ixZwuH5FKYyfBGu8lbdI0RmcT9NCmf
suHhZHz9x0Nh19PjFjwxBzjj2+VrlKFQwIvT/Qz3UnaARYD/n7IwkJl1QrAdRLiQhKQ1OTmUqoi2
t68QBCueLVLSz0bX1JjhGtvIFKKNY/DtD0b1O+A0jXG8FNBiS4fawlUneJSrQ7jEcJpZnPMxGZOJ
86riVJ18nYmL9pn3YDbyCoeghY0283G9CaK+XZ3QU8aI/de5Rue0d4GsxJuk8Qo30PiwZL2sDn8y
b4JFBzLS1KZQT2VM5FBNGBSmvJu47NfmCTKfvFBCnd8Ov6NM9nWV4fpRj0TB+ObGGHkaYskcNuHR
0baevoQ2m1+o39Emd33QO0mqdkTzkk10y0v3ClLatt6rCN1iJ4mcQbsb9sUCSEscrpNjEQ0DyM7g
cAwNrsDblfMj7OaVnKi+plz3en1dqksg5Lk75U2MyciizJHH+sQuN2+QKPwEYebVSdZ7zA4esOBl
9sNcx+xNxMmD5lTTbU8TE0jGTXmtu8rBBOGdHQXnQf8+bjh175yd4S5jkGcY1+hoIiOFvj71dWAN
b+cTRbcoVxoie1+VF/BN/Tr+gKHtVhQoqp26CXnsYzTsu9V3KNfBh3CvX+H6voh9mVvX898xmXOL
UsFJH73eTW3tS3dq7wZtqVA599HzzKc/LWOn8U5XwVED3JzSHhPt4vt4OnSIU2f+qh0Wqu+zi4l4
GjU89E9l9GjeTqnRN0U29EwpYtiQ0zdCMsUAsGG52rEEhgk45dbjkdrtl3oLc0ARodv2n9CT1ZSS
gtdYS2j/QGPja4T3qeNihHdFG8pFKPmJYvPCUTp3DJyHnCxcb0C8CkIHMH2NyUH01HbDYxf/wcl2
HmTyfSAlndl+we7wat4gygfcBlenGjFPxDR7s1oY0uxePJvFybWq+5KRBvIJzoxVXOmVsUfuduFC
mKtHnq/UtN2l5YFeGwHTVm08aaPW3xIMcqiDOpt8D3iCnvL4Be9E9VrAddWFjvLsmiHghkaviQnL
dIdafuAbXp70bqbK63iscZwEireIpxVX9fSsBv/5nzCT3ViFFOgdfEtR9hufDK//0VrDx6HO7xu1
/Sz36haf+63njNtcs45KvlRaWhrlZGcOtdmZnh4j/lkamOhdZeFOSZx/nhcKp+X/jHGyMy29xAhc
iRjjWKy63HMbe4l/PQdzexNjsh/jxijRf2Ae8VfEHhEH6X6vHrRq1bxQLYcZvZRViZm5sHDTzZmP
puTbKYNKHHmNrP4mGJtVof70ZWdXGMX2nz+OwPFBGOHhj3rD5DE2ouKcjTmPsVOHV4Z/pSTGg6N5
C3t+7vQ/jzJJFFVdb7GbI0pLrbHynlMlQzM6XgXSwgtFrMZ08gRhA64wItnkn2+P/yZIPF/SeD0I
NSSBCvkLprdUJnu3uymyqDjUUMzk5uaefhsmVmtj8Pp6QMj31tQ/9MGNWi6MZC6EITMEXdDN8P55
G8IOWqxrkZt3ZcoqrXTXYTKnWgvX5VKQyepHedudxlp8pfpPy7iJrO9Y2/7DDcZU0b8jQRL6n+8Z
nXVp01fj+2nD69H53hhYaMbR6nKQ94XsSRRxq5yVBYzMa2wyy567Nz8I+dv6lZGHPynsgaUzYW7W
aDvYGjhUBYUQ8ednwRIJx9wgKjnBbSwk4nwFL3rl98bC6bYUZnKCl6cs9XHM6N1YKfdyoPirIkmf
Q71YSCbEKfnmm3mdu9/DmWzmXE9woIlwUbbL3vxJhT5aIwOkXVtJGsE2zLTmIPWyglAOUPvL6zY3
RIg/ugocGibuFFvrC4FR78QQi+pasT5K4YM9LnxH744eRnceYrJYgZMmfnKq2BkSgi21Zu2zOnmq
/HhXSunu8nDeN8ZEMJ65MoqP1NDtyYWU4TepK37Dkl1rK2OlbJV1Aw4JfKGL6be5NnbQx25PD3zK
K/iyO69eLRPLZyfVVmEjUfpwsHd7uz3NyOoq1WTEIWJRdXMVwBgbF0Y6N6vIhQhGPhBDZQr+7ofe
sWKdhevyYdVHn6Xsu2x9VPyflyd0JgxSF6L9TxkTRM1kPhu79jOvZWuWo/XVS4rrJHXT2k5Xvl4s
jGhm1qgZacjMwHxVabZMZg1NzVESWzFq7CtM+vi4mw+FOW4uj2g2jAUDCJ7WDOl/LLyqxq2GicuG
VVN/KpuvmlcsHIezQcByoVADCsmars7od0nS1hxQidRtrOQ+UVBfzh4uj+TdQx0VHLRbqLKBXRFY
07cTFqWUn72AjK6oPQmNarzOHhRdKhfW5X1BYBJnsgeixEt62eR1MhyHX8NGQyIhKlb07e+l++IR
0s9WW1LHfp9FTmJOHn221qI3hNkR37FIIKud8g13mv45viquFTw1+5vhyvoQe+4f8I3ehp5iuSOn
7AZz4Aip/4+0K1uOW1eSX8QIkuD6yrVXtVq79cKQLJsrQIDg/vWT9J25R6Y71OEzT2fxUgJYKFQV
sjJBlG2pr8TcdeU1JuI/YVErK6vsYtCb1IWqPT5eaJ+cGEy+m/yY7/I4e3OAai3Cbt/Ef03usBjV
McgDTClq8zW3IsGQDzcxeOfrvLhvjNlzBX3VnPGax1xyf7Qafkn12Cbmu3/3TGOUbg1SNRxlNLHf
mtvpmIYYUMbXvOF7DIA+sBCjSv1fI5WW5X0yu9pTs3Drpk+xPGuSKQBR8oktAoVa7ttVdiWh/iPP
XdlaJW4dVyE6PmOJttjaM94imoUTbZcX71WTg1e68Jm8hri+eOA/rW8VIWvFzGfINSNZnMVWHTFi
PrpXksVrJlZp3FRDbMyoYaJAREmzO4eevw5al10DWGT06/E4sGZP6q2UNOgPjb5SOR7rfjTdezJc
m/q/lI3CE/5rZV3CFU5vQc0ZVhbi9HQvdsDj3SUbxKtIf4b0yP9rTWsu/9mGQGKFIWB/Lrogy27w
TAChk+zvU7Xf1rT2OGlIXnUEebyhx9DiOeYZkhxDvZKMXvlAa1bZmuO+GTFq6NMWfc4y6gYbYtzR
1zu2XE2rjBdrAYsJ4EOY/13f9egQUq22DKQVTV1FWasca2hJ1uoiqD6ADR4EgJuvLV5KZD5bXDm2
XUHoVCF88othn8vCM8mrajw1w5VW3eXL8tPKlu39VJrMHQb4gTFAr+5JOZnRdKwf2321H3duTJ7Q
zfpWPn+9sD+7nkskQj6zMAa4KtjjfrfY1KzJGhXZZvsyVV7/sDTsXf8X0DjfqlGKoTyARsKvrV70
kk9GV85IWybqiuKAUbP3eHbjokZO2iuxYkks/vASqFxZeEBEmrumgEBPSZOQWxyhvwblvOyHYpQb
c5jB4yy81n3TCd9+vaqLbvnJ4CrA6urEnWwx2EkC1cbZq/uH1hmCLttb6bevbV28QCBjBzJNCDv8
IWMhXOn2iYGggXH73cKp00UQyYmvjX78Gjf6YxPBD4yHNwssDGtqqSwxnWpUbAQny6ruCDpbSggF
3LY+1HqWtI96mk6vbu303kj16d0BZ9ljIaHvsm2maijiTljAMRAqejdoaTqOHlg5ld1o1u1hEAra
SdRtm81IuX5AaqFkQW249s41kvpvsV+Lo39ayXLEPx0tVlmiS/IlMeuBH08fMMvlOfobUTuvNa9c
7xf9G/ArRCkCokl7FS6qwkoG0FKhSgD1EZ1eBuPHOFwJSX92wX8t6B8j61hh1C3HXQt3M5dZjCZY
2Mdo/J0awXSLOP9zOAxQkXe/QXj9a+e77BULRAqVvw5J6dX5tTHsLmwF+TU7COk1SOI3ZUjj6gRA
7ql+QIAsY08GYlsHGMu7K4QHfoFrjycXkg0ws0Ns27AXzrN1OpqCA8x1ZzH5jq36bXE/Oy9fL/Oi
gUWlyEE7EsLeqw2mPVrHtgsDzVxCTeRHd2264YKboFDVkXRq4OD+A/Glsb7E6O44+V2uQ110Y0Or
pSo+/n4Vn40sYfKT3ycjQKKDDiNKV4RGIwJhXol7F5exiBLiKceA2PgSFz9Z4DnVdW7LyZf1R8a3
zAastruSV/zJIwEOeVQY/zWyXgahrMJw4vSL0KdPPEg23+m7ZUjG2YJQWEZdJA5ya0UGVIPSYPpr
DNvK/hKQPy2y57Jjs42WMWKWR8HUkk/X8s5lCatY6+AORpMVTyKoe1b3hzFwHT8ETCQKgUjqUG8a
DY+spdrskomcONG/y+aast01o6tQ1baD0zZtN/kTWHdzKLnW9uTlAI7k2q1psLiQr1/744WbC2dq
qSGBCAQMYVXd2TZTG24glfq/Fj+Jl0n8a5xMlw7vZzOrvCaHkqKdKtXk62AbqB+hOH8tCC5/w/pz
fbawCoLToLfqlGAhfVTcymey/Q+3nPTLcy4gU+0pwB7U22KTc0/d/LzO5Hfp3H3+AVb+IqBaL4oS
7IcJCM+1ytxIRb8VqXEl2768k1AjNTEiDqzDap2Vlc0Jrenkgz4pLPssJNfa/9csrBZi6Vyxcq2e
gClzGUhU6qcyda4EkMub9c8qVn5eFE5rkFbBbVnfqpMB+WTqt1cH039BaP50CmjpgHNGg1rkKhY6
2jTWksMpBp8Hesy29n1zcPwOQIbMJ/txK/CoVR7IbtyJrfI6hzToQwxzx1eFzi6es19ZPWIm1FJW
C05S3U7cGZvqbootlVG6IfsStIvGQx+yOzDJqp6LOT7MUZ671jM/vj7lf767IlQhO0BR8R/zy/f4
FC8VNiR8dDLE6widUmvXxbVvbc0jJNPdGBqOEblyC110ok8GV/mdjsnaCqIf2HkwA3MBBsJ/ZQEA
y+XDovhcw/mTrDJBVVZOaMsWj3bFHzu3ulKzkItf7ZON9TU3Q4km4zMYTUEwPJkPKHXDXN6ASNov
VBAL5V0gElD29O22q0ND0kjpb3VF9aBFvxHysbOziIg5EgY5tTrfTFPqmfOJJz/GMUe9/I4O3r62
NI92D87wTQzWfQaQLLhZArc5ZZANn9gtK5+npkMZcz+337/2i8vrQ+WO7h5S43VONVjajG+InGqZ
51zIR7sov23ja6JWl5JjKKX+Y2flDU0nDbxcIjb20RCSiEUYbGy3Mk4fxz0PZ18NxtQHZ7n7zQq/
XuHFQIOeOvmlM47H5d8d301Vs0vqHDUGKyHpjnrQYzw51j25+3tD4NGBcujCcIg3q98N6Tlh+GVk
RAk6IXx8Tas3yq4cqkuN5gVTjCoakOblJfh3IynNVZlbS24Xsi2909+WAZbv2QKJGg41Zu6SG8wa
Bf9iZZAyAQbMQMR2VitLzYokGBDA3d0lwVDUnss/1GtLuxQvwD1GQDEDxU50E39fWWIYqeUozeRz
8pPSm7m79jh60QD46dCndC4AjEVL/teAQ+/5+N2Qf00ZihCLSRS0QhfSSfXXGfgcYnWdCQcaKP5s
vzP1hzZCZ6wJ5ZWe7sVI/tnMygVyoQ15KVA0yxDAW+FB0DSDnBj6Kj6Q7Jk3XRXpvJSTWkuHb9Gz
0VBR/P5pbHDna+mE759lb70pPXf86YKQMZ+EV4xnMjz8vbsBygUnMDHvD0rp381VLqhJExPmhP7Q
IU/UxkfHvhLYL0UFKIKgUQOgKD7YKh2dqKMwjeFb2fxBH79p/IloL/9iGVDZUBeJDQgLrJaR2E1Z
DuqyDFDD2KAuaF9UdqVBecmngQNB54FoC3fsyoZaaZ1o62UZxIgSye4G91+8MqFg/8fEyt2qSloS
D2iTn6OO5NZHhqMDOOHXe7WE/3Wa9tnIysNSN62nFrR9fsk+Sqv2BOidagjBimuH59J3t8E8hrTZ
grzbOmdw8frZmwbiJxjOgoKD2kHb9B7mDJ4aFpJlcJliNP1aAL24vE9WV3vojKxRqgRWqadUHJhd
7tnu4YpLX7wb0HqElA/eBEHrtqz9U/yZFU7nIYXDLcwVWtAkHovm50U9Gsoj5ykoNhC5CdVrlfif
g72IezamKoG5djBYubZrdQUx5hp2jbg/8GDGtJfHgqVtLQMF6iAAz2MkvfFEdJ0g6dLb0G/GV4mF
owiMTi/NjoWVbOHmqH/0nsA4J2alH6/RrF1qtP1mbXXeEmeorYJjqTLMbpfHbPUp287RHMxbNOoj
B3EY/Po39mNyUg2I96TRtd2+5MAYpCK4YwgoyozVT8B7khmGUFH9Jc9186h0QP0Zm69P46VnD0xd
/mNk5a/95ALz0GCZyTEFdd2heVjSDCuQAU08CFzvr+cYlyLZZ5OrCEC7WctB54qakzqe287eDC2x
r5d1sWf1ycZ64mcyDJLyFsvSY2On+sZT+dZvgWsEo9dCBk12ZuUlkY3hhOSdXaVIv7LC9TBQU8l5
lsu15g5F2GiGp9TvXy/wom+AoxYUvJD+BPrm9wCglilrOhPJPDF/MP5c6zfVeCWAXjSBcVz0maHR
90c9nWhEoWaNQC0pGs3FA0vum/RKkntxoz7ZWHmfqWZWClZVlKpgdWe97bXzy9cbdc3CytkmqWjz
mE9oHormPU3o82RfCxXLD7m+0Zax9v/dqPX4a0dc2bozTGiieWRWuR9LiHk687kt229dq29xW///
vs06pxlHk9pNj33LkjddOyUQjjHa+693bgkvXy1r1XyaSjk1Yrmoq17zqkoEJWA13cIGmUaQ1vK+
tnbp3gTqz4RCnYEejrEK7mhuU65UCHYcVCPNbAZDUvmCgoDpWhf0kkd8trQKq2pnDoxw7B2SUl+t
3h3Or0SfixZcZBxQmofW3ppCVivLlA8EDpHI90LeGHzzL/bq09+/2P90+9t8cpVhwgo05ZUoJ5I/
2M7L8NdzR7jrcdX/dxWrHENOWlZ1At/fAsFO3x5t0oWV9ZBcg2v/qZmHRxhAFReKGWhYGeuZ667T
cAHZ+oRZLr6tQxdUMn1k7MYApOLD4zITrWGkzIJwngnW2GbRzwnJjiDNSX1189cEgr9+GhAZQVJg
ccWVe3S8q/lECW5d4Z4oIEh6ox+AFLnyDf/0EagkAtqNmS4o5lrrysdsTWm5gwBRuyze+xaSSWy6
Elz/DOALkRhgR4s6HSqT1R1RM8NqbcWefQvlqUjMQMpzqyjB1854AcYAM2ThfgaSAd2Q1Yalc66X
lVuoyLOLh8zw6Z0F4rLsvt11wRRw6D88NfHfjxHAKOpGjOMvontrjD9jVSnbQmI6LMs2WVXe2yMJ
ZXptbPPPqAQztoOqaGkrARL8+0mbcdIsVuloWimDN6WWX6EyKhRMjBbXSGt+Yet+j7ewhfIaOt4O
Rm3Xn4s4NE/mfJ59PoNKajQDppV+rz0L2uwz5ba0Ks+Z8aisfHz9AS+6ySe7q2gyStYVJnS9AQdA
OqZv3RbDacOViuXPOxKLg2IXuiZ4X8Mj2+8b6STuNFmONvtzbz5YkMIa8M5mdHk8sUdpt4GdlFeC
8IVlwS0g6oIUCeqX68cuayazmc7j7Etb3TICmc26DPo6+nrz/rwk9d+srJoLma2YbVZiXZWZgIl5
QNdR8cpxR4fs4CrX2k7X1rS6kseUQZNDhYuUCdI+RXj1ZAajdK4s6kJswqLQKSELEQBGNX7/WBVR
c+oKZ/YVsziOudyzq6p0F1diLGMgiExglFxd90Ixho6DasNPxVONuioBGuWqVDjeaBe/Wh2q5WHi
/+ysr+KR9JBlLhoI0ZDsSIwkUHWhenM2HisqWp+SlngVlw+Nk28kqY4W0UfPoJD7M8zxPFD70FXa
RiT8WAnAfRt5PybVdtL1B9cF111WuB5mO+NqpkcAyh/HdNywLPsmjJJ7jensa6PVo2ykG0wqHTnP
AtYQvCFMrpep0JvnlocXjTjR1Xe9bl4SdJL8TMd4pasqwdz2XaCKWYtqhd/rTaL7s1ZGZOrjWZ0j
OTf3tjVXYVo0DGKMakST4X7U3LO0oMxUT2xXd+aL5iyJVK+5HsPUBqYF9KC36TEfkGfxAlSyZKjs
I/gR1JNiGltJBkhTUPykqlE/U6nslJYqXjpnZ5Xi1s1K/ApuxU7TwwUBMtHhkGYl9y1RcJ8yGhrM
iYRgO4uwnZLrg6+P/QlUBXtgtF7bdi6CWnfeO6acZa7dlSA19cauezRI8a0ti22ntpHI6j1I0m6Y
yoTPISlfT+5dpztJ2NTJlqr5YVbMzG8yhfvG0D9qsv+gmf7REuWjy/hd4srzqNeHnCmYMmzUzeCm
G62do8me+yfoLdzqtal7bNZuRWlRT2SJEpgq5sRyR7sZyLwDLO+5sxK8V8jShnLFUAfgw3xR8/nV
csW5yHgTliq1IKUsH/jI4lkBejjTBzWmdX87cYyBa3b7MgOEliSWRwqQwxvDo0DIc6r5xlERZSWE
DDjh99ArBckMMc9mD6pLaNJ1/kgnPQLO/BF6mNRD7SHCqqw/VNX5Adjg0TQg9Zla6uhpurufMk16
c9mcFiH1Wg4tXpLscAIPfsiS/qYv+607pBuoGjxUKlQ1leZO5W1kiP6gJOURosxx288POVFTDCNM
MZlU0LWwpvCzFHcCOpuxZHPloV3ceFlu3aH5FALb4uDKGG9zKiIodgaJ0PUNred7zscz3rqe1TTd
cAYJZqutgMXK5WthOycoL+w7TnbpgPen1tm5jSy3CXcV306n+7IXB1Vrd6ZBD0K3M8/py8dsLFP0
CU38H2gmqJn0ilbHA3/GI/y5JynLG6Oagr5iW+YMD9k4utHo5qnHwB/vtWXyUWf2udIbJ0TadcCD
9zd31ANWTLddbry6PLm3TeaRjEOno+8iI6FvzHA+LJ7ZXt44dwgiN+WIFIBobAyp0aSxXRSzN7Zm
LMriQAmY9EA2VwCQJXYz07aFKm6UEQyppn2Sc3pqFAXdRtrGjjG/G+WS8uEperb2XSEnL6X6s+Ts
pjA7iB2OUUqKgzTT3EuJ+SIz5Xsv7Y+Zim82JtVHfAYvUaeor/Nz0pn7PjNKMMM1sZKpoS2KjeXw
Q+oww+tcUG0byqaZq/sGBEpehePtOaICQqKcPypjPBju8NozxfZ7s/9QHNyTUOsGpeQst7KqXZ8I
3fXc1Nq3lgXFvnGK9LkPXD19n4oingwXCijzXZMiIKm9RbzEFXdlav0opAvOft58FHDpqU63DcPr
pjZAMQ6kg7m+LV267czaB+f5NnUfBs2q/apVkD929EQs5muVcZY827iiDvNciyAAEEHrJshm1ZMg
D6oBcx44XkPsMZgVG0P83ZHlr3MynIS0fFOvo7KxQh2epUlxMqvRqx07FsW4EaT1JTatgdBwi99e
96E0bRyoLpydDdEfp4w/lYq20wQIJUZ3qyUGCH3KgCnfpgEiYnjfvGPkzXZLvJA0EOIz9E2JTyFs
NbKtLp4TDBZI4zv4HrcpQHqi7mLdOE8sT5Ad1O22F8WxSNm7ln5kbHyDb4/5rhb0ZLvmNpPtg96C
tW7Uwy5DMBrNU5GDc5TzvQapWMuuYp0gGrSdJxPlsWI0yjF7WMtSetR+UBwZdBgS0cZjCQRiIwaP
qWA20VxfaJtiJoFVc+H1PPfpCHYfAzfMjMYIRwpDbg0ckxEElcSNLQrgMz/PKviGpjYAY4FuHifl
NLog1KP7KjtXde4h6EdTYseFFriiCAr3OKFsk6/o7ngjk4FdYxQHf6AEE3xW+jM75P2ImG94M+Qf
HXsOEzsPeYoxP7sD+OmuBiqin1Kg8g9tcYvwFXVT46fkgdUH2z2K5qlOAfKArcl6ZdjtcVfSIUIW
77X9DSUyHhPmCfXkdrcdfteYlrjpM9/JSNxMH6PcZnnq6/n9jGEWId5smO/AayfEXcK0Xcp/2Olj
zm/q8Zi3rq/puafJh1rfO+mDUhienr2o2GlH0C1lcl8MPCwpbnR2argE+CGJ+pSgV/tm8rOZI6I3
OTStzcCWOmgfQqd6QzHlFXnc2Y+9iwglz2V/QtocjmkbFPmxqr9PrNkBUITh2KeS7BRcUriL9xr5
SUbhO7PuK43rleUcZvW5MC1grabAgRKI2b+07U70QVapnm08VTYmedIXW2v3dHzM68or1Pca0lO2
WQXAkYYF6I9N59D1W0PgW1ncJ7bXkKeZvgwp+Nnx1/InxdyiWPYUPVDSO560vuh+ms2x1UOrlGFu
dh4Y1r2KaH7SJgF8O4XIRcN33Cm8zqrDpKdbMd40ZGcnwWRvhzZk1ZOVxhqgaNO3BjCJcUvBLZvw
2CoLX8mqwMSVjHPK6A8nUw9UOgHlHyx3IObCNkrx3uBpxVGrPUXno5GP1gAdneRc242nTzHnRVSx
KlA7HAN38py23CiEej2tA0covuykp1IBcqsd0eOyhAqPbKHB/ACmcR2qOLYArLfxEnEoRtcj6a3a
gCChoqrf6Q/UuJe4Ibt6b4gfLv2RFnGhfLNrYA5QHpLig6ebFGGdooWu4/7T6/e5OzX5k1mfyn6/
JHBwal9nmu+4wlfdMtDTG4tt4dKelqL5Lm8mfZd1B8wNRT0+1sgeZwxgGblflS8NbT2J+88eN123
0eXzqJ7JLD2GvSwyL+tBrAWYZmsZHpuMIFeNcAbfGtVbKFd0N5XMIkbfEyf1kbz4ihU3apwlMTUi
e0D8a3bz+OxWjwMvvLYRfj8ihZmitjsq/KEdNrwpDgZNfAFi9OQnqiyvl/m2saB6am2r5A08NgCh
esmkey20SDRMeSe4GLTppiju2hEZ101q9cGIVaUOgkeggcJYax8B2UiauwnOoqa+nEov0Y5jf8vt
g+rej+wFuZ01b4mzEbxDkvRekmOltZ6w7w3tNJmmp/DBU5Jpk6NHKTs8DDnQrIEcFWmMICtfplZE
hvVT505oqAnC861BH5JuN9AqlhS8Nkp+GKshZKoZl3x+mtG6AP0DgruCiFdGZV36jnpf9G883xgt
ibJhJ6BipN+6RIlFrXpZV3gzu6PZa1d3QZqzs4EfJbVyby7SqKNgI3CQnHLds3IctcwMZWYfUpcF
VYO4aYPb9XXQ32V+0pqfBQKHoz/Y6W0FhtRRcYFNHQL8AV/luIwmrCCxtqmhxGX+3M1i51RNIIvm
BTd/oIFfcsJ1nbyAzC3uu9pj9sYei1tsx+i8j+IlUdSoTlT0T96zLAsMA2laM4O1TwltN/FyboYz
d4KBPDv9GNn4KuC1s3UHd3nnKVa1YSrx3MHwu/K2Vc9F+UznvTOOoUp+uOIn7cad0Uei2NbWzqkV
0LxuOH/KmgeTfzeGMGUqLsWQKjHJER24lzUxlEoDhstcwfChBugJd3Rv6I5z/mi629oMZnRTEU+y
8acz3hYu95shovVPRxlj8D1s2uStcbNX0P9pKbiGnc1M7svxxEvMS5Al7ipgMJr4pqCvZHySCniW
lW1l3BXOHCCn3Gga91xmbRrouyVyPtCq8YxcO9uM3Yi+iYQNRfHyhU33swU5U9FtNEXbqLgidSu5
aXp1Dw06QMUAz1Fek/puLF9b3scD6I3B9AjiL7lx7I8xGQdv6G1QAk0xOFt9qSTBMrE14/8zjNbN
Rg1UCZ7gwBGW3s/6ncvey+zUSeoh6fcdjvH4qQrH4ghh5Ti3HnTnGw6W4X5T0AyYQACrjpk3uM9D
wbwkAyC8/Z4izBYuBA2K5yZLQaO979OtgWFBkhEkUFU8lknjoQ3r9xJ6AtIFpzoNm6KOjGqIlQRY
MQX5eVkGokYxhlOnTnowq+W2I8Vd1UhPtiw2gJSeGu47zIRVcef0P0aWhIXUPHTRAn0od4lJQkKU
HU3sYMS/D3A1igIQHZMBUa1W0o1tZJukRWdXHhoFjw7IANXxLsGuEDXzaTkFJg6yPQBAoOH5NzfA
o/8wtLbHddPDCOQjFcMrLkaA70wjAClfYOhTJHIZkSKWJrsrituK5juX8Y1ADKx0NU5QRc+mdUgR
gMbiJ2a1oKKeBb22L02okept3OCuqNnJVKCDUJnHvmtAMVlEZjEGOQhn0glw7bQ6F6kLnM6B58ey
7XGIRj+pUphyU6Sp87HoqM8ZyAyE6VP7FVRGXlJUwegmfqaZUZ2nL27SBDZcgsEFBomoPalhR1mc
mnVAmsovuRuljhKNLYJQcubLN0HknMAFr+ZFOFskdmcraIopcow66Psc0uldwMdTQwjKkZusGaNO
PnNNnHrjpcFCxtpBaqeA4x0kcZ3YsY55ta7HLRiaCW3ei2SMRw2smuVW5nBJFLpOfmMh9wWfKF6E
KuiDjfDlMTT4rSwmrwagS3HSb1LtPamBNR7dHd4Bnc01vygoPsqNQabI5jJmee0BnhWYdok8i3vK
XG7dSSA4wjGG5EaY9RH/3CSKBtisid8HiMNET+CS3kj11ul1NDEOdgroA0UUY5A9Jc4Jt0wzmBtQ
IEAH7iXR6WFO5ElFeq9qLwoHUW36AzkqiF4RF3aNcIPROnTJjLpy4SufD45oNkPSvuIxyu8AiFGV
M1EUz3QKv+tlZA5p5LY4BdnTkgDX2AIyHKl7o0M2lNcimmVztAyM21cQXYYK+0OdolNUos5IszFy
MiUqaHKvO4MGlVEjKtJkR0pVw9E174u2iRQQ3s8p3wx2+2Ta0Kfncqsi9Z2ldkrz+Tuthj1kChEO
LLKptWFjuum9aik/FI6RFrcPNKP+3qVAXnbFEOkCHew+q4mHKetb3qhbmsyRZRYh6ZBVTP2dFO4N
WJAjRbQ7QucdRDVxGWvBTGkMKbiN1VhFKFFW17zc8Nz8QDDEVZfsFYBenbq7hTpm1GSJT6UALK1Q
yXbUhscmy994abiB5OZOZPQ0j+WmyJ1j0WoB6ccYbyuRlaRIeCSSYfIERu+7yaCggOTW90nP/Vmf
XnNNA09QtyHLL2iV4vVa8aaVcK6O8n1TG+gCVEeElGe8iCNZm/XvDlV+2IkEn6ObPSsKWj0y++Gm
WnlwzRIAVCgQ+YiiXSAbZdfp1S0QCSeMlSTepLMRaiMWRJyT9DEt7E3GjWVJWHCtiljRrPukLc+m
XWxLXT5VY9v4wkBN2hp1htzFvqGOhtymSGMIRX+bZwMlbYsHiooIEDg1NfYtR5oFqWEpSeYZXcnQ
BS2riCvSDbR8gQT3rmdRdCMUjbySdIoxsrmtF5RPP2xUlh4yhjoeOqIvwjZPyVxvmUEf84KXO9L2
57Ynr5Pi3A6kPpedrMPJsuygc91N1TA0La1zO5S5lw8kDXWOclU4Jj3qnaoFdoqMjzl9Enaqmkbg
/Xi09Q6tFfMB08UQ4NNvrLrdoVZ8VxS+kyPZORa/qSz4bGOB3ZdS2zeU6pk21f2Q4gm00Z6VKXtS
TXo7ONN3kqu3Ch79/crR5VEAORdwrXnM8Pzld6IEU88scZpacUMoCc1qqoKCWO8d10GWrejvbs3u
kqY9gnGkj/Fmo2NcpqpcxNr53PVL+9TNRKihuvfUGrR+SEmCNmeL1K5S+INr116WzXqgFvYYARL9
VBrdI3SFA2cEaXGaMtsz8/FH29v4r4H8ZGLqgrFKJWiT0Vwsexl2XZ3NXjZlzlnapN+R3O1jOU4A
+MvMvXHaWmXQVWB5PLQD92roYN5xF2NoIasnvQvN0jWPkiTmcweJ4YexJvJnDbYijzcOgAPcHs9z
27hBWXMzqrg9hbKV053BsCFiMOZNY1sM3SW18S1VMQEItMhZ0wR7K0tZRDMvhjObcTEA1ZHvyxyM
kTVaWq94qZM/7SrXFBwLUb+pQ/LeEVWgYphaBgArEhwMawhMNJrV8NRas/rWs0JFr8hUPlQ3yx5w
OvJItXkeQMpW3TQ6dQJJSyOo1NbykmWIqaC8jac6R9lpo/GIsVATryK2nHMP95njp6WSRFlvaUtj
sZk73yQV9Kv47MaaXfcbxelITBKOfoVQ7C1iKzp1A05Tqql0SxJLQzeAuoHi6kXMbSuLFF3Yh6xs
0JaiSRWw1LRi2hYLTzKaYlKTFCQdzMiDLOlZ1KlusUkw+rfNTePcqlV7rvK2tUK3HX+VLLk0Toqe
Nj+FZqBJ0/B0DK15rFnhTXaltI89mK/Lk9UNdG/l8xi7E0RARW0iw+YQDWpZggJLM5inDzZ5Qa0B
IrrSoHGat+jPF0ssTrM8BMn9kjpa7q1hZOI8NegI6rPZ+HWa9+HIk/yD20N9W7uassMMDUOBjXMW
WzknkaPiYsfoX48GSq40u/8h7cy248aWa/srZ5x3HKNvPGw/JIDs2IkURTUvGCyKQt/3+Kf7FffH
7oSOXUpCuIRdfqlRUoqM3F3s2BEr1oqmdNoL4qDbvcpTOipTz1VbnaB37EE6tWJ40mdejzETpL3s
pzVUvpPvFjkPzCaUYFcqysBRFBJmQi/3z6IS60+kuqpPENXqNWQZFT8jm62s7uOx9m6FUW+OfqsH
oo1MS3UbtlFBoBIkt2nlxV/pQPDpLQY9/dUYy8KJTPgSRSOObhIadzuEpCzk63eEsIPimLEp1Nmu
KrpQOlJ8ovFC6CX6IyJ1zL55Q8V+87LOyh8MupX9vUmUap5iDmThKGYuVW4ZF9xY8Nq1lKHVyVLs
IJkE0oHIme3apJYmqNOmRNslVcXZb0fPrfsgfG1FQe52+YD3sJtR1BOCSau997J0ItCbLPkoFI3k
TtZouZ6smLuIttibWk6FOzP1FLJUekcIB4at84vPBL7jVcZGeBARg6BSa9xqqEGLvYynCj6GU/oJ
pN2JV2sE7n1uMSlkg+ezaghuIqT5Vax20lHWA30vKZF+9KgUH3xh5J2vdN0fctDSRTFx6RhVLR4F
TzS/1lbrn+U213Aehnal16ZOsD0ZN4MYWW6rAtmJqHE5dUeANfYR+jJTEiKsJgt2FerGI/Vo8ZhX
jXUwhpb7O+mQ6O0N9Ww1OmnsforvAr2ojpWWzoWIbqqP7SB4Z2FojTPcZsZdoKSBO41T+hKmondo
A6u/mljk68TI/VuVKO/ch1ES7pAh7j76fSFQ3Y5Vt+sSziUKXLsu9j9PzbzqkqnZlSQoz5pn6m5m
5eU1ftNyc6OuX9mw/V2VG+aLqUfyYeR437SZFT7EsV45vtkkT7yz/dtSILWm5KLndnJSWzwFBV1H
YDD3nyA+8O7buJV2OVjWa+SF9FtVLMwaTsWSrQwJE+odkYUIs59MSIHFRQ2VUJS7olUbrocqkBNb
rXJDkFQ9tVHQP+mGlf9Qpb52tEGVntMOlrksRktstDLvTsiCLHKQIWxvRSbz0Jly8ST6MYXvMsrv
m8nEL6ZGHnGAvOheDaGG9pWADJnkm6d00E2I+Dpt+KTw0S5pTeVrHDeErlXYfzO6QT5VsRldS0Oe
PiZyFLqKNoRPcNDXMZfZiKfLhf6D6pOaQWesdKIuj+/k1DN5Mhht/LlMitiOJ6545LDbr2VsZI0r
5Ejj7co2aYcPgWb241VhFJFthWZ7E0FmIx3jkMbw2yKfSzVKWSo70wvDL22RxwOnEN3rnSjCHr7z
O2k8qHAPsA0lsbvzzIBnnl8HKqUDqbHpPBS/W8hE5zs+JrNQzVdNMhjSE5mb8q5KZKjEBolsdUA6
wg7DurnTqOTd0OOGfnSrD/sqkQTTjnIvObSmpEGqlYjXGYwue4U0fHAM064ydx40XHSJ5mp8VkdK
LYEypyCypEpeFSWeTrChBnspK4mrpq4JbZ9H4LNeyCmvpKA913ls3Cn9AEWxYMH0lHveYyhNLJ6R
kgErzfnl0XqNk3etwcsDurSjKqXogkI1xsPNC90kCyXTqZJJPoUAdoj+LHXWeI1NKliKfqV0Sf0x
rhXxJWwovAipGToq4bRbTHl1Nn05cLOxjJ1UU3vHak1jH8RT6oohCcyCR/We6yY84jITCJsiadyL
STVCFB10ucO7mNAWb7wvC7G6862BA2FNyYPvt5TTBo8n/aQ0xt4Io+oxTDQh3dH3Xx1Ts1RdJRDq
T1rmz89DA1cQmMGeQi6NhEkf05TqF/KPvFcjNymsfucXpnjbsA1fqE9Y0y41qSYESpZcxQOKgjug
YKUT1pP0WFUDz/RwKtUvqudRbtSiov0cFSHCbiBPySd5BdCKbhiVKzGUkwfibDdqx6OuRzdoFn32
qvwLnBaPfZSmdqxmE6l5SiGp9FEewgPMrZQx0Q4mr1DSFpy0z6FSt04ydMemFWM7i8ObdiI6oOHw
PHalm3qZ5SgRpeEpCj9apkGyrMnJU6YvEMFxehpFO0watVdZ7k9NS9WTlEVGbjNpD9S7I0Ta5PBQ
hPmHUjOMnVAVIiQrObVaOSwONHUHthcriKVFwjnMfK7E1rD7UDxnQx84xGe008/JUjUaKLn4mriX
huwR9faCvEFyn0DPTYOl7u2mwYQoy09vxLgSOcrhx2hg1qRap+oZeSfdrDty9Vp/8LQ5BxXAiJbH
bicpdzmXrGQmjdPE5SejMl6mQDiKXgDyrlAiyldTu48qwlE1582qBhSbppZU25TV1Fj8LHNEhU99
K7B2QiS8kJKPT30mKDZtPt8zkGBHsaDAY1jm96mcXB2kT54YV5EXBDZ9zqR5p/YZ4hvzoGhBtiNA
Umy/4M5GDuqDYnlP6hiSgYj8z/MfeBoWLg2Y/b5HC5kgIc5Ic/L7O1Ol1Mrfx7L3nWeL6WZDkTyY
/ZwZzPnCdcz/KWGCSiYMTO78ywgiFNsg0tv5GjYic/5lcla4mayehZIfj6QyuM9gsLPzxntSholO
3TmsjZtSJ7FBDSuXm/5cqOQ59KS6o1u1sEOpvO1mYAex0n1CdO6Ehp8dOVy53Wc80/Mk+qQTte7i
SYGgJq6+51On2EXqfVPCcCBRTiyYqmT6k3j8PHVkP1OuDM+U7IGOEtcopNcpyAc38AlHTL/c82Kn
OC4alYNsLLTben2fwwhKOibdhaXZuabHIy7Vq09+gU+LdJ4k8XSvd/IPaaBy0kdcenItDmRo/Jep
9s+ZaTVHaHSoIwbiodCFRyCbP4gPrq2pOLeZFuwKIXYH9po6+B8JqGE+Tg5hGt72WhBhAuaHLJgT
0xMgjzATH8hvchOkQWMLnv+tmR9f2YyTMDp/HxQWeXFtOOVKyXYeU0ol0SeukWu5713NUE9dEhyz
8UfbJ06l11dFR8BaT8nJ6yvytoZMQ1f+vR6Mj2VLLiBWtRRZmwxoWW/c5XnihlF96FSJGinrvCs0
66gZnH6/PqVJTJg9dJ1TkCQG5qq6rVQcG0v/Mka+YxQ62njjKe6qaz3TP3mW9NibPu26tPTK6N7y
UH+RR4HCRp6fAee4Uyi8CGTKtOgPWY2HU0zh2g0Gz2XbUIUjwZUyWq3pnUjMD3lD9akg1FFjAdVG
kUJLYGkC0jFTZ7f1APN92tgNvyyIlK+JKZylNhXs1gvObTj9MMKUyRr0YkdLWMUzfvw2ZdH3Tqvl
G16yz8VgPOYQeNmtUX7WNPMsN3LmxFV6W4a92yekxQWLFlxFRzmhvgoRYOEZ+02N62GnicpTyn3j
IGVmkvAYzn5LaaXVxodAzL6LcWA6uQ64KSA1ZOe9fB/3o7BvuRG8GHSGNhqSLamTbquRTNxREY6a
sDBkKt+0zvudkQcvVhbchNV4W6vah7DRrf0s8UpmMK52gjU+D3ru77tU/+GNydls/Fvi8u+gkYe9
xLQSBI2nBvDJruhicaeOE0nU3id3T36J2tQhLbx+V3IJ2YXsPYiSfE9s2jhWDSUvPSHRLgyqV38o
LbdM6DgILM5A1LfVMQra6pQJAsCi3Hstav+PQgyhecp5Q8hS8V0eIsvO8vDaM73ADkvvo6nw3ihS
ud9rWfEgRd23YhLKG7me5qKforl+k5NfL6cXmiCRBizFFOBjl17JAz1DQmi+WF3ybaLRYjeIWeck
spFswHOVGYH4HgJuAe/M1SQSBquc4bnknmYuhAHSICexlR3ZmUN3Cmx0QtzSIag4S1ditFOu/XNy
1X/JH6dvhS2cfIqw9lZz0ypw8gKYt8AY5kk1+Y1eiLZOzc/g+LYjUAra0SFJoJD697/9y3/828vw
r/4rD+Bk9PPsb1mbfsjDrKn//e8r7MIyPGQmQMOZ3AXZSybpAjGfF1KdeWTgbeujeYhOc9b4u7QL
3fiT+JGE23Ck9G5Da+h2JaKUuA6nPhaftnoDV0GPF99iAd9s1TCtyeGLdlm8FO0RGq/daG50hqwg
lt+MdAH6ltpgZoweQfPqX+ZrOghkNu8tvnMDX7sKEr0YzGJfjTGEeYWgzLDhbicOnxXt4/uLtgYs
hyZ5VgKHxktR5cUWScOp9hJTh5DhY3zb3wKgO2kiII6dcoDb5WoWndVOZu6+b3ZlkeAPECHWpxuB
zNliAutK1KZkbogTkm7Xy99KSHnMdgvJuzJ7ijaDk2mk1DWah95uSCVSg843aa6ovf7eG8tvpiHk
Gyv0s1VhcfTfGFkg84OB5KGnUCmT7/sfwYeutYV8B3iOBj+0Iin4Aek7ESepdvNXAPr03ELCPzcv
wnK82OuqNQoeIEdKJxWEpAN5SdI+oE6kZgOsvLpeqDAopHJMEej825mkMKUPJRkdbs9XlTdojEzy
VrfdyqGaG4j/tLHY6+Rhp4gwjOYkS0UQrW2OUWneKkEZwAA3/PgLG/DC2GLbB2Q39VZg5gLDOBTk
DKya5L84bOzz1R14YWaxA3l4lEUtSqM9FNE9CRQC560uNWnVBg3KyNaaNBOpi6EYpdQhgUNTF4m3
E3tPOfqvAL1P9Wk8VXZ2oMqwsee3LC5GRRdM6TWFRnG4mdxYjk+RFfyP6YwgGIEcQ1RhOaEZf2Gi
bKa5nEL3lSGMGdFtc9801HchHnl6fyOsNDy/tbQ4v1LQD/Fk0hg1TJJ5oNOFAkYwhKesTCU7r1rp
YAl6cOXPTT3ihDJmpEjlY9fp6k0HJmxjw8zj+s2bXIx7bvG4uEMLdTBDa6YrC5LwbHqpzTO714tD
xpHYGPh8Zt8ztWjarCvVqyVILe1hXz7J9njTXWmuvgse1P3cs698eN/exsh+NhNfjCyf1Liccph/
2hLxixk62OMcvWvP+Pq+oXm//z4uRG5FHKNGv8vbKRxZqclUQM3nHgmt/BsCC7tU2+KI3LKycL11
VqSQELBBff9uUq+m8CYIN1g2V6I3CEJmOiY8iEyLzduByGZdIhnPzZLIkqMT7Y7Jw2BBdWCqQEE2
jK2eadiG515nE92nxay1sSdpAuzndhpVYCUTSqNf3l+XLQuLGQsHw4JOjo50KymOZixewa11eN/E
6qJAQ4JOEFyo5rK7S6BmUfgtXl1q+50cBrta1G2RWtD7Zla38oWZeaQXWzlK5Njn/cxNJQc27c62
rE3O2CEHtjGe1SmDScqClV4nNlv4pr7LgPabnJmmvkmiLwWYvL8wkgsDC3cTmG0ZjAJrUlfgUYU7
bl7Kt39kxQY57erCXNhZ+BqvlXRIouj31BE5iVod0N1Ayn9LcGv1xPDI+9kkLkPc8XZh2hxhKgSL
aNjvaiKUaTgVrfDHmI63WlXcmWK6QRezNizQiXTvGjS/wRPy1l6hqb5ZdnPwHPrVrlWS6yiNvlIx
O76/TKt2iF9Nhf5PU1k2cjVtW5pFzIVbSB/kqAHH9zp0j/87G4u95gm1SOKBJSKlBRr5eaqNXV1l
G0dHWnkpK7P8FZ1vXHM0AL+dst40p2AKmTJK/E/FPj1MB//DrOjgb8pGrhC4wHJ/YWvh0xJN8syx
Y0i9DaSYzOLZO4HGPwk2mBfonRQ3vWv/2Hp0r3mHS6uLTREOWo/KF5swqOeEQCySt8hbAMjRUQSd
9/6q/a7RqcxjJEjSKOZrv6nphBLwMIW6tB1cty74QiVwuw+zIrN6Ku25rTt6GjkKuEQ7cwvbd4KD
5Uyv7dHbWNnVPXrxReZpuXCK5igVYz5F9FpPhdNk96FcuOX4/f3hrkZrl8Nd7NKoAXPQ9D7wTwlE
k+91IJKrUbOTPjlC8ie6JUDVQEvPwBpuBiE802cZ7OR2+AsO7fJ7LBznEIgaUEi2sTDJz7UiHT25
oy8n1pz3B7zm0S7tLBynXGtq51EltaW4ttXmm94+hqD+jcyCPCzev29s/mXLyEmnV9SiaZ5GbH1x
Nkvfn1TwjROk680pg7yQnDik61vkhasHxDB1kYQDJbpl52sDX5SljHTlG2ZzJZIrJDXhxDLAcbHe
uN9+upPfhmTSeK3hNSHJX7gAC3qqokm4QSv8TWlDLPRoQrFMjryCWMkELEZizvuOKDEbl3NygwTr
Q3ZurpRDdps9kJaQIQG0nK0EyNrNrl98r4WTwD/09RjwvYaqo51D23lb2nk/w8P3hj7H/xcHMg3g
nw8Bcdjl6BbXkWqrdrIfUIiviSYd/U4GTGbP/Er5B/lYSu54/AupOLgBf03+PAkX30Al82ikFYMc
48/UiLMs2HlbUtOrbufCxvz5hQ0D/HovzzxHU9ucotS8HchJi8MW0dnWei28G443k7qMyLJPJHBH
Miyl9+8fvtWBcOyQ7IPnAVKMtwMpZS8L8hlx3cr5wS9uUkmhSvryvpFVd2JphsnFy50hLoaRBWaj
DyZ7Atot2p81R7ae4vJR7K19uhUcrV+/F8YWvtrqYLUnz0fS6Ma46131eR+74LRt4xtdPugdQwxz
7KINh7k+jb9GuJhGS0wQHg9YqCqgM0e0HD/41PZbSnprLgwmDmr5BH3QIC92nagGUxfOLGkWVsLo
S8tDoK3vw605XFuvSzuL9fKsHNSKyavMAhhW0UMhNa+aOjoeoMtN4oOtQS3WSzWFTpPL2ScFtD8O
n0QJ2JRh7hR14625ds8YhCqzlJ0FI+Xinql6WHt/sr6N5w7CaP9m1h0Uj1uUUase8NLOwvmrSh8U
tJ0SiZ0M2rMCSPyoRtwUV/Jd/qITFLmqvFOPid3urI+RHe63HODP62Xpgy+/wcLNG1ynRhiE8GM0
vQRoMRS/1FQozmDmpC95WcrnTqm0fREI+c1UiHwT1adFNqY5yxi13snj4iXzxOB1oOVuL0zKBw0A
9aEes9YBgCfuco2+ET+VmpuUNDRJbqmiBU8Y91NjpmjP9FNqW3xyGKskuAETnHxRY1k9poU50MfS
ag+RAr6G59h0awWV8JhCxW/HQl8ek1w3PxWpnu9pFM5soxX0HTkJ4wRmGOFy5GeucrPId3kf93ZY
58VeAqo141xbO9Ni5XaSEEURStC5HeTMnxFxL6iDR/VNNuQiSPSoos1Nk24yPWicMWhEWA1UywUI
N7miPPTarvbryg06TXNpulf3UlV6N1MmC2fKpP259uHLamVd2b/vJGcX8dui0dKP7gxPO1gB33pi
cFt1XgkBRRd/cjPmqU+PTefvrKl2U6s4mAg8vm9xNaw1JDROSfZIqmguTLZTWKqGwtHrzwA2nPAM
7FFzvTt9Dw/T7RZ5+dpldmlt4SMlNayUtMdaXvyQwHbr1f9cjYuc1cV4FmErpEhTl/Q8WMXJ+16K
0nUxFHsfJof3521jIEvmoIDGoaiQcfYjnXXj9KjXW9fJCuH9m5FYCx8i0RAwxhkeuIHgNAMIQuvV
vfBRPat2aXunKt0VfwwP2ZMFy+HM4thelyAubHpSd/zx9P54V6t1EAcDWMV9Uj1bzGtNA/8YTcxr
bw8OfZ9z9KqfCtd/lGwY3exxhxbNX3nQXhhd0jwWCXJ1w8iDdlKNuyr17jUz3g+D4OqczvcHuHZ7
X5pazLacZo0VhYwP5Oeexp1zIokOYjwbr+bVC+jXNC7zNqERqHXWcQCsNqZulg8PfaZSiIymU6l5
EG3IP4aKRinPEx7eH+DqHXtheRGUe3kv5klCSkLn3DWdd8hFqFV7nukQg75vavVwyDgxCZI1uhAW
t2xB/1vhqfMpt7w9NF43cjxsXOSrJhRRQp+IXLu0PBxeIXpmpHDBFnkU7rqkAWwjPb4/jNUCK+Hq
n0YWd2ikFjB2CNQp1EP4IFi77ppOSDu5CxyAIj+SW+kp3wdX4nGLqHl1qS7sLpfKF+o2LgnIuwaa
oCqGd8I6J5XkelvCC6slvMshzvN88YjpNTNtGCFDvFfPolsfPKc7a7elA7DnnO6ND9OH9yd1NW10
aXERwILQLSVattiHN8Fj8l116Qnd5+dZvaPfH/Jzc0RH01WvoyONVx/SfXMf7rckPLZ2z7wAl6OO
mqE3pJYXD51B8hjbw7glYrPuMOl+gVMFjjmyZG9tKLJQa+nI81A40g0fuLyC3elIkHGHKl+1823p
BqDohhfbtLoYmaxWYgRsfxYHUQ/6eXKMY3gOHO1WOUx2ezL36Z22saKrLg3Ot5lOEtDwUu64KEUl
AqLPZGbfG+OFFhMj/hJ1Z0kRHaP7o9kqTv1/xvjL4CKI0CpfN9I5swJa+zEmmk7s8JjsPccg5Sgb
x/E6QUE83ZBLX98zv6wuLsBSAxGtz6UXfdQdCUz8qDUbfnP1DqJ4SOXtpwDcwoRUpr3Rh7hoEJa0
tKvVAVIQcxeK2f79Q7g6ll+GltGL6peBIo/zZQ4nTCmBC9Q3NsUKlTjRy4WJxX3aGKnYtjUmapf1
Mc/NnX9V2vS+p7vmigNHVthXnMEFqkVquN2KHNbdzCzfaMJaMIsqvz1+ZabRwjQ7NgKns3HXPk8v
4w/ty+QQuICspUloV/m76IlYG06PT4ObO+hln+jztt+f67XjATJNAXJkQTG5vAw1M/dlYOPzJTLL
pAiucqhP8uaTc21JL80sxqsNba+P2lyAghhGoB3HijcOwOpdcWlicR2OYuD1+jwSqIqe+ydjjzuz
+73+EjzMEajvbAXZa+cBzA8qInO95jcW0ALEtCaEcDwaZvVYtMFTPpjXulY9vb9C62ZAOqvomUI7
On9+cRtMUg43cUshAz62aXgJw2fReHzfxNrDzhR/mVi4ZU/Tg8RKgO3RuLAX1E+VBH/N+L0M/JsE
+DS0Zc77Bte3wy+Di2dd0tDwFClUK6YOcHTg5R+8SnT/dzYWfhj4mW52mTXSUBxfVzTaqVazYWL9
8PwaxsIj5sg3SxqdLDYw1xc6iGxfCuwyeunqmZkLugSvgqbjx/vjWk0fXqzWshohtLEs5cVcjbiW
Wlv9kTk8uBxvP34Bl+NMZyhRDvisv+D9L60uTrAYyWVglOz2uqPfUIqBolM9hJXm/dHNK7/MMVya
WZziKimBqeTsdhmeAiDmxodCtJ7EQn8sJZiOjGA8vm9wdStKMrxAqqSJ4m8OMJIbUpZ4JoO0kKZ+
mYa/ZADAlq6YdJ8tUxhwEkx6KRHzgI+yQwCC41aGfDXkQPnlTxOLrd6k2pSrxU8nbh3Lp+Ex+Vgc
1Z25M1zzrv4AjZpjbrxw1t2tBKcuZVYeU0sIhp9AEVRCeGTDsOGmt7KbON3niTDO/yrvgp882u8v
1KofvDC4GGQO+4AQ6mBWOvhFwyH4IJr+nayOG/t8c2CLQ53lfjcO9L3ayt3QHpBgO1Iz3knn8Nq8
M78o/w066fUTTT4OYUyJ3uSl0iI1U9y+kuNHDpHs5M/Wlzl/IYAK11tbfqFn04ncwN3Kws5u/bez
JlsGFOCmSpF84YUb8sB5UeH2mzw8GVV/FUkBLJD+odSijbLwqilVFC2e25pu6Ysbxh+1zlfRpbCt
3LcbEbJS6EE75aDJ/cb6rVkicw6F+lwvEpcpjNTzBpg74UGq8ydfMmxvbAC80VdQfPqf78dLQ4tn
cN3XIqg9WrehQdipCZx4Q34Qx61geGs8s/+6uP7NaBJr0WNvTLlpa3ROeuKTGSJ8HG5xgK95QstU
VQIBEczs0hMabTpAd8CAesVI9rC3w1BcV/fvz9paRpd9IGmUJg2dlojlpqs60sVzkTu7bq4VZzoW
R5guSdLBb3nYwl6sDAljxGcgxRQYwBfbrlep6sNCBZd0nNqhClmOuLGxVy1IPC4hTzco2i+uRSoK
aSdENG8b/rPaP0bZ5/fna/33w1NBXwXPhSUsSKwioPop06UUX2Ppqm4/vv/7V7yqymr8+fsX318v
vEnvKHXA3KBZcLim6dcwE3o7Qyir2Diaa64VYyZ4LTQaQe8tXLgABwjuhrPZ7E3ohpGNogNTsJMf
raPY2pMMqdJuy8mtT+Avmwt3LkBcDN0DXN+BcJP3j/qWUMn6BP7X75fERTYRHg0LPiTGJHYJvCuv
U/rR8oO/NHOoVGg6t4RFqPLWC9RBQGU11Vkmm6LZ+AQPmu3f+PmuB7CxM/eRG91spRRWR3ZhU35r
s1GqZoDuiVspLU5V/yWGCtXgwf/+Blzxb7zDf41s4UbhvRIDrWV9PCvdy9WzCn2Cqf5IUt9539Dq
RqC0iqo7SEG0BN8OR8mgm7Jg1+b6qehv/ax3GyHR6ki4qRERAfYoLfsNwsyyBKlhJxgQKFXBrQ/7
bCMdc2PDha4P5JedhVMboAmgqzYW7Q4p46GFx0TZeEuvBOHU2lQuT1qgJHGpw2h1ZZmz+owkLeFZ
66NuJ4vGc2llN6YOoaTfChtudOUlNVf3VAJkmRhveSuQda31xqfdPhWaveXDXNLsoAykddzJ9Mew
tyAPPfyF/XBhcrEfolaV8rLCpKWCUWhoyEs3Fmp1Q1xYWLie0MrkNIkqXE/XnruoAfYnOMpw30jl
xiFaiyC5t+loBHth6YiSvN3co6zndRT99A+9K1AG8F3BNQWgvrtk1zvFbXOABThytcf3J3F13S7s
znv1Ijppe9TWsxC7A2R8aQIBmppCT2XF6QchSj6HczdlZhquSqn4fcurk3thefZeF5YLuq5lAakz
O88gY/mcmldCelXnW7jcNTOAcjXuLZ5vyFO+NSOZ/WAaMYc691OYqT7JxrTXoKYRtlz8lqHFTOaD
Khdmy/ua5nG7FdrTWDQ0XhXuAHvC+1O3GoNJkjrra/DyZWhvByUKWQYqEA+CQHhpa/v6AFHQQX7J
bjW7oC9qw9yaw7o0t7hIAj9JAr/C8yrUNExBdn3ZP6H+MEv82gncq9V0NtMPhUcGTbxK0OPzQkh2
2y1NqbWsLym0X+NeLObQVxp8ER1XgNO7yL11tgXtp00gcjTvJnKs0xlh9v2I73Gs01aqdXPaF0sM
0j/2htlxx0/qec5PxrZ3NA4Y/m8IVq7d3pdjXZwPLdJgMJt9uKh+lXrIn5HRC1/eX9lVGzJ674gd
iry3FrH8BO6mH1VaimfyVyi7IZxzwnIrJbTmY0B//Gll4airBrLfUmH75J5+RAsYUn1IIWBBCc5p
jPpnZe4pQr4/sp9tPYu3MQA2khsSAZfxWyMutLySIZQMrXJG13+O4b7+CouIo9PBj9CuQ7JomOur
Llm+nXweXpPNJvWfpanfvgNfQOehRI1geUwDLZOtKkIbadgP4U59APpyBxn0l3BwJCdx0oP4sXWM
s+qMe28/d5DDW/sFYgTf5i1l/4VAmniA5uS5aKhSUXvrNBQ98KHQURG90pv21i9i00V3Yeu5u7LY
4Dc0jukslwy2560VychapaiNORUyXP+qR2wpeP3sePltbgk2UECT4JFctnXJpTkCiOTiyn8018kJ
0AhQ4xv9Zy4rsGfh+O5Is7e4D+AnO1XonnNKZ3G4cFNpdcXza4CqrLkhgyrM8u4eOh/tEpGJtdLI
IfW+i0UFUheow5I/Nnb1PHsXo0ZOCcmPuS96roRqv+1qaDETrYfSjhpJdW3ccVvb9UH9qh1HFyIG
ZGXTa8nVzvMGokf2UO77Y7V//zssRvvbV1g4Qak2xbEtstpWpts++Ngqn8PqrmZ/v29Gmr3Ce0Nd
+L+4kmRBnIKaF5No90+SE+0FO76aWRd0p3PjD4o7S/np4m5zb20Ncf78IjQJoaXSJpVZTk7iYUAs
OEeFwYZH7qA7kCA6mj08NG7PmzdxxyvkdihORXZxvX3lLN3Yb7O98NCektO/jUyELX2Mn+Bk2qWu
BJGrE58hX/06g9xhhjzk0JI+yNc6pM/bD/D12aBRkxcLscbSi/l61fhqCJWxAedRaDyWImRInR0O
GzXdn/mp31Z8LpGhy0dFU1+E2zKN8kkx76zoBOvMWX3o9qPb3saucBvajRvdQSbauPIe/hiVAHm7
rWpxHf5zsunLRkoerCJ1wbfrboxmV5VhWcORH974sf7MDjyZSf5J6ofD3opfCzgM3c/W1P8oEvOs
tRD61GKzERgvPOg/v8XsouX5RUCW5e23QHYui+HQqW2IMqELREn5RwpuOdXqXdl9z8vbcPyxcdbm
ePG3mf9l8qcO2sWGz/Jp6GBHq36etfq2Biyj3lW3kOM6+T8v5n95w6ZS/2RXeUHqsgr9oFn88T9u
wpcqr3HM/zb/2J//7O0P/cdd8Zp9bKrX1+bmuVj+yzc/yO//T/vOc/P85g9u1oTNeN++VuPDa90m
zX/xvsz/8r/74d9ef/6Wx7F4/fe/P39PQxi46oZoq/n7f350+g5tDBkxdsyfzDKzhf/8+PY55Sc/
PFfP//f//PG88kOvz3Xz738XFPUfyG0ClqV/QLbmO+Xvf+tf//mR+Q+DIgL5dwvgG3IprGEGs2bA
j+n/IA+LQJwlIjRJj6hCgF4jczN/Zv4DaAA0Yqoq8wACNGf9/b+m4MM/t8A/V2edCmf5TqW0Qds2
lTCLUhsHZFkHGCoIaGRz3vducYq++1dBcDt+K+2581Dcm7ID2tBC12Cz5WbZXwlskBQt1Xq8g0Ws
uhSPT4ZxZMawrN1VaKjH544KGdc/PT5bF8BS92+2ZZBaVrnTYdDllfX2CE5REaHhUfq78ewf50hC
OqBPT1Vsy9LyrMskZxRaiSyRtjEec4toSY6LPh4z7ccM3kjBpvWEK/JxC12rLxO3OjkZ+hHYGjRT
onu6POCxN+G8kxJlrqozXuWmkZ46qyzu1Lb3DF77jdCcJNHgAafE2jcp70v0SQThkMqREVJ68Zor
vxjyH0aR+eepaIJ6P8Agf9uq4vBFELK5W7FtKnVnjaa59zxvUne6H+rIcqO65lZBLx37pM9uW2ls
HorWHx7SxILesC1h62rMJD1WbWPdIpMzV6+M7rWdguwUdJ501oagoW2jVsI/hEIRboIaQlktERCK
8as2SR1x9MqvxAvtI2yjaFwJHlRkjR+oJ9+opeNMRDBzZgWSowVj+ZGUEUTwcRK7TYe+oIkI3G2X
DOaNmHQmZIUFqGN9yM4xwgkORGboqOZhifAA8jfzDCptCaFf1SFpCGHuQUxF61o0Bv6j8HemmKuf
0KSJe9SCKq1w4FIT72OYOMtdE9bjtVXrHaLIkX4oe7F+VupAPMqV0u0EgxENEjRtIy0OpA9C2VXU
JONxH3n/j70vW5KTx9Z9IjoYBEi3kEmOlTVPviFcLptJEgKJ8enPR3Xv7nK6wrl7X58/HA7H70EI
pKWltb7BvFng/FS4qMFZIhwL9xusHvpNtdgSwjnNB+kJkn8b6nFrA/nCYluMGnqcEAHfKL8On8Xk
dPWKDdSSAImAS0HDybtxZ8Y2pOqDJ7j0pa+hP6m1aKFo3qQ6aeERL090MM29ZnLAjUW0wQ9GBXs2
zJl2ruRdZPcTdiFkKXB9HKeHLvMKyLo3zTu8/1Qe116mT5DoT6/dOXQPTg8RYcjVd9AUhl0Z7Ptg
EpXFHZYtiUcPuMlIqKYccL5n7g7qwd0tM557COU43dczt7+HnNRPAvJRWeQN3nQLl7nmmoS6dKDJ
KDw48BEbDmVc0KGPq6Ab11NZN4cAJLc9/OF4UlkS1jjMb+BpxAxIICuI82Thjs1N/9qaprhuIKDb
AT0mBYnhEyNOeY5aFRL7GpcMTX3YKnjWdxvK6BbE4zt91NNQkyj1GBQah4qB02pbpGYR3KO4iLSF
jmkJGxi4Ukj7AJB4fy2I7osY4oPgR7a95cFEoITS4OC3ckPrBmqwKsj66yYnkI7ya8FcqMlnHX3C
lTe47Zjpk2yG4yWpK+upg7zus20yWJ4ZKdMY+ozBFnaDi62fGMw3wCZMt3OzQbwaP1BHQOecWyDC
USdxcBOEEE05PmZFTVnUuE7nrAbQAZ3IBy2QgSFDar7KNEu/QVeystcplBwJKhEQT4352OlnVLLL
d2f00aKFT2/6piY5JZAHcmETUbuP/ggjXfD64bpC+7re8LKG6C5EYGDXxTP/oIyc39CJJVtndBzo
8xWVRNwF6u6eQpzvxEMK+USoa29Dt5qvO5bCtCHPQ2hOZegfrysZZvaaekXzy0G1DY3+bAqsw1RT
K4uUUyAyGa8s2l3u9Y2/8Vs6NitY3vWwZc2CK0UGCPkGPRXfCj9n3saFGCEcJwTv8piAhzPC5N22
yijLKqDeFKQ+jrAHMHfwGMsFvCl9mAP0Wpur0i/Sl5BCchKkJ+bHZQszgzVL4cwZw/2ouoUIuvrp
uD3YuCCfDXtZh91+dPmiGMg7mBpXNVB2UCgT7dU8196LphTWMWkJyQ8xVNkBqlHs3eIoCgEcikAc
VWhhL3qo4Dp6soe0CdCdzt0AyEcDj0HGjy7prV0/NB8677yGG19tbRvi6xzmlu3sQUG5YNvWofMW
thL93sAS4SC1m24BuKXwjRIgL8N/xdsZJ2ygY+g3xZtyWHhTwi0QSpy+20IegtmwiCKKWHd5ns7X
NnySMBkmn/OGNElB0xqOqIXENYUMJhJ1OEHePw8zOKcFFZzQIMwAiyAotkGgyFQJgzD0e+t7FDEw
o/vOc+rjAEX4u7Eo6T063BTkNumwa68U3aaYM/LuDg5smkcEH8m0iftgbu4KX+sfELQrXzLPrEEZ
AAKPFU0NBcfO2tjjPDy7rLnmtVNvhxqV/SEP0gP0qNU9cgK4NNaqu8qKab5t2qA+0o65q6EHt2vK
iHsDiIJJ3MKV6arM52FThlPw0E+Fv/fzanznltvsKmhB30MVH/5ekwe2mJW67JQzS7dRgJWzL9RA
dimesIb5AbV+FVRCj0n2HBcc37YeIV2dPZCqVWs2O9O7DHCKGujhH+2gh9ZnH2bZHhqi+DA1QtTe
nzN5U5kQavWpb34ynZu1J+HD4cxwsDRKObd6CrIbivQmGtoWvrx+M2wB5Mu3pLAX/6p0CqLCh+h0
jGZYWaygKOltCuAxwFspg3HthYO8k10mYa9ImhEwV13cijrzNyLkYwx/XFxFgf7i79wdxsdyDqFv
G5TSwZVRufum4AXgfKFE85NDlJarDO4qPmrLEeygDISDSwhh28bRUZaS7Ad0iPnOAx77Foq5/QYO
BeAgwaahT8CPaupEh3C6kX2Irzgz55RPIKFEqfLsOu6ybLyyczatXWvkyZwV/kOFAxz2Y0akGwjl
orPHHPpdlVaPNqzPYWuqAz/bwbCdJh3sFR60T9Uv0TT9A7zVbbPmUIs7hZ3drHwYFSV2kLmPQ9uD
bdk1aRUV1oz0VDl8zmNDUwAj57kjp67taji+iWKD+OLfBHZvHQB7qt4zNsh3Rnga1Wpgh0Lhy1Wj
Ay8qtTCDjEP1gfcwOXWrwE/Gss2u8qBXkCTn/SPNQa+EgD4EkV0xUejF9yMM3wuP7cJJBQgRrLKe
yaTZXZ8ycppUap0s1FrhRMCcuxFh/NlDMrZJA9K9pKa07yfZV7el67UJd3t+65MGRlpBUPlObIVN
eshHMh9hMuY/Q4vY3FOEkVtioNysJ252Nk2Dt1pKhSOtNgCve04ebGldVS9WDan1RGUGznBlLZIB
vnP7rGfimohseERawYJIqnwx9QDY7oi/ncGmqiYQoQL5YaVpJ79bdjo9ZGAz3YZTFn73m17eDkVm
9iRzutPUt24Lf4ZJ/eBF6D4WJA/iQBD4rBW17u7GXAR0RduGr+aq7t41dwQM3b0QWiIwyUbYCIsX
1/hDGKWuhGS91vAPGrSBvmcK581D1ZdqJSkccOBmAx9tHN7dj9CuxB7Y0RmuDNqRaPsQQAfGZvQP
nZ6nJgIjnSfDKMb7EgrcW+lC20MNBs2RQMHurxwa+oqyfPUIZqwHG3uTpjD7Dft2Rxe/AniwVk7i
uyOTm17ZpR+VpUTlvFeeC1sgTte4tFtb7sDjNhPVfkgLcRDYFb8oeKtXrc1hFTWn2TWrqXs7zEbd
+eM4ilUNaWWIEQe5hvgwoojHYJHb5g17zUvHvLoZfGNhgU3wNhoiurUpbDAAEfR3onbSw+iJCrbu
XnbvuCEMt1nb66iCe/GbH9bpkxOM5EnbXfG99WtvE+i8ubGMZk+tRbwjACTeHcXeQ85a5uR+Kipr
Jzq3Opa+JleNrPKfTkg7OKqGA/wvP67c/7/+gPoDdED+Wn/42crv4q37Uf9egfj4a/+qQLjsHx5B
gsBQavAAqg1RSvhXBYI4/1g6BwvtArACSEP9uwBh/wMQaqCzGFtqhKEdLoKk/1OAYP8g4Cjh9/AX
PcCsoP/wXxQgzouEuKvhwdBLwT8KpSWUNX6/mruwO/FTSEBHSwsQJ3IOy5K2HNb8IUxgY76FV+S2
Xzsxe4Ln+JUrIE56WX74vBgBqgWQxihFoAYCnIjHzmt0jqtVM4QvZFPdeVsYl0ZDQhJ3m11sLpw3
Hc+GQun/9wk7CAqwoaphxYBqaFpcWfAq2FvrFoVQg5D1Xxc/CAOKFTQrIAlROEKmc1aTYNXMsQXD
FysNRDzPNtqdTtvBL5aVMa34Tiv7aWIerLYQFenFZvNZLfKP4c8+MBkDjiWG+eo1jmlv1W36bQ/K
HlxUYCT/39ZaF8lXNCY/hG5RcT2r+IK5n7HeT1/KXbpfqp7eZqm/XKryLI/8W3n1bJSzT+hZQVm2
bvriI9kdg1frosDFH4Xr3wc4BxnWVqhrS8KuFRYHWbol111z4UX9UUFCwe3zm/oQCv9UIkaH02lq
kb7Ye32qb4v1YFbqF6x9wc2WG+yxTTetPgWnf9UeP8tuL+/+L29tKWp+7sJ4lk2dzE5fDJSUVZrQ
wl9L+8HA8qgpHvz28e+jne8z8Ad+n+DZss/hb2Mtnnj8CEWXuFqjMX1i37DJwMWon/8+2Fffa5GA
dVFdXDQpl9//9DI9mLYF1Wi9WNTAD+4KdaSoulTU/6Ntg/l8HmP5/U9jmJoHuBVYL5Wn4tDsuIIf
LU2h6H2Bcn4eCz9eHAhUUNcMPrQcz/aQcOTcDnb22uWTfA4Vbza+gTI7QQF9iEbgAu5w/4ZJo1vj
082qZSaSM7xotQr6Cyi0r94rJKPRvaGQx0Z4/n3ODp8cT2v2UjW/AnIj/Qda3f79y331VheoMNSi
F5EcdhadfL8ZJW41L9KpV2NYxy0My2F+EuWoNvx9pHNSyMd7/TzU2SKBj25WwyznZYiHtQs5rw4O
6pC1AoA8gr7fqrqHOW789zEvze5szaRyToMpDF98DwVCVEVtmFYtzjKud2GgcyTPH5M762taE/P5
WNEXmIHvc8h3wUJr5yTOSm/Epoj7dX5odt3DfJWtLkHKL83xbLlK1g0zxNNfIPgCJdWtTcfIDu68
7NL3+yroA1FOXSDoCFRbz+JJxxpLi4K9KBg82ezRFpeIEl8PABjAglB07HPYAYGriTFd+FI7cC2x
2+IZesAXZEC/GAJY5ZCFmAVZIN+/76dhrmWrZ5S1yFrjkpyicP73BffFhv1tgLOXBF4VtMEQ41lx
x8h1zb/x4eHvI/xxcC18lQWgHITADSNfPOvlTPPQhXNVlpH4pb9bIulueUJhYwvbpah49Z/mb20T
2Ze+/rJ+Px9eHywZz4NZAnJp+kdjp0L/LmQaPJmq667HlkK1F0XccZD33JmvHTNt/j7N8y+FjtWS
XSNBD9xFT/Vslii5wAezR4WyyZV9V9T5rTY0f/37IOfdv6UvhtwQRUD04SDS8qFo8elMgd6Gk3kB
RmlXiQ1D1fSVABThwZ46hjfN5N6N1r0f52sLLkUXVsqXE/w09Nm2halaVzfpMkHWQ0Wpb9TaqCBM
LszwLPv8mCGoLYCAo90FubrlMT7N0ACH63YWzIrkke5pEcOsbtOuwSPvY3fbbS+Mtuyf31cJoNKf
RjsL8QqOw2HDMNoQQ8ThOLsf4y1JKNDz/7ceKtANaFOj7Qhs4Qer/dPs/FRmNA8xXrkrtuM9MMax
Xjlxf3c55/0jLVjWyuexzubWi6rJ8CdQ0d9lKDFHCzrJrKeVBjP+Yh5/HtSXwQJoCBPEQrhvnJM4
qkBQvwkgiFos7ue6RfcFYvbwZMJ/Gwlz0Qvwwq86xEh2wIWBzweSjXMOL7wM7Rm2OHlkee5tPU6v
qHk5KxXmx9qCy5w2YSRmWEg6BXzE3Qth+Vw5ZlmlyHEcqCYvmQgOmN9XKapxi+eeWe5Ido4OkX/n
pNdwFPIhRLg0kYUfACsCkfj8CqSWFFJwly5OFx/hbD8Gs6jLccQjuBtdbcP5lAJmCZmMRYdz+NE8
kPpa1QegceGzcilNOQf//Wv+SPFcCipScB7T2xko7p4Ny/xH7JuaAaki+u9LMApWITzHyTO4YmJH
Enhbr9VJJNXN/CSdbVGsHs3m4j4+P8b++T3+8zxn52TrqXbIs/GfRQk6Pqqk3oTIYsYnqBuCKXca
4di1uQTodJbT8Sx8LKkulLPB9gtBzvx9GRBoPaFv2OdRcOW/oGnQgDUAP9oX+sM9km2RNJdW/Z+n
2rLu/j3gOYwArWE7bDMMiHUH2GWxXeRfRAx30O0c81O5be7FvYwvpWyXJvoRaz7FLbhDwtC1x7jQ
LFpBRgjk2vy+inkUburEfr4kkPT15/zPNM8+Z2/NAyUNlledjzK2ZHmTZs4Vb5m+lAZ/cQD89kLP
8p95qqqm6TAxs6IbVoBQt6S/4HvAXQ/KJRd37RfH22/jnR1vsFF2uDSYGd+JuwXY8mOO1anHFffS
Hv3yHQKWi2IiNC+AFPp9bXauC8trCQfRYSxzN2KuDsCcD30WZz3Mxf9+kJ7blP0zIHwa7Swg6ryr
/F5gAw6xk8wwpU4jxy8Tsh630I2I+HdvzX6VWxfqbt/rnbfmd3YC5IMb0e1wLF6762aHRqWKLleY
ljj4xx799GRncbJqXJOLGk82B54DZEz1gFbED0vkO51Cdc9ULYtnTi9hKb/cqQBKoT0CfwVoHf7+
+lHqd4I6RHhu1lUD8bJnKE149atWN7BlDSGEeQL8J2rQ7UPMXgTHloulC2aYRADJ15MqV5XqgXU1
/wv10K9yAx913H8/3Vm2ypyg6GXe5VGFwttGJXlSAASysRMD+srFMPnlov802tl25kxOEPfDuyh3
7U6s0fkHfhiYDGywi5W+Lzd0yALUzoFMh57h7+8dpLsObav2nxs6BNjf7Dw4TovnbAQEPbwL0UoF
tiOqRFStU6jYT4k68W3vXlkwCtui4loVq5lH0/3Yv6kZ1ldRH0RhEE0uftw448r/VbxYGteZm/6W
EMT5y1Ihf9TCPs6zT7M4W7QF48IZnGbZTsO6G1cC+0hBtROp4ozs7eIX+vIg+zTe2UEWykGzocJb
Ixtx4nqlknFrom61sKluFuWk/7bK/M+A8Z8RzyumJcyWJ9fDDMmG34g1nJaTpZgp98XFSPh1qvRp
rLPVXtFGd3mJ2ek1mmyDfUeelm8fxvpoyGvItyIgSQ9OGmqplz/mF6kxbHH/vSLPy6i0AuaNhxh9
GNuXsXfWaOzHGh7pfIz+HoW/uGojPUCzJ8BNG9cn+2yjFTNkiMSMl7r0ZiwCF4wap1kH+NDK+2Xu
PHRqLjrFfb1WPw16doRqf4Ytb/uxVp0ksO7/Z+1o6AN7+//FxebLk+3TgGdnaMvKScMweMl8hyee
vcEr/KA1ju5szSA81gag1/rHfPo/J5qfxl6e7VMiNA1m9osRY7d4w4oBkurBGWMFB0pkm0o8O95t
VUYcMJHLL/rLk+zT2GcnusRt29Tlx9jmOJJYTF7ENViq3xf6IYq6Eb9TfBdYj7U7bvT15Zzi650E
F6RF4p0wcNZ+n/4sutFDHrEssH5F0HRbnoYDDoO3PyKs2wm8oyN3vncjgEPhUnphgX95qn4a/2wn
1zbvgpR+9OLqk0TccBIB2fft4r5iJ4D41fBBtX6Rix2kr+6b2Fr/mfnZ1ip5U4dZrv4ZITsUSbtE
nurkf9Ha/PIE+zTS2X6ymwYoQgtzLHfd9yXwL5mB/wusplW2ulTV+aPI/XHSMDSVMTVUMu2z0SxQ
p2wQPwCaSNLNt6l9+ucdDgjCeflBkkX76NJ581VIXMqyED5aKBZ/yLQbaoqwmfMIWL/mmQIOu5qB
2dijZkvWdNbl+sK6+SoDQZMYXpZoqkMy8Gzr+EFJvDSFbZfHH9QIHLJ4qB2ISfXdPbxpD0Cd3AQS
GrPekx9eIkB/tWY/j32WkcyDw0vCMDYvjzN11oN1DTxdacPX+JJLlWN/ION/S3dh8Qy0DgqE4Bws
zfHfd6jsOBSJjGOivnT9KoFokHFjN5s4opJF1ZsUbfOjZvlijiK78LurmwJtex2o17GdGih6uuVj
h59R0s5qGqxamSq5QnFHPxGvCx6mphudtUkL14tUNle3VtiqcJWndnYw2u/LCFwI31sFaRDCUgpG
13FhgIBFUPQMjlzVEXJoClW+N3XKdZz74fCQN3LcBOXsujFnDqwmpV+glapQZdlmPBMFLNj74IXy
yv8110Mn10K1Yjs5oz2s2zTLnXUVDqbeF56XP855iucMx/mhYANYO7ycehL5sLzB+V42w5WfEe/U
IS/IVtILy++zR2sBiRuAQyNja3ltW9345GlP1Fcwmpn4ygAnxSM5FgB6ufZ4dHiQbSzhtsWajD61
4Ko49rc0yCC2LPHS05UlM9vbwqZdwzk8K0kWOb03XE+TTcrIVMD4rjp7muh6GN32Zi57/QK6CaCm
c+qGO1CxpvvSh9X4ChVKeRrsoayiEqT9dw+oeZhOmRGQ60I5VbMmPcueMkKruwzuB0BVac86zBkK
0gANTHClMtC7tgN/eFD51G4KWEymsQ7D5i5XXXHtA5XKbmCeM4WxJTr1lPph99Pxeufo+xN5K/qs
RWd7wgYBhLa8zYFTqiLaVlgctR38slxfIaHuUh88xEpZN0U78KvKsu13mTceh7y9gst3ZY3+dg5k
egj8Ud4BTR52sAIocOvuuVevAmsEpNYK6uGWEae44aVc1BAqQb77QGdBBQHLjFoWXenQ5a/e0P9K
e8s/SGbkyniF1cQeUd7PQAv7h1Zluoc1Pdt4YyPR8S+RuHs5ve8n7QO9WgTsiYeeBhYVStYHaPUE
By5kYdbgv8l9N5epG2kUuUFZ4OrFGoNyH9ABcBZp+l7GYzY6t6EOxWFofAjxGOLIR6Xm+b6teix5
ldv01c6zAZ+vDrZQtoPp7DASK/Lgs3A/ysFaaB9jcRsIMR99Ezo32FF8W1RlgLjY5uy+E1l7LYrq
wTSTTgQ0RcKoMG5vrfU0GSfx2MBfWwjXncK8KV7gFuftnbwKrwEBbCDWnnVdPINxHE8IiLErvHrr
KQLHoSazhqQtlTpZDumvQpi0AIJNJieZfHAj8tkrVkHVI/azPITVsAeKHSFKAeDrB4l2O1QSFCUs
gqFMCosHYVcwXeDNaxbYgCMXXsXuvd7W96wdptVE+v7Kqgpz7HxVQzGgkeoxbJoAZurzOPzMeode
ub0/29EET4QpIqSA6IUaWXuC/0R6rcnAj60OYE4Scqiqa+B7X7tZA+7KK/RhVSg2gvjVzajy9HUQ
IUkqOoaboWyanRhSvXdmWE/03B23urUcgUWlMni4VDlTWAAS0nu1D2ApyC+rzq8YjgkjAB6VIbqw
2vZ2LFTYMJPDX0foH6i4pqP9mlVFv/YsU16xrPF/Vm5KH3ImGdZwLvoh8kuBKqBLhXpQIQUEOXSm
txI74WnWdf7upbNZAWM5FHCyGL3XCUl9H6FRpq/GbG5OA7y/7kxNp6vK7Sk8IhyZ7agoyCMrbHeT
myYAI8RRToOnbbL9NLsozPmyZKuOwrBslQMw8qagbISo9ajGDGoN+qeo3ENrWkgOhvpdG3flpQxL
3roKrCoO7PItAzS4mUA56ttT6dIVCyCaOvGT6JMGnTSW4T6R1zik1xYLwfzhIJzNUxTk3i/Lb4H9
pSqq2wz+T9Az1wFiXWPVeBlG3/vVtyFr9h4RR4A91zxjPy2OrB0LyQnfLS9ssW08bMPuyJ0Fdh0P
rfMUItOlgLrb+RAbp+RAu69tSfd5M1wzqdawDohEx+N6prdYvkeeec9Kt3v06nYmNzs0V4848zYm
C6LSzm/VANg8WBodb6AUnN0o/+SA/WTRPCH0Gyks+J0sbKdTa2A5MuZJpspr7g0POn0GrQSI6+Kb
MzynAlsKCth8fOUQGJ+A+pmKn0CVRoGFskb+5ENK2rVFnKtXuKx+D0SVFADypu7JBNdheOjFLgDW
HmSX2MPHKZsf3MfKHMunru6CtTVasCcAfSkLyBvC0SZg+Rq+LquUASjP4dQYZL8UmLjC+OXK9VKY
fbUpSlmmv2vZ7K9CKpx1V3bvtSjyRIQA77TtdtagUVkZaFXpqp3f5nbc8nwBsBJA3G8MEKLoXhpJ
IsI6qIyk72UPhgNAJRCMsH5Qo06FWz7h8lWs0Vdeo80FQ/IB7I+4tIn1TauwQCzGaoVx6Q1kdpqV
E8CNl0IFKyk5fbRVeNui6+8ULRRv8lXP7TWs/47Cru9Tpg7+6OwGWd/6xUPvexvKyqTyxJ3Kyaqb
gQ/X2aGTAhKxGqBs8G0CSFkikbz23GxNU5ARcvfJb8hxGmiC01ThNcm9QwDtdeVOpuEmldNOWf67
P9rAec/kBoWByGudhBQiqYfp2pm6bbUQLsYBvDPt/NRFvpn6cRcoeJq04tb29a5sXAtvxdt2nvbj
RqXltoLy6oln8n0qp2pTlnTlZsrfD5zcI83cqb5DJ0Y0+mWeZgdyPvk3HNhDxAdPfQ+1fVNodpOh
k1Npmfhlj2kpmIY3Fux4MuTmSFyp1fkrlUuQ71jrbMYQbKZ5TsnTEOaHoGgPYT1GEL1JvDrYZ64z
r8Ap0PDOMSQq3Yk+Qmkv/zEZHLtydIqYDc7PtihQCHFxzsnQA3bN9qxVCwOqePYJZOWbHHPNlHew
OIRqXQEcimwa+pgWMM2ByzZIyq0LuW1o5CQgLMQyrFhkDVps3b4r9vUE1cBaFjwGlQzEE9/HERKE
MU9LUHdIug8Hb4jCJgfHwOHxyM2b6MQWMmPH0KglcUGEIpbVRH2v8HH9FHIL0+TfjKmxEtuj7zaA
+0fKHXYkE9jxVA91GUGVanyzBaMnTCdHakJnvrfLai1Trdb2NLdRbkJy9HSpfngLBY/a0rvxFlpe
+sHQy3JwPeIaLnO3xrP5Tb6Q+eDdg4bLQvDL8xrCpqIE6w9O2nMygsK3oQspsHQU4DpQ6arAa+zN
W9syrjfjQiUsxkqCUmegleGAIiPY3EewYpq3fe0Eb5OxwE9IHSAtuwIK9x98xUy39i3KGwRpSDmB
lscWcmNlqhxVhpodQafAT4Chb+wM/093NiyDazeHKGBfN91KdS7f1Z5Gm3QYU/d18BV+mcH7d28v
NMuKSLoZFupli3Rqy4UbJDXp4IQhKgjU23b+6i20TWY3tjjkC5mzW2idNliMcjW2YftY2UPzmn/Q
QIMPSqjj5u02a8ATDUBuejNTq2lkoNyxr6qSbro+RZlfykklQCxnt2NhgBkuDF+P+GAdeDczhUaU
MHew+ZEnZODOViwU1vCDzQo2bwahFjFPeYzctgO5bGHADgsXtgcPRifBwpDNF66su7BmU8jEQ/rF
nscHpezg3ZjZS3TlYpM5KTM7kNUYDIplpq67OnOeatsKfrYfuHdcJBcMvGfD9Z665KqjVnWcF7B8
jnv0/dDgFUeiEfPGKjvrIFXvHbMOKHt4IzY3ekHe28huv7sLGj9YcPm64u0bb0uwWMFuSKcISTZw
/Auiv2NWu9MLyt/6APwzZHNh5C08AAiVdq+SE/aK1YXuCkD8W7dJ7Q0plYtjXXSTQKUW3II8lKg/
LXwDvTAPqOXA/KuWDTLmBn/S1ma+kkN4AIQONAUHXJRhITIAoAtOw/DBbwg+uA65QkTUgwdgHaQi
IOMiTJ/TFY7ozLq2SlAl8q7mj9UA+oT6YFI0C6kinKFJVS1EC2BRyjumlT4Okx4feV77h/6DnCE+
iBr+wtnoC8r3ZuFxtHkRVpu09uw3YJzcw/jB+wBDaQlTCx0EJyCYIW3TFS/FQhcpjQeHzZBw6Kws
dJImBOvTqqYhWxdd1t1NIy6aWwAgoMcFagMoLiCmNFDNAQjTbqC+Yzy9RxiSt43lYjxufuCfld/S
heRCdSa/Z6UTrhoC+nU84pISG5SAkGSo4Ah6r02jzq5Amsmgff1odWDSjAunBggInCILz6Z0iAnA
DwL7jSw8HP1ByamDsfZxE+qDN2oy64g+J91Z1ux7kckrd6VVJVckqOnRNjXZV2OArkUXNAKAw4US
1Fdjm6DeWt029ZReD1Ob/WiH1mycQRTP1kIsKkFGWs8L2WhYaEf+QkAKWi99lp2LW3hpdwydL9RC
Ygs6MnthTeXPqq78ZNKkeywWfhOIw9mVt3CexMJ+GsdZH5oPShRf2FENqDGgSIExBdl7AFo/WFTW
jKYK6NXDi8HFAhzvJj22XQdU5tQS9wU3UrGpRSBvgrpXSNJcituy4Y+sYcNR+E5+8N2g+k7DWq1r
I+maDvWQDAHnd1bN4cGDo6xAbXeBHWHYdV4M+lc/N/q9U82rLqgN1IGlH21/dO/lDKZx5FgF1OQh
+Id0plcCSl6MTEtdo+tc5JZ5YFdxyyZ5RPsD3DP4+mY/7MwMSc9IDeTqIJqVO4YihN+Cl5VRWjLr
LQMjvo/sUdkwuADl8067E3nUfgWEb8Fn9M+wvod15ki5r81oHYADKg426P/jqiYSHPCB8IXR3jfw
AKl5XgQr6WfBM9j+Aqgn1PDZxnGnlBwgF9VmSQWm27QLNS+vM+jx/wBzrdbxrN38IdSTkdHoE6li
CVYP+PrMzh9KCgVnQI6turtiltfcj5zTXz6O+5uxHIcEnPBujmg/UnefD71yIpOWNfjc+cJLFXgP
LAafONyHWWo9CZsW2XqyUtpE0tCW4qYPBtZe9qoAXS61p+YIj2Qk8VirxWE2DApf0MK2r6fMhCc4
8JCd1VNYAfbj3CGFDPWha0v3Tk89QgYlSl7z7bYkLsC1HTK9LBoCQANZUfc3yCmnG5/x4ZfxJ/pt
Fl6wH3BFfqyLrjjKAplWXfXzCQI54IF4vXfT+rZ6RP5Ekiwv7A1I2NyJc1Sedkzi8G9gon2C7Jrr
gBuoYCoIwlb3GgR9gzCI29MUQf6pvG1DT/lxN5YKGZrr1yvcwMm3sa2sLcuCfgf+V/hcg/v+0qb2
gAuhm9Uv4MC3e+FKq4qQrIenAkipb4HTVd9EV1QHECrTSLiUbiB9CpqlUMiPoWnfgINuNEpB+Fda
cefKstmOKUH4BGI+UWRSe9Ay9SMGtzdlhStUDHkkcxV4Tb/hTWGABgQNE1SR0sMWKduwOPQFVqYc
QcQ32f9j70yW5DaydP0qZb0HDTMcyw4gppwnMkluYKRIYp4cgGN4m/ss98Xuh6CkSgZVzKvqVbd1
yYoLSpkeQADu55x/chZQzAUKJg9NSjFfmbH1YYl6/wou42/pqJs301yPlOI17xqOBPmGvxPXBPyO
X+tGjE/kdAxh16Jy2LS8D3scLpKdzjm1kcZsUmRZ4qbOAbU7EfdHe1TRbSZk8dFmj/xSDwO/EU2o
f9/THH+ssqG6gPDaf20ic/mtHuyR6ZZP4ulQJ23yCjHhjDEpDOhhFvQwl7BFnaHouXpniIZmXlL0
9gCpo7shXSLoL1fbJnvXXdk7HQy6uH4t6uH0W/85hf1p1XN0UzOH9U007tut2Jvb7pODBT7vwr6+
9h8qjLTURgXltbFHrBz0b6d9eVvu4t3yAW+0/eu0wxPZ4Fcf5ww2ySqJxwkfJyPJ3Qvpo6/iA3Zl
oVhN8K7du/ToX4y3Fr53/x9I74og/GrxM+TEGCyt6lg8ugasObQBirBNF2YP3yGi32kv/ysv/A8T
uA287V/bG11/6ut/YC7SdT/qC7//3O/6Qkd/g2jOcYkDNUEHmMT/qS90jTfQJhAK4nmFZyL//1Ng
qHmoEgVBS77rotIxVyL6H/pCQ7zRsbCAaoprLi6W/Lu/oS+0T4aw/3xe4HRibE+yN/8gRTPw0f8R
wSjFMLYSN4zAKBqE4no5J9/6aqrkdalKd7ieEEIOgaqiodiLsW2Go5Z67nCf4soKf7euSvMgtUhV
t9Ic+vQyn6cMWoNQvQ9REzH4E/GiEy9C5FvPY1pMCOaTxWBU4BtT9zQzs9RuqNa1b3HbqwzvGSz2
VkHmbS5XOWxuxJp+FxuG7A5R4uE8IuKoqva5Q9t3Kxab/CmAktqg0MCYmxmSJqq9PzBNLDaZykSN
IBld+u0SKUaXNDBtaiHks8Zi67am/bXAlNO8KSgos7su7hi52g11T6C5btYwBxMNOeSiycQWFamQ
JDPgCn9T2Irdc0rBVx58v5rG0NUjbQktCShBrUddGPLeIlUo47pbbUZ7dzkUuWZ1Afb42bJpMz2O
wrbNrXZrpUs/BnGsJYkRzJhHuDdF7TegSAtGI/mFRXYJvnt+VHoBTU0z7/FEit13k8zifI9KfF72
1SR772KOhtkMZ0cWzrthTv2HMtU8iECYe9t3hjE07q1eVlRTelJwiNXdONUImtFWIIqOxy5o9NH+
opuJmWwdlNzlRqI8CufR7YBFNaPoQ8sap6Atyq0HJRhTiESg86sycgsQOC8ePRxBwu7tKMzqTijD
4m6Y/j0Wvsa968toOcrFHpCEp4NrhVnZwJOIV1HBp7Ic9Om2wYtAhGM0qDIspY0Lg66rFJcoLxUO
w1ZZ+iEtNayOXmBrdD1H+dJ8tSvpDii85y4PEi/vmkO95Iba5eaC2mwqhfutjvNabJQRe97Wk7yU
e03GscvEpjHqCy8zm7HdLFqe4bPoR7bzJHO9s7ZU4r7xVaMHtjF0EL1+GISiewurshJJVe94onLk
ZjulmSJCNs48sA+q3CJkwa8jY/hoxI1Ba6sSfm1Qe3jD7qTNc/8OyYJp3ZgR+oV9mupOBVJFRXox
qol8zDJrqdssztR4t3rHwJnMirzCoB13wq1IZ6yssK4ay4eekpMyEMHnYF/5vRtRIhl94V+7tls2
mAyl1WTfde1cMkHp0rwIKLh6pW1ccC3v0PS9aLZVzuAmNN12GZ5yzJmgO3glU5YLakaj+KxTcy2H
BAeT6c7H/CI64qFTMhPMYwvQWhs680YaXrkg5QdZvOXJ6oA5sjgytnLRY/ttouu4Pc2bzsBpRG83
Rlo5NtTPxi1vE1fz8q005NR/VKOs1aGO+sEP8rgy6eBS9tEtTjLFgwmasuzohLuGgbCrfS7cWWrb
PLWlEyI6tT9aje+pTVarRG6tNfdzM1WDTshtSm/NABgqVCDj2cRVuZTVc0knv+y9wffktRxUpe8j
Jn90ZW6NZVBmRyTbJ73lt1+rtiriYBwmUzyjN6is4xJF1M+dGoDQbcEOISR1XudWdXWPZ3xhB9aY
LkX6HrQAiGhUrt1jZ+Sb75c8TUmVtDvMs9uJocbO6CtHbGpryI2wr/0cMr2a2EqiXlgVY2CMGi/S
xfL7sPfasXJwLKnwVLHbWDcPjuF86WzR14fGoDk4xoYozHsc8lrniI2FN2zNZfLmgDbJcj7zH3pg
pQXKD7hKbTFs8152n11MsYAMp7J/0qtyvJ8NkdSYbM6Zeyw1Q6s+DU6dyNAfJOOqpFJ1cedVzYCn
MLtYvsMMxTIeqYKVs+1ovYegHdA7YUNujLs4y7L6UhbGYLBdW8oNJEYSziYuqiW9Usorv4HROQ+T
D7oZynhhtOAzc/6myaXACtpN7WsXwzwaCYu5HQE2ovhIUye/JlPafjBZu9vSH086FqmmHPZoJPS3
szLT4jJdorw4NKZJ++ZGtFmPixdVOgN3n9lwLqe8JPOShPXsfhkYldCrRwsI+AUewk4U7fJSpgBl
SlNmxw5C1INR7sd6sbSgdPPMOA54FJkbjy/Ev7B71bj38aAkIis/N7J4V3IcaIFsc/ZtKoQh2meD
Jd+P5argsCezQpjSKllvYl97J6upqRqML4bFu9QqBrR7kk/ZDjLLpN/QbCYKIDRVkT1JuxQ23U+y
cFy5eiqd9wbNqb9J6Cr7jWlMsXkwR3MKGlBE5GZ4Ve2bouSZqxheU5RjKDLfdIMAmBuHkVYREcus
X9ZZBWHBjuM+u3BIHzY/4FtXvgW1a71tYoF9h2OeeeLoW5lsAr0raKoSrfbTyyz24/gYF9p4NfWW
KLfuoo/RUcMRyg3dNHeXa4YnCa7U+sir2WXL4O0dv03HICIgyz9Ghd0vx7RoRLqraOHxqhGT+w2K
wPAWUQzsidV++sgeU9+XVYVZLCesEJg95Xb8duyj5BogsqQN4Em8rarBMa9n0eXyCX8uUQRdPmKy
m4w4zRwt3b6QlrdvdScdbkGyOeNwIvLUsYj83AthvWpqxwxUdndTneFEG2XQFn6j1fPno8IRgZmh
Lavhwuk0ME+TCXq16y0ClN9ONXOVo0LxigeJblRHkGcshJ0yy839xE6eHNEzp31YD6nCujitsy7E
DtJfMEuxWlfxL+hZ2UeKSb8TU9H5F4th8wjYDcfr1jPSQlzjAVXs48Xg4cl0hjXCpuvGyC66BUfT
LQb5ERCRMpe5vx8Jm1w2nWXxpzep8SvvG49eh9Xal16v3PnhVA7/b2/wH6TmwBb8163Bfxaf4vpT
99J25PuP/OF76rwxHIw9/+wFLPHGtDwPTQuWny5F+YteQLwRBikwtAnwAAVdAe3kn82A/gYDbhd7
Uib6DONJKPobzYCx1vovewHfgpqGCvDkn2qhpj/rBXjoRRsxA23eD9/GT0mQbsUxPRbP4867SN/n
tMsvbsvd91/90vPgjFsKPezHBc/4nX2ilX1esKCyWqYostl0uXuQfm4Gf2shl25uNZl1fJL/uGEn
puULIumgJ4M1LWm5KdxuV3neR7/v72wZH369DF6zP95CFuJLRIKgg8caAj+qH28hA3srj2KCjsA0
nORO0wf8stxOLg+Mfrtqk5tJtlw1oMUFE7CJRHJISNUR90EcMjkuLeD3NF3aY5d1dX47VA77ioUX
IWOgHpv1gqIkxoWS2fhsBkk6veWH8ElyncV6GlK8Cilc5rAYANfypc0enAi+Tpon0x6KKVhMkvaM
2rrUC6fKnh6iscOqqq6ngw9HZAgzTe/kjgSq6qCqojv6crDeGY7qQrv3p4fMS9gF295MrND3Pedd
2XjGbTk6aWjbdXTFgD4tntQ0xZeim9z3zKWrcWOJqXnUNae5VLKzj5R3+cYQCGW29MCxupCQgr45
uvTIZNQ9ZHVTC5YsrRlf7NRQn+Kh9Lswykaf6ItCeH6Y6VN10FdiB0lp0zu5kj1AabW9c2KAuCsZ
JBqVgpinGGhvunQWT1EMccQDF7tuBzCVKU3L34AF6Vswsyo+iBPtJOmso75SUbAwy/FrXeEYxrCQ
8+kyb7KVvkKnAe3CObFaugiW0mZcyS5sshwBrtFdTCsVZqBXCMssTi6TynGfLH3sH4qVPFPlGte5
EmryxBw/RB5Y6UaLjTkUYDlXMbrf2/ZEx2mmqtwQwUnxUWo5jB1tgLyjVhqPZsgkDqx0birKa7u7
cu1CwbSTc7gws3jMVlaQxj0lO8q3mg9NP3S7vKLrBVBgekyvT/ERrVQWZ+UaDSvriCfUtUEQantH
qZmGc62pwFuZSmBHAud5c1DX+MfUN7Xp+pCazNkPzVnVB0Jn3GBe2U9qboZACmzkCLyAHZUBTl7A
O03fdyt3yl5ZVP2JUJWa86BtqxPRqrFlt8ML88lURnsbYY32yFQaNS0NUnHosWO9c1bmFluX8Syi
IkHmtDK78hPJC3Mi6ziVc7TrbA5OP0/9D92JGNauHLEmaaq3tl1A+MEFoSSxRRj3db8Sy9zMMcpA
ZvTYTjlO7wgszLbqREdrV2Ya5QUktWTlq2Un6lq5sticlc+m+qpcNpZmpe88IxpDe2W+kXPr7/uV
DTfX1vIbNC7r6xRJNEmdaSZhtygKWCFrGAnqW0dD80FnQLztFt8J3ZV2F3MIfCpPXDw8y9K72IOg
5524euNK2ytPDL5RMFo5OCuxr8Lu7jJbyX6TaczTxvDrPAYc8DRCK1dmIDtjBDya2PJ20Ruog1aT
u99yPBNDoxkbqIUryzCOsggLX01z5cYXmf15Skvjaig7rMaLpHnHQHnyAsMoDS3IUiv91A+TCGNE
FketsMf3UlnqWelt9FvWQQYRsZu8L+clucuNqfKoSCl/NlI2zeXcujSBpgKJDmIktR+cAcrU5YQt
4RyWgl+5ifMVOBKqBHwuXa0HuU9ERehOpabugtkEWO4KAD7nKwM09KOJr7YrhroJ13VozcUiLrMa
JTMeoF4PtYqJwdbrhuKtKWGxbmC2tp/TxB2/YGlQh8LK7IdMH/NHf6g7tcmLOkaqBaB7pdP5P5Oc
KW7yziCBJx4qsZLmIuxyberhO89OwTxcfYJBO+kYvHVGm11ZSQ+zJctnB4Z862rbxXGc0LejT3a9
hFPua0+UDG4I0FLCu6v6C7If7OOEpaMMXIzhnoql8sUr5jVnB/x6OmFLRvgt/bKNO/rZsG+olTNH
Cr1VPNfLhmPko5yG46/PwL9cAzsBfc2Y9LDT+PEEbKPGSLA1RKyaRAFicGDqV6qG9Te8KFO+X8WL
Fc7kWm1RD1Nns4JWfYB3fWVN1Waw+4DB1iZOxCulw2vXcybWmk1Hmcm6Wm9dee2z4T7/+n79rDPh
O/nn1ThnRRfMEaEIQSh4Z6Nibbqe6wRHt0U9S9XvJyt2IGrKVxZ95aKcM4iC89xdLDrrjecNKSxg
FKFd+sqDcFbcnX9N6xD7pXgnSTJ48DprOBbS1ObKIYaoz+QrX89rq1g/rtJHpayTmVX0vrs22M5y
H5Jqff/rL+m1Vc5eHAGtoo0Y5WwW405aRyu5ZvL46yV+SoA5vZwvHoSzYjjx7UXXNbyCkyvzQt+2
92m8JrFMBDhpgUIlbQXiczJtxOfXpT6vPQ9nio2o1mtVKta2m2XLIJDxjrX59fW9dgvXt/pFCW7a
o5U1BbfQZjxHkk4z4Jqiv+awc4ZAuj89dWebQ5PbernYXAnW0numBRj9YxQATRjj5ZBJkovEJruI
SUb69eWdWohf7ErO2T6RNZac5ML1dRd9mN0pc9PeJO/HG1wKLuynDLnrY3UTiY29hM7dr9d+5dae
922y0HozXpdOO+V+GfECPvoG1RSTEbCbf2ctj3IP2fLas/74Napp8LTCYy3DmDZyxMeFsbVr3f4b
q7j0vWtWBKr6s3fBinBPqzskb3juKhwv8iyI7NcuZX2of/rGXixy/tDDZAWCQDGBjKYHlZf7PqsP
hmV3R1glrxy9f/kduZy9eHiQVHryfHjx+Me9pgzXZ7FyUZdptm+oHwzPfuUl+8vD5MUqZ/sUBB6z
iyfumxGXAA5wHvWBnDW8gu202up+ei3z17yYzPWw+Pk+/vPSzr4sgu5rWxtYVN+DIzbH5crfFbt4
wgNnfKtt27D5FEOTCaBjI/lNw2Q8vpbH+hfCOk7RFxd+9l0mbM99y0gZ29Dkbvzm/1Y/MOIOzTvx
mCGx3sxPcv+qD8prF372LrTSrwup1rvtZ/4xGXq9CaZeFLivYwttMJa9Hglt2zauHh+ZGUC5MfX0
KPRJHf7++wKO6zmOIFQVOeOPb2WrD5mflOx60D1gZpfBAERayNdSyv7qjXm5zNld9oxEb12LeY0+
DhuL/l2tTK7oLSPKV7aZv9xOXy51dm8JsDCmqOaK+pBmr7jDMnJb5IFxic55O7/3nV19l239MJcb
8+G/djPPjhBrFJFTtyydNpJlDWvXSOVsuqrY/nqhvzp1X17j2ZFhi9SAHMftrIX7cdbwOxDFKxvp
K0ucpyB6RuGNKl+PQ997TscROCh7e7qKvzXn/e8WXgUdQ/CO/OsR7r5O/+//6X6Y4H7/kd9HuLbz
BkE2Iy4wp9PAlur2d+Nox3qDzhbzvdWyCphvFfmiJTzFUxnmG8SpFCmMeUlxxHv6xTD3ZB1triZi
hm77TIL/zjDXPjVaL7ZlpL6Yg1lwsRAb0++t4+aXBRfjw4ZIhJi5DAlXH+qkYmOquz6uMaCsKtkD
QmvJb3a8gBV1vNpf9Ijshb3jZEN8qcXSA3CerNnfl51U3rYfHL3DBHSs1QMCuomQEEie7XwpZbaE
laYlDqoZtZSBHgmjuegMv1kJ+7hVBZasIU1rYFMwIbWptvdWPcKZAPQioCIHPBlDevtivE1tbRx3
sE8Hkg59zByQEeVOPoTCHLXfLK9E4uCOi0ZYlcIZdbjIGD72G5s/Afvzxpw+L9acWlu79SDCWXk6
PS2yVTNeCW2mLnNsPu5FjHJoqzWZOzxC74WeCjQCV1ROlhy3OT6WqMr4NeXWhltWhxop6bBHnXp6
ytwx+5TPdiNDoC+waXtRkaSfdkFVln5NkrGX3I52ROJMn+sZvmOI51HRXxKBUO31xu/f23qn0O3F
tUlYvQLsBb3rF+9GyHGTIheNvmoN6VEbLcvd8YrkjoExhiOzPtTSSYxXZlS0c2hldYTZVxnlBmOt
wX7rx5BY+MT5+IRwrUUrnzGd2unL7IhtS3mjh5obad7tIOvoY2SkXrbr+C2kbxT+slzpKAHvyYuR
d7mXIln1DHGjHHFnEY49CXFXishqNgMiUyiRjZi+eNrs8Rdu3Hyh0ijQ9VVu3j9Eg1ZPN60eRV+8
QXbdZeTrpB6hSfRh1xdma95XjteL48L8YN5mzHl13Pc7HM4esFDCvzdv/MpFsORygAm49NOuJbZC
hBNhClmKevDgzTUZLIgU0M6UXK2PvJCB5sWoYZDRX2mJjVarjpGB3eijk6ibgccn2VWdn4LEZX5m
XijR+9GWUbTXXaPsksV1X/Ya2TqM92uuMB5d3fku5OCB09VxwOcmvxJV67o81gUS17jSEKp5DX9h
507BvfZnHsZ4NBwPrnq3Eo8hkcTXtRDK3daoWOOjxnwXVvo09+ADTpSTsxCnHgBeXQ8Fz7lwIncX
OzVM5a4yCvOWFOrOxp+AuNXhqGcup3uGa2P5DE8BXHhBi9TuLR9I8pBYOW+3TZSRDPSlb7V91bFm
wLsGROzrVeSS1+20w3ZGLCQ3ObLI4kDUXj5vmmpABOcxRPODpgJpJFPMrqIL329yuV0Dhj/Ffjne
1kYT3eaCoWDA62IOYVTnSXVVQPX1gpFp+wfIJhpbTS3H294n3S8srFmalw7saH3Tubl/42Wj9s7X
GuKQjbKW6+bSKrRHkIt5l4emsR8Tsxhy3C7IrArqfmSgno52ogK4atEQ+Gkm3T37T9Y9t0ucO1eN
3tbvGo3h47Up2X7Dsi87I8gcLEt6orTy0LSNQgGx5o4TlFM+gB/bIgY70MR2gF+wXLSlhLTKxLeT
EIYha5DY5RckyiTMZoa3WitrZPij0DVvm7l6me1bf4bv25jJIu/R6A4WU26zvbSl8DQo/pq3HHox
4HmgFq2yDzWJGFhF44OGv32LdIYMjFLeWIntamELSUYFRc0Wu2UOyBYKuu+22xn9ExHrk+fDU2k6
/XPuqRRfev6M0Va3JjyTWvOBcmtlrg/eAG/vcXT8HvZ7UdtqN6hmxG8NUyjMhVxvedbcEUHWPNr+
DhL0PAU1gDOYvO/UF11S2fr1bLPTXkCIwc8AnCX+EkM7w/uwLaflYHvC5+HJcy3f1fqKJ+uVTmAR
LX5dXHTTgExqbKC+r8qCsZvW9LMEcXkVVyvfwWJOX2pW9CSSIf7iNan3YPW1k1dIyVzeIpJAPHJx
THtBIW/a6FkFDIgysNeX5dOCXEDdWz2uNLeR3efzAaZfUweWM/JfAqQN5SMpapFK9hnzpyQNRJzk
2aU1pZV1k8Tc341teBPPvVmXsPGxiPvAJjaoXdkb4rnGsQKFKcN9L4jRc3Sfplm77CBGIbht2zpX
D32WZnOgQQZ89mkBqFHtBFnTnCG/36eWNs+fGnvIE0hBgIHAPP2yWknVnnGVGmXHhMefy+KWXUGa
fEirqyFKJZnzTjebagkSXxX+1ZjC4N/3yayrLYTz0bhaQDvIhS2MSlwWZm4SqI1KGRVrVtXaDuV0
l+LMDQmqvQWm06b94k6t/K2G+M7wY3LQzzYnumErdY2g1UxLYQLkYGOPMORTb+NUhBTypDVk+fi5
m8LlW8fvfGDI9n73TV/KqDx4hdSrYFlLiA1jZjhR4ETxCgBiuXCv94lhXSugOgxyTizLpIMCf+mL
er1TPFVdcSuZLzT7xChsSJpaUiGvn82GPEWtrXCpG8yyQYIcU3zdwqobYWmnHBhovE2ePrefFC4T
iwIXKIA4+mtB70d0C2KxL57RT/qNpinHfDTFMqpNiaqYsyDj6dtIagYzzAGBcRJQ/QLflXw8ez9E
iS4vHJId5Z0aQTAOrROj6liUZYz3me24/XFW8RDfc2gK9xqT6La9UkPLtLlTS+Xu5mnSkqsOHol7
qeF/QM7c1GPDYAO52ReqGiBgEO0GUUwwgDeCUXfNDxD4qTdGBJT1RvRzZt4SaGTYN3xtg4ekMo6T
u0rPkWA7xryUxzhvy+htJUb2taHShm0l0tq/ZKu0ine6Myvn4FfSM7eNZuZjmCLMNrZs0q5Eqdou
ToJGjb0VQSC6pM+xOVsTbiFZCZSEdgxuTJNkCDOjqNFu4JfSQCN9da48lEzL99bnbzUN/zNzcS04
2QwK/nVr8fhVxmnz9WVv8fvP/EEPcWkSsNvF6/b3LuHP3mIlithQPpDTG7igei4d+B+9hf8Gr8s1
eOaUOvM9seZPoojxhrgc3nB8/D3dpCf4O73F+cSHz0Uy75rNix2thbn9WYfcmGCIpaOgR1+MSzAE
c1A+FGENnLrNA3szEhmewy/AdRALmJ3AxbR9fnHL/oI58pNDlOGsLvAG1Jc1QPgnB/AZcbHIxYDx
xhETmNVGydkCZRjX6asW+udDtfOlzoZqrTcBmVOmAIy6d2RA7vD6aAKFOMqvvacKMWpHjfraAIQG
8oepGqv6nm+cPNyxtTxP50aNRvDgeoGrxyeuPiR7XqKL3FoBvOg8mLzvb+QPQdUvuTj4pv96RXv9
RC9GlHa1QIOAd7KhOjKeelSpu4WoytBsunmr5iXfzrFM95XX60E2Vskd0X75B4G5CvVDobZt2fg7
0ffTUZvT5rLV4BvTR5X5Z9XVsyAs1LS04yw9e9pEkCkht6ZZ/rAUM9tL2o2tdqUmv3W3YL1du9Hd
EkKQhIryORMqDxwy3258AGjEoMOgvpImLOkCx6F/NPMWq/sYKxrjnrQDJT+UcjFgi0QWm+Amyis4
zzqE4/m2gu8PJ0Lq7UN5Qli9FWyN53FKIMPmRTgPQ3UNUVXdT5mC+b5Ctai6noXE+YHRKnzQE6pr
nxDefgV7mRZbj7RWqyT+hAavRMm7aRpHBFCt5iwbO3GApYwVRu4mZ37WVmi5OKHMlbHYvzWp9MsN
dEr7wV8B6dZoxy/lClJbJ7yaBg/97wnFjlsA7Q6KpxegU4gvqxPi3Z/Qb8eM/Ce9qOuH0jMGiU8G
IHnZkVIZzMRAtAdxwtGrE6bun/D15IS1D1qn4IkrfGuhVZuLvMYao/9gnVD65YTYYzllA+Fnc3Tt
4Hp4wJmlDFJDx+hcGTwLZtFcE95ZQhBGWh66E2cjPsJRAI+5uMMWdz7MJjJNIuJUiD1piaky5lLk
80IBb9Fem7Ap0F3eDB1OFUJZot2atFb4sI1lyIajH+KysD6gLS33aENTBJJaRluDY0CNRJm+CuKJ
BwV+Uw2NfFzGsosfIFSj4DPtOPcD22vMLRIOxrCLKQIdyD5sPNldpMS6k3CaDsku0Yr50dNV/9xG
Hiq2suyCokm7sI2IsIXbC4drSpJhA7e6Ki/MfBq0z8jOq2s/b3X3iO4CGeuQ9jeJqSE816UyHyn9
5ByQMhg9da2/PFiV47+3Fmd+QvEoPkxsZluo2SRoDqV4l2ra9Ii3z9q3GaP+VBrcCdgF3pEIkfZq
qnT9RjR5+w5hzvyRErX4kukRNr+V6G+Il41uYYZSLhMwi8cE+kR3R5Jddh+pObkpbc3+JIYpv4qr
zLiNwYE/4nsg7/HnkiENQHGdpFp38CaJmYg/JcEyj82BGgcv2Tz3dj399W5qYv1ebxw8W5C4rDHO
zkwK54KYDuYPAlRVX5rwqYh+tckq85xl59S1Gyy0D0G6wEQnhTTfFD5Kx6L1v8Q5Mxg4sfZWFxVU
aQw/NobsES23iDbdvs32UWaqg6eN3sEZO/OTEymCIsekhLfmzkdcV+Jj49YSuXKMx7PnxNustPKD
q+roUA9rnEeREmvsu8jb0xZm+6b26zmQlpMcPEcuR98pu4NgInWAKkMCAnZpF2nWlbu2TNWOjHT9
3a+PsJ/2W3AtGJuCgDfIgoJj/cf9NprarjUUvvWukju3am9rUzzqhXmxUkXmqiKl1PxQzfZNOjzF
pb6BzN/q/UbGdy5voj16YQTKWFWPRn6Z+Nm2p2t1yqskfyi8g4nZcc3NG/yP5ajvpGQrEvtoJdB7
TtARz0IQc1BDGMz1x9Sb9nqibX3rlqlF2HdW4CZ3olarciZcc6b9+R5l7ubXd+Bno3MkcWs1QsVi
QBXxz4b8Fuf7ODuccauxfYZ81tmuJqp26BJosATCxh/5VS9cxq8/HKzc9h8WPSteNKEikXosOu2K
Jxcbs3A58GpD+9qulrSv+/f/hJr8sKBzbvoYlTW2fznfs7UgBi21o9DezYm6Kno9/C/dULhiPz5S
VQFHofG5ttWS1g2KMGm3TMiujMDc5I9G9mptZJ6XKevd5PlFVAHy5FEZ/rhiO6lEd5HWUaZotyO6
9jmYQnxjULltOD13PmQjO8BELWSLsLbzwQAQD143xl3XeTHtds8/xxk05fI/z0xIHXbGRziDT5nz
Fk71t3/j/r682rMH1u5IyJ6109VOYao5WK7TkHKZ5eLv6PTxDHW+02j+Vqf03w1eMWFac2v+dQ/0
Qjz7jy/1Px6H4mU79PuP/94OoaH1TVATqt0Vy8BW9M92yBFvKI1XyAQugs5OyvP+RztkeOu/W5sl
yPHMqj2emD/aIdN+AxOO9CDHQlLh8vD+nXbIctbX6sXDR6gNzHJUvuRS0JYhVvzxJfCnyW/4jCqs
BiZZ28Vnnv95jjU/f2B6Qg54qOZ1SNlnHE+3lAMxDjAFdNnyInexE7yosZlx39tak1BD5rHWeVuR
W512pzdDl3yezc6xP61MNOfjoJi+BSnGC0zYNMSx5mq5GffGnZ3PDaQPzDXb6WMNL7HfwsnGP4Ms
wc7Z5nNOBq9AfItuqffGcmuNplffDWU0jPs57oxyqzuqWPaJZcQ0dcojB5yQcelfMjIZ/SfqhgK6
XZ5hUhQtlSlvdb9NQGQQGTfGc95hjkJFDpcouixdvp0Phmq0JBxxTXDDwm2aYj2VRXwhZMrssGvt
2HtL/FD3EZYwg5+uj+y3Y5SA5YhipIYZ59GvrxiKyR1oklNgdgmv985TdkKmdhe300Ev3Q5tbIkK
B+lm7w2bFkw+2c3f5x5x34/1VvkwqkNZkoO0NbIyJi7kNDSpTwOUqTY6c5f7ppm+g3bMpGVhZofx
XZFG8V3WxRkMglqQuQDBGKDjdiQZmZGNR9OyFTN23Htxmu2MpzmPXeHCcSFO8584jvMBK688dQ+l
KIrlFp/QJjvSarXRHhN4U79ocSxil8ybsd4xcWd2BJzF1xZjneMzUm8reUWB43qbfPEk3gE05QxD
HWINVs1PrGd8mHxxVtVhngA06Ezv0yD32nmhZl6keKzTWrr3Y5yM8KMRUIHDjQmi1HBGNqXv9QqL
WrizK2FkdBehP8yFNJab4f9xd17NcSPJFv5F2IA3r2i0pZFIiXIviBGlgfcev/5+oGZG3SCmsdK+
3afdCMUwuwpZWVmZJ88JEyE+yllVvBte5pnyJg3rJ2gYmXMC/j/yO17mn7qXWShmypiLStWqsr7C
4WZ1G1EXVB7/RlopDvKQTFNpvRsajvYyZVVoXamDzbd65pWMUYtO9HKseiPBHx9uxpepLb/PhO6U
uooP/cnLYFc2iv6dFzPt1VCMyzbpjykw1RPqT4AAgzcy/F90zKDiffbjipFp1WzzP8PaLeBJFBMl
cSqr1wrqjzztbV0Ix8IWk7w29npntmCTfwyoZaU63skerEkUFvp4OA4vA23khcp3ZKnxjyAUOvW+
7VKAm31gGIR/CMvNYxz5iumouSXIW11JqCkWZhZAEyQM43dIjsrsXT5aZndTv4zeZWPq9vcAnhjJ
Y66aYr+S94GwC5KSWrPX0bVv9JLyeGpYgrex3FopmV0Oen9fBlD2bCgI1uDLyhD8STN2emcXQ9Ml
bzuhqKnRiowQbL0ktL4yXOjiK0oNncwHL3CL6jbPtRwUu4Cqu+hC21lN/mrGY8e9FoFstpxC7ngP
2aKip+2NGdZRQa/I8FSnMgWI88osKJi3bTy5cqitq271ofZoqlXbOkjD7zz8tBYWnt6HGF9ItA71
91CH/DkrUsEGhlxO+m0UvJ1KEFNkKkTm7nlQmBlRSuMH7JS47Yx9PAaqt1XksNDetqlpVBQjmqhy
aPwW1b5OfcW/zUcUWJwm8a3SSeW437VS3U31/2BsHTPN1ezUoVyfMic+dvKmE7RGtwVLbT1HkWiM
b7tOiOXHVCusP5NS5q1hSX7r7guBWumNbOVt9TQkTHufoGhsoIeF6tfd01hNsqMYuIq0UZlfeurd
3Ir3SKvpjA5IkD3asUZj8sDD2jWZN/X12u6NUvpU0gQMNgZhkMZv2VfJnn51aUA+GkGT2Ij0iW2m
ct33bdPp70Dkj+9bXfbCvZZFaXbwcjlCBMuvvyn6kN81XROLIK6Z2NzwtvNUJkCzpN8OdY+mBSL0
TF1CsWYk2zpKagXlXMTsD2MZp8KNrqahB/eOMRa7AdIbf2MJdc8jDL6dJ6VKIXQ28t6HkYb5UxDt
oQVLYmHWVXs3Ajwq31ZtZUo3eSd0zQc3YZbomCpFod6IQsmkNXoXZXkzKnnXPnb8Qv3BHydOLNdl
5ucQKOOQvs/S2vMc2RT8wSndmpIT0VwtN0lXd3AIwJkWPvklSPmnopSykL8paAnDUlLT3ftVM4Sn
uCZM3Mi91o+3da30H6XeYJi4gnzQ2xnG0LxPS7XxtpEZ9fIpMkwE6HpTD9wDZP+DuGGUOZO2hpBu
By0/0TON6FeozBvf0rVoaqePs4ECl9uk4P0jLehOsFWnL5RQhn8nptNMelfmWbstW6sxdqoLJzPY
i1Gyc6U14V9AD8d60PNWpFBUDvpf42e/lCr+/yyqk+KR9f17Pmn/4Qd/XKSQL//B3wV1+FQ0Rigt
QD8mAmoGj5i/Vd71/+hMKsDdTqaIlPs5WMf8j6YoTPKZomhAy48S2M8MEhoWKFpILkn2UKeb/rtf
mLycVZh5NaGZCl5IpM4L44s5qwSkgpIyFU29EqHg4K5xPeODhdjcHXCK4S0wnXAfR5X61lRRTzrb
prc/ctTzqu/s2TRZnh5GGjghkYLzCwzvrOZLAVexAhPlYnn80rufdUC9EJCvvfPXrMzWZ6gRb1J9
wn3TNr6HiHQXOwhObxUYtTbFEUz23nLWcKlzTOjL2iatWNmEYGRSX7rMyjt3Yt7OsTo8tM7odHtI
J0KntQun/1M5+YeY16j27fp+zt/Dr4zOX4jMgQuMOmJ032y1HaJjot1WG1exgy+602+kTeaM2+ZW
ONUP4iG8axLGyRzn+q+YVRzmP+Klf3P2VQe4M3Nf50d0XnxQ4F3LoJMzqq/MzaxYWt5k+CUANYsK
XYoJI3tmCso4kqtBwdTGfTBP/TE4tR9r5JPMN64t2+Vd2Ntrum5L7sTIzD82pwrPmU2P10yUANBh
imwYv1iuaxwpCFeOSFHwx+v7X7siy6YobSDwAJ7vRdj5zJSh5wxlJPhQJH4RtDdV/1EkV7/+teYz
Cz8+F5ympkFHm8nJ2R4qnhvrccPnmmTxGMyq0GNPnirgRODBbG1vnMxdd5M/J7+qNPhi2YQDiq4h
YERmwi53UopI64WXgwlh2wg/2cRSZmx129rHW2+3BtNe8EvGz3jKo2gDU9y83tfHht4aBQstATSN
6mj7JrOB4vsAkoKVPZ3Gps6e5NPKzkypcz3qpAO2FsE0aDM+tWnxSm+v7WHz2fv765ZeN0NNhD9E
rCkIpBLIZ3volb4P2QJjzjSCMlt4lpGRkQ7ZXXSnfzO+3Cqn5na4hS7iSf4Y7zuO5Ir7zC4PBhhU
Wrv6RDAmKRRCZt4DcbUrK+AO7Jw6tTvuYXgJVcU2B4iEzHLT6iuq86/FzF8MUvCwRAb8wJZeOk1l
ZBbcF3BlyNm7gnZL3LTHLEY0xCjtjNF9LzTtVI/3qdmeQGDsrcraBYwPR0w/BLl6TKqPRv8HvKWw
X6YreOeX73r23f/ajX9+3JwLUHcrRpgyflyDiIk9ottcnKqnr2BFkq0PEyAYiz9JruMP/TZz4ofs
rXzw74a1qbTFbwJ5G44BFaKsz26BEgq+UlZqwKvV0ZXMPccbIs8B9iVhwxvVBp6x4gVz8oYfCz8z
OXNDOTObNEgwqfI4hrdsk9yTrELjQmlWQpW1OspOHNnGSoCcHelXZmfO4I2mQZsT74t5BLfBZ0DJ
TiZ/HT1jZYELhqBwQACXQIXa4HxO0qpMSG1IqyF1KxiXhyZFKrfdeBNbH64f6OnbzDwIsg0Gf+jA
g7aZ46bToZBAQfL71bH0HlsxmAjwQ0eTPKQM4jh8J1bm/XWT6oJJjTQMaCltEG0+HBQIzNAHnUkt
JM4egvC+7vWVRb12SI0UluySOxp+HHEWJDTX8gjIiQ6rmJfyPNQOUIN/zvTxVOntUyCbB2RKD9dX
9XojsYk1A0VUC36S6W49uztbSDdyj8lvGw2Yp7DQT4Yf3EEwcQrM4l40o2/Xzb3exEtzkwOdmdMa
hTJNFwPgrNvNaCXIW/ziDJfEe04Etw8q40V2fubrBqI9hl4U0G3k5p1uhFRWES4HABKv3F4LS4GG
BewHNW9ahMY8wek1M0VbiJkTV37K1OioKOWKuPGaienfz3YroueIYglAZFyms+Fl2jV+/Hz9i7w+
sgRAhvg4RbCiwOVxaSN2kzTO5Vij6OyJTqAgVR7ot6pBOmWN4hoN7Ctr3Pk6ryhyUMUAJTHfNHQa
OxQ4ZFsvuvvGBQgtaNleaLtiK9SKsBKOXu2fJhmyJDGlgTwSJ2p2oBor9mXLF0W7acZNX3xIzLWB
WUVmey4C0czE9O9nnyjoFAWsOLQfw0nf50d1oxxAXMDoGmzTXfo23UUP1n12Gg/mrfJgontePgw7
KEhs+SZ9ku89GlS/0WiTNMlE35i7n6QRbbHZ1WbkbdOgFCPaGcjnKIofpeQbdHh/XHedVzqXUJxC
1YNYnQ5rqm5MjEjni69AxUpNwhREMXTNLVJfRk1nwwWIMerao+xmqV3EJpJAlVjsTCr4W8BSEOWl
uUnlOFh7B7y+Xvk9VAooTCsQSb8i9knVKOF9wENZs0ERANilxekec9CbtrxL0Gy1jmvsSKs2Z1e6
YvjZWHTYBI/bPyOptWv23gnsObzZexoTB/+U/WrMnpbJM4dWG/UOKgKX2x5LXafCWQNnD+3aWPve
uki5tZ+sPmTAvtxe/8jTH7t08Atj8ysdbHmdwBvK+mTz5MYpilPRewF4jxQaf5pC/aABFaLqWPzy
2b20Ozu7ZVNAL1dNRQ8r2vWauBlWWSPWljY7u+ooNGNSsDR4V+HBbvpTD6TS7oX8tmpy8mAVMnPV
k2woPVc+4StUxXR0uKVUmYk1Duq87lEVtSAFSshT4+VRl2xDR9iox34zPeqEo76SvMyeyFi6NDcL
CAP19qrS2U0LxKcZuo6u4Sypv+Isq8uan4ZgQCalZFn1rtsqVJD6m+DO2Ko2smO79Gntrfo6wF8u
a3YSioAdbhPMhePHSHmspK/XnX/l77+wiJ9F9zSBhT0P+fu9F92Mfv1FFgmo120sR5CfrjAvBKlJ
A0xew0i7S4/Bo7r1tiDytK0I2STY3I7Jv4Ny/B+Nzny/sJqwGgwconTMh95RHG9b34AHdTKeIIAS
D9IK/8HqMmdXP8SOBCidZWpcCvaEPwngc7JRwbSlTfVevhGcX6xB/eX1oLco2EDQPa97QX4aQn7K
IlH02A3BAwMiWy19d30rX2XQ09GiLm1OuTuZxiyDFtskCFK0MO3Q1aGscOMtGn97Tck/K7GBxGkO
Q9Z1i4teeWZxdu3mpR4ZViO0yHnoSHQ3vXmLNITx/rqVxZBxZmUWMpICIKxWsi4lfzA8EdWbzBal
lexz0YhGRYT6/URGNIvyBeP5kTpVJgPpSCK18dC1gXT3N1ZyZmTmeV7nwi4euCgMeACe4iZpwbuq
+rYw+24lAK6tZ/p0ZwEjUisN+VFMZQoxbxo6pVg/emsesHhzna1o+hlnZtwyCXWzwkyuUeFhztav
fVvXn02V6nn3NcvfCflaMr18gHXI7IHyMDw9jTWcG2X0LaaHZzLQc1vuvHv9lO78nf6t3ehEd/F2
XaRh0c/PDM48MNTAExeUru1BGUC5R7dWk3/4Ddc4MzG7r/SxBC08YqLqjXstNE+RCYxfX6O2nFfg
f0QiHRVi3os8S5WZCw6+BoYZwn0ArvZEHJTueDJY22Zn7Kujss12kWM5a1XPf/liP63OvLENCpC/
VPiAbpZH8Wk8ZJtg793y2D+WD5PFZq3OubrQmWeKctcmSHROTiJ9kgntUEHsJvjdeGLyg1lq8bbd
53tz5dytLnXmnGif5mjRvCxV2SmOdJjqiIXDKN6jPAma7LuHX/YcuH9pBkomJ4K5ucvToPiDMSgF
qjxm4+91XTjkMbOjqvfndTNLC7N4zlCRV1GZ4P9e2pEHRm+LqUGW3sLWzdoOJsKENnKEMLV4mwLE
yX5NjHzhSruwOfObcAzGPjDzgXlmk3HQKgeFAuij1/JjwBz605h0hYXkLliblavtFcEWiSqjzFA2
0LOdDsvMf5o+G3wpZbnNpnaQoNzIBbpHzA6lYI7NY7cb6Ljs9V20i++61VbL9NFmj50L6zMvGmEm
7A2ZQes2sWJADyODiXZhaYO0b+nWeRsKaegWdr2lCJtRl6L3ddXV+U1fGF4NWT4AsF+/uyjL6RQ7
edYqcAJefn4B/GqneyCHZGb/Suk5hnpQCddesdOuztctUTaj7Q6oC5KzSyuoM0Dm5BbMBzSDyTxv
oW0RWRK2hiWPu+sOveRb1BpFZuegjQJyd2mKD6/B7h5zbgI/3oLjFT9lcDztTVSlbeQsKzgyW31/
3ejCTUI9kLcWoZ7hOnm2vlwVBVOcjOp9OKE5naSX1jx3yphf7eGZjdlVotEus6wIuSxDiEA2+d+1
Jjq5VfnEK4UhheYuKMKPbV70tmi020jy041ag0q8vtLJQ6/9ipm/MCQgSWmeDLbYD/uxUJDlZiZV
ZC5O/HTd0uKewlhCpR/BYHNegh/QBolibQoSw/eWXo5U1yuusmzBItWQZYMC08xVlMCDpKLHAgIK
NjQStsC76Poilhyfir7MWC/Nanne7EShXTAHge0aNc825CcBcLwufv3fjMw8I4gR1GEKfCAh/Bhm
dwaMADU6mdeNLJ0rKMgNyLpp8/MQuTxXolwgp5MzBRIjdSpJ90i525XwzRgbbl1re93Y0raBsBah
O9dESZo/WeMmL5AM4Dy5qW8HJmoG5beg+/O6kaXPf25kOnBnSW6li6piTkZGN0FTJnG6/Fd7BVw2
7BYAIigucLLZnjWZYkDAj4UeuQENIcxabY4yj9LfWAgzsJRIGcQlil8upM7B4HaRDu9v4J4ks96l
4lozYumDUEsCSo8mpAmeZmZi9ACWwguDYmH0BtmZU+Yycevpne5cX8trQ7T1KCkr4PEVk5rxpaG4
jmofNrUJgKu9ScXmKUyqu7hU3v2GGVj2JSiaJkzYzIw5em7lGpzL2o9PUCYfCpM7P4lX2uSLqzkz
M3Mxxu4Eo7AwUxblN5Bk28ZsHvTQWGl4Twf8MiizaTT0qMqjf/KqxwIhW6uLU1Cuav8T7AQfdMX/
5jXFTosAuioWzwD1l3tHGDyzac0oawfPb/u85kPlBfxMqh+PoNf1lQP0+raZjOiMfiDwpxEOLr3B
9MtqQASWOFCT2htVdurhCC+l/lHRYan4DZ8wDCAUHCNkYmdXW0rxCGUOwijoPLuPNcYb/K3brNSp
XkcdlkQSaGhU17EzO6x5IEY60rrEBKpyb6y8Tm7GntmL62tZKJTi27SmJHycF+F853jN1q3QKx1P
s2zcaLvgZG36jf7c3MJq46zPt83xS1ibDBKEJpim+oK8PI+mJiTcVprLlHPojdS3EvpcdrB1ndqu
t7DbkSjcTzwAxeH6Qhe288Ls9O9nQRzKUw8eMMzKsIikQ7Ob4C7XTSw44dTvguZgas+/qiEJea3k
ggI8u46+pOb3oDb3ufQGNqDjdTuLS5FlSVY1QGbcGZdLaWVEaeuQT+ar/m2cT8zoawS1i0v5aWIO
jNGaYZQQwaXXi/KAZsFiX7zzcncDcZBzfTGv0wXcQWWik4wYsNeLf559F7EPLHGAP8WWh3oPHPsx
TjSkYMsdzOiOkUa76+YW3nWX9mZ+kJdDaZYer6mhsFJAtE0XSIoTxGhoM6quQeMmKE1zC0GU9tB2
VoogRzs+mY27ibLyq6pXH6wIvWk79PvoY2cqOYMMUgPEPGD8+o8oFlLzdz732Q7NYltaeKkeKOyQ
ajKN0cB5pa2wSb/cYrN74eIjTO5w9hHkSEuzUMZE/yw8owUg+eig3fXRptOmeryt2tLGOoWHtN+a
9UH2bamwxZvio7CCM1goMlx+nVnQi43BSItprdOMr7g1DsFDtJ8kYaGDvZFvrONa33w5HKkcVhkM
D08y5XLpAa15UWqwqDT2hGqsNsVT1tvtod0Ut/Uf4SHblXfxfq11unDhs+M/zc7csADa6OYDZtHf
s5FE2xglGtj5WjL+ihn1Jdqe2Zk5T58LXhxOdqYNFex8p5tbCAmyve40QIuHY38H2A5apny1eLPQ
ledjckXqiCYTFeft4SpQdWUYgPR2cLr0x4jWYrKJNsmELXtY49edgt4rFzYN4KlQD4oU8i+/o4xO
pisq1tS8qo/VPtp3OxWk+FqBYnlRZ3ZmmRrDVwhAW9iZ+qWw1Tn1V4MLk7b+TnCkzyvRajHUn1mb
eWc7VEleVlibRrStT+Hn8nOwFTbNrt0Kexg2y/UC5rRRrzaSggi7KDFEO8cXi6qbMXuIyfiI8Pyd
7xAFdv4hfYAjcuXClNZszTazV72+g3NhWh4TNd+UgzCh/B/LB2919nzxwJ0ta7aTVS9orhxOO2k+
a+NzC1+gqn9Z+VxLRsgIyQImsSoqpZdOWJupaFD8/eEcGh3NP9Vxkzp0JxzzjV4+TExH4dPqIV/y
knOzs0Oepm0bdhlmzTtICgCyAmvajIeJACiyjtJWtBGvXvt2SykCL18NBaUXJPHs23koANcw15DH
vTH3yo7KCNqXZHHhh7G0ocSYbO7Tp9VewvR35/55bnf2IZO2oK5UYpeB0Q2qVixU4Ioy9rIjHv6a
p/9XRP/i9XBubfZF1biOE7XCmntn7sPQ9j/LW+WQ7d33+u2wk7gOeUtN0txr27t0NMDWkCCbIIng
z7p0JW0w1K6Hyc9uTuPO2BV799a/nyjRhdWjseg+Z6Zm+aRlonsUToo+nuJt8wZsdpxuV07GwssT
sPnfy6GYermcXizisuleApkDe8dncCbvwmCnJCD6bXhw+02/nQgfPOQWrQ+ruzk5xSunOTM/ux2y
UmpdJm1ImY8a5WsuCNeR7uU32l47oQVz8+sNfybWz+zNDodiRkwGSpO9SdfGY1gj0GGfiuzr27qU
PJ+bmZ2FSIUCsvAxY41vhf45Vv2NCJd7ZjLe2K7YWgzW58ZmR0FLDCFxW9yk0uz8mECiJj36H8Rd
veH1u+Yvkz9c+2CzkJbLf/tLeERg812yeYYwepc/rXWYFu/z81XNUt8AaiEKE6xqUHf5Md8x8bmp
hwMsp7RDURVd615PP/zawmYZrjrmTWRMeYqa5O/1PEOvbnxIkRlf+1xrhmYBRGVKW3VdFta37/S9
vI227pHjNj4Wz4hfG0y6OCARnbUNvR5MqF9cHvRYriMlQOLMzs3Rbq2PubQ2RbZ48fw8Wy9kf2eP
FTTbi7CIsVCKoAskB+oup2FWuu69FbDa8lpoD2nmy2DGzAkLtYdlOeCtKGufdCmwU3XFwPJSzOnl
AVqUKYLLzXIHPSbykp2XAgocWWZXIzxecbLxveP1SLF8kQHG/dvU7PRafiPmo0yoML8E9LfuBRsO
xr353to8F59g3tlnTvRu7fpc3sCfRmcbqPiJqNb+9MpBbi/P6q2RtM7Kwpb9/KeN2QGWygEZwMnP
mWfaRzflG+mmPXh7ZS/uZEe/kQ/dR2ulWvsvQeOnzdkhDgSV6RL4xV5eVZITbGEhEI/tFlKoU/Ex
W3sVL4f5n+ZmR3mI5CbuLMxJb6isw90c3E9Dsd4Xg+uztotPcAKn1FYJxcFu7UD/S9z/aX12ovPG
8BCHwfoUitMdtFDO8/SGy96s3ZprTqrOsgRmdjRY8PEXONToux+lQ/Dk7YXIrpx2K/La8XbacbhZ
XeJyevDPEucYihQJUHhksDs96sQ/staBqNCpeCBnCuhUez3nWnyYgyv4+zzO+TO9quNATi6UQ592
qpCdgrtcePS+q2+pLA+fXFu0/ZMSOiNp9f76mVk8ljIlN4N2KaO482yotWDn87mDuu7RC79a7VqF
fM3ALP2xMsvwNZ8HiWDRoIFCKPLylftt8rpX9+jZGmahsxdMwYpbTLS7KZ1rD/Ab7f+L9/5ieDmz
My317LYRe5jnjelJNz1Rp/IQpEnxm0ljzdqH9lPi2+l6UrJ4L5wZncXNOIfeg+Yad7dll5TI/eeA
eURro+xhShF3cE7cVF+rw5rG1WL5DXK0fxxjFksh/URdMsFuSbnBCJiCTPbBpnG62/Aw0d3BLL/y
GRdD25nFWSRtmQ71ohpXBI8Q0oHynrO4or6Y6HtYRg9avhq713xzFkxrQ/dUafqg4kne6BvpYN3r
6a7a9dvpde4X3MV2/On6gVu+MM6WOYuhaS4JViJgVN33sg3ImS5LwrSvt+nv/ovH48rhmKdITEVa
ALnZVbxlY4n3qewot+Mh2uRbMbx1o9t+HzjxRt53H1wkKJzV4sBi+v5zvS93ytmp8chjClj8p/dW
S9mRws69srdOyW5tonSxf3Xmsi87f2apDOSxj0N2VqhO7p76JsOXj/ptFtjdbf2l8Indq6tbOZ7z
noUO1/CoTC5UbONjCcb2sdpk6C4ih/wsPvv3sMbvxLWR1n/xoZexRUbX6FteRiLwjMyhwOdOxFN2
/qZ58rbIHLyTdxl0/vbqk3n5nPxjbi4G1QtVLQo/Al+3TT8bN6i08TbqdhpsuE5EaxBC1+vH5KXZ
+Dqo/7Q5u5hQt0q7LGCJFTMb1UN/gLhpK1b4j/tShqw/KH9Op3TyWBmJNvNNcyzvrHV9xsXqCy1K
JlKnvZ44YM6jflS2fQfVyXRe62P5DkrTTX9qjuHJOq5u9PS3ri16dpNF49+L7qBG54ax412yLw8G
BATRm7Wrf/k6+7mw2XVWD4li5VOp0NVvCsPcBNXnMPh2/TMuHw+GwiDKgQ1nTkYuCS3i08OUriL8
XluO1d5JxjaP1gZWluxQfVRps6OCRQH08iOhsFIhnBSDa0dmO1EfaOTs3BZspPB4fUFLRwG2G+TY
gbqD05mdvEYNa0MOaGSkxkFJRqdU1/qti5nvmYn5dJsX9moQoIn+14ui2PimLQv22OziG3BzjN8Q
TFtybx7VayWJleVps31041ar9Q7baZXvAS87fvM7xSMZOYGJ8BKFMcYFL79VaQWl2mXi9IgIDu07
jyZGdFR37sf1Sv9SoMQW55ZxfIjm5tAgrTGUIofajg5GcAimXB51pIwWpmzDPu851vvr7rHUU74w
OIsWkI0ZhWIM00RRs51K0qp/Ch6gU5B4n32V9upOPpiGLdROJG+T1WfTwjmQJSamxYlyRtPmra9A
Dc0QXBnrbb1nzXS3g/BouPW3rE1WGsVLboopC9JHAOeARWbpWhbqeVMqoChgonZK0Xi0UgZ6RYTq
RSU6pjKgcCv+XErxZ2hED3oYvo+j+FOFdJMAtLYx1ftObb9f3/4F92W2mtlxmQ0AQjlLlv3Glcqi
Yfn50O+6DrWyvHi+bmIpywBvAXPKC04PUM6l+/Z+IQpNgEtNF5J0K9FyMNBmmhrTW/lGdDe/MRdH
VqPARSVZfFti3KVFaCstaOCqHyPE4y3KQPEOaZeH4P34Qb7Ndum+X3tSLaX/2OS2Q1GHRur8GRyG
jR8YAza7TXosj/XbgAwj3yZHhWXqh98qFl4YnB2cRvPHJB8xiJaRbXRPMoMa17/cwn0nS5rIhL9B
7Ab3eLmNklUovqWVfLj2j6gzPpZZDmFgf7huZSHfnrh0sASJMDLHM/coPGBpkjWx+hBxtJv6EEFT
Jt+sNp+nXztLFS7szN4uvpw1uu/pED3ejTsZ4qCW+YtyO24mnY/1RHcxsJwta3bv6UEdQ7/Z0oPS
RKftaOOnkTPKn/y1C/Y1SxDR+mwDzVnhB145KxlzLLWfKMBsGxqKPswF0X4imdLfdzvlNDhQ/srb
9S70oov8XOX8urBQJhuHHtt5kb1prQoq8pwpcrdVgs11N1m8mc6XOfN3syoauaAPRlrJAiUbjaVv
+XZweAYyXeJYqyd6xWHMmfuLo5eoXsHaqq3EjlZ77sK3E7OcwVsMOv+1p9FiLD7by9k1H0oxYh0d
C+zHt2gxMsK+NnG49rVmcVEUY98wGlYU5tWbWIx3VSh/iy15t/KppiN75aiZ09k4e1fCqgget8aO
5jkoIG6DQwz1P1nLpuWDoWhcT9Xebfd1tRi5toezYOIrhZtAnPGjwT06kh2/M+mriztbP8BItnKl
L2G/Lo7eLKb0bW5KQ80n6zblrXArQx4ykQAY91D3xrUNNx+YTBQiD8YJicCDdCxWytvL6+WGk5jE
0WkRX+50r0jQdxBd7KiH5UvK9MeiLN9f/5yvmb5eAgxdFuZ6wE2+pHBnn1NpoPLtWjZ1fEPk3CQe
mNP2IIi2dNMDlIAp5BY1gE14am6U7+WdthH/m8LBslP9/BWzgCp2xpi7rJXj6O6Tk3fTfWlUOz8k
+3Yj7pLPw23/IXPQvvHX3Hk5EPxjeU4gYHSuqIdTIPCPyKvsqn2yGTQSGOgmDtHOhVdyZceXz+lP
g7NHRTOIY6VNUXVE/y+qv5l1sIef6PpnXc7LUFX+67O+EGyefVa4un03GbEycTjbzT3VvA2kdnsw
seCI/e3q4Zwi9Ouw8NPgLKBWatAhSfzXF0yd4BRLsOw0jrQt92gg/0Z5lDcToxQGdKsgZKezc7Y+
M4PzAZVboBmZeB/nxa7K5DeNm2pOOdS7SMj2Kxu66KFnBmeHUWz6IPMFDMqIlsGD6n/Kfbt5ABW+
BY77oJykbf2gePSZ1iZnF8OACUcghIFQY81fMU0SjFk6AbRTZoc8XbKzdG3+Xlq0MbG7wvuEAIM8
C+r5iPAT5FM/7t+0IKDXH6evJzrKd0gmp/HctebdYnyFkYHBWUD8JjJsl58wUkIFtm+eDu1OeoaN
5Ebcy6fgMIGlvNvxxnWGN5HqlOD5APMldvhllfBioRgrn/+CWYRXe1PrS43n6VTMSk4Zd5iy9w/J
m9X8dGl/zy3N4htypaqRhS/PpC8/KEJZpK3dV87EJhN/X0s3Fj/oT4MopV9urj5Uw+CZLG3Kb5Jy
k1I6m15lFaPmR2BvzvBxNQQshVK6ZgzPU9vif2ZJHDT+YSuiNYHN3mF8gXngZG86sa2d2n3wbu2C
XkwaMaZDUwZ3J1iVyzWiaUFPBqFzG4bx/L3kFJvgS++BmJpoiRG2Wi2pT6dgHuMQ6OHdaUyD3vMH
ddgKBmp3jD6XO+2d+WB8UjfUo3YwvTZ2XrK7E7DWc/rP12PPovOcmZ0dTtVX1RZ5P6rqqVwdoyTg
vcFI0soI1AIxwFQ8h9iQYoFqmfMSRhjro+V6kJbUTutkj9BeIkVZ2N6WJIvMrpIoEjn/xc2x5Dbn
dmenEP3tukxr7HajVu1kqxwgpPT1va+iGZ3Ai8+ggee+LbK+skOz0R0KDnVjp13jHpqsTDeWXqVr
acHSLa0YhCXqtJTm5gEx9X1LkHy/40FZfPAO3V2jb8J3PWAUxvq1Tf/d+D58Nb5d/9BrRmcRUbEy
vbQGjNbiu2YAhgJetQ3ClZf/kjudL22231rUCJGXYQWhHIJsjXJ7G6Te4/W1LFtRKdDAbQtz5Swf
QDlaM7PGIwHp0xtT9n14buO1pSymOYqpMngPIypD+PMdq0UfyZ2ENOAP4dnz4Hz2tuVNu0EE+1gh
c74Kc18KAecGZ5uXmbWsSi0G25B6l/WlRacjjpw2X9m+RVeAy36icpEgzp5tX9yEkVn4YWcb3t7Q
R9gY3xuS9jueAGvFC40DyeIsgEpVJ43JRGwe5f5+rIXbSs/eXXeD5XX8NCFfxuhKgwNHn5xNEExH
6MoDahKCXTWKvLKWxQ9ztpbZhqFvgRy1NRmSPVtGPbXoT+hwQ6jbrDzLlp3uzNTk+me5J1lmrugt
pqqtd0hpWRuPJpQtw645+iftWK55+dLSUIeDIhrJQg2VrJm9MhFC1eh5cTeKg9CQg6DSrdF8Lbhz
fv1rgVunE8EdzgzdLGsYmlZrNZc0Re8SO8/1jRdlO7fQ16LrUjKN05GWUJeHzmLmeKqeZl4ZaQSH
T8mHGJqswK5A+jyAF3O656J0JiaaD9aHaOft1vLOxbRhKqox6a1PBBezXEzXlbGReqYRvXv1z4n6
JqB3K5Q8cl+E55zrW7rYAzkzNx/zRSesmui/CbcPERwMn/QTbX+nYBBHd+qT8BA/Ru/jx3ib7n+n
fnBuebbLrRp4NYrtWM49eywj5NtXcoalIH9uYXa68wayNXPS3Unk5AhR8V3fDitlmDUTs3M9+Gks
RTImlLSwi/YmlNaO87QN86zufBGz4+x5ekIInyzQpBq2lR2d1LcTqBrVhf11Z1iKhuemZie5aOog
Dy18wRuKg95XhwDISasa/+uSpohyFqFit2yiflpSyUyByqDND+J+c+c/rGb9i2f553GaX8Ep/ca8
L3gYT2WyQTxIrp3X9GRcZ5LMDP8YnPCgoy11X9+tjbat+cbsMo6NorL8l3nfSt8o1QcJfdr/7YPN
YkURBDnK0CyO0XbbVZF6ZUFrHJZLXgEYgImWiRzkVbueVxqCWxXxXa8U1JjljRqIGzda479ZNKMB
piatgJN23sQytUgoFZ3nUt8Vd2lY7BWh+JR58vb6li22QieSILjKmZt/xfGbRUFfjRZtR3VfHq2d
doOQqunkNGNSoPX9friBUmG9J7O4vDOzM2dAKTux6LdyjBVks1TDQSdv60VrUNzFssX58mYuUSa5
GonCy/KSe4W5zcROYI9GVnk7NZzE2/TeoyjcHSKneavfrA+YLXk9UAELNnBKMtq8LOwzGDVmCT8A
EY0nXcnfyVq+ckEv76WlmMrE4PJq9rxOgMe2CXFK0OKdpoX3bd0evVpag4tPwXseepFJ/MfOLPSm
bSMDvWcpU/e4+1Kn9kR30DjyzrwpKXatDuetLWz697PAKLpAVvuehWmKB+c4+YUOSp2QtXIGlr/R
z4XNAvBQlrUSyNMGHtwH/3POmJqPUlP3mYLoZqwAMCcfr5t8YR64tpdTnD5bmioleat2mGwRZA7e
uZvcIcE59bf97VT8ybdGuNGPcEE+V04PRZ2xyXDVcpPDKcEXCGkgqo/Xf9Nipnz+fWdnsm2SXEqm
7aZCE/1BsrzTj8HRh7qDUol60x2StZtvzaP+j7Tv2o1dSZb9IgL0ZL2yaNuru9UyL4Rs0RaLvsiv
P9FzgHvXaBa2gDkP2wFbq8QyaSIzI368znKEsCJwMRi5Z31zLwRDMC8CAydmnosA8MUvDv2vweQf
X/izfKDkzqqa0HaE95O+DjZza/AUCrlITF2CXP1XCOqXi/UzctZtMFVp95dpHVEoOY9nAFC4WENQ
p9CFvmtx/ebgf3kyPysJ3OKloXKsOLD3VUcQWbuYqvu1IHsPFf/h+v6rTvXH9W3dGt1R92X4Tgs1
39pmYYkyzOz3pyH6zYj/LWb589R+2J1RJ2ml3Lt1yNCWkVXzwsubCiSR1ejX/0qy9M9fnsJvB/fD
8iwp72d+v5h6lO5T4M3juY8Y8p11M7zVwit/n0/5G7z951f+MEIQOB7mesKS6qaHmhKoDXZNMj0o
v462/TXH+XOlH7ZnkjDko8BKSnwvIpbbiXu1pMURuo6pn2MiwLohB8FAMPz+3u1/Mbd/3VsH7NEo
YIB+6GejggsRFgVqygirGfFYAS2l/4ZbFxx0f6xxv79/3M8ya7KCNFgDjep+f7hXgus9CpTJnJhP
+b8ab3+5MX99EX+s+CPz0aqaGM19Re1ofHTJGGVhGoJgBZQDwe8w7F+f+R+r/XgSU63KTp3v34ex
Hjmf0E/tr+ZvMejd4P/HK/9jlR+vAPyWZWstqDMZuRot9anTBq9xkwmyqZz3nl2T/+PV+PEGBC/G
kUMW0qs64eno6TeN+J/P6f4n/NMn/bj7LWO6NTCsIHXMhejcQ6nOT8ssZupv3L2/LfXDnZo94Nb6
Hvmt89MIxlGNPFlKZOot/edP+mspACp6YM0F8RAEAn94UV2FgKaqo+IAzpDdAAVCNB5psQT1i3sk
39OhPUJ08RdX+vcL+P/W/NnoSyxzKDoTWRBva9MzG9ldRe64HneN3woqf/fa///7fjb2clEocjTw
fV0oMTNQBpgy7bbjfdgznN//i2FP9KA6IA1Bzzxyoh84TFrwEW2YAquhy9Yehdf8V+V+1CrQJAJ+
LagQ/jiwtazdsrE6vF6UF0G+clQVT2Ne/QyI0InacI7d+bfg/S+4CQRlVGST/yt7+uMtj1CWX10T
1bAS/EA61bz+8d6cD3GCx99K4H85MGyfBcUYF1GAjr/9u/VVslLvmw6sVJhlfXDCdQt5tN2M9rD7
uMVvxdP/dCdYDJJsKFugaZH8nCdx3G7uax2LDUqxZwriLOc3la3/vOz3JeCw0FGgI5H78T22vhYm
mdCvCNKVVLxysa1ADP/Pr/iva4A1867Ja99Lsv++Z40U1tj19/MZnEPatQFIdjNwFPwmEvmfNh3f
8sc6PzwHBOpFYa5Yh6+ab855AKLY0F1BoXgstd1sJ//8WX+/C3+s92Pv8lmOi7x/FwSdNiJME4YB
43sPexZAgfyXTbw/nH+37v/+cT/8R9vPLYO8NqTZExYb8Z09CdTsv5aV/nrl7szOKi6D9h/YzDQW
SglVNCDhLL9NmvqppNrjP+/b35dwrbsUFNTQfvIPGDPyd3tBQS7tPzNX0KZ8/j8t8LN4AH7+zF4d
LDBqtm/XDfTtP/55hb/eaBf0rJBzA0O1+eMwlFwXap9iBROC72sadh3UKAvh//MqkCf8j8gZBL2g
6gXT0/9icj98urNOsk4FJ948No75bM9S5S7018TgvPPSGrStkkK5LF6kbg9vc+b03X5duT6+qaUq
2btmSajSeIs7KOtpEBNHdYFBV93PJKShwKjhlHG6tBAV0NfW8kw9V6YYrNeW7XUT1BGjkYzTW9er
i+ZPk8tf+DwPO1UO7alDxW6PlkH52ecg4fMGofQjxbio4Rd6CSG9AkzljqeA06Dbd2Pvpq+MFJpv
DJ15Fk2NO6bP85jFYEFVE3uQutyKtOzF3jXrqgwsVWXriwp9w5PNmrR+EdVsZtHCillNUC1vqKvN
Q6wVrHmwtfthdJYxTlG5ZhKwnlN3Q+7lzMwLSpwc83BSsxo/Tcm6SRXImEq2tvCCdTG2Fwn5qEAa
vfAg8wCBZ6KPD/U0j+ApJUpcGoayNfspe6kbpwT3jrD3jjU2B3uy+CvGcSaLDsLKvQ4zEC/oBKl3
Kyi+I9YP00vfyOpMFNsIJVpETmbmQOlMWmVssmXTkfRUMn2g2sIxy65MWmDNCqGWVZ9WLiw6c5Yo
tfJRj3XMGqZttNUwKGvrImjT6qp1xanNxIs7LMRbFdYd0qo+SNU6VH231Wpzonm1MA9ciQ8lbLuZ
on3falkip2yn2uW5Vad+2xkiD4QATz1R1zzo9F7bjpNNKEIybWunjroDn6IdWrWhxxYZSg8Oqwkn
oUOdzqje02kSviyFTieXISdHgXdvpy67Zq2DgrEqk8XKMMdrsbc152d3YpOvzir888h7avK1oGO5
5F7VV+HEVtuvVWcM10ytAaEiR6tMraPmlOU7UOMSyvDXStxXs3NFWDYiggYxYN0VmnGZFNCqWLTy
BC7yIOelcwTD+VvOCjgdUaXeKuejPiwfppaRazmNck+cKT81pgliD55/aeosqGNML3qln7m77JrV
bmg7EVpJVMamAR3hQ+Yvwtq2VVkHFmqX1DG7L9S0dUzSVWG+Fsm46GfWuC8jB51LaxgW2Ht1su+Z
WfiVJmyPSWjnKqO+s+Y5GFac0mJemKZ7DgQM+uHQszBbsyeoOmLAbJrjiSt0MXbZ0p6NWQ2V1ogz
iL8Wswjl0ETqhEbgFE/QXWMBUk60pRzdfvHH5VKp6Lsi4iCM3Bck93UDOE37AVLMIK3aoHXCEvrN
mQECB6v+IJl8Lnm+Y5PxqdRV6PRs2xbzyemlSpGXxRwbJVQLPBrdhM+Y0KNataU3zHnjgQzruW3J
TpfpreHlYTWquNGzrcXsExnNa5/mm3ldj/ZafRb6EipSXMc8PTDbuYwg0M1c1FnbkkpbCWbmHNXU
9rWq94d22bVVv62m+kstEUu2h3IIc0Hl8jWS21Rpnm56AMBX4tXvpfuwcgq54q4K3cWrUXIynlkb
FvmLW4PGZaTrSbgn/V07SdDEp1ATCI0PLXu0Mn8lr927tsIs+rUN3UEORbnn7Gqewb6IGJ2/9exm
aiss/tmA6Jua+fNyYrpPap8YIcP1qj2052jOvnxMj615l9x7GrmXI9xx3VgpNwvzJ/BZAY+/aDdY
IW+qKqgA3IwsaYbriG5RQ4HUgY3Uul49JUcHgaJ484IzIlXxiFbaPVf4G3Q+fNhrTBUPZ12KJ/BY
UWW69EMBWYZAqulDA4p9Z+He3DsPypR7WTsdOWglIW8UsEyjqglCSeErbwZHo5oJVumoQsfAkwFQ
rSdBLsL5mU9nrdmiRpMVlG3R6VQpG617qNhhydAwjOR8vxLa5LVH3GDsaaWAhgcaQzeQlMEk9gXx
ob3rG1jSbvdTBa6CdA5HMl207jlLUQrOsj14LnxevHGnj5Ts2dQxj2c9KU7pwQggg+3fK2evr9fM
aqmqHvW8ixRwyBdeWwdpHvMpRk1sAROUE/QFNZeYww43Rhu4uURdgs6NTjsj9RyngfRgNKWPdvuB
G66OnyV7aYjiwe3lIofQ2FO2En9JL6OFtipt9aFJ7IBXcYYlQtO7ejbazWonOFBtaw6UVH4/Ro4V
8vppxYSrPUaDFQ56g5b8r3qKMysSMB9lZAyXuUpYjl//2q5JKw4ZsG/pZ1bMyVWbYN/KfT7H1lPG
Q6uq/K7PE62ESQwGziEv7ZeInN2vLt+rfcxGim4zTNSjazvSwPkqnsfSb5eeSuR0uhNo8p1klNRP
Dcqf5NBO0YpmwPSAa1h9WeVutrxaBNj8fKBDccJUi52jr39bzTtub1LuFWcVba7Qqa8j4vhI2wRP
5jLokHwvGDgzACl3dCTekr5mqp+lW9BtKENcG5vG8efurGdUXGYnGLqITNJLD/0csfFSzYFowuU9
U4KOnFLmtxjUzqLU8bR5s5Ye33cFZDhVWgu/fMm0TXEWYJmB/9m7WlRU4b0vTw/ZNkOdBPKcw36C
y3NiIKaFQrMpHMuoReU3o265s8ESw+hwVYedVYYE2TQ5cHZo1cBoPFzeST+kaqDNdB19cxxoiket
K9QdL8sT5u68ug5ks69BQ80OdbE3s0TpYIf8PHVob8aj4lvzUfal30+bgSEksAOG9K9GczAAaVHe
WitesPPi0A6brkJ/NkzFQPvhghatYX6YneuiJ8UQQTCtxVyYmzQNtIeyqBWZt5KjgohA3TbVntWR
4h5TcsjlI+n2tRF1VmLhWmTVc8oeRy0sMphhX4cGuZqQYvSBlkEgrbD1iGsenw5uW3sM5nFf2M+T
FWJzUuezzwJugeTd1wE6y5OB25bFa/Wc9yodlc8cQVnxKQGyKAE6VKhWveplkn+ziy6/ieGxlUI8
1K1uY7uFoOhiU72IhjGEIJa4Zlkw9QtuyBOY2RSL4jmvl/u2u9s+jxt0phPcLxbb2an86ptAAamW
uPA8nIqoe7TxX8jccD+LfGsUQe6iG3OX2q9rGWn5RmeH8goFhh6EDix2pycxIuGffecrG47cDTTT
q5WHrntb8sDJKP5PLnxrOgBWGeB8njC6ooB4InUTzfbKJUNXWyyn68IMv+dJZl2c9lytEZSMoNFa
5lTjr3zZFsausz7w4cOcuMCOeeUTlsbTeF7s2jetQIfR7Ok4FeguS4wpRoHec5aoxaRxu9Wh6qeP
kdIcdLxkCFobBBe0x+T4UWbfEjE2JHTk0zib4bTGDsZfoCxq2rqXGhm1UmxBlGaHpYRiIKikTOYP
d03sG5pUPVEf5r6lhvPkOmfhwsLtIUiGsMzhAYNXMuDJFPcy5zs3TdAf4+VOXHBf12SwdFGNPlar
4jECUN9h3zK/VMqlU/PAaLEvCGfFXi0TUPa7byv5zsredwgP7A7gYkVhNhl7KGsDmktnGJUU7DdZ
jgm9XVdEGfg1nAOfKP6lbjYu3+ZjyIaPavho82gqkqLbWkqgzgdDi3CQqoE85sUe9zNIUFB8dVXf
EqeavBmu38hjUSNuktJz5XFxXISHUTWSoHI5zYv6RIzezzEKlfcX7ra+u1RxX1yLsYrc6ms2PpsW
v6RaMTAFvrfqtWhu2vy+ijzO1gUmFodBlIOqWadhhqb5VJzRQ0Qt3tqeNFBmMsS4T1UWtKq2FWsd
m6nmGfLbKOD2VssHiV7QatrrYMgwX4xgauEIK+HxCtPHGnKPeblYxrVfNhpTw7Z55/AK9nmGBe9W
XyhHXR4sKyzHCwOLlo7IqtoUXZDlx2kNSHnC5dDHgCyHrMEJHhZQ78hhw0k81EFnJ7aazKQOl+Gl
XAMVzeA4N14QBJFJKkPRBY1V+KaTQW3S8MzykWBqpB83NV6T+WwWSpzpwTKVCOPC0tADV7GDnIR1
fbTaCAq+BZ66pT8VxjGDHVDZ6AMaxfFuFBRWDAEZAvS5szqlSEaUNBjnBxeJGnszzVctveaphZuo
eVN3uYcfaONeINGjoiunLjVaN4rXgaH1XpLtvxy1hdAz4goj7MawGXZS9WWHTiikn9mKrcbQANws
X3fc2ZZTINYjaS9V0aEBNu5UcI3IV82kw9rQonyauoDoaKcbktKgBX8Y8msnAwz928gGTOrKz0ZG
jUnHJpjLmzpMkartWvwK1cr8RhxJsW1hKYftAGHGrNsrKI5pNy5p1XR+g60cMQDGHVRb9bsRdXfS
zXGHirBz1bAc3BgD/3i7LUZkdmQIF4HejGUj15fcPKhSxdQlNRS/YhWqmDG+EnGyr5aUrTu9vK5a
aKhhBW+I2DD37xmfVBKt2TN7Q1pfaMW+aDBtfg9Gt1N6noZXFYsoxRiT9a2HF6k/5JTYq6Tp2vmt
wF42nov0h0PfQzTpNVMWaMTPvtJOB+k0G2K3VG/wZzFPASmChOWeXBWp3wWUEF5ni4cVhA3eimYM
n6hHRSPUXZyLPjRew2AL3KDOv/o1ggQPAu0gRxVlBK3YG3OeJNtN48lZPqb+Ylt+mz+XthVM6qFp
tk6/IeQ481MlXvNW+imhtrIbXcrd2FWEp0wRXC+eN7e/6hVKsCsYhcugFrs2Y95dvua7J9cu/5LN
eRm2hv6szHuT70tr1yJ6M99tLJbk3Btume0zTmfoJLgXYB5acWl6aJb5I1hYnVbZsKWPxrx+IL0S
6WDQNxpUQk/G+DYADh3S3Jv6OZiyj7mCtlDQ1s8kjRWkyc6Di4Q+tTluiYUY4rmwaAt3Tah61tJb
IQP1pIJLqgnEbcw8i+9GgrlGCyEHxQ8jsKjCVYaMWmtSjp4C2YIHfbp109YZ792o4qXOQC98J6a4
1HayviB6GbLYPNSHEhFoiRg3gefva1CNVciv0OTWgF16N+ubWfelFTrWllQR7jwzHvELVIuPsCqz
T4ihWmtTA7jp1ategou9hEvqnrUZiZZngtv/qyqpI98dkPs3XjveI4yzfbaBQQwx0Xz2rYKQEiwL
9a5/t2zabgcDzh4a9RL31YV4aknVL7j4KjRf7hRM9nbCWPx8XIuQbbSI6BuQI1pWkJa+qm/s9kSe
4A5VJHe37AN9dAMMrKCAql6a26xGLgoIFticwUFm3QieUAprAr1tr7QC42mEo5IUjfdV4qQh+Vhz
f4ZLmBPhhmqSv6wRST1iJooeO6rXuaPXQcULNNjIZbxsuXIZi/hOg4csPeK4gdusiTsZKUMkrnoN
KnLEmY6H782QVFzm9xkTRWB6Sc96d7GXs/FcjOjj7cvnAlzFGa1M2uVoHqhHzCZjo4avpQ7N+dDm
oXrOHR+XfEGGMtaB81F9omANIcoj+p1ZelgRkCOKc2L0yVgsQg5oBy5C9nS3bBuMm2hbQ/NyfVMo
Yd34Sn4r9O0kmO/k1Dm5j/lRHT1SJ4NKpRG3hcdOUBBzR1qPsZqkw9F5z6NC+g6ewnObe/pONHQu
QpjgR1XS7knJ47o5Ni+W5c2f5QC+afy47sM2QEOjaj35pT3UJwEh+dHry6QDcNPszD3yLjOy0HEW
rtPNabbCpSbbcL+pvO64uqF9XWu/7h/KjxoT2sAM9EiR94XXAQLxmGBewUO2B57qlL5wTs2wLcnV
UZ8z8OCmQBfDtfhqFFrYFLic1SCneBLyoU3Gj+FQk4dxovNTqiIvDfLSDAwE76i/Z/vJoMpukBjf
M9BiBI/7tpQ0ayjHeB2I1Z4EfNoEGRjju0exoPsq981uYv9qw7530lswyq6v2YG2dXfWZvzM9xlw
rnVbaYGiRY4Zy56qxrF7xv2cvhqNzjMo1NRNWiYpKeicHrIsKtaDsM/5ejTa6+L6xDrraUHbjYMc
uA7gIV0Z9TIGhYimhXn+0hEoTlxn1M7M8YwkZkgh4LlCdz5gBn4IXnWMqgqzJXzjDBfVvjiFDJse
3MH8eUG3rauchUZN4aEag1P76Bqw26dDwPJTan5kzrXMveFtHBJDTdYFofujxfYStNTaKVsDncDy
+i1aQAUGoBhNmcDQ1XZhCVA5l0rnZehA5gYBMSQIyJF3HUzEQiukTr6J0N4bYapP6reJ1i9OXfRZ
ndzW03o6PU87QDX69wRLeF5GOp/y+WGUFODBICOIZs4bgjw6RFaKvv8083HargYJ5hhiuDZ6GTHw
iitQtH52MfALLKF6YwL43FFuwQ8IjqkdfiPE7foIzZewQdaF8uOWX/kxVZIG9sfku3WTbUUZzPem
qKmi/bvca8DOcNDQU++oOyX1MzAN7Sm91roH2UWRKE7UXesF/s1ztq3ynd06G1p5kQ0fvRzME3hJ
RVzqvqI9IEHsw1W/qfUWmXB1msFM9ojXtQbimOPqpNq223Hjsj4ve7f8cNhuboJm2gFsghqfDuGP
/GwttM4PIJdqCxxCGzUgzZMw5kHLo0XbGPYu3WfPOOtO85DS34MqzOVLMxHICgliCrDDwJSRoC4h
0JP0RWRBQeRkvxZugLidI5WfA0TMqR1nl2wGt3puR/IV2MUqaHeA6tgiYnS5A320hqgTD/P4nVk+
f0h1r3JBaaf7eOgpuZqgu0ckgVDqY81oCo+K7B5ich8y/QQuU/WvmIpbIMsHW4x9emEx9NwrJZqf
Bpz1fBgsaBbFJfzArGwnxFxwel25tdUPVYXXQbjsl9bqdVcUPVrjMAEkmE4rKO7WQOZ+pvgL4AmQ
P2tB/ylhGESCZFErEOgBY/90dMB29kbdII3lH/N7D4/Ko+mBSxSdjLijQ+UNXzP0yoU3dvdbux7r
8YTitfsg8ZU2MBob8i8WBbkK4MLRd+pbfVQ+Ofb+pcwQjPCtIHvVvjoV0AZxnKekjXgXaO/GYYDy
NZwjxGp0LUQxbWBbcbR3BIELMv4zzttGy0SbrL7hRhwp6JH4ZR+hJtFrCJQ3Q1IJP71VCtiouBan
bohfzCxixQyQA9ku3mhgOcH0cg8JyaOxg3er31bUDEA1uPqWBFjrLWc1DWrlVCh74AAI4Yw+1PjW
4ae8ptUm2xvts+O+qV1oNjgmhuvXAw6jZYFJ3acR+H6f2Ed+SatYf6ysiIH4tryk0Np9BxkoMDi9
9m04Y1bHPaIEocCoLQU2liKuIsDuCdwMyzXapAcYPjEDgcNQoeMvxstibGrrRUVGidr5ejOWalNn
bbysr+oCnSkclqr4ILgKrRXJOG8DVFqAZwLly89K9QUeGG9Um2hlAIbMnKZ2B94gaIz2I9DYwF7v
urEyXBY9SImDA47NfMOnN0W6R9cukhl9YFVTnFxl2RiL4hsK5Is1y2scfee2z/l6k4BzU2A6g7Y+
jvW7YwI+N5uIsLOdZx6Bl8e8gZcuTTS504MunodCpwvRryhdALGrzqv7vkD3+F8SVRg5RA84NdaO
SvVVmxJkdTWGw4xbapwa+cTzTdZeyjyqyHVs8A/2ooiTum5KZ4fcy9cmcKMVD4yFTFkon+Fvdgpv
oHJleh1iBMy81N2pEHvNVoAFXkj6YhUPSx+7/VGvDjM7L0tAxoMLNaO+Ahdmy/a9Ugcm2psFfzH4
ZVTfOSbfDagvpBtXfUoR2HbtyepNb6h12syvIm33cniSiGDnkvuqwqmGhzOVc2Aor85wHKpEOrHu
uk+TWoQtLrrWEq/UgMydNQwP6vOWLE+cWLEzXgaCTCfzhZUUJq7rd4kz0Y4Vf+QgCzYSNk2bBjZ/
qCvfSRGYwJuaEj19Kjw7NjZ/kc5HK9iTC0uTGi+kQs6n8hiCPLTqQBJby5jBGzAToko1DwRyntVx
E5MMcVa6XopYecD+9mDL5BmK+PqVEedaIdRqjTQ0q4PSHUdzK7vnMb/Oiwy4ekhTC6T2zw04JZp+
eHSWIpCoCRUlkqO6oOq4Lwg6U5HhLBihyJfHqkGHrDx3PJxtPeRjlZgTFMcnQCOgZBP1dCzgXKDA
GzKY7Nxcwjx9IVa1sTSkKz240pELgWkYDxeAwVTA4LPhpUN3FzSONmTmgGmQbFRGvRGAgwcwx5tw
j6piUtDDeTwH/WbeHMrycdE+raU+Q+bDL9tt3ezW6tvNFjys0hPIZG1LSSxFCbVKRB0z97rocVHw
Md1NL/YjrEyVamHvNGFlOJ5ZNZtVm3eu/ZDZ+MMxPjQU9b2gEtrLTI0x1mfhY1TWt2yo2S5vpoFn
iqrXArCRlCArA3ZSqttsRL5UK5de+QY6Wt7DZbaEpvpt1L3XlHVopGW8aPnWLpaEjzD6CxAn4Bp9
gV+myWMtG6mGGu9SvtdVRSvHoQP4LybM70l9V41DQY3qCGSHIaHM2+l1SHvUQ2WyFptcQBsdWFY+
TnlgERZC4zfInJHKFVi5jbNoFGSCKcZRMSwnRNK4GK1v1Q6erd7xO1jboPShZBmu8HWZxnhG693M
0MOlk0gi6dNTaE+i2U+QUExwffw1z7dLCWFFm3nmDOm69qy7N96i8DvcrKyORmHHzoySlvE82/1h
LtG8TXR2VZQmQBlraR6McadZcZ2fG+Q6OP/W3BK2z5dYYceCdH5f9TuO1FHrhwCHlxoWrQBDTnUW
q+VtyI24dpq3ptc2NhIOWeDqtuWHuuS7Tg6B7hQv6jgGfa+dqtF4mPX+YN/HwIkTEGefF7qfFwY6
WyGxa5aAIfQVEV+tVTuZ25upaHxrGMZ4GIePIesF1ZrqG6dwtoYG+Zhq3lRtTvQaJSmLQeJRYWE/
KACDYZl69azX6rkncm8I6Hw0BcodGBtYZn90vgdHXKcyoxiUOAwDTFAhXK92diJbN2qOse7RmOm4
WL6FwgNC0wZqhUWjR4wVCDlQ6+Lap+B6WLUFVQCuTOh6kCj6ZRZI5Wtra8EHLNrz1PeH1u6BKlWB
4INvMFRIoCjsLtIrJ+RUOepVLSo4K9zsWAXlDGucdrHLqi3BU3JFTzuHBRkHHZoRtfI6I+x3UBtc
zaM2gWIHoaxY8IPWQeO7RheQxpiDAlrxE2+ppaweJKC9en4Z+geghtIsaQpgFYUEFGtbPVzLJ5U9
ZKlf1/4EXY08Ru0uW7YVeW1XAGtUAwiJAtVUPepGSLg/dtRBT9yKOC2oAEjW1LCivNjrSuK0SdZf
OcMmhgNcR58Uqj9rCZP7Faw5DOkGkgz3qTcelPqBNz0t5yPiIRf8KBaKi2os9MIr11cM0YL49I3Y
H5l7M+85t/nAurdZRi3i/r6w4MiRy4PNyDg43aY1Xmxb0hwYr/jW+8HX2YO7RDZ/JAji17bCvK8P
tMxApsevM5DiTIdjF0DlfZdtbOV1ct8BEHK509fjDBRzeVJ44qKyWHBPjNKzuu0AEu1hm+EsG+So
SnUs7VeCyL16tch+1iNrDEzSUxucWepnuuw08t2jVGOi/bfUXlfnmPFnCSjOQG5yW7VPvf1APXAQ
Q+C6VC9ZkIICh3EULJHpZ9a2UfGSmjejO6IE6uSv47DrjW3KQ6QpovgUqJM56c0mVawBKhJA41cT
uTOQvgrmdZ8Z8aC9N4gsZH8pC+qaSDY634EuDNJj3X0oUAvpnBtDZJSr+wH97W1oGi+Ki1IesGZD
CaSmb7scwSzIrTOIxT50SNdB6mu4twm3vCkBGsqr6aJkQgialgLMcAdLc8YNcVHXszgEHLoR9UFE
2C6QOycs0CTEugwpQ04H1OqyZQpQ67+NZu33DiB/WXrMwVwlgvJaNXwFpywHFEqw6wu25X+oO7Pl
xpEsTb9KWd4jG4tja+uqC5LgIonaFdsNTBGhwA4H3B3rO81TzIv1R1V2T2ZUW+XU3M1NmkVSEkjC
4X7Ov52or88NKqyW2tUE/qkjl6kv7Pt8/D5ybPkMg7eg4fOuS5xUbppSb0iB8Mb7ZbxG3rEJ6x+D
+7RGD8V66Ptr8kKSKLzJwlMU3zfRg1ruA4RAa3lTWTCMoGjxpYh7iYerhu02DbujbMNtHojbWWd3
zjRk23GKbsp6ZOsZv4xOv8866znsiY+jVSwq9SWw4TPBO0T0oCVx+mI5kMtx09ri0AEXL61zFToR
NLZMItDdPme+GZLaqFm+1Xm+UwHnydKcUj/+hEjsoIoq3a35PeEiu9bKNtE4QEboUzhSK3ti53Fz
L28jRrUQt/bWwCrbc5h4vqQcGKDKv05K78pLB6S5T5a7V8GbANQpXKISirfJ9R7nlvWTDgD6l64/
O2bO8NID/QyWd2qd+rae/XOce4d5Bd7vp9upufV7a59bxdVoAdaqzDte/J5ti1uxm0823JL2na0K
CiA+HpVmlhsfWoQBz6elZ45b0d3Y5vPlTeYjFNXwTcSf5SjPbgp+vFDR++1yGJbyLmeNzzaxr/A9
48B+FXTHOWr3AwKLzOFIqKJdNLCXgob1kAqI5I82zNJYqv1oBxt7rN9Uqg+OJPAkKj5aU72dmwBi
Oj/UwYCkCXVSHB5iqe619VVOb7ZG2pDDiln5OazzbTOaW6eAFpk+5rI+ZiojVU5+MWvx8bLeuqZQ
O2eSB4XCwUXQUDM9tYSPD7pNxlDZJT4vqBhGpzlpizkgw3BVC3kOqT9GxBZi8q7SkfTgdtilc/Sy
6uLZlO1VAS9UVnlinDGppHXpQZ6z6OOivyxLBBqq7QMl3s5fqmRZrZModbF3J6DXtYdSsRQLuczH
azFSwnZCnvC3XzFS46M1fHYLiFjTPARF+TEAt8gHOoLCnRCZCMK/wHZmhfCoCl7sVdz4ZX6Wiwfc
yFpfow+Fmm9D56IOgd60NZtyv0/VfD060aXg+lx44QOawhs/6kAPu4OTqZ2w3S+mKz7a6Pd0nG7r
hRvpt7t+bOAVelB7eSo9KEu5mtvIVXe1m+7SYX2pLOQlZkyv6t7bVpwBO8eyn9PO7GY7umE4yHWu
2vs1r/Z5K28WPmsz0KwMAjy8P0XTl7wABvHpp2RdbDV4sDeob3FTXM1sGxbkVT1Hp3j6Xlv9yfg0
1VEXvHWtDpPMluvGqAz+pv08V9VeT3Dlyq4/LLQYfIiRK3azf5B9t/U5AJnq9FjpdbvMJ3/Jd+P6
1I23Qv7o0mGTx2PCHZHjrRqfZ4I9EH1Kai/Lu/UBLUFfmAiv+w8OY+u8aJvO5daBoCPYaxN2HWKE
KzM/VVmVsJOsxXiStEdjFGO0zkCxDlUFrvNEmP92co7kKG/lzMk3MpPViba5N9xqH4GaMDdV/2jF
nwdXHdP0IJtzr64LV6D9MUjl7F1Xfu4BydPpIQueWgrZovkqVtQc1zLbC9gaurYRpaS1kNSK6LLi
MB4fRsB2Sw4oJM9u/inOWANBB0e2Ha29q75J8bn1j5Viz7PdrX8xUauX2bkdV5GkMzIyCiMaUL8M
97kZ97E6+euuMnIbS71ruq8FIERL836A3jFgsjPDBCdWe9CdIvfVXbYmThQ4vld8z9Lrevg0Y/MF
YtD6usnMtkyDTQxeOJ99MI6GjDvS54aB8yd6DG3u6kpf8cxhvo7ZtZie3Sygn2MOc+ZtKY2j8l7Z
865v5damBopBCYLAuneihw7i0aGtMxcJQ+UfxpG59x7KxKT0CCsUKA0hbQ1eSrSORb8z1sskz3XB
/t4fYlqOcXpwkNVUQFJhneCK2I2IBBf9uKQeCHe/X20I9uWG9KYDT9vGAXuum1MTl1e5j6oFveVS
0YzdpzMzKlkqVXvTmDyxFm+XTncWi8guyl08P8/DiT5os8wUeMhNVr+6K1Vxaiuydsv6dpY1cVVn
4PbOkFi3mKs6q04SISlLDooSEFU+lFFBXwNsMrDXnmmEEUsS/1AeaAITu+c2eIfKex1jRj0CITNs
rydL2K6qbZvZ23FAbtS2u65AsTn+8Feerbo5og4/u0I/uHABnoOhJOCAZmz7Mi/UAajhuvaBqPlr
qfWXdY2SJY43iG02BhDe8pOy/Ob0pxDNGaNXth088uiZ29kwwZPQJF+vexUzV7dyrzvpoYrFP6sX
iD+z52OfehdR4MTMkpiwZY0WKmbG14o8+nJ6LzYxhWjkS+ujn5sdgoutXdOQ8aVGFUwAAGZXzR98
pmnnfPNjcRygd03mIW6FEgxeY3s+mBrQGvXM4IpddFGHDUicAF1MgI6vB5nP4LbDXYpWIF6gWDmS
mXh0Y2fq0OZfZ2+6riYA4NQmddqujj0CxBThnQq8rW58ZkeR0WbGrTuFALiAavVDijvMGtftpWkc
ppy+4GFeUY00aJHbm7Spt2FY3Xg63JUhnn77a+QDhSRevFtnhD+GClkz08nad9myk5a4W63+XEbB
vpy9TcAX69PSj4v7MR+XbcRfhny02hLZYZhIsFjbfFJevfNWcjoh1JYVdvk299Ztj/wpAxZ26Inq
Oj2G0keHlzvJMDsbI/1rwkSRek7HBaUeyURMF5yvfY4LD8JFgVNVMuH8hPMO4RUiro16lpmAl83U
898U08OyBwxyj7NBxmnCs0IcGOZ9IrgdujdHgNbZ27OHqLrbdqH71tRNf8zq9jFeK3sfB9nBacCZ
sba+ZrH1aKbxdRQsi4YJ24kkuui2bqz2aK2uSQJAP91Qjo1lR7XknrTDQRVH4x7Re71baKMrx0LD
Hi7U90wg3+QFp4dWfJKh8eNdoFyJ0HOoty3yolRZj6kcqAJ693tjbLriQf0Qg/i6DPAMi6W+RHZH
V7dmN27tcPyrwEZcgQgtztb7OXfuojC/raT9yaj42Gv9NAkg2xGwbq4lnCJkvd9FFxlefAjdDruY
br87ElCIAAG67HRwE4Kr76Qe3W3GfdiOhbwifYIubVLWxoSoApeguCZ14KZ05yu/D9HAMzdju4z+
GbPGRThH9+hmJjvweBY744Tp1vWbZRPO0O2BbO/6ZnI3WbTemjL4Cj210Oy7N72B+8xN++hPndrZ
HhfpHYT4zfraxe6naM2PssnTjba6x3ZsXkDKIHC7eBO18tim01c7Tr+FvUza2IXuRhoUF1gwp/bJ
D9pz0E+AocXdlOqnvjCvPS1ol/mf1CTuitG/bTXKQ6d5Tn35bHL/qgxSkRhE52WJ6gu92TkzPRrY
yxmtsmWbi5LnyVMHbwEowzCZOD6kcl3WD/mIUKovwm3WlihFzKvIAcicqDpYS3c9MfEU8TOa69AV
z32kL9KKMN74Yf4gdJNUc3B0lb6tLHFcmvpoJotzdZLgU5YfQGQ4H6o8O4az8zZWejk1w9TA92WX
OMOcc7SsnoKhuRNBSBOaUon3fgXsnhWvrdUxm0mUAQSEaBHqdY8k+NSwz6tC6TPfd9MIZsaAzVTf
Kk1NEanxbmlFuS2b+mUeBkSrSIijXn2LgvpW4NHATfQo2/YeBwZ9P2qhlkxBZ2K59324E4H9MgFF
7VbFHlcXK8/67NyJqjBXVVmn+9myepqR6aYzgj/cdYe+Xat0C0wH4aULuslB39TKAe1t6ivbzx4G
O74fBnYHd+x/2M0gdozW9BIlgm8TI2RQ383Zh7IAcd/2axQ8thmATiS6F6Xn7Kmk0bvPbLsNEiPH
9WC3KQ3jAmL5UcShD57QQ064nm3O6xSU8kRULQM2xBw8kEgxPxcjJVBXlvgqO3vdLZIKmbaJ8BIf
IqCJls92ULgnJ2ui+6GI3Rtr8tBnx1GV76ywjT90Klbzx7Ai6+fSnFtdDwVT2sivN8XY1+LI5hAW
X90gG5gb1io/TvK8ZEYi00tZG+zlrbPY6bFOWxsCrqMJQlDjlV/7pmggB9aiu9Z1PZ8Idon3omNH
nFMw1Mlrg7spTpE8NdPwccnhCFReQlg4Ub63aLp2OmdDSC3PfratsXqeMtmdWArrdnCd+mpcFj/p
yjk+5ATvHCNfrXhKlpwdVS7bso8olhCwLNed8sddN2jCi0Jmvh8R91XHGIgu6VRNXnNwAd2ixj7G
cR9xsrn9YfFEt7dXe35kLYD8h/F47NIVLKuc88T38uhhhDzgGQLdjstaJO4SpMhhzQcx1MCES5Hv
sJ/QHDBfABeNdeoDme7q4Juf5Xu/gXTH4VGjsx5KAbomxFs4NZ89ScrijFI4q8BF9E2fUqetfXcO
4PWHmnyz2pu+Zam4N075IBr7KUpXIqFaph02bWWjcR+uLKIeKJmrgOBOQOFmoAY2fUsRKXx0mry9
Pmi/jk72FmfB51bPP5wqHralPxInhFnF2QSVhyKQLNCw/DTjUYXt1pPfPeRFIYjxDc3QnlKFWhu4
xq7e8JzbwUnYIsfmodSSxYmv5ERqo74UmLNdGXUFdE1JO0yIvdy6qfJba/VTeV9mQUq7nOo0lM9e
F9Biy8GaxFVbRSF1LUJyJo+bvNFJ1E8iOig7XN19rknfv+2bNh7QO4iYUyfygS2jKbOaAagp7+JD
xSzqhT/t4FNI3Q7ePs5HFCxuKIO3daJIPtS6j4Kj3w2XI8u4loZHacca+Ymsx920FAiy+Wm4pzTT
kqNdNvN4aPJsSk9VXk39VloyyK7ddWjORRC1+TmOltV58jIRuhhqUuomSeYghE0hqvZk+zKd0P10
qKQKZ1ynpBiXOr3xXDEymWG01ukxqgRoYOkr9sm+Np7ce7rqxGniQ1C8eVnhP+ahcWBiysVZDsWg
pvCHzHuwyxJPFk6L1jjDSXrEhm5LL9YsIh/Eda+zLmhulrJRhGyXi1cnTO8Z4/2oW4cyOZiCLskM
iBfVteWpT4U/tera9dIaJ01lZXmKtFsjC0jtoZ73re2l/Za00wH6CESJzcJTsU6E6Kvwyptb1VzL
xsN51nLcDrOtJc9XPE43og/YQzRzTRw0KhGA4JpqQUpRM7Yd4pUKCcDqN6K7Ip57SXcl/RB8bGRX
ZXzsgkmt9zyxc0EPeIntDPsA5H31msBJ0tDDY7BU2qf38SwnOjiUVfY2k1X8fQBSBybMYag2hs1o
PlY0/Aoldp75cDs6rnaLLme9y6v2gtp1zvQhojLfZHanRFKpYfqahqJzbWp2HcknO8Mi9ziUsW2e
U03Q94OjPHAmBjP1/fdoNDNdFedWd8w1fqPT2AyoEaqFVmYX1l3b8PTK2ezyKUfEPi5yRZ7QqtBy
6CiWJThNoTITosu8u8iKW7yHhApoL5FkrNgP7tzOiM6lq/mcrkPLuzb9WsPmChnuTQP0da38WnQ7
4Y58/bw1v3rp26h51lrm7SmcF7c/Sr8r9cmMXRndFKvF3hhAc7ZP7ehacEiNWICv4ty1jlkLUHaI
WqHLpIpiCV0+OWK4T2XUhdeyE8AOWdXwX9mp1n6UpVLMLk2JP93qtNbxVcXa8RMTZlAQkCsD/vmw
Fo21sXWYOV+scIAavYzbUAe/Ev2rL9BkmqCSZtfP3Yp4B8zP/5yayJ3VJu39dXgWq0VEmCtgOFfj
+YQxRdLur6f1whqmhSv1p7IexHTnyCi9nRxvvmun2F4QM0Um2086M96L5UP8JFlrN+qmadIGzGyS
02c9NZOP3rwOQqjKCq7dxzGXMadhDpjFNPZuhto7NSo4hKXMUZU4gtmw8QphGLmlC0/RT2uBrjLz
Pmg7W+7mwU8/VCv16sGdlIyO9loVT7opi/HWWS549oLJ0drIPi1JKLbYFrfD5QEjjT8I7MR3F79+
wZu5ogis6wGPBfNTo1PKjIe9Xw4+OYGFLZ+wwfpA8qHPR3Gpgbxd4dfZ11Rq5WwdZdv+Djhnic7E
1ssPBe49/6YbCif7JKxmDvaU3xNADf7UcStl0fUntiOmBc+dQOkWx61TvYhJocLpZYl90W6kQrrB
+q+SuRnjNJl12rnXWVn4/cGXphfJOFryczy2nI3z2oflOR47j0SyDifAdipgVufRp3lqdcVpEsVd
BSmaiTa9kq0jUF443mrTZM9Fn6R2XKGM8NK1Ps6SfgxZdRnA4ncij7ZTL8CoGj07tKbDXE/7OnLS
ficKWc2f1Fx78cZLI2wMFf5NkItUEi6V+mVWHgdH1fjRSxqIo0nb615b06Er2+mYIZQ3h6wqtbW3
hJL+vkmdIANRykBmgYt0VVxhXCvzoz+XsoPdb6HJ9Cy0pt6h+EIiqu352Dia3tVpvUI9ioKLsAWo
EszIqab8hbrOx1/mjFQ+SZuuKbl+oQe2OWgq5uswn3EDc0Ja9VGtFXq0fGysYT+ni7Ku2tbLIjQM
jWBUQzEXxUtaKobV+3AtGnMQBCcakTZ077zc6b4skrPt3MRT9l2PmtMbH2d/Xk0uP+ncRhpQZiZ6
nmWUhclS6jrGIhnhn0WAMdEplgTYNVfoTxDm2SQcF2fQ30aarR1fnB2mB459WeMKJNktGr+CX/SV
4oFi6RMXE3E622OHpCNYXQ+19tQtzktWLos6UXW64S5SkfROcZTWZZJX+TDLW0jWvFEbp3LW6WR0
ny8HuPrQnMxCvu6u9OcpAPmKRnEV833CddBr5ldV3WX9MWZzIDhJybZ/AVeMgpu5FYO9W+YUX3IW
pvSR2iqQvTf5OP0IWZQ0Wa6L4yyTa4PKtXZRx9QuGfjL3Nh7G/Zr71UFIA5GZUR2YvbG/gGoDpbN
Iwmr3xqrsisos8UHQp1tU+7Jysu+2+Ei3GvpFrMFYxXirJnSOR6edNvUPs+cV4T7ZfLlhFpo0Pl9
N7Omk0x48xMEiJfoZrWviZ5td15Ob0hONDxtbzo0UoGdOR9E2K8eho84KrA4GLSA46Mo6xpr2Rwv
6nLNIX60AleYT9LUudgtvZHELc0hE6DdiuflwE4kPsV8rxeNfgar1/q+hTZsDB28k1XlvGprydLD
wCp59dbZpI+pb4DgG0+2eBGKClpKWGkr7726gF9gdbbwfEOT57WhQg7WP0up+4cshkDYnhMTMeBT
dv7D8LU5tWIpooJ8AebJgRzrbbnrcE9s2g9iT01BnXS2/n7Rf/s2/3v2Ju//Hlqh//Yf/Pub7GD5
stz89M+/3XVv7ZNRb2/m/Nr9x+VX//tH//bHf/Kbv/3l3at5/cM/ktYUZnkY3tTy+KaH2rxfk/dw
+cn/2xf/8vb+V56X7u2vv7x+bwoMwdqo4pv55beXTt//+osXBjGxWP/2+yv89vLta8Nvngvcv385
vKnXQv8Pv/j2qs1ff7G8+NfIZ6Z7yMhAh0jSS/bF9Pb+ku/8ansB0wQjh5/wCD345S+tVCbn1xzx
q0s3xwhVO2Aj9QSvaTm8v+a6v8YuOdm2zczDgBlK/i//9Sb/cCv+z635Szs097Jojf7rL350CWP5
Xc6IYHqFF8YxbyMmTCWOLiErv4sXG+mJFcgBLrIwH8pduYBI72sL39VDZImuRIHvwx51zYpO2xRW
JJI2jKxDpC2yBQodWffrmk2oGmMY770aR07ZyRpMtCmHdrASuIoOYWTbQp9ox0NdJv1RzzeGwgGv
SSx7symsAte7Gw5oN5YwhUbIRGPOQ75aw4eyG7z8R9Blc/Xgz9bwg9bfIMUxZTnPJ2b10DmvMhjl
tbJRCW3X3Kjudh2CokOyzSF3x/k6ovQ0xe2q9WKe3H6mJVRO0fkHMcWDi6NzXArS+3WPhUCmIxXu
KtfI3nYe7elmRd6CfYfeotg5VBcYjNBsYTakbYu3C8l9ZscOg35RZ8puKNJGlPtQre4A4Y3DtGKu
DfUluHFOPnKzn8YBj1uUBUJhZ40i/W3SYVfvBrdFu00nh4gimP3H0YbyRaLUTM0pjw2xaMEsnNe1
EsI9ed7oyNuRYXkEL9kDzUktQ+oMS5Z+cXWZVj+8CJFF4XZoGEDO6d8oC95XB6i97cjB55DOMHGq
q8lgKHzn4zp7ebUJyhhtPjPPdLBLl8kdGZXqwPYspRtCAI+DF3Tnri5ifS/4oLA8HB7ppnSmODhE
7oDgrgTd8ncL6cJ8MR1DfB+cVpgBNXIVl3srDPMsKf2Jcce0+366C0gliG9Ctj08ums004QUfAEo
FWu+oWF2XbiHaMRbV4cTX469jhUsnnsJS+JEmLyvpbOipx5UlD+ETd0NSY5g7lWq2q0PtTHkKwal
sCBcdGg6RMt67K4t4qPt8xwBT2xsCyHaPWMGwY4WRsxgtqmhmklIgciWrj/ifAgV5vwqLaf4EKRp
CmlS++t3NTTBdxpx9YSJE/1Xv9rKTzjPI0KHp7l3CHtUnv+Nvnf+OAtreQ36ugxwZCoLTVy9UowI
EOWQbzazxGH15ehd19YqseTRdFZXRRNk7XO+rGmaZE48oBjPsyZIYlVJHCHvZ4p4P18alYavXUGW
1SFvY/vrWEvOIvpsziU2k0aeu5RzFLaLo6sZYot42PcTrVumGD+5I4zYucHqOVuKH+PzFFjUHQjp
rDhIhJs11pYZYo/T+8EpUotDtAiM86GwU45Wnui2wwrcVIkYB24rsdPX5bS0B35h/Ui+SI+xxQoK
667L4fX27ftBbt4PdQoJC9/4WDSMf9GDG+17T43mZr3UA74rhnIv3ssEP53GLLEHxyIDYpoJx/bf
y4oW9A9H7uTRUxdLj6sYUOGgFsYJ2MoqOjQDPYNHsm6C7GpV7/K5LE5o5NOqhQ/WxpmvmsWfEEcw
HIYRxXRr7XWzTAtWIYoNwFcwcge7cFStV/jX0/AwvddShDSMwQFKNF53wej6pGy+117dwG+fgAgv
RVnx9xKtm9KqTMjlxCc2a7sXO/DLWZ2m9/ou6Eucec573Sd6TQ2YxZd60HqvDd3Wo07M8ihDeWxR
KX+s0u6yemNpwdTx9NfzOVsuFScdDtXnwOqqIXb91LvPUOspfzO6gGZ7R2X9c5OF+Hqk1Vu3sa3W
NfGLi881j6ymvBGXErh5r4bt98rY9pe6RTNi5LqL3DYLn2YFL3rQfYzfbAgjv7ku3qvt1tOSyjuP
enn0CLFies17dV74GZW6fK/ax9Be1zIxc6vTZF1X1312clnEKEUFLbFl/NZ6dBdv8ja5yNb5OL/3
CMBVa3eXZ4DeaYQUIFiILLCqKP8AwxSCsQIjV8XR4ZBorhAdTOv3xWSk2ZRd3fr7/L0/KS7A98Hx
HKKEgkaNpzH1Quew9FOBPUGQOYSKwTKQl9k8Z97NCAg7XPHm6F+1J9KYqhfj77Umz48g7nTmv7rS
aZxMYzAjwrJN2PR3LSeU3Ot2jYP9aC49NCLFEUBtHL38Put6GiusoKWdndooGgkVmPra24u4X5ok
04q+eqW+hOuvfP5/FA347ogHmp6RXHNcFWqx0p3buFZ5M/fROCee1zRiWxrUE98sjjm5b5gDgdtz
EOkFUe5mVZxL0w7eVUdyTb5ly22Y7sqO34Pz9euCVTie1odq7FbvqiwNQ1OCge3yeijpETbEGYny
ji1PWQ9OmmLLhhvtcNciscHgEGRvrZUqInQqJJ0bRKSfy2E516Y8T2JimLkKc1vfVMvc8upIT7nv
0tj/SP2MEyOe6gDj2WK7aaK9wVkR46UWGhCrmp4RXM5ZortQvMjmElJflp3VIiOr+4XDVwbmZopK
n9FxBDr6cK6GvYOPh97dL2UxvsVpdCSEThEKUeiqZURvYfHoKKfNP470+Qm7ENY6GVUcFpkv569i
jt10bxuzIPxriGMDYSoWhJWqI/jEliHmYLDB8lV20fScDTa7oWA7lLvM9riFtnIh0uhm1ZRE9sqy
kQ2o807IFE5wkumSnSVQ0XAoyyxqQe6rATE0nemzYiQWOm03y7B508zxZtye1VcBuZjNFPj+cAWY
nnk/3D5O1V76SJl2NGQTYQEkqLfjxmM2uL2PzFTFkAo5a8F1Z6B6zZJmq+7dkMiMpvGHQ+SUKG7c
tpQJ5xN0RyllEBKP0dClM9c9n65gF7Enqr6oIPqYmoVQwIstQmLCwSLD2CvH7FF2FTuDW8ohZHc2
EBBL2OmO5giM6rpfROXsjRcBSPZNVBAv64XmtZ05E3BtWHDKG9E7iD99pOTk3SFBIBxDE6x01Jfv
ZLfaTAs8d2GukOZN1Fy3XU2tm1g9CWabKrSX4fL3lX5KUfbrdEONWun9NEWdvB9XBN5oScIJ22g7
KXGn6oaMqQtKkjXnsOpm50mzb6UNWxzmlmfRNGX8aSRo29vwEfDZOrWdVzs19aW67yHeU0QWohr2
nqUXiIvR9utEKXtYedpF36A+anN0C1XJmp2U3ZKFhR0DhUS0FOoFmNnP4G0WBxYbYTfOM1vM2XfT
h2gNQSJjpO2cnSQPLcruiRtM486cpnbo5vtU1zAfrZQGgkNZFQEIIZluG0p9QkKcCxycDLHI8oea
/EomcbTcOdz0im0Cm5mzIn6Utvyh7GqpPjVttzAcKZe7oXT6GUGf6tpXqvG+P4xi8ElBcKr568Sg
oBAxPYXYjcxmUMIytEr5FE4wvUIzkR0wPJAWAfr5YsGcS6foPza+hzkxKOI+R3Y0mvWcZgs6p66A
tyZ4yTYET5EKBhro+M1umhpKs6nPqWdXanScq9CA+DZSjwcotBovvhIDH3m7Fs2q9x5WZb2lRC6K
nVXWxcX16F1s9CB6sF+X0p97X2NB4suX2xrolGSNxXNxc3Oz1MZunZDYnkY33TMQmCHlqL9oltaG
8oj4DB9AtxwcLe/rxcMoGWFW6auh/wahsIzIm2TJ3No+Yrq4Ct3oc1UX8Aq02naxD6eeDXTqCVkk
IciYfgNakhbX64DY4+/xgf9Sn30u8HZq+cP8san+Y3P+/103jsxX/NNunG3/f/8vVRj5l6dXyo/f
N+S//e5vDbkb/UoybBBFAeNbXXINaXd/a8iF82tE5mpEv+0xpIQm+3cNefgrwyguk7folH3HCXnt
vxty51fglEBEYXhBVqCO/pWG/CeAxrdjWnoRCjdgGpbj/DwLkQe5GmAIzaa/8Pelt+lhKn8HVPyG
Afy+5/95tPs/XOOnlp8OdPDWfC220Qte9eQySzJFlLzJv6KStBm6fHuJv4cgSyyMWmaHDfxP3sFP
oMPP7yD4adyXqxomzXg+gR3b5nXB7LZhhOZb/424EbPHLbmL/vRD/xRh7cfsfJdU3cgRDmqGn5Ol
Q7RaYlR4nNKz/8lQam7sD/IL4Xjkmm0RBT7UTNQm9PnwL44x+PnCP8dLa3ACM/ZcWDUvnbizvZsa
ud0//0J/yif9h2v8FPQ8G2GR0XkxcE0vToqBFu+cgdT+f7hKRP6ph7TXpZz/I1TUhXOWDROG0VoG
QLlr+cMaw9uRrvBPLuRcYk5/B0q9f56A5w1+OhQi8i7r53egFI6qyKJ30Btxxm3D2NMTAuGjfrNu
0Up7/sZ8IMHhqrjz7v3nf/4Z/6dl8vsrX57P3125TjOQuoor6waNH3FxGbFKLRlIS/Mn88Wcf7hp
ZEQK5mGGsesJx7d/+joZH1Wk2tQQAbspoS0KkPzKLe0E44+XHQkjBJP5b9Yu/ZOn76dkYab0/PG6
P4XZShFabaO4blp6kLptM5wKsaKl9CcCvYAC1+NkL/qOEcn/yd55ZMmNZGt6K316jjrQYuqAy9CC
QQYnOExmEVprbOctpTfWHyLrVboj8BydldOe1CDJ4nUzmF0zu/cX7l2eCu3u+hQvjlujwKqJFEaN
D++Wsymmnd0MroEYA71qS2f4Bnzi+uv1INKnDzmN8izK7EOOpG+OZKL0u+aNx0aIhQE4qyMSFE57
T+Epegde4W8RtfdWYs9z+McEn4Wefdg2GqgWtIRW67carQRgCSsbZG0KZ59QRj7YjyUiBIgqRHQJ
FQNwAa2M65O4OBDMnDgrVazOtdk2xFNPS8BNYSwjYTKMdMzYvl+PMNfU/mMxnoWYfabO64BHioTo
7I6TiCbcb/ojiqa3aAfeIA55Pdxs3nRJFyVFZcNRXAclNlerb5I6gmuCSpcM9htOoSNCwBhoEv6t
MB+OSWcrHGxMHfcBDa1BvPOCX0r+u6v8uB5iliH/GImGPzD2s9w95hnSA2IYpK6OQEvwbAHKMGVU
Ux6i6DudvJVJm+2kP0JZsmZy/8G/bb5fuwj5NzNj0lrw2FX8VtcGkn4YTyv318e0+HXOAs3WQlsX
JjcsMYQJgJqPZdzgGXfsKdpcD7M2ntn2TGMKFjy6MKVCMKvtIAyp91aEsoVoba9Hmu2fTzM326aF
oELAmkThIhcdHDl58v1yZamthZjWyflSE4SmCKnOg3pGOzb8XmsrH2VpoalYEojYHxjTnfQyAK/p
pB4H7hMD3ElDREfGeMp7GH7R7139eH2+lhbAeSz5MpYYxgWMfgZTQCWUkMkZMtMugHRfD/Pxm8+u
Fx/fRZUVljJZgNbbbAVIiog4eKZQ29jTmU41gJuO+Av1FifZg6QufwWP1q/w3rL7U/AoOuDunWKt
E7u0CrlIsXlV4EdcSC/H6rvtGEQCrJL0VjhoTrXtfmQnkIc2hMtb4fu4RXZyv+oa9sk6gwR4HnU2
8q6MQGf7IV/zFD6q2/6AAttDdpQ3kaM/X5/ltQHOFn+Te6geCIhUtaa5zdA+bcbC7lP6O+6v65Hm
h8jH99RolPJKNMnvc4PJQQh41AMdsIHV740dwnn7emvsQbdMtk8rq2dpQ5wHmy1SULCFZmTwY329
RIFRdSQxhP//GsbyQ503K8n3I7vO1qosgl2ib6/pJtnicp3IGgXgDOyMjcDVuItuijtEjTbhj8mD
pN4Hq5ZaC3vwIt5seC14MS9uerTcKJdV5T8ldBmo065MorSQty7CKJfD8kDYmrVUfgwLvV+krfEl
Nr73v8RbuPab/Jn1clhZJgsr8iLmbMt1uSkomkxMFLCc9FW1s++w2REykuxpqXjctDt7uHG3K3EX
p5TLhgQaXdUUY5aj0UdXhG5kSrNfzSSgIznFXrBbuzdtBLbs6ji9eNdcjZY2hSwaE3iAvK1wxbqc
YSpRfTeUtLbdu8mQMDhp2/H0x0hTe+1NsTxE8EH4xsuyJM8f9JGRZYYLyauGDwM5sYSCFcdrnihL
i0YBEoETOfgVdW4bH48awNAMZFWDtseYeBtEYa5/q6WjQcbmg1cJ6Aoui7N1WStNLkpgKm3xhCze
PZ/K9rb1xngybryT+trbwn68w3PgmB2Mx2C3No9LS1QVdZAfhg5G0piFN+VMEuWY2mZSmw7wSTsJ
Yzsp0F7RvZUtuPTJVCpNnEGaPFXDLteH3oJvFjQIZlbffdVypE898UegqCthFkekiVTOqGkBGZst
wyAfCymcmK6Q0Pa+9pbKP8B+nyzvn9e/3GKixOUK1Aw3VUVXph9ydhPS6QGXnedHtvKgnkbHt6sv
wjN9jge+2Jfu5i+WdaYzRz4PN9vUTaqaUkvvAzEa5duYuChjDHsk+Zy/OazZ/JlmGPQDflB2ePRf
g8N4026AL2yn9J/t1j1+J9jReenlj3EZKt5r3PYNntCX0xjSIuTvZBEurvpeuEF2cg+RcK8+kbj6
HcTaZ+smOsFvP6Q/3Jf61GC6Im8mE1A73f4/+dgvrSAqd//+RbMPmzRlCC4FcVLVRejNBn16Yx6N
7y5QDLuC2LPpSanb9AnG82rVcFYr+TQbs688RDyzFSiUpG4kUGm+3E0VGvW1xG1vi+xevWm37jdl
G/l09+30+5rt6lLG0yhZKrqqyDh1z/JBVVpWLFMTxpgm2COxsGmCtRvGcgge+VQNKOt9lKnO9k2V
kLaNniH63hut7sJ6WlnBCxcmbikShTxFw9N5vqKUvmuHRuEFoUKM33LS2+MhOmmHyZ+zPvQ2itNv
KrTqnbmSepYy3Hng2cIBCU26KGlbCvl7b77L8mNprHnRLS7Os8HNFkgI4yKlRThd48ujhDT0JtgK
toqTxUY5CSfzBr9Cu9wlK8+HxY92FnaWFcBft0HUEbbGm2AEfQES7vpnW1z5lskOUHgy6PNiL5yk
vioac3opTPbJ7QFjoj2GuCsDmVdBP3YYqVTk2mCASdVn91vO+jwWdNRR+2/hq7iNbvya9SFspxaE
2G5Qtv4SrK6MpenTgb8ie8ONz9JnSS5otGAwMrxnGqg1Dehss3euT9/C2uO+ztOO0plliOY0vWe7
agyG2gf/TY+leoslSPkIdJXtSgl5YRjnQazZratULAbi6yBqKgSvb5p25e0/r8NPH0ehGo67lqYA
Xp3fXIeqlAEviwEOCPbHywpaxkZ+BSpA5oO0vkEB5CGAU7f6ypKnzDZ79yimhmfl1HMDIDvbWBEg
aCETp+fjzjtYN5je2v1OBLCcvmDccZvclTfGl/jH4CAyDGj7roHU+aKvTMDSVzTZANoElcYFcrZO
5LzRxbFCWL7Sx1tOqH3jyy8ConF/fbGYuk63Q1cNRbVmYca8kJRSRq8hRD2zhS3aoWupYZN1PYy8
tF7O48wSYgohQqor4qAPJj6jJ4Zs6MF/BcywN4/pAz7NjrJX3uB8x78hmeXgi3Mn3eWrLbEP6+5P
H/dswLOPy2lvqihlBtzVrNt6h4WRo9tIL1NiQmb/IOBZ89rvU/xY7hNnOFQH9Sn8snbXXko9yvl0
zJOo13pB2E8y2g/cK5DfmtDwiDfdy0ckkSkI2r26We+/LC+qP7/2LDXwttajYBo8FSo7RA4qqDBO
Qn73+teet3k/Nu+fw8M+b5aC9FCTWk1BBWSXH8tbuHj33fNILie5Ohy6v4Zdc4SKiXTD3Zpv6vUx
avOXmqR3IFlExliYLwr20cUjULiVAS4cvWefTxNnDxgzAdUXR8SIkZxKQwRIxPfQf4XRuxLo+rbR
xNklLKdh38LiCSjnN2jq3uXlyi1iebYsAAlwBCTaLZdfSh5rqGEmh0Ub3ipu4GQ04xSMGK4viOVh
/BlllmVM2H9ohHFa9Pl7Ggx2WXrO9QhLNQc+yZ8hZglGRyxNCmJC6E+yjVR4vfEdqqj24Ix36VN1
uB5ubUCzLCLEvZugXBbgLPJbJD2W+Ze/9+/P8kOuiAZ2uYxGTJUNCw1I6PP1CItL2Jja6RrdUHne
WjGtPtMAMCPM1Uq2UsNpaH4K9btHRfF6oGkqPiXcs0CzFQblMHTbgKnqQXoo7i1ep3aa/fImHWtE
O68HW14GZ9FmK60tNLOj5BDY6t475A/jDaW9L9BTHZ2mHmXF6+EWd89ZtNmig67OM80i2iTAiPZd
icLo1+shlk/OsxizpQarL25Lkxgy6vDiKXlWtzFy32AVt90eJpgd2KiA28kjT2G0yHdQfXfr5+bi
gj/7FbMFqUDLVqSSX2GMAFIR0ZObeHd9pAvXfljlf67I2eE0VFWuiRUh8Cg5TDVZGDK7cr0RsXi9
M0WQDxp1IUuTL1NeII95WaTE0R7aW8XBB2sbHc0NGqq0ItDhWVmSizN3Fm6WwitodcircRYO2c1I
i3n8eX3aFjfy2b8/218jsg5elwgMR5YPQpxvfaTapQrBuGAl0uKd3DwLNdtc4HAzramZOXUv7e7o
Xm6NG4RvvH1/mm7kEyxGf052a9XztRmc7TK1441oNRyCeqhvGg+RYu/l+hwu7mNToeypfWCMZveV
WBJc1w/5Rv6gbQT5QcMcwVW/Xw+yfPWkaT55XXPUzu/aIXJ9auDSd5ugZ8DmH8cHdS/ayg5Bn613
Kg+YbaEeH9t4Ie2SnYlx4sNa828pG1siwGmRUx1D8dknJOmj8oBuko3uIPLRvK3oQ+jxXahiRbIG
plqa1vNgsw+H5kMyRtOHw/AVg7zXBJWdxFqZ1sVVeR5lliCHKu0VZL6o6HzrToM9OuIJsWtbuYG+
+whGuX9DifXOc9aqV4ujkwBKmtNpjDvAZR7Rc3JZrTKVRnxbhW9xe9uP364vmcXjzKISSgUbUT99
jhpJqy4ezekVTAvO3ONu+d0CoiXFvH7ROljNVXPo0sfF3ZJMUaHCzJtwfnnu66Gux+mwqX9OTvNY
Cd6nN9r34Z1+4w5h+z02QNeHuDyLf0acZWMRwYw2FJhFNQO0PvwTAVLcKYeVS8hHF2h+Czkf2CwL
15aUaLnLhara1iT99KG8Fbfil2yPiPVT+Ow+oEds0/l/bF6QEt5eH+N0OF4LPkvRQ62WljBdSjQ/
usky8bayioNSw3/2sQUreOT3SL9ej7ng5y7iGP/nxE4Tf1YGcjs1b12foJO/h3LQj9Mhh2cST9rr
kRa/oCpP7Q8wddoEUD4PBL1s8Ap/2uVBsu8qvKladYsoin09zPJeQMGKUh34TGVeLR7jdOrAcZEM
kbOE3Gy7BdTPtO6+ZAUWOen4PA7g7IxwwCcAm0NfRE5d739d/xlLhxFopH//illO82U0StC551dE
XwzlIS6e/96/P8sqqdB3cIT4bJ7V/HAD8S1uzJWy+NoQZne5oPb+9earwgANnZc8XKmsrgWY3eS0
qjbCUmKO8iq71YTwCKB3bXkvHmQajQlg8Qpw+tmG1lWoa2XDtQeX4q25T36Yp6mGMjW36QvhWW2P
26lL9R9U9hVL473MGhQt9aP0cbatsmKQmoFPZOf6LwV8kI4VNfKNK9W/pZbieZh5V7sJkROOOpaB
mypvkYt7KL6QSK7s2sZHaRQdNUTFb9JCebY4ISYW1D0EXDyJvXoleS1u7z8H/NG2Phtwm1cI9tbT
+60cUCj9rgdI1SH8fH3ZL+/uszCzLFKNCnAynQF3J3M/3crzm6nVSJlq6zmacz3atEk/JeSzYLPF
w3dLTeBZbLL8V4LfvBy+ieiv5N6wshPWJm/aKWeT51aNLpQjgVqZsirsTG340aHEe304i1EAYsJa
0xBSsGY5oyj9qAnGGmyp/q1OvyFEiAS3shJksSxunUWZpQ1Jyq068FkI/42XLfU7PXSCbf7i9dsM
bvAJxLGxbXYSj4EYdzLE/FGWQT1bRObt9e+NeZZjEh1m14hbph1Ht2LGJQwMu5H+dj3I8t3yv8ds
Inxx+f3QWvGEEaycbd4NbxV4jHRnHivH2kPhnF6ngLyEnbV6D5uWxaf1aYkISPAimYASl2FlNtwf
KN5Qi/YROsI+zs8rQ1u4lKClzhsYOAsPjzkKkNZR3fcaEyjnHq0oXy4EbGpTbV/lHiakdDAL7PUq
0dwhHQTjLQvwzsjU0ekTCw14f2KxdjgiiALq7RMFZKO2sfSYd0X7kqNRtXLLWLrPAEQDBUyFQFM+
cRZGK6vHKOZTyHt3n++SPTYNx3CT22uN74XddBFodsInnRG1RkptXhx1bNDqN7OJJ1atuJLy1Inx
NfvM8LmA21hgVD5a1JefGQ5t0YUe/m9pLiOI5XrBkG5HZNbkjVarLrWcIYW3V7emhYy0LogvpVzp
7wMHU7dpIV3qSEyNSP8hYmdC7NPKJ7+MhgP0exyskQhEYJmNYkN8rb7loxvdaywFXPksRBXTEO+S
KKDNaprF+NSr1rjJczwscb3BikXrtO4JQnFoB/DJ7xuFSrcUCukvDkCzQZYEGQDBMPVThva00/cN
GuY9ouFpFQtIW6IZ1pnFgPE1moIF/7OrG7dFI1YA0Kr2xg6NPB+lB7HPpI0E9by2uwwhLBVpKGlj
jGBcUIaOggdzrE0Qo0mkvME273ag6JNjECTD90Qo2hvahLzVY0P3vmSdhex8m9fScxsnyp1pDT8h
ONMUL/XCqYpa3itN0D/X8FEfZNGir+dliNNngOHGTm0h7gMnkbQYE1I3QX4OEd92wERLLX4mYst/
lXo0DAY3Hm7R+kCYQax4mPUjxK6ykm9lM4Xaqg8GXjV1XJbfECH2f+8wuTr0pS8/141koRutVg8j
Om9IZ4clQnogEWHc6lJPaWNseuQ4eS1gRpLhgFGhZOzLfe90qizdJfKo49ElBcZ9EOT4XMAKt+q9
ZgnDY+8N6KYgM18oLeYqaVyjEVEoBjqLbKZ/GnmXV7jcaIZ2q6FR2N2Gigxj2DOBm241X0HSXfIL
X9uFWjEUN6MxpHK1MwvBw99QGsemQMoooyWHXPYObjIeK2EdKuFWERPlWytIbEZrDJ164JthhgI/
V4xyLF+HWu7wShINbV8zfTdjEmkvYYO/TAE499AgL7hVorDba0bY7XgJRk9ykMaPflLod4Zuxt9g
JSbPetGkTjddh5OiVZ89NZZOLiSuneYm0iFFo+BRCi1/C1+geURypNjGHhJ8PlR+mO8I0CFIZphb
OQjMd1doFSyxlCrNtmVqoa/cd8FJ0IYQncZc2wlaFfzT0F2mUNbh91YICOKUKuawqcdBRm0iKtGg
LdSjWEjq1gCi/rsvyCXOUU1zH4NE6TdJi/uvIlrofI34Hxl9VDgdJwDEcB3XlnCoOEqQ13tVjBbf
ny5R79AUMT27otKANEKt9BicDgipxUiA7xU9Qvva7eIbUKaYGYWT/QTSZAjGuEjz7MfI64z7vHSb
B98twm+CUsn3Zos+t5mheFin2JWh/1YctCafjLgUq/6exSnCduifTlaaMXyXxky7m3Aw5B8womUM
n333TSxyqT0NWu/fhYGOf1fvWfUNtS053Ae9n31Nugx5tkxOMLXJikOeywoza2hf0QEInlJfCB8n
wMhTNQgFbzNR4maQ5PjqaVFTHXCvUu7lprQeSQH6RpWybKcaXvjoinhdKYmFSlOrWcckFLEhHUvh
RUnd5J5cNNwKSJshb6IHt6qYCA7SbcoBRVyAWSTCX4XXdjuxk+p9ocTevkLSau+2XnE3RGO9RZbX
f24RdHcCuOSH1hjifZ1FulM0Qb2HtI7hCxqkt36giXYoK+gm5HU3eQy49dGsE8k2rKQ6+ZFa0jhv
feQNymbbtEGz7yQzPIUjizkdUL7sApmySS0jjRG5lof8sVLBr0M1sfqVhe5obFrZN/BxD/GATw3h
uTP0FmPGfvhSNDlef/mHbBFP7PyhdFEzwdfM2g54YcEpS8d9IFg56lA1UvtIvEe3JpY0d0EXjM9J
I5RvInw3z25iXdlVAyIrbWjWJ/w309/HMW6/1kFqOVUeN6fOyvz9YHi4gveB6n/tGlSLA0+oVVxr
TH2rDHr9WKmF8S5mDT3CTg1d/JbV+NXTsdhD1QNVTCGH0IDfifSqNClyq4ra/MjzIBbtTI70L1rq
9++lkIiIRcuhltpICFmocmpRghJsnUdOgOLqcyCZEjYwQ4gv/aCgJiq19V73suGxG98Rkqr2tRj2
P1Ux7fbpkKAalUDW/+p9aEkFZuB+0UweoLYf+9prqObSI9lc2sdFjvyJSOUFpKl7H2e4T2oNgl+p
Nkr1FkUbNNeNTpaPXijHJ6Fqyp0udc0pb7MCYfUBDzivbZMtXoTWNtdK3ETdwcJl1YfbryA3cdJE
V7gbZEW55T6O5zzCC8dUqdPfUOzC51ksxvtOTDWs0LVg55tDeF9oyGtxZrTpIUWO/CFHPPiIOJV6
QmPe3yk5jpEISLWHrA5xCG9q47XHFVfXM2UzhKNL4ago7iTstA6FVgkbRY9dp5toAV1cVrssbPI7
bP1czAdYYGWD0AXuns2RLNB/18peQxvM097azI/2uj+aP4ADwswwNXOviaVOCmP3Zb2PSWU9jghA
e8YRodMKO9IQoEjrlcha17r0HS7d9yxvHypUM1izRbeNAwwiMSkb5P6hHhn/kPr4uXpGdDNGOmLM
XERUH5sK6PDo7BSB9jAOvXknJHhPNwOOIqi3qciopXgGy6HpIrWUuXd9aRrx3jS6ZsAywmyw/u0j
4feRhb5N8gyTzLSsx5Wr2ucrIQJ6VHhVtKVMqg3Tn58949D9AQ/U4+Csatqu929kITsEmLhev5J/
vvVPUYDWgTqClzO/9Zu8E5vQ9BJbxFGkE+/hyq5EWHhlEwI+JRDzD2DV7GHhZV6ZZqmI76qD/9fR
Qx9nh3LQTuIkuAlPa6XBBZzLZbxpyGcTN8R5W0sDE6c9TLIwt+MmdIC+7QyIFlso7x7Yy3/Bo/+/
GMX/pqg5lV/+Z2nIl//zX9n/evzRxBc6FP/6v/1Lh0JV/wG2jqoZ/xnJB2PClPy3MKTyDwlOOFyK
qd9gfGhG/lsY0vqHwZNBIUPqaKfyCDvTodD+oXwUHjRFZAFDDP0rOhSz4gwKCUhh8NampkdBmR90
uWYSaD8eSn6iXaYsFm7ospTvTcADbvfzbHIe/3hQX8hRzIqI/wrFY1KRmQvVmO1rUagirxJ4yYTH
kWurdzc6oPywUd4OO8zvnlEk95KdZ3Myrb7xZznlU+zZMIOwiHuZCbWbHOXJDl29r2hur2z4pbmk
Ws07DCKOCZTwci7J8oOcusylKmZ3XSLe8/e+KW33PSqL08pkTrWQs6LFx4DOY83qQ+iipbBouTAF
Zf0kZ/Gd0WHNiP1WDydnRFgvCZ5CHqTI6eK166Xv1+MvDpUe9wTm5WEwJ2G4uVSWQUH4WAIuD2Rm
5DotVgjtaWuzOkvUf4x06o4xoxwIpnw5q4bWNWbJqx53Lu8rpjnvAxr310eztDo4BkxLVOmpAEW9
DOGrOBikPqujrb/pyW9d841H6/UQCxMGE2uiVqMdQ6RZBU0JI0/PXUJwW0LnDuml/omL6z5v1ZVV
uDBfZ5GYuMvB6EGA0RO73a46JB5dDH6Syr4+mHnncvom8NygcOt0ZGXS0GWMxkskrfEwyxb3zTZ9
tXax03/1vvxMjtkjGit2hOe9tQKeW5pBHnGArcEqky6nPz873Sp0MqUun8wL3BCk44BIc6XVCX52
Ue+0ODatxJvjKj8GCRmDvEjPA7LR7Pg2cnyn22lVdKfkHqfZ3oFyX+1TZ+pjohx3wvTqTdz5+Ev9
s/6iPF6f44U1aZxHnx/mfp/WRs8OKwwNweyfrfSurHZq14JMf342pz3Kpzhk6nhDxBWecL6CMlrx
bgniWj1xaVGej2b28WIDX6Fk5CmHLKWjY7cE0aDeUGGx/YO8CeDZraF+1yLOkrGUZJGo1i5K+Y27
D1EKVTNzZaetzd4sbZS+ZHnggTASrK0nROvQxNVR7G/StZU4cSNmyR54A1xBi8c+q2K23XqMUIRI
6el/ddl2jH7LMmk7UEQIDOUeVXjHKtFaaxH2FrN9mgsrw5yGcS36bB8k7VD2IT/PhkyxjfVyj75o
isNM5rSZGNkot9uNab5eX/6Lux3ImCLp0DYQ5bpcmXEnttxIWJkuOLvBS20EdjGe/OUiTHc9kjab
XdqhXL9o54AuoTYM0eIyVInfUNi7kYJcv2fgodlRJ5BKS3wvKBFsK0UQ0IcPo33TiOU3QcIKRxh6
YWf2angIc3SuK0g08UZt3PEomUJ+Hw5qulX1xt36OiyXOsSOKB7lfKeCDz0Evmc8o/ThvcByRWEj
F+U71a8LDb/5SH1H7bK4wWE9xXpY0YeHuvI08yEUJmthJ7y9wZznrsefColO7MpvOgH3pa1A1fUE
McvfiUopPKijh6NiHEq3VQmXTMI+b6eLkfsoq4J0ENO2P2RoO5/wtJVWdvps231MJkRkjdMa1RJd
ny2WEAb7OKAZaVemiP3z74W2EmDerP0UYfoFZzlLHWQkWdNY4VXl3rlPSMAeTAeS9bARARWuw/hX
A86SpFLmieI2DIln1dE8JQfvCf7zFirkf4Rh/DTA2XrkpoCjEg5UcIMzQCydjR3m9SX/caE529J/
hOAqoqhklenxcTmHMg3vJscOhe4iXrS3+a68xSpg3x/ybXFLkt5Ldngobet9LSvPUuanwLNM1llV
7gvKFDh/k9zXKsFcs1k5OReX4NngZktQVfKaAiQxagTtWuvF6lbuctJSxkAi59/TN1uCgitXfdkR
YSKPa7/hb7bx7/UddPHHNfrxQiw+kcoDDRsHBQWx2Wgo1TXlMPSKHd9Onbj+ENxa+3AzNerXMHbz
AgJf5zLWbFwh1G1EkYlVOwgYxKwIMB5bw+52yonG1jbedodVqZLZ8fIRVNF5Q0CJMrhNztbiEA41
hpOtaqtPoo1mr+To5SZ6Rrd0az3reHPibox8l41UhC0cs69/eSsooDOhHXPD44Sdg/5UpaiRoSd8
+7PbUgo9KY5yCF+mb6pv+m2DGqxd2/pXz1GO10N/jOxyF16EnstHgVDQmr6ZQu+67Qey5hS+6x+4
msAONq8C/G+aANseXt5pOPxFcM0fE8+JZyK0wAKbAxkEA8APlSvVRo5Z++YVibURxBJv6ZS68H8y
VHBkIDdRqVDnNb0BAmCgIPgNPi55Q6b64zotbyEI3yFudoTzvQnvjdFWd+4m2eGauFoBmF0oPkar
Ae5E1xAdHuDolylPVeOoRbZFtT1EpxR0J8f8hb+2cUH3XB/s5xzHuxvDQqQ9Ufsj8GUkPRhLHP8k
FjSudtF3FGtRFx/svxdkdki4lGqwzOTjJZDUi69VdTTbNUTxvIA5zdnFSGZ36N6txDKpGUlnSzsV
2STcdzf11oIf7O2ytUNp+tdm2+Ei2pQozg52Iw7SUWynedsbzd63oy0yiZldHoQvwg/EkeUdjkps
xn+qof0XMUqfRjp7nuO8Spl8IHYvveEqcTPAf/W91rGK3Ln+4T6fTtOcUiNiH3Ct/aS1l/nKoE07
QYlurRRFoezLXw8Ao3Aq7OkA9uZcXqwpQgwGpq02YE6boXgjf/t7EWYfCsn4ZAwUIrhjswmr27Zd
efB8JN3ZUtApEk7CjhTpQYddLgWarZYVTPb16r7buifhIThkz8IuPRb3rIsnn7J25ZhIUegb/Vg4
0SvwQzL2fQYhx3JyZ+2UWNjSwMEnUR9d4RU2/2h161UQamvd1vvk1jMz5PrrZzl+vT6vC1E4AIlg
cSJxIs5GLSixnzaomNld7G08/Dvz1NyVfb2Sn6Z/Zja5cBGgIPKymt6UszCyWw267nYak1sfJ+oP
HiKHcr/Wjlgczb/DUGK+/Iaa3vp54feajXPMd6lovqY+ekTaKlJ5ugD9z8Nh0VzGqdu+LN0pDhCG
B3zc8eHat9ySRHVb3QI0368pLi2cJOCIuJHJlgI6Wp/NXyWqeSNFrWab4Yvf4J9Z2ZJxI5Exri+H
pfvBeSBjNoODX+LHGfGhOhveMvCXiT+N2/weyXfJyQ8lN7TbcKve/sGk8u7FwxqYfiFbGRLFbFE3
Ge0nsZ3BAyvke6UG8gacjqzYQvDr+ijntcQp9V6EmB0ynYfyWRFX03IMnr1qN2zbl+IO0yXjLgDC
Ywun4UV4xChi9XhbGpyK9jAO2oC4AFpdrhzsn7QgqNA8k/fVyXoIH5NDDC8cmQXM+faajay7c32w
c1jnx2DPQ04/6eyMU7URl1MSDMTZ4of/OsAqrL54N8k2u9N2XP12gv2z+xbfZ4/dg2+gtAO8YX/9
Nywt3/OfMO3bs59AjzDyqLRrNj1rB9WHZ/AvT2FYZHalgiu9HmwpCXDn0pEYYvWgA3wZrMT6MQjR
x7Dz5qR7wz5y91Em7K4HWfyOk00hJVuINPMXBAZ//TCmfMdCzB1PT5w8+e16hDmb7I/vdhZCvhxH
o9aWkveEqHfgsoWTuI0pA7uPLnKACJh4dvJS21/lx5jXgnVKdsK7+nz9JyzNJOV2hN4QpofSNlus
Y2uYOe7Imo3U5KassRtr4NAUL389Ch1HCB9U9mVuD5fjFLygi2SXcaZutJcrwWmqp6Bd2/JT4pqn
bNT3J6V92CVoyV1GySMxaZXSBzg90Z7u3OPP0Y4e5cMauHRpqZ/Hmc1ZVPmN7GMabiteZWO05Vit
egQAMZlUvF2fuGli5kOiRouo/6Tg9Ek8Ny5Q0a69qTsRC0cxfEoLcZM12YNKVy5a42MsrQXeMaLM
+T2pfM628OBaulIJvQwc2NoaSuuoRXOq8jW22NJFYWq6gU6m8ow25eVnssoqrPCvkO2g8asbJfHT
fep7uV33melojaTvMERGyAQ1k6ckruXH61O69PU+uuaUE2HNz1c84Mg47cDqIt2P0bjtC13wANJv
uE0kmj2JJw8/rwdcyiPnAefJGTSvhnGOhMBEcuhl61AL6UryXfhy5nTacMdDzxkC7GxK69YfZd+U
gAq+FM1drZ5EbYWiuRgC4ACEtKk9Ozd69DIc2jyAL3bT5sUOmFB2UnAS3spmONp/ecJMssQk3IMa
66cucNZW49ilgmxbSg3l1EDM4v16hKXBkPMg1k2v6U+ulYqgxb4nybIddaAGBEroRbBHB2Clnb5Q
g4JQpzIrVIFQFZwlJKyEkxYrYdl2zc7JwYzq7Uv8m+nTGAOqoK9BIZZGhTQ5AHuYbcixzRaajzw0
9SgLU/oUDPUAnTv6Illr6uQLyxnd8ElsCHIDvNbZ9k00t5L6kEE1FQg180tsrGzQOWFjOhVNZSKE
cXmyrE83YXJBlDUpSa/Au3Hrv3dvIFO3eF19a7eUr3fqrrrlaNytPS2WChPngec344KcGKoJgfU7
7KKwFYkd455DJL+XD2v3pbmE7ccoEVelmGIpCwpVAPo8/KhymQtqYw92D6OVQX4Z79HWOSlb4VF4
vb7oF84SqssgZEDmANucs+0EHDT1wMUKuYrqaFP27otSgv8rMp6CviY0juqtsf4Xci1tMMSHRZ3W
DUO+zEupWGJsaxEyQRd78PU9uPBNFHeOFa/hOdZCTX9+dv+MijYKAq/E6Fnd+Ri0IOilBz8Ub43k
trTJYNsgeqrisYO82WUcT3NboQo6mqY4NuotGPhw2Ep0669/rIVDcuL2c5NB24V2ymzmtKGOg64Z
JVYHpMiP1/QkpLH2gZb6ABdxZtOmpwmCCu1HHOvb1KqpN5UT/I7zPaJo14e0uK81Tg4SK6Aw8uLl
1MmTdH5pwbd076J7ccumPrWH+EaCA5Q5/ta1p5Y9/YeV42TpKcgY/4w7u69VVhqZfVXDVDnVu/RW
/uXGm+iEU+TLeC/BAgOhTcvtQVvLY0uZEo+oielMI+DTfQprSikIE4Wm11E94Y9mG+jQTeTWzqnv
RSdeh2pOMzi7Lk4oMRCs07lJOeZyhqs2SzDE1bnbHIN7YycdvL37AscLAqbl/AeF/otgs0u96pWJ
ULUGN4L4a9wFGyW4q7uVnLW4Zrg8gZmcbJeAPF6OqAjkhIeYK320FOujDn2P5rlNqW7/h4Rg8xA8
IH2xsmaWTu4/wyJgeBnW1TtU1lQwGF7c7SZag5HcJQbGk/nWLBU7iFbGuZSbz+PNskqqtSXlBIYZ
BS4usUdByMG0u3ahsR//g3sCKcUwRY06Gprisw+XRUPXJxmt7hx+k9rbqe9uwzUB0KUvh1grrzC6
FRzm82KrX6ajjmKDYg/lJnfw4XWqveSED7pj3CEddyudREc9eM6a6OJy4Al9Dc2Gd8wcRRYPYtV3
EcPrbFjBtm+TZn7Ld9j/vsuv9VZE8nGA/AFgcy1pL2z4SVPA5JhFdBcL7MtVA9WqqK0mV2zfDHFN
flSbr9dT6MIhB9qXKx5FCW26NlwGkF2rMtGSU+yxDF8tlwvYIJf32K6Gmzik+XU92sdT6DKdcHLT
x7d4t+v0iGcLRWvKXI15QdnFL/5xCD8+XcT6MPyEjzgpZ66jIj7PIBEZGkBCXPRwlL8cYA6wRAK4
o+D60GNdPCRvavXXL7DoloNwRpQU3XJjfoLXvivUPrchGvlSdIhzWF/AoUVnZfI+fyvCTFUViHdY
7Mx7k6PYy17XE0Z58Pf1z6kDHDoWxsCnDhi0tNH2ClosyruykkrkxcB09bl5IVLEW/5yDk3Na5Oc
wpIdvSk/02P07B9bZ/gRHVrnYzdsydPAijZUsumKOrkdIyhifhNv89Vi/edbzCQR/+dPmZ34LGI1
jUt+ipSbx9ETX1XZP1Alufci9wZu6+b/knZey3Hj2hp+IlQxgOmWoYNaOdnyDcuWbYAECTCABMmn
Pz+1L0ZqdanP7H0zNVW2tQQQYWGF/8tzcFFBVdp/Pfmn7a6V9jgFUAt/ZLeKLFUWY+hCkMbfQubx
tW9d9DHC2a7DYYsimIeqjvy4Bo32a8MnIrEYMVwmy0Y2Dk1O6wJ/54ZSAJwVcMhYwBv/YkyH3ZBE
6Nt7nvaIr7PY+zGk0UUJ3dl2kzkbuB2b3blo8Ik9hGpx6EOtCkCfs1x5h/ZBM3Mg7xiqm+sBD80z
yhaffWC4v+gfWtUKsBmPd2lYrfUWFcUO8v3YHqBYZ0tQll+/nssT48C+oXido80FVV9H61jPZAkr
q0aSYEU2oIdaVmcsnDrgPpg4XieWr/OpqdZUyH/wYepJQG/yTQgtI/tzpRkn5u2DuSNHVIastPsW
5jqNbmg75gAFMjDnv56301Zw8aLMAuIm4ZHvYuzWb7UnUN4bTClatGMDWWA5nPHmT6SR8FE83HQ4
2vBiP44WRmENJokQIVo8i781RHsW8tMRWOvzkLbObx38ME6TtiJE5zOcmXFAs5tKOKpOVmE7n96U
XfPLdNGFjWpaI9Gtnp/bCSdcAfyOeHqutZ64V459kK7z5OAFRfhWHxw8oIQxId/YhYDaorzm1yZd
y4Tl1Vm7n4/gtZ4cHJN1+WJ2jq4x8JaxQ31EiHVajjECMo/Rr5Kk9q9iW+/1dYUOvidm/z8sf94z
Hw0f5dCXQUy0KGEY0a9YueI7ou5nNs25sR155EhnVx0oyBibeHL8lR2IrzwOWxb8y449hAs+DOY4
UDxFgLjNDSx1zSPePLGSNz66r7/eLSfiMB+tHB0zCDVDAm4dT480aAS69V3/xDfrMUC2vU6aHzI5
97o4USj50ebRuUPmlje9C5urwqm6GG8RlEmKDOFvLwZxHIkfaEVc0Xt9dc47PrNAjgtpxxHl5Twv
Maeo74Unth+a4kyk+JQJH/Qb+Kg4t9dGsg9XINRGnK5qTZAU5MGpfo3duQ7IEwYCqEUBbxMhMQc/
+KMBMaElfSorsN3YlOZ4klXk79eLYv0VPzq+kEB7Z2H9Dd7d4nY3C806WKhLk0AUdvZuG6htR1LH
wj6HJTpxC620Tx9tfOjqRDPu0XjGgko6Bm6IWyjcrt1r9Z9iS6FhLrP50G3OJd9PbOAAHYOoJMOl
irL/ow08dVBeiAYKwQwBAVrvSdjBdtC7CiIfX8/iqWUOSwiTrTv5P12K76dRB16+dHBUQLBAgDO1
MpNN+yLjqdyVz2Gc78idgj57ezjnAx832awGP1g++oCDlAyCDKDEa/TI0it6R+9NIvc0E+ix/4HW
76yF31lBS2/VCjx3/p9aPu/HfRS8q/OxcscS1oXzMlqPnnXrs10Y3ugwOnN6fb7rP45z/dbvFmqb
27pTLmZYe+VuYkFqCbJf+Dl/+uQSRcjORekUAgaI5h7ZqWVnLc4MOxt/u6rtF9kIOUJINm0p3g3k
TKXWyWG9M3c8LBo00WjDHCRrYlP+DWc39fjZ9+3JnbAKblkeopFAWX0cVV+1jssEvpP3MGfqugH6
r06cx+BubTbjWbBPydkGojfVt+OzBaiS9XES4XF9LF3sz5GFymuMzdqqKlYkE/dR7AOivh8P40Xx
2FwDH4l2bv0Mef3duYDvqSEjdQPR2FVZEgf8xyG7rT0Nc20H0EK4LqptzgvAWH8651Ccp7zD4K3N
2IYbhE7kIyd0qUlpvNkKAJiNDZRc+T7cNtCAmzYLVg+343JTbAGBClIPKYjfqDl4sP99/NWDiAni
oYjI4CXoHR100LtDN1/jotAc3n35ghfgW6E7+hDy7xCWWT+x+PX1kXfi/QdPE1jdNQAU4dQ7WlJV
ofUwSXicPbICKL0BRQwBX723dz6q62/8xwFwYg9wDDcJfjZbCCLE8mk+l2L/fEPiC1M0MwKBglrr
Y/9zRMTbcgXih6L280QxBRGhcbD/9eGzWsEbY9U3cxEl+riWnNEsxFUwEKpXW34fPJIiVJp9PaMn
h4JxYCrhWn5Ss50pgxSzgnJE2zfpuJgHRy67/83EkTemRjeqpiDIEexdEsKRzw4h9nTmMvx8pGGy
3o3jaLICi3s19kOeyKG8FRPBqu8oKj/9kZyxdHLGcMI4eJ+HcJKO/C/HoN3MrqI8qeYNRLVSqHml
/8WEvbNw9MrwVF5Ll+CbTAt0OhEifLECdWYUnw8qzBeSNmvR0IoQOjqoZNU70KKjmC+FjLY7azdG
hBPEKg/1ifZCzn2fc/bWP393k9aLmhCMcvPEHUgQhzyqIYQ1tnFT5JfVDJHar6fw1HJ48/dWuZA1
B/zRXGeXUJFpsRxcH3pSRv0ECSz25b+PoaC2C5oISAatU3l8b9ekdpzJ4SRZqELlkCgf3bncfz2U
U+sNnXlIcwVAmaDT8eNQagaywdQykuQOv6Kyd+MaWtv/xZJ7b+To86A8yvJMRHIwpMt7gg53Nbhn
Vty5cRztG2hRuWjZxzgK3kWxrKM7UtAzkbNTq+z9MI52TtGiRiO3YGNuO1SElBsXld8WfV7M3dcf
5bMLig//7qMcra8oL0eHWZgvbsDB7qGkC9mgIdxWq/JQFW2+tnZm6o5rQsD1tm2Tw9pUkZ2W7SZU
/OV/M3H0TJ/hzSz9hJmTMCFsSHM11s+vTZzck8ic4u2AqlJAVD8uZK68ug7LkiRdp777NktJ3/xs
239JTsXbZP00/5g5um6Grq8sSGDDzOz+YJ5+1bL85QfBmdGcXgH/mDm6cLxGsyL3MRpaNm3sTurG
dtV1QGx09EIJrvlvlgC8ARRzI9f+qWAhWEpBSQSWGhF5lSELhhzDuAxnunlOfSIUjKMeEkVOeKAf
nTVy6ccKPX8kiYI8FhKNudBKdKg4cxScM3N02nBGfKjkwgwGc1D1twJQqMryz4RQ183+8SWwClDj
eWw50MiBeM3H9eaNVUGbDlZonpu0E5I+h2N1bXfQ0Bw6obJ5mDW6YRqefb3QTxQ6rZVVa3k63uaf
QwDzqiA6QGc6NUlx3V73yXTwH18VyjCqH2fLPtb1/GmY/xg77keceEvhEzOWBg8NtMqBham3/qX5
Hl1A0WNzrq7q1FH0bmju0SYWrjODDYOh+aG5RW7oqjwHDDqRYPswe8dlfSgThSpchAEVz96rBx0B
xDZMUu07oNUTkHUy8AhQxWUn/e1Ux102p8W2yaYs+nu+a+TEy/zjL3O0zUU4++MyY7xjsG//Ds+o
C87UFmi8/t6kDspqzk3wiSsM0ixvjfjAaPvH4T1knomZZc3SCn5SV+YPlgluc1pEybkCkxPxI6Cs
gfYMbdTJfY46LFGzNHlboEdW3shgN2foab3xvoV7euNHcXcdXfHrkMf1JeUZ2KJnngWnB/qP9aND
QBBZglIA6wuEkOLR55dMei9URD+WKj/jF5x4L6/UbmQrUMAbfK55FC1HmMLJydtblRSQWGN3+qF5
4BsdX14q6K4lZQwhxzwbdmux1Lma9hMn3nv7x6WPVEy1RjKMJAhW2YtJXPeRnvXpT1RifRjlsUCA
RotiOShYGTcuaogRAMmgMpoIPMnNCMHcOD94Q6pFyi/OxeROL6Z/Zvg4J9zjGeuXHWwLaMV0jwuS
z8/1BS83Zkr6q243b6zUb3ZCJ+WExPy5xXziXMIEI+KDyDKu/+NXmRcOpdRdiAlWoB85BtXT9dmA
1kkjwMEh7o7gy6fErBoj6IFYhCTsp/N3/rmKnfupukSgM7hgCd2Rs0VgJ5r7Ye6dySOPdhYGjGQJ
k+YieigfwR9ai0SizN6WP/UzKmfj8yCzYx3x1YX6YPTo5ozwAqWkgdEVE7QW+ND9vPE31uHfH3bR
OpHoVXuDoxwHUoIIytWeITytbQcRSKB+rWcehjE0eM+4HJ/cNThOeOn6KJfFk/BTLFJBggrBlImn
viPjmUPhxNn7xROn42aCAMvXDsCn3b4aQ4caDdBcgjfb0SUJhivQgb4AXZHkd7VSV1E0JW2Un/HZ
T40JCWi84yHFDQ/gyMzkanASdIS7Kew3Uu5c8lg436CWlhp9jpj8aeljSO9tHXnVbieqqWpgK+hs
cUUCm2xJYf/99/OGkqHVa0MW65OTm9uOT8JuYakK0d7H/yr/15L/65NiHck7I0f3DgSrrSZXMAJU
3zeOOg5nqs40JrxFtj/4ZLDh2QF4VNRDZPTNq3gX7RhtNU0s9FnqjJ1z5UPJ7z4afXDgbM2GYQv9
Y68GMMFXjn0BNbRafUM8sU1sS5R+VkE69Un3nvNTVsp69Y01z1uUpTl4bQ7u8puiTA3+VzN1FqQX
i/wZj53yhaAVYWON0Csic83uxtL5UQiP7twepAJACKCLvOrL/QbRuzlIq+T7BoDquyjq+esUeOO5
HsLPJ9c6ByhkQSQeCBj0hH90v8ueFI5BFX7avQqUQT0GBybi4N6/9G+mKnZ/WiBCn8/9Op+8/tUs
6mOgkx2uDQ5HDlvhWqDZB4ynizYQZi+UKl+tqR8PQeCIS2+i1n7JKbvoB4Ul3MzBTVnTYDM0vafi
2db5ZmFBcNV7Hn9sSiddSjqlTVSyxJZ1/gLFXl/Ecm7afbFI4DsWS9aXTh+xV4my1j+F1eVXlYJG
UyrmyHsaLL89N7XrCv20uqAvCmgw+l6s47yKsbtGgB6AbYLVW7otlKGnLc1XkedfX2/Ic5bWU+Hd
OsbTgmlkrVjKK+sg3GaXo9p0IHlsuf/WG1w/G8QcEUh7Y7IfrRY3V4HfEY+lbVfi+r5sq6xZdNws
53Q+Th1kOJzRYLjGCeAvfBySE+YofLAXjrKZMVa2H2t2ZihvP+L4+6wNGRAiQW7wU2misRm4RCFF
HhYIAUhPF8ZfQKej4XMNXbSDxSu0awQT1Krzklk/iwK5A9T15EbH0iEm9Qtj9qMJgthzWpl4/Twk
7rj8EBOEzBvj2N8i7c3bwmfDVVFTsR+IqC5Y70x/apN3fyvoiXZnBnXqrnk/pqNTczQIJ5PIwZiY
tc3pi/QsUJ2zCbxYUu2/XnUnbYX4OqiLhVolXbf4u1WnOtEgTKR56rgkDoHMqf/0fbUd7N9hPf7+
2tapq9p/Z+vI1UEIutNFP3DAL8ym6cpk0n1MPX1mSGfMeEf5Os+upE2akacc23WorLhiDaRKRPb1
aE7tVzgDHqoOLESL3w7HdzOHs1jKos15OgyohnSKCTQqfhCGPUFRqD1j7NROem/saOoW5hHUnq7O
2+j10JohgdnbczGdO+7Wz328nQJU26GvClm/z/UbJbQuEWrhKRXNE/Td4xYCda1OZxzELBJbQvX2
v5nGAC1+SIyhvPjIsRKOVXqDwwo4Vu4FG9yHpa8fqNZ75YWbr03Zb6rQn8eH3nDUrHlrE/fx1qKo
VBoKjA/VMM0mcstwiWvqmQu7UdHWWIs5NDhCNmAct3ikjmiO6ks/vKuA5XrBzdQD0hJEW2774qCj
Ytn5UgTXCG6Nm2poVIJWxWrjjHP4Y+GO2ZJyCa6a1q2BtygQRWQ9SMWAzByYdqBs4/Miv7UL3b0I
Tw8SEgDoF4wbP5fpNOfQ1LcqrS+7orBfwn6AQqfbdjKdi6qEQmho4iXXkb8xwJlvK5B1ELyREGvq
Y6WN/RBYs3zqokYgARCZ4ZnmpBueRC4sg6JGp9vPE/ZEXaK+Op5kWx6GIDTRY+dNgU7x6ZHT1x2N
GUpv9yZiDagBeTXHdcibHTKL3nMd1JRcLsPQ1Ld2UC3Fr2Jyu/BVEdWhQ0H7Io9pWQ6Xk9e7V204
o2y5U9GVBS/rarKgxMm1tr73Bvqcjg7FJSTsy8ziDb9wZKNenIHmu2LsxowVXn6P75aruM+r6ZJH
qr4ShQuICesWEDxMf0fwTfagY3kHF/I+O7cue/AKfHVpLWoBUa0usrYcAHQL3BYoh6Wp09AM94Nl
rH3BoAYZQTHxFvQbVcaWWNC1aDttsgCrmszVCHF9KmKLQQItasukQYarV0GUlJ3MD74N3M7SUbOt
csE3QzUX2VpYaDa1E+r94lQy63Q9HirPBqixDqvHYBqsdARVJAbCQSX1PPC70p6sICNwQ5Y0DCZ+
abgbobkj7FBQ6uKnzar0m3gYpdi7IHLE88isO2A1+4wKp30guZE3Q1Q7qTW6A9jmHnTuOUBOYqbD
ev/WZmsmXyeBlEAf+UG/E7nfZWqJ8kuncgIcYFGYzGFelwk4Hc63ubF6SO3UGgaQG5d2Wd5G1Tgm
+UREKhzA15A8HS+aNgBbx61KiTIkQMgPjd3z61osgwWt7aj347Boglva2vXealYuTsP5Nnes/Ffu
r7B3q/Mg8iFnfREV3E5ZM7cZPDqo3FmTTOVsOZvcWOFu4boGNkLaWzqOXhzOkUiJF+mYcT+6kMQH
Vt0MChKzPYLqpFPtQRHqXjHHg2wKi+y4DyUk68oiyGY21AeDirEMDZfNplmkyNzRKhMZOcGz59U/
PGGCGOKCAKB4DjI1KrQfPbQ3JU7eofhLjOLZ0YPuUi5BIYkLSNFsl07VGYEE6T0FMeNvEYwSggc9
SDqghW6sxqAqB0ijWJd6vJzVMBxKzeyHMjTTLlxAqAv1VWXa+TvGZ6WM0vbO7n3nWiFM+ZAPXvVT
Kmd6ok7bA0A1LptaquKW05nsJxCfirh2omkvRAGdFhSuQHW8B4VKdBW7w+O2eYkCqa4md6wPTjVa
IJJ6Rv+cbEJvKy1dvHRy8qSFnJLBIRFUiHvRvuJ8jDKpRpI6jXSvGSfRki42nzYQj0DEaeZlAiFo
IDUaXu7xn3yj+kbsjB+Nv/0ZbXXo/UK0iFg22nNZjTXmk/Jhhu/0G/xIsIQ5CVUHmYR+fMydYHi0
7ALbilpTtekbd/o9F2p50KarhswbaXENNgnedI6vxQ86EEvHnU2mNi79dprTJRoB0lkc8eBavL9C
+eqQKE/I/QhhF1Tfwp9eQNPJqDFyXwxtdSGqvL5HqYtMCk3ne0Rw1TW1NQeAzl6ewZ8DuRMs13th
t/xuBbvch60xm7f/Q6AK7Sm5NBsKsswuxGn+XaEQ/x5a0cXBAjJ5Q90hvxEW/i8M4PlYnQy3ROGf
4Zx2U9GZcMtmH12qZlQb3oYaLKXIPPbeQJ+CWpvN4uoJJx+X6dvPE1ETbGTezgbI7K54hmvgs4SF
YHC5wMJkdsSXRHe6uiHoIn4tg0XsJz4D69MWw/cKDbk/bN8h23DJ84uZFWWmcdbtEJ8ORDyRrr5d
tN9e14ttPSDhQexYBByymr5LtoFwd7Rw7WucH+4hgsz9kviqWw5MhaFM/M6M6ULd6QbVWXPWuq3+
zqpa/ISbze91gEM8LlZtjtifyPC3Idq+LZagiaMhghgggvFoqg5J+I0V7XznVUsgLpcqqjOD6pIE
KBZ6WZW5kGubBtmzFvdm3JOwTWpfoVHNGXI3K+Gy3XfTRC5H3LpJ2C/WbWhx8owfN6QhsYDokS1f
0gLQgy6OitoH4qpZokwVDAA2NvVAK5Gwwr5pI7oLI9Ei78zE1VK59B5K+FQmIZnCu7YnqESyCrC2
xTT3135emJsqcqYHlc/1a5+r7qajvZN4AhGxOAIP5gn8temuaTVqDl1t4XBmy3Rv0B/ySFw+/J0m
2oAizNr8geA20Uk3OvKhh5hcpgNJH2Zn6b5bQ/G7Q1VhlhMU3aEGbtj1hSf+dkAB/eFtF4DYNvrN
Pb6J2gi7AgyRLZ77yAJVPrskEA+gadlZ35YtpEosbccF8gEpMEb+HlxNARyWtFXMK81va7cZD0Xd
do/jqJo+rvHjQNn0dXXV107+6nmz9xc+MoVng0svgVJoyxM5jbhkAeo5TPgyh8ou68wtHPJ9dgmU
wCdIwcRI9cxZZ4HiCR1nNuBGssCZgW7sjs29uJslYEhIXc8vIyZuOxkzLvGy8CoueR9ehy18ktjm
Bd+jM5RB8BDgqys4x+1tQRoLMKjeuvQGVXEIsUh60bnRVc/HS97TO4dvgNoIHuxy4betVvLK5S7H
8mqr3WKjIpRW+1Da1tMCNcwyYgl3B8CREGXaOMxvM6iBjqCHMR1t3HoTIDTUTQlEsZEha3AudK4D
TFSE+FHcVkR9U7UKM4hP6j2+BbhxviEHC/Dvg3GU+wJku7VTas5v+qKJLkWfh9cUVb8XDJ8vMxP+
VBP4PjE0Skzs1Xxp4YR53VYvTHTxFI7DFfqk0QYKulmMxAAairlXbRbkse4AJW4y/LUwo46WF30R
0qdx4fBmZvxw6TrkBm1DdIkpmFQPwJzIuzkaahwIffdi88rgPlHBb7duhizvHPe6hiP6iISud1eD
05WWftnvbCHZheUOI/JLOTiGYxFUN3IuintoC0HCVJQyC60yuhaOARhM+cu8weO7EAkbcUTH/RQU
BxV21T0bq+mR9rO8MIsMM+HMwbfeVWVKodhyYwaUAsZvYwADU6b9XBegIqq+uu+BU3lCbpZdj9bQ
3aJfV9G4XUS9r5Ry9uHQRDdvQ6bcddO+75usW+rfXtOxK6LzZdOF4ERagNCleIPMCx47LU55gXNX
lV61Bcqk2jIoyqzhXnlBOehIsVVWOBmYwN80osdAjF+vv3RUHP5zSThAWjJBqy0JXX5XW9rZCx3M
0Poy9QQ4IBU72s1mZ+Vde6XrIdjDX/PTjinEJ0fe/WYMNdExMiT80M8uYvZz68oi6yB+9Y21LbCC
5cwzZo/iVgSlFesOMjMtIWWqyMQy02uaWjbLdzm2jSGyy1xtyyuac7hbIbPuB2KHh2IymAXcwZvC
nrA0xzrYaTo2L8rW7oMzyyFhsqS/pMjRaCQAB8O9GmxA+NL3dWAHl4Pqph0eOOIPFCXqB6fkTeYZ
2T/hPi63IZ/0hTDE8xO5MHtXqUHch0OHW2+o8w4zhJUJIGSYsQE7Q1QgXCSMq6XORL6UP02ZY25V
a5PD4lr62Qvgn1pjGwIN67YPquVR/PZ9RgcdxzE1y/RLaYYYHRW9vFAelhP1iHk0CO+lalrclEKd
8HtT44U1RHlI1yO8tHBOTEzu/d5020bXzRb8G7VpcSql9SCBvlvEArRm6W988qdTv7FaariSCsf1
5LoMf1Swu8KtmhkPMLq0eNEO+MUn5la3IBWPz/mAhd/2db1SGaMtVkdzgYQM+1N3jURpb+eoV9ZF
4T3H3RgkblVN226K/Du/Le3DZA+yTR2rgxqOCbi4W/ypvaItC54GIgcZl4HNrmTE61enQE4/cbku
7nxnbJbYcQhBDEm5DBxMNJvHvk/w0qzK1kp7p3Ee/cKKAOKz6bVX+cvNhIjbD9TiQbrNNxFvY1sR
+BSdIeEv4CYZ9K5stIEWVhGmUGhBCrS3erohUSQuB63obzOu5O+gaKo2QxTN+w1FogjyRDzKhFVN
v/o2iFQmpoL9ZouJBBx2hHET1guAW6mbOy9WqEi7s/oummI7MPOrKxEh3VtBPaMdHuqcjyEeDNB9
ZD22yEJWr99D7vdG8gXeVjhiEc2iEtdlq/ULVtr0C5QBg3KUIBhZbNVwruj6BtgqMpOD0lHXH6yK
QT+XKtU2SQjmKJBwo8pvLIpXbkKDofd3pHTUvimtFRvYNwtKdhy4896UI3raB0HN9nbbws8daCTw
0LabEO7taAowm1plsxgiGvPdSK38WdUj/+bxqRGZBC6y35RTOwdouG+hvUy9Ar+Dqic4iF4fXSqG
QzLtjZLtDXPtBr9fjxGEnsQMDpFRG0NnrH4MBmsuXMRcbHF85nXSD/1sxwo+mhsL08FhMp5rHhWR
1X1jNxGCFm6B472JvBEK/pQXUPWYK0xqGHB+JwJ8sJQRCoe0wWm/oY7T9IdejBM6e0hj/vhN3b2i
OYC5aejCD86pN4eAwofBfI2yh17GSynpGjmXbrszrSnDm3Buyp80bPm3cGkL1Jz49VxnrAzFkOIW
DsluNMBbQM2Y9dGF31C3uXRaACxJz92bEVLV+5xyagDhyi0/Lecc/UwcYhCgi+ouX3W25hz4CMGi
TWfVqIOmouMaKyLsVJo3b6wMKzTrD7DxfGlr/K3MMgADbTwGsfWM9Iu5dSGrNqK7PCr+SsOcNu6R
NXsExVcWqZqn4DYwbFbwdgoxJMJexm8KUqv5nmmB+ZuhKM4QfbRCfGYCgTacpwHcZwz4V1mi32Wr
6QDqrMmbmV0ZMWi+MRH+kPkdljBCiuyiX4DO2KmoKpbEwmMeykrzbMyurl0CX7UR7DeEzvLqEl4c
PraDkEE8gPL5ZDh4FljKnvNiShtrR/BS713x9psq7Oy9qqxCZ31jYUmQSVX3XrMMYVxUICuOuJPd
lFhu42yXoato2lIIs6VuOdoXLR66z2tpdpgtiH8sW1Xk4PYaR2DdF0jTYcoMpXuOuM9hDlCKCtLq
VG/kws2zU/qDj1dgz+/J5FWXEkF9d8NI5b6E0zR2KcXxfm3Tzu/3uXTRcderKCgzua5X6PHkUYZF
hqugjsLrUSJDCs8rxMpYHB/aP+OEmECMzmSrjstmxPUwUPPHEwxYZjWJ/kAc4rzgzFmPAwsrj9EZ
131g50sdj/aU36BSpvs+chwwYOpiz3SynZYdqlDBY61bKAzFJWSZnxgDwowGenxdhlFEaaAAyk5d
Npk/qgUQM8E6ICmkV+CiLBL/QNmu+bOKeSyZYJrfUfzqP2onyO8jf5hncMFaa1ibiuvLyhqHDOVu
Lo/Lwir9uHEh6AYqs7rwcjd6KeGtXtkhtiYQwYt+9GdSZrPfD98H15Xf8PRhW41ga5nkEG2j8dh3
EDF10ZcXmyGPHoSzlgFFwJfj1kJo5BBwU+3HAfoUQ6enh54H5cYfwhk+FI3aPu6gQZuiRXG8LpTn
3jX5jOdBOA/NGFeLaC8CN2d/OoNKKqtwy4NeAv/3SIPCpEWgh/tWFt5dS+mMw9jwV1R1mD+B07Up
5OHtHWDhfVwqxXiMmkz5rQ1x9xI7d7u0qO3lGlDN6RnTD9J9MKLtGl0icTcHTWLjErlEMCXAIrLC
K5C/q+2bD72g6SpBrA3P8QmVAXDwDEIKeHojB1VtR2n5W69k0b6Zm+GOl1F77VsIrseN0iRr81yB
uWr8Z+BiwgxFeNBxEiHbGTQ5XNZztXyHu4aNo/LpRoiqS2jlITvjatJCSWvERrAA5/bbsN2jnK2F
JhPC9HXX9bHWKtwHjq4PYw7W6TLMaqvLudm1i02ypuv4NhpHCajooC79PBwuWKDVXmqGOIhpIeW9
NqY4s6MvdViJC592cuv1NdmgyMRJEboNX9ejG/Gu0LoQdeRcUBaxQ+/nOBUw108jA0uW0zbfO8bz
kVoc3HTi1ZL5WC8pMxPftlPgxSUiRonubf5gQxF0V5QRwi2dNe7LBcqPmlZ/kdf7KSO32zejbLFJ
Cqx4avGM146XhkrKRM55ezv1hN+Fc+0nC1kkBHQalIOFOejidoi+sbZhz0gTAwdMhXisuckP4PoM
B9GgYMALBfBv2DfoLEBWGb0FYPhYI36V3rV1mSEAXSQIsznJWBlz22jypCIlt13k6D2owG3mOXj2
l+ujS9QDHmbw7TYzwmdoptJZ2WOVBGzsf3RQCUW5YxiBGcLDaluusRqE3syfJYASWyxWQH2vu+iy
kpN+8WfWWrHlgGcuXFdB0CEItgHvzR73intnNf6SznXv7yO9/C6IXV3MVkUzB1v7xu/xhPEtpB8d
qcLd5CuNT0GqbQUCF5yJ3Abiu1GA+1aFb+27trb+FJEqQRVoevPLWERm7VyVN9oaWKJQ/fB9JEQA
bKhsea1tsK0G3/1VlXA+bFaFF6LgxWVvj+6z6br60EUSNZya9t/Y6NSpDCf/3gxe/msmZMrKoIbI
Bujb085DBh4S6xP6CDnjl5Xju4dBGfl79tZyUSQArojnyc3oAlYxIWhy7ZSOPCCkBDS2aPufUxtO
V+7kDzf4MOHOY335f6R9yXLdSJLtr5TlHtUYAlNbVy0w3YkzKSqlDYykKMzzjL953/J+rE9Q2SJu
EIXIVJrlRnaldHiEh4eHD+fcgHvpFS2S3VFX23qHB9m0z9tkBq6IH9qpoeKDwLR8Sk0Js8pRXl9H
KU3cyvMAFMi6FQCD1MOxF6CX+dxUqvZIqlB09SHHm7fWgUWQVWoU2qFvGseoR85WC0DC1ZbiF+Ra
1H3XK8QbZ6LuplrVbo1KniycYAkM5lPq9VVg2qD8SZ02RLabAI39ctZn/YRe/dKOfEQVNa41KzBG
+Sh1CnhAJDp9OHbhPmvNfteTOHGNoG8vEBf1R3GWkI+NRhx3uCJMB9dN5QBhCug18jydSFZOLpqa
pxdBkcSXulWm70I5jh4egihaKolcIowBt7SNKDO4Sf1a9YIiDg6w0PhrGQv5CaiwIPyesrSyQjlN
nak3IqcSBUyYSkm0A+RF/xKR5os0I4uO9mzf7tusOEyz0NyhEzTfZ1jowurErjedOh/I71km45Sm
7RQchS6svRhtQq7p12SfodJ1V7QJd4ZAWqvXYr4LKEaAtZAVFi0eJawWEW8WOpUL+PaL5mp6HU/1
Hi2FYLhGp5/8HN3zWijXZeqUBALd6qg+npe9UeWZ0OdboTOhLG+7AJ3PSD96VY3LklNzXCuwI6eM
Rljgf2L4iymwx2kx9GIDA00P8c2I/HxlRwCon1pHvQJevQNG8XBEd/O0F8CdyINnWG3RWYpnCsft
AErvSSlQc8fEukKAzYBqUn2I0B71AErKU36NYaeL+ElHB3txP+4EQDmNeBA74278lNx3zzx+q7VK
9uKD3vohl2VzDPSaIbi3nbqnlyayhskdZ8nXKvNLEUxJWRfrLsZFQ5ecIFuYewjPmstkB0KMF8Np
0cTe3jXVHhlPXp/1x2F9tNYsRTOte30+akFFdzsm7njT7ZEkOvrH9B4Ts+hIC17Fe80iv88ANAFY
VeTxtpunOdOQlYeiUA8txCMCc9SotEC2vlP035M545TtVw/Qu1mz4FCJTEYiR1hjWocTk8AJzAxN
Ki/bW8mTQn9fGMskywlGAqgU2nGVPCfRUwJ4xr8nhOkJEJFETOsIR2RUUFXW0epV15d1zsPQ5OlC
HcVCFxBtNimI22mzXH45FHh7R15a1t62MrzjxbgbMw3aoTMhRUOBWRBA/jr9yp5gHA+U3Wi6ktlR
nxKpsD5BGhrMuYg3FKscD530tK3F+jl6F8J6iaCrlQIMdaGjWOlB/l56yqm+Dlzfmb4gl/gA6GRn
Os2XyIg881iWVs8Q5g3RUwrQMcyanu9ThgeiL3YQXSiFZQK6jyD0DLrK0ZCR3lZzVRRlrJMw206p
Lc9FFYYSq36OhD2qPm7VZ55pIDBsR+WLGGSP27JWl9SkAAZ4ttDZVsY3dJKvxvMIYa2DYbOutqoT
vRPaQ+khB9bvjYcSnhH0rMN9kVsDl0xtzTKX8unvC/vXES7HHaqojul/SrPXkgd083HuBL53KYBZ
TTU2S01sIYAiEeWe/5h7eJNoR/j/HXpviKt55W6I7Rg9/Ydx114ad7x+54/TaMw30B1fKCmGHZrd
O3xDesBdr3uUCLlyMPOigrSdj1u7ZkBLlRmfQopSR4kK4qQ4OZFZvqpLEdnS7CgHKcdW6eoxnWGY
UdQBtINOS1BPMYFEGYLnR6zRDB3IsxWPnVdXoYVn7H7bTDliTCYwI9UMunYZYvQytsMcczXhbEkB
r+uMJ4YJEaI5ayKzh5jIFwEgSTkicjycAm9bmxWbXy6ayYQDCVpiQjmDGDm812tgd2DdtiWsKqIB
wB7YAoCnVBkLMLNAVYewCpwmri0hLhxBu5qa0P57UhifKANuMtZLSMFL0xYB/YN6pI3xoL9+EwNI
4F0ZxsaUshZTRS+xXNVrnebIqF5NhcTRZXVP3oV8gGKT0yhW8dZz0sqpu286epR+ZbF0VQPTCcYR
2K54f4j8eVDTAMNfZWApoXQfFYC3HfW/PKquKUAOw9QrkcA9gjmLc2fTaemYDBWqrjIRMFA33gaV
xruIV1cLvaBAnQEI8AcE1qzpukhVWyT2juE3CvzdfDKvGid/CvfNPaWSkw7bq/cRxI5qtZDInJm5
VKReIpAYgTE6c75qT+iyPESHPnOIZx4BdvOJF7avKomhHhMQwSuj2AF68EJ0tiLPp2d2ll90IFXd
1mpNAlYPuMOYi/w4pZwhrT/JAzKJVXsRZIDl7LMfZv1fL+N/B6/FzQ9X3Pz7f/Dnl6KcUEsMW+aP
/76MXuqiKb63/0P/2c+/dv6P/n1dvub3bf362l4+lezfPPuH+P//Id95ap/O/uDmbdROt91rPd29
Nl3avgnBl9K/+Wd//Mfr2//lYSpf//Xb07csQl8W0mjRS/vbHz8dvv3rN8ohB8S1xYJTGX/8haun
DP/25ql+yv///1v9V69PTfuv3wRi/BMQVRTNWjUBpIsG59/+Mby+/aSSf+LRCWhLBHsiYIYU/JQX
dRvin8nyPxEKYuILrzrMl2EA47d/NAUqMfQ37Z/oyTZME5SpGK3DmOb/LcLZdr1v3z/yLrsporxt
/vUb48jfEOFBIQe4AVPGeWYpLaQE7d2lhKZ/VMYOU956DR5WpfDXrldIAeeljik5DOcBVcdgDtck
IGHZod/JqWNshqnNQNKITXWXTSrnHH/Uh54kDJbhYqIIYUwkNGk+Uu9yBibZtHHSYrRa/3NU7xa7
/MciLheNzR0RTELQlSeiBPcESCImXBhngyTVjO7x0QNEVX9RJDvkdG4oNHok20a4G5DVh5fCoMu2
5A/qvY1LIAzCVoE8hjDqBW1sjEb91iifAXJw1zkJntzbMhin8aYcMF/fhlsAqsCSTCSoQJIGPeKO
lIlWJ7/KGm/56HYvgrofEiikN7DFwFHDTn8YWpprugAJIRi/5AfFy/EWSE9C8W1w3kazORrRVdmS
x1zwddWoyUi3q0EvF5p/kDEYLEMTXUPmIWF9FKUDaQk0NzJ2CncjE7J0fjKCxS+OnDS+CMCMKM6h
XRW36MrnWAK9Zc91giATHTfwHnTIibUERax0JUqhkzm5c5tViCPTzqprTbRmlLUdlEK27eKj7VGM
DWCIwZGhiqcxhxi1YBXZbpSg0RONl5ymXiBLfMAcnMkRxA65wz50vPFVBW99ghKSyiyiJI0tGSQf
b/3byabWgaG8T+VptIObL+k+cfb+Xfr7X1eOcrtiHgn/gXPkPKgZJKGKUgkeSgJeCRJAd12Vn6Ri
uN8Ws7ZrSzHMrqHqnXfJBMsf/P4oozMAB/G6MdFKrXcHgmrntrg1awTQC1bzB/wDIy4jBM04HYxk
FHpH1161RACvMXBfQh4kz0enAa4UEDYAWgagfRg1Ol+/UZbIiKo97pHWE6VvgsSzd46ANxqexRPX
JNls1hrOMKoSGJKtnbHioO6yWNdvZgccblyEwHwDwQFj4BUZAsAlw+y0r8L96FR31W10NK/mwBrt
6EGMLOBOHwUH/Tp329vEvt/fJAO2AqdLQjiAgO189QxMmxTBAOUUKzqVMzruwV05zpj8cKrDeIkG
R4HjPlYOM8bkMT6moUSAliq63IvlxJxmr5QG7kkQNzy0AfLT9YApjumP+PAsPFxelatywLuI/A+S
QIhyzuXEpdTo+Qg5UqfudVKjNWH2TH/kqLNi6AiSfophX1fA6M/DHs1iuLOKC1VrbnP5tRKvgpED
q7ouBxsEYEiETez0XY7MR+uDEB2jTOIhEZSDL4UvnZmi2UGpeCbPvkmoWYDniZ5duEIkBZnFw/1b
JdEErfyvgzJYNuapZVd3xF113b7GO7LLrnlvEkZB4EJQp0vvZhXDPSBdYvYrk5swrYzYScoXHdwE
UdW4va67NVruto2eJ4n+vrBAqRcVPWvkyJHryJny1EbFRAsKdzbM/bYkNlz7oBT1ygtRROzKIVaU
yDFy+agUQ+rMoybYZT8Mtiqj0h4LQXdqZUG/MTHieEHqAaAbraq4mAnwXb0o69suwshBa2AEYvvj
GL8Gvnm8/uCjwbSjy8hGMkc/7vxgbH06S14/+WZohTHhLPS6BFQBCeD0MWPJWpFWN5gw7NA6poug
j60sg4cptiqBMhThEYNUHWs0xGyLrkFbk6NIo5Uml5XIuTY/2ApdpIUAxlYwnTXGVRPFeMf6npLP
jySLXbn0nVY2OSd8XRfgjKJqSgMsRlSc9uh/7aALyIQlpOGRuub4KsYlvu24olJKJ0LjDRZGZ45n
ySfjGDmiNEpeloq3DYCaXSEybrZNa23VACqLgVq875CmY85y1opJUml95ICf+FaZTyAySMv0kojE
3hbERDVvGgH7BwP31FtpbJK2rVIffY+0OVEpOnvU9L3Y1qEF8ne76rVrQ4p5F+aqRAnwCCqwXlTg
sJ+f6ABDh0UOyjRHBRQRBkeCR+2YuRk6/lBhviPWPFmah9a/0Yq5zGbsbf1D3YVwxkQ0I+zMKIdw
gDy9TC5694+gj2otfSc7IFnhIeis2QsKXooOhHtwaGvUYhfeCxQlo2DEsJcuvU8E/diN/m5UeX5o
zViWUpgVVXT0/VQilIqlyhswElMKuj03s9uUpbttLmtHbCmKWT+YCwYHS4gKpfxzlNWXGfr1OYfs
o8+HywA2A8rihgmwVBa3Na1jHL9aAjT9vXGreGiZr6x+T5kDwSy0qx4oPyNvp1YVAzIVUN0w5v0B
klbIgMOrNDhwVTtnj1FXdpiS1guOh1q3P2iFWxoeF0Ao5wbRlWOKmTiIaWESVrRHotJRbqMHFSSF
QHnm3J4fAbnpSi7EyefiiCaMTS5CnHwb+rSCRyY7lQFabGlPALE/TRj6PbaPKP7Knnhh7lJMkdiY
MHOA58DZ1bWjgJWVdfhN5LjZqf2qTRLAVoaY9anRZBDWtl5M1lxwmcfWNnIph1FZUlu1SzUcOXmy
JeKWh8wd99Kdin63F1AZihdAW3eK5+1jsXYCcSsgTkaGDIxbzD0NBIQZEHk4Fl2EPsXo6OMRr2MS
Oh452EXr2v0UxMJJAtFdyMoZ2rXw0K4PkIeDVg68EtFKYRTgNRLScIhf0fjJ1gkafUzFucJNmjyW
h+pqAocFGq1kjJ5bPUVzP9RuctNewW7AHyDsMifyeO9f7jcwz9Ku96cKU6ogDQVbS2dXFeYzABik
YY5Ow1wFOOSMMnd8wfwmywFFQWy6q7lXeq9OtWgH94F23zyWntDrrdsdmtputDwHqYIeVpgFz5Ag
y4mfOlURVRKo2CRuqoyGf4s0z9tds1xExigUtU0GbcQi1g7mVg/T1/lEyT9GjOlYmLgQHF4vz0d2
BRz3d4kSS9w5kEQN0hwSpXvtUkB/IphHosYSLHSzfqVQ/BiXB2Qk0OLQVebEx3zHox1Ytc+fhgNY
bMbhoE+7q2p8AWawrbp6aXkxHl20/7yoEstvOaNPS5tCCECX1C4DhW7t/imCavqhW3KY2F7M0cY4
NZDTe8NjB9BWdFm4OmpJsct7t616xsWa0TVdBAlJUpMxbmZ6plG/8k1ExqMtBbxS6erdA4A9EckD
IJ99aOdoxaLCsJFG7576YnjUT+OptTRL+T5c81lgVpVaCGOUEvNirvKJIFDQMOVl9Dt9flDkknPB
UR/wYZdk5BuR8iYfQaujDHj4YwyVlEZ+IqDaHs3Ii2L0ABQGBpvkQz3knPfMf1jGd5nMBeNHIuj4
csikvTCanTrZcJC/dN7s4kiV3sRrf/wIcktPtYzQHOEyalHsI3Ce694oMPMMgf4ud6TT3NiCPdrm
rvDixIrueYWY1UP8LpCFQ80jjENnNTQczHuAmVlazQGy/g9r+FMlnXUTWZjFZgIJxXfRpqDI7V6+
75zmQG8SHokGm5P+4YgX+jA71gOwamhFHLDamT3tsbL9m8jNbBj/tW+hOryLroNrXilmNYpdbBtb
nstiPODQ0k+fGr1D7ByjQGjnVK4gVkJqMPPSXaFbycR50K0fvPelZQ5eNTWtWVZ65JB2BtE9ZoWn
FgDBnc/B72YzXB9WlX7I0m1F+QgwgSp24ov2IttXoKUGqsrBsIhHI0gBCdHtIItnlszbQ4tSuQXB
DCI7sCzIxuVQXm8L4C0dk2tCx2hqThicd+IOWFlhsGsqH5NqPH+/eoUtzJEJbFRgx9QdwKLeus6U
fbtXd8QT97/yokE1S6dUOGjBYtHiFQyAqRVI2J20bJ4w//EQmdwrZTXuXchgtkQMBmSUBmTA4gMg
HPSH9DA7kKh+xthqCoC83ewO9y1M/68jnVOniIyVKKJRHkUf5n4mWiFVZUK1IwEOVIBZdZ6TWktU
LEUwJ0kHumJMKvhdzHmJR6R73Cixqq/tHp1Aoy179bG+FfdATDp0PJK/1XttoR1ztoRu0P0gwO2Z
pI1wLWNKywp9ubYB8yOeMkytfy+6ILgQ9C7mvGTWDhmKQUhY075P/c2rLU41psq1QakgWQluyhkk
twA52T5lbK3mzXEsRTBGUwInCNBRSOkOvjv+roEaGllyR8L0/A6wXg8KTgPZU5JyjNr+gnNcimZO
eIFWIVHMoF07xHsSGEc5ar+TfL7bVnFtEbF04DYAWi6K8UyPAYaUp05vVCxicV30sZ0JvBrQqgRZ
1okMFntM5TCKVDHRMTYFVLcoD6y+ufF5r5c1X4gy2k8BjJMa5qQBSNCM5zrAK0NBBZxObKm9wfHp
PDHMG0mbMoxLAbLBkbWTmGCIt8fjLucIWfNSC13Ylo9u0OpcB6iuk9aZaQWxWFiCoH4FQrLdCSnn
XuRopDKhjTr5moF59sjJstcZ7OpZeVBCTnaYs/ssi14mj2ai65Dhj4YTtvNDI1aff8GE3/dfZfzr
aJqFEWZYs7kI7FH/EjQP2wJW3/fIlGjohHlLczMLlREZOKwBlMCInl0fGgtD5USFJzAuCECBXJrl
C5zkAVOqdnZtBJbxFYCI2x+x0uKO+wN44yoagTA5x9ZSZwGxtdLnsaO2O+qLOjQDmXZx4QM+5ELH
s29HrO5C20+Yy+E911ej4KVwakoLX5srmpap9Iw1YMtDo5vb78XBiuzJk1wRYL4OR9lVs0HWHR1W
KlQ1mRVvZpmgKElwpr3mUbqgEdtLbxeH5lBbNdY65Xhbnjz5XL9+jIVClCFPzm+0onHVTOZIWA1C
gcv5UyXGTDUxS7WBolu2zo/HWGg+JPHLdAPYQKe6NpR9k16qEef8ccVSzRc7pwE1HmkWaIYxQORT
g/CyuOp2/T65SBtP9I/CLnUDT/C2N5C3noy9FOKoZ2UnxQ7wn+y5xqALjyB59a25XE/mbgZigoLp
AAVbtiOZS4mZ5+cWaYL5qB5HzfoTFC48pZibDHdlgukBSKwdyQMsW4GWjdzyD4Kt7JBvQZLHyXc8
PVed9MJsmNutCAEC2okyzMYHFM43zXj2ubfOWpi/XErmamsMqYoq9JMhzKd9UP1+8ITdn1hAauJs
DuRdjsom/Vq1mImkYAEHO3wYkeXfxQ7wRHbmZXkVqta0D3fbZsgxEpVN8gV6F5rmhLsB2UU4EQx9
4wUfOpEdaqdwDzRKvAS2Ra4bCfwhJUQEPRNjJFIiAH2B3kaJVNpzifmjIv2lw/UugjEJHXj9pl9B
BBkirxf8y67WOC8KnhaMRdRTD6RgBf6+00EBK18CzYdzn63b9U8l2F4aoTAmI+oSHN/aiwDYMUmq
JQwZZ6noan+0uHcpzD3SGgEBfi2k+JV2SJr+quhmNFlodkFAvxSST9ubzxPHXCMiABSiGMyHjjjM
Vii9tNOhVzwjOqly+TfXj7lO5Fiof0S9hlADrA0zRfKDAXThv6cQtZPF7ZGUwOMxU6zfJArWUH+K
csEKRkCBkEclHA/bwjhGxxZTJZJjDD/ADUlMgB9232Ut5SwaTwJzZ6S5ToCQjP3pB9NB05MVqwXH
5fBEMOc/q8IRzWcQkQLIE4GjZZScPeGdHOb4T22HsndTAgYPGNQmQFF6GaxMr9t7sS4Ezb9oU1TR
wUd/X2w8yA9HTC7AAShh6pSpdhqq+qo05IazI6u5R/QiqgoYGyjhNfMA1eWwmqIBkYI6XamdLdsh
cJ3ATAS2vQd1pyhfgJPsBNwC1Oo2LcQyjkHKjVBSFYg1awDCGIBjMGaO71lN5i5VY7xBGddBKJk4
PGTXXzTipWgrIPVEwWSvu+FVQexa3HeZLRzlX8qoLUUz3gETtgNAAXGUJK39XWoy4CXnj79gIYsV
pCu8sJB2DLVJqxCY6PozwEwGAFmO5t+UwVhhXSt4zw/0MKVYufIJWDEAUq7tbU1WvfZCE8YrhAAh
E6qBhj/JIIMFYG7uO6BN27rfAuNELQEJo/b64GxLfbPsD3fTQizjKYRCG/QRze0IYP0dnVMODsBN
xFOSl8VdPcsLQYzDILlcocmUvjwEYpsVZXUaLOD98xSiZ2ZLISZoyAOpVNoMZ8q/rFF6F+4KAT3N
6lFxJ+CLc6RR82KFocSEGrKJHpgP1FhxgFbcyTAjBwBSeCRGjeqYJFc5eXa69R+kKMDkRMM0JubZ
KKWscKPPtF9JnwDbKYiAdlX31ajdA+eac3Gs7ZJBEDWCPwgjHexkpWnGwDTL0Kmqa3dC9NBWJ6B6
c0yOepwP6qiYkQIuOGYq2QDcR8TTUIwpJ/gB1EIrSwBPLfACjV0Uedxteaurh6FxTHKgLRSNe/ic
hYuY8rycJwV1pSkSjh3ofK0oTy+0KruWMsDBbwtbXb+FMGowC2FAWy2zFLjAKAWO15IUHnJgF1lp
7XMa+FcNj1LaAl/HQE6fuTmGdE7FOsI+ddULwhXM3nNsbl2RdwHMtSHEhgTyFQiYyy8inF2WA/pw
eN1erVUtdEwh4ATBIFiaQ6Vr41qckNnOZ7AQ5sFNFjTft0Ws6UGnx/CiE7EvLHldL5S6DyYMvPZ6
YAGhs7wHj4ImPW9Loc6LNWlTRqMAOlAx3Mh2hap6mtaA48VFnit2mV5PIOUtU6DRk284QqnkbYtb
VYrCOUEzPO7Y9qnGrISBCLjr/Kz+apD8OfWB4VqI+t22nLcA64Ne74LY9ildH6SR5DTdZykv2ifj
ElN+rTe4szOg0YmmO4pdfxJLi1jkJXxsgMhZO6KTeKbD62/i6MxS9QJ0RUyzCLEgouev+qRcij1a
76Jq5Jzg1VjQXOjMWL7eaU04VGjAblygpt7pP9TdVXb93DgTQLyc4j78tL3Qq8oRU6WDdKL4odVk
AlI32r1HKBeo9kSnmNshDayqzTg7uuYMcZHARAEajAF65nZshYTkU4LjgI5RK4oSd5YeOhO5ZMD2
bqu0mq1diGK7IjKSE3DMYR0He3qLqOcTRm/QTKW45Y7XgrGqFwUbQ06ariGjV5iBPuwtxVKUsxv6
yj4n0a1Ri19Uc3jkKLa6We+y2McC2hRMP6oRUdOG7P4gJ25V2Mlr+bl2ZU+6lF7BlhEWtsSr56+v
6EIw4/SNKNG1YpioZSqeZsde1ru9PdtvC/ql4VarqaV/OP0LecxJgOOZs6BGKNV7op3NFg0PAbv8
u/I9daP7X8kxmrqOBlzEOAh0mEgUg9JDQABi74xacjA0Ygvtc65zMtGre2cgVBN18a2Ocn4/l0ag
BEgJIjciAjRZvyzwNu6mV46FrMXy5kIKtdZFFFBRICAgyCNhgfbh1Bt/B/tbtEeup7KiHR3tRBwf
txeTg/Ydh9dIs3apLoUz6xjHcyuaBVTs6LRPczX43CrCqmEs9GNi+blM/RbdH/RNiVStM5+UCiTi
jRPu652s7Hka0cP7wQ4NxcAQFvgUEWyfL+cIhlAZ+K14R9b+aa5Du6l7p8VoB1Au7M7P9+UsJJbq
T3vOPq5by7tgJpojZZD1IGeiLky0pciSHGWvAMrZlg8gnn4EgRao7+yMk/ZckUpUoqATRAXhLojv
ztVNpzJtTQDeOk2dOKQDqKAg2lVX8LRb8ZmoayHfgRQDRmZYwl0jFfPcrCAnPgR7AJDDqYS29FlT
LEIx9DBTku6i0smeOatKt4vZTqAkSGAKkDCT+YGzsk8D9Dl2VD+U8YLAa+zQQ0MKwRxoeRer1q/Q
eeN1Rt+eIGdGLgkber6kfpbIygDcZGykfAR0leC0kl3u1TvVBa1Ib7V2aXfg59w1J1Ww1Idtjdc2
FBTAxg8aQ51t5Z+zEWMtOp72ZXwH6pu9rzcWIsndtpQVp0MwAoK0GxwYehyYU5LLIehRegOsYVJP
KJ71UU0N26wlGbxh+YuRBrxZqFW9FhKZ4xGrYRA3uZ44OprDh06wgGPuldXMGQJZs1Pc66DxBrAa
RkCYu72LhjBPdWQKyDzaOShEtfBFiQdbGH6h3QVL+FPSW7/4wm+3PgG4tZikTp31VqRfVaVhJ+Jk
bW/UioM+k8Jc40A1IpmigEEEvdlgLHqNxm/bAjgLxg53m1KYY1wIAsr2cymmbtI/pE1qA+3C2xbE
04QxucQMS4OUEJSr3xtwmDRq72xLWDVqir8mI7tCuw6Yg+v3Za9XMOoY2MllBIjsMrLCWT6J7e/1
+GVb2Ko6C2F0XRfbj5F+vEZnqBPErXhBJlPf96YhcVRa3R30igEqB4OwJttCAfDQYAwmqFQHKaKA
23kAdYIwASOYRzW69pQhiIZ/imJWDyy76ZB3YPADoYMjurknXAWXqmte4hljyXtM3J9+AVwKARyG
v0B5DvTKDxmkrI0HNWwxVQ17GNwOuol72Y09pNKtPHPg9oAVHh953Zurui7l0s1dbF6dobldVgJg
AN4nV7ODV9pldNmhQ67cG/dSas2fmueWO3q3tplLqcwKD/lkEEC304tl9uob43L2UC/CIJNnOOS6
Ud3ABqGJw3NUayXls1VmTDWozAZkk6Ag/L+nQPJqXplocqclc0O3tLvto7Hm6pd6MhfogDChApIG
8Ix75TiDJVQbSlcKOSHJuhQ4YDSoICxh8xpm2KAIRCfyCRAWXSPWDSdR0/aoYzSCE2StORYdyEJ/
iGIzG3EO8sGiQFkJ70bwNu5LEMP5/U4OfFsBZ8P26q31v2C73qUxLl8LGr8CiWPqGJ/GFwN59nE/
13YLtHD6fAPYQXmphd620NXFxHpJmow4C1N25wci1GLg3YPADFv2GeylVhmbNhKS20LWGsLQ0EDQ
f2piblJiX21dDNB8UFgmeCPWFzG4Uxvw2Vrmc/UVkMKI6QAkAFLyxjIfp9waX/k44/KK1z77AuYx
omSB0IGEDpjyaIip8Jz7ND8rn8ubEIdQc8a9si8w/gHUCld2+ku5BYeRBTZS4cB7pqws+NmHMHEK
WBzAYhTgQ/JQ97QGtEKhaPuw4e0l54gxmFplK6sBmVUEKZExuHUffAdDy14S8qe/J4YxWR3FmmaY
sLGt0F7VBJ0xYNsLrKKvXn9FEB7+JnCW0JrLuLJKzmY1i+HKOjkBywYIOpr2xZT8h20xb6g5zLND
JbSwgSZjCvnF2InRZUaVTHgDiJNNS12hB3VKN/qm2PXuF6pdZ8IYWwikqa5H2mRUAxQ3I3sfOY0i
+AVLWGjEIrmaIXKiYY2HVDHugxA40dqVOfBaPNYKyEtV2C7IjvT9hO5I2r1E53IaO3Dl2AJZdWNJ
O/Vtwi+4HnM74+afVnz0mWT53IN10+iDAwuLSHboAHD64po2ToE/5gX8KR06n3/Hk4bC/v6JC3bt
lOEVLqL7HtB36HI/ly3lcl9HPWT7n2ZvcvtDeW1eRSqSHHqKGSjMUWDGFxXMbSNdCSdwAEQTYA9v
lwX9qkUQE2mAFNRCKXGy8asSnIZAO8w+pm1bHtzsmtNcCmIOXQgmu0yhfeRS6wo+egGEmXMzrEnA
iw0lEVyxuMyZE0DUTA0zFcE0yBG+aGVzgcZ/3r26tkkLGWxhVJ+nNgcHT+I0bWoJ83Mcgq1T+by9
JzwhjCPsSKmkbQ9FakwoVJYO+utjlKXlTppi3hzLWopXXWrEmLwPVLqeGHhSA8nYpYctARUpwrrq
QBBGKl+2VePskca830pzRLE5h2qC8ipOo+VPd9sCeGtHP2BhzzUpu9pH94kDgjO7Lf09+DxB+cuz
Zp4Y+vtCTI5epFYyNbxzIhDTT1L5NTeSfBf6NWfBVgXRFnRaHkcxmdmeIpr8PozAzA7ictnpQuO2
K+cS1Efiy/bCrbk+lKtNWt+FPLZOIwMzWVMJBJVl5aTdAHbhwC5pXQN561L9hVgRPC2YvgSCgYEH
I2MIWWgMWdrjJpETWEHboEfoquaWhNbMTVMwIwN6dwB6vA06LbdJSwr4APjUoGleFAmYNXrBaUtb
W7elCOaSTyNh1mR6JaqjCYJgPMX82A66azEwQZDLG4fgKcT4OCPBkEScqIlT+aVVI7KfeZ1p6/og
MAJShg4gEGZjoj5WxV5AfxNBDT7OvsmRbtH0XqN8LfVfGIVFafBdGHNa80aKiiKDOuCovwzH9Eny
h0clEext215bNUBnYbQe+W1ZYXUCP5pU+JKfOEZyX4e1qwFTfVvC2jEFVDtQU+gZxbD7uT/AUB7Q
DcHN5QSK7hZpcifIIJXKeQh51JjYiHIphvEGTZ/OY2fiuWqAQMUWGtrRCapt00C8IKH1yJdOg5Rw
LHxdNyTP6RMZSMaMzaFJqJbBpoSXuHIhyJ/qMqV8q5wtWps5BCLeTyns81jNjAAcnZBC7yHJSTEU
exwLp/uSHQK7tgXHALdO3e9NAPFwZK8qiDYd7BxeAwi+zjdvnEg2JTFEN8UNmR98f3TTnledXpum
UgGt81MKs3eDJDadGoZ43uDVmJyCk3FrdhbIKvcqBn0KGyy6heX3NniEDhkqIqeWWBnPf6y+nvEy
VySgA6si4JTOdS0GvZNb1afpo7fY2moux9ZCNU2N7YY49NHqW5VXfm0Td/hcEhByc47K2mFcfgH9
feGT+07osiTFFyRdZA/+3FkoJFTW9nlcXe2lFLrnCylSoguBmkOK/1W47p5KDxsaG1Z/Ag3bvBsc
8HUnlv887JGhA97KxdsMi7v9EWtJGNxxgKUCBDn66NgyYonx54DE+Ij4EO0lw/JRuB8fwsQGias1
AiDZiudjNL9UnFQTobvI+AkIBnaxKKKqh084114pgGrsKxCM1W0BqSA5iRu4iV3Tk4W0CQX9jz39
rrmcHc2unogbuQKgMiIX+KwOsL2vDC91m4Oxz65lhxjWZIFBcV/b9WXOPX4rBnH2sczBCBtkUcMK
736itZ/iWPws5iDa3d4KngzG7MtslCapiZH+bgDpIOcgMJbRzbMtZC2WPtOEMe0KheRJ1LDsZDc6
od2GFl307FDcxMeJ2+z8hkK9tcuMjbdGEpJWhDhkwg76XvX0Z/8mORqYU6TbLR9Ge3KSHynaW7Tl
F04CLkZMSbaewuly4KrOPu+mSM7nGd+SX1DVlc9gb4QrMyzhmN3zch283aQxzOJwI95Kgpk6sUY6
pFpmZYPGsZc1oCbKJ4IyNTqKTPQKMiKCIMGgMNLswr5zaSFjFq0IiAKi1SoHFRPddg88+npXgbcW
tU9EmEAXfS0Lj2NSK+HY2Xcwqg6GCj4xuq60oKJ6iavnh1Y7GtlzcqnsJid11eFQJ7t02mXqJQ8S
bi3rfyaeiW6zopH0FhyqsOj2ELnzcxp5id26io2MxHWqoVjJWfm1rNmZSCbckIG0Liclkppz1XhR
dDUZV1KRgcLat3oTPIfdt6AdPaQ07LFsOcu9EgksZbPPe2BX6QWpsdoqeEeJ2HxLm/kianJOfXlt
UyVqXZjQQvWPDThmENLVhY5XcFVrrRvm4q5ow9zS1CCm8+6j1ZntftuQ1jRbimSc7CTkfl6DP9cB
6bxT+CCoBDe2CLzBbTFrRTEMs7yrxjjaJFPAiz3rUO27FqIAbEkXtG9MQMc1KgJG7aR3BGVAnqGu
eYSlWMbz1nKNgKeFenhsNrciyds7MN52HAfPk8I43LHoKgMM8QiewuwkTpVn8J77PAmM26mBXysP
tPNgIPG3Tohu8qDmZTnp/4O9NpZrxbiUuezQf9nDyMGFOwonM8fgmRfiiG2bAk8M4zroQZL6EG8V
nKe7pLwj8ndtll0y9e62IN6aMQ4j70F+EjdwGHqzF4POnnLt7+37B2ByPx6AxJL+L2lf1hw3ziX7
ixhBEtzwyq1WlUoq7S8IW5a5EyRIcPv1k/TM7ZbpGnE+37eOlm0IxMHBWfJk4vWsKtcso61i63+z
CU0lMzu4Pj85v783OWBRtpnia402JHPBFN+lyd+4gH+XWMJj7d7OgXfBuYu4C1ndB2pd+/00rezk
z3Ofe/AAikOnA5XFZc2l0bjDO8YBsY8cd5hVeDFmFjlK2K71ca40CualANxE4/ZKXl9ZRdubGpZK
nvjT4DenMsSDfdLwWgAuB1aMTfdW3axxtl6JdX5fduFsFEAREX9g2VzsygfNb8BCoT+MY2ju0RtY
JVKavcrv9/X35eaff4p2CjLESkGxnGJ85PlLop9pelq5QmtrLPxO1YK0E2Ja2JLU4jrAFF0Hte5i
qLRtZzUKNKvpgLhRVXPEmmMiAytLVU9aehWi8hZvnbzQfAva7l7lKN1FKetKuk0ec2i0YK6MW1P3
BoKPKAAtg4Gxtqr16qoZXlIxTp6eQb48h1R91Pty0E4Oi+imjTXLKw1bOaD8EO+iorUDUzETL+ul
fTsYVrUvBZCDaQdB+ajISFBCXHxvEr3eIIaw3AZAmNHl2thtlVpTz4npjCszMVCD+uNoZnUpTIpq
ECz4oxdtWVxkat6CQ1F6/OcspyI3xjeyBf391n7ENMaLenQ4+OvWX7wryeWcVv679sK/WgYYFKe4
nkvpRDkqbOw9Cun0x0ZVzC1RCnPAYLlhfgD9P1yMutDcUpjjYXTsJApqcHJsoC4TbQzMsGy+tqYr
xvTbb7bwZWnU5KMagfkLtbbMTY3kFiMsByqi/zzp+O0TLBvT6KElrB1+kZux/RwjBo7fgZgGQkTi
//DJV/a1nOwB66LdpRVOuygBMho6j5CH+j+fQP59T4tAbWiKTqb6TGtqxG5hQmX6sSnvvj6gX3i8
hUv5fELOIkqL4oFCuAA7AQ3tJtnKCDU3K5hTt7kDhInJQ4QBA695UcO4gOwRCnBg7VwrRl3/ns4s
tTZjSJcU+rSwsp603awc8WOMbjmJPbomx/tncDB/zn/XWDg2Kwf7wWhjjTJzXBsTLkYSfP0xryQs
vy+xiKfy3pFgI8e4n5OTm2GM7guS7slE/WrMtySyanfQ9Dt16okXN0kMEgH6vPIrrH3JhS+IHKst
upk0P3tKToNvh6PhsjMNDDf/lp+6UxEqr8XKomtfdnHLa7uO+6oHjeVk9V4WPxHnZWVXKyssWcHy
CmyS+sz2CNXIzpclildp+IsVtLztfd0ft8pD9P+3q2XlrO50kJ0J2Isuix1toQHTrJFLrBzWkhts
zOtBNCMOq5DfsxiCu8jEdGflil+LjT4b/rLQGwMPotQdVjE21l7/VgRl6bYH+qsmM3yDylOAikW+
l9uvD+1/cS3/XLgl2FSZNLsGHnyOyVruOtqGSk97t99ptBFJMDuXZMMuReGJbDfiRkR3BsJDr73p
D2t1/Ss9hd9upjmfxKfIKY6bXMX9x+9S+PmD4Wmu9p0CUNH7Vkjv7MDemJ6+zTdrfLZXQuDfvv3C
6dQcn15i/NMXokFUk7i62Jf5RR9/fP2xr1Tzf9/gwvU0aq72fYeF1D19qaBIDXH1FzNM9plXAjzz
k0GjugfJQ+LWEHZl92tDcGumvPQ7ZOTSUvCOTPF40Yz+pTSzoDCr3df7XHMEC1dj09YaJcM2rdbZ
81T6dbVadpp/1T+fxH/sdln6EaxVx3wms4c2Pcg4isxXpZ9e0BYByyymMMedRAUVPKPfUfKzibtG
HXal1PbbWS5biJPdON3Q4MKmR/7NTFChjxDOaHfsdq7Dg20u+PqjrhjpH8iCISu5PT9bfRJvANvG
cNqFaLqPideVSsBshV992kW0ATnPwVAzjN8TU/N4rbiZ2I7slbcv6VitpOprV2Ip6MKRLsa1Dlvp
9w2a8bVXNG4uUb3MQ5DpTaPnuP2xiAPtp7Bc6/9QirqWHn6+/Us+H9oY4JBq8GzZF31vhmjLeizU
X4hXADa25uNWroa1cDXtUKYZ5diu2ZRaEIM3LRjSqAq/tpW1E1z4mYglDotLbKmj45lBvX2sSWC0
7blsu5d+EiuB/dpyC7dSQjGcIx2F1Av6V4a4mM53B8RzkHR2LWdasc7ZeXxlnQvnUpZRzunsrI0N
OC432YaAE3mdmuZKZfS3+70sv6iFWtT2zKkBHTIL9mhvx4/8Ng6b0HIpHM7Z2sYBxpq+Prm1N3BJ
5K4kjHbKhO11IX2f/PhleECvzwMMlbll7hYPs1VqP+L9WuR9pYXy+4YXmYw1pGOazgpZvVcdI3bq
dF8P+kdMpyIMyY4a+Lu4W8uZJ+VghambhGtDCyuXYwky0hRpdxIACZ+itT6V7Yk09go44n9Jw/95
N+z5d/gUYxggSuHMwC6FDzq3DoxrIJJHHXomoJZe+40E69Taq7a0CGwklNlmsOh8qCo/TJ1LE5f4
fEO9ZKdKr7Rc86diYeBmrfO28uDbC3fTJTXlXLXgbthNBWITu3vTTW3lZVq5/kuEP2CbmDYcsLup
4ce4oF5FSdBTLbDY3uzXPOjalhbOZixSy8KYO8hhYgD4MTtQ13eNXAMMXjVFCgSNoYF2GqQdv5tJ
Kmkc9TX2NAwXtYPAASZavr7pV/fxaYX5558MsRApuv5z/NDyzoWupTvpD13/H0qOApyMS/1plYUB
DHqq5WkBeaORvkS1syHAh6B9urKXta+1eG+SKHWabBDAL0zyRJt0b6rjCgv02hKLY1fU/5dc6sDr
VXxnS74SiqwdyOJhUUimJkTiyPlkO2412Q+0raETOXz7+uCvp3r/nslyiFRmaEuos/wI+EWR1gGx
XgBN1A9hjookesTDpvJKL77Jlc3XK1+7qATTDSD4nxn+f4FwPpkcH+OeQ4IRmWzfSZfmaEJDNmTY
8G60bobYfNcxQx98vea1r/p5zcWrUmNmSkHdCKUre/J1/t0aS/iFtU7f1TCSQDTYIBSURJBe/v02
GWnt2E00R+OJa0dBNLqK5tL3CJ4V4+MzrCPu/VHzzSIwwIF9LsEmvMapOt+lZWSCcNXE18XQBSbn
f/8dWhYZEeaoYEDGQ9TIoBq3wixdDUwLf/FNARbSzJkL31myHjY6rtjQo/lUmwc12TqzUmq7xvF+
9eA+LbLwHPlUx9MwYhGLnu1ql4HeJ3n9eh9XH2OC+XBTgxYPBv6XmUZD22awcWrxDsUH/ov2NnLv
W7dBW9BvUcRcCzGu7+rfFRd+nRm8o9CfRwY+Vr7NXmqnwQOycs/WFpl//ume5VWl1FY64p6hiuhS
prCQpkwPTKNbc1rX3CLYCsDV41gYfl5moTwadVNS7KfLeiiv3bf5sGJsV1fAEDOgno4NAMRiM9Hk
1JNV4L1lTeoyO3Nt5eeKGcw+YHlxAOOc9V+tWZZ3YQZJ1RuM58gfmkD1mvsyzMAiM3kI6339sFbx
urafz4vNP/90OJiJHbqmMkCMVjYHEPUEYORaeQ6vOYLPSyw+Gd4RMQmGJYTeBnl8Li1tE1WOW/d/
9+Wgzgi4oqn+AYUt2rwx6+l/KP8nv/HKy3CwPXtTz0JWfzFCjduKJhb0V1Gkhwbr798uSmI9SrVf
yzmbGX7YTn7eurkrwelV+CDISC45WuEr3/NarefTsstUTDFNmLneAwFRsdSFdFd3SMYWCLmJ9dld
UWpyJ+tMr92+jc1VpPN1g/ln039kZKj9QiQGm7Yvgw9Wylk6lWxmnSt+NELhlZvhL/Lpz/tdvJmy
ipRGy2A/nR2hdnVfNxKPWhmS+ljoax7kmrP6vNji8lHApWTMsRgheSC1MaD9e2tqj1/f8bVVFreO
U02Naw4vMoKdkrUgVSqr8V632pVPt3ZYi6vXi5ImtYrdmGMb9OiKoba7EomubWXxMDroSlV9acMe
eOeZWgqNDRHY/fbrD3YtVvt8LItggqUZ0SodVpe2QWlsjOwiCygqWwDXtytMjvraWovYmsPHs25W
WGl90CbtytdB9ZPOrzdxmN3FF8xG+9OsH3IsT+0sZesNZ3lO32CV8jZ/wxf4eutXwOC/uRl74Waq
KbXadFZjmQUBzVBcCPRlQMPPbxRAopVND+RGBOHi4pwGIMd+XOsHrBjRsk/NuNmm9SxqNCYYGFeb
p5g1K/fhavn40/kum9MphrpKOnvumSNu5kkkz3OrzIZWE5o9e2MFMTJ/sj+f2H+cmLNwKW0kIL5p
YTl1n2zJod0WO7nLwmYFyX715cPktIbHXEVcsnAmrIntoRIJqvJC5DYa7vl4Mw6ZctRlG+2qpMP0
y9fGcvWsPq24cCxAERLwo+CsBHhY1Fz3EvNvGoDGpyUWPqVQmZhiBySkE7tN1dQd2seEtP7X+7jq
VT4tsvAqjPW2yGu8cQluXlF+d0i61YqV1HPteBZOJakwC/uL6lsBfRHXvsf0PQFXejqtrLO2mYVD
0e0xsa2yAyxSdHnYykzdRaksoZ0BjBFb+XJrFrDwFrwatGGa1c8GpvkAZD7SSV2bcb+6IYQ+IOAk
BJxkCxOwyuR/9McA49nUxXRyuuy2w+j531jzp3UWVqC2CUbiGK4pBmJCuyzOVLEvXxva1aTL+LTG
wghKVjgZnwN67bZ5MiC3Gl/sQNtMYIZBXxc4nFV5k6snhJxYhWaigcHOxQnVOhmitFBwgW75U/PN
3iYBA/BHG131XQvSgPprHvxqPcD4d8llyFg6Wku6/35CxG5yXPKsBEWgTL4SJLPOq18Dmv6Yb1oP
eWD0V2nm5+W13wNlyCugzRrjHGU9uiSyMclouA6++ddnufJh7YVXT6k6ZfTXwy3kWU9SLzGy16+X
uG4un77kwqWDOSXRhhpb0Td2HuqBtqWBdje+d4HA4Fm5L2/WcvTrb+OnJedtf0rRkhwDz+18C34p
GH3rb6rYZb8mY0YfWLF88NaaH1cd46cVF/e7K1ogggbMZ6IoewTD3DHKzTfa9m+crU7sXvUln9Za
3PGWC22iI3aXjXdZBuXy8kbK/3wsGCHUp0UWl1yNqrQD8weu3FQCYf0NhOZ1+pRkYKnkg/e1iaxt
aOHtnV6oej+HqmK8OGUEZvPMT/RppXPzh63P+plz5RI0QibqfAujmCLGHDHPejAbLG9apF64viYz
CdqJPwKlxTKLzbR6nahZG3d+plogcLDp1oyUISQkMQOhmdo+6mVzbluul36rNoCwYwxu04+DuBO6
bDzbdlDWjczJzRhnXsvzYWdFRrxPSqffFhKKp11U850pVX6mGJ7ZlVDgDfuyYXtriFnYTVF3iNSK
PU2azh7x92Nfala/RUcXUn5RqR14DJiDbrRVwM2uvJ20WgsrI7ZuHSfqbwTtnNAYNCdQIGsKmmjp
aoUxgSCFxT9rtMIPcmA1cZ2oBdFUkxqF2+qCQC2SGW9VbXUY+2DEq4eqOJKaQYJYiaLnXImxHbWQ
2bud9wyxXTrU72NcN0cNEgc30GgRuzgnxa2NKaTchfJT4eualG+TlcgnM9b0MG4M61ykfYPgo3Sc
woP8JX8uS8ioe2kepY8cI6L3coyb+8yxW9stiQLAVY1kv/b6icNny7rWXrNOgMqhZ7n53YZMAASn
yZRsajOiLs0U46xbqh6aFRM7tdNF7GYYsM09dSzr2jUheIOJ76EOmBlNmAoBS2wcq7U3xXwuGmtW
AJQ6Jk+FnDZZRqoQ0ivVRWkd7ZLGML/OAHGw23ZleWxVxbjJO8V2B2McYteAjqSH/pTwZA0Qttlp
uge9BCjT1I3hqZ3Ep1aA15AebSSm9ePWfAUTozyAlr7aJXmZ7vq84m+WMXWbGJxgk9s3+dR70piI
r2bqq5IyVDniJt4kijluElFMl1Kn8sOOO+NR1qJ77sZ88mtgycIE1pV4ijWJ29oQTsDarA+NaLRu
G8w19C6GYI3vtSKy55ZX4y12U3+ADb/yzLhsRtcZWrmPqiR7xAHlG3NCJtqltuUNqmPdgrwoviFV
GQWaaitHMbLmtlA0ecaLZx0rxSmCqJZdqFTqW15E5bZtJ+0+V/phD759ZysJzbdVlo5bbWpAok4y
uumcDiz/hA6erOJ8Hvksmm3MuHYWvG1u+lzRDvAO7HEcUwEtLmuAPFLXpLcpy9hGdmxwNatrQ/AC
2QFkmaLAmCRB01Md3BSl9I3ddqBxRVtvo2UdEi2raXfp4IA3BUtBXwdtAwDn7e1g6sMNVE3TTW7k
U6ibFdCLuQJoeGqULDQKoBpKaugbUsXgN5ZasR2rnruJmTcb1rcm/F8m/KrJ7Rv8g3KbTZ3uTcyM
j4Jy4jc5gVlCuwiiOtDJ88p2JCBjxYhzRqvS07WYeo6QTmDRUtuqmWluMxElRxNsKedO7YZXZ6rl
vRUpZC+rhMNAOmTviaiO4O/oz12j2JBMqE1vSGNzM0Dj51IzzFmAjpMey409DpuxiP2hGfaJrt8K
zQqdrn1ibYtDBA01wJQNaw4YPg8kg8SMmdwR/X1gzq40fnQaCkW63Gl1/JSx/tS07EhzFubxiAqx
Q7egI9m2BFSOVRuk0/DcKwBOgEdIH7O9WuXurCbTGlNQOjtidmE6CKQ6Q9Da/U5nZN80zWko2k0n
KuISZoeABG8BMQlyDAxA5uuoE/KUUH2TYdJPTlbsEpVvm4Z/FzmULohZfzBzABuKrt4qjh22mU39
ttCZO0zg1066R2aZ53ZsDipCNBcTCCGE1899C4BqZ98NtDoYk+Wjgq9BTCx7p3GPYQlOX5tyuuOc
7LVEHcJM6GEr+CF1+vsorXais8AIEN1msnpWRb6F8Lnj0rG4ARnbhWcDZKnYs66iI2WVMRx8DuoA
KP2Bh6x2Y6M7qur9WKPkIGnhjgCSk0GqoSr1W0Wlr3obn6zeMPzK6M6TnmFemMhd0ooPJVZ92ljb
cioBcAcBzMZSepdXJTii1MGkmVsINiY3SZSlDwDHZq5ug+ZkgFSFV5vmHbUbzRU2eTP0CW+Cqj8V
LYcYpmW1rtOO6EOOI/QwBsVwtUl7jh3JYUVN7UZ4kowUnJZqGg7COSm5CbdW3eo5fe/M4Ztd1Tdt
hf1XIPmBm8lQFnYwceJn7QdadQda0NtBY7eQqnyZqGL5HMBzN47IvWjp1rEn4SIfvuljcW7Af+PV
jeCbdqgsz9LMjTp2rkyhas2MQFez24iSfWUyn7EmoIimZFyA0KO35vZbZbhWgqgnKfv3GBAlb2qy
jTKmD2mUvkpr2E8zeZ1lZkd7dDZpTtsgktNRTMMjEc1NpVd3+ThyP1Hxz+WKwNOoOJ5V5Id8JIe6
yf3OhFaCdOJgUKJbTIJtsoh9DDU0b4mBDlpTQIMTygQB7aCjKlrbBx1j4nElC/siAaJYL4TXWSrE
+Do9KLlyg5r+S9EXb/mUeAZeU8HrO15xMCSBNFXJCCbVwTWRt+MLFXxbpgCO5yparADMV/HwyAec
cx7VqVtY00dUWRz0MDToKvWjU8Ep6bQcOlWGx0AEGsnxaHaFfoOc5aIl+QuGf3qfW6xzB5rcN0Um
XKhdhHEKWmyRbe0ejzuIPc2q2SsjgX3RmvownMLVDPubXSbHUSGq14Lz0Z3U+F2N0cixIYurDN+n
SSUbPigyyGR2opUxh76pdM2x0cYNiuwpckGpoMpvtaS6VRvK33PQ1P+ILFocwLimQztefxYYsfZg
IcIt8Sc8EJUd28YJuk7ZT1U2eQ16PG+5MYogw2MJPO0YJma2nzB4LWAgaeTctwgStnKqhB8pfRMK
aUGbRRHS5U6DdrwWHWoKoDd3opOGP5RpfIOc5BaDS8W+HAfP4vEmpVlQpTrMmMPEdLEhxrjlWQFd
78zS3CrJT32rh7TqbkQPL1qK+9HogirWTrlanO0SswZ8AAuNqTbCo2gge7IhDf4AAX5e62pfTeMN
fFLm0obimutnjetBnCfpKY4oho+bZN+YeShB00vrbcOTPSt5kCURLk/KPZ3PNBpdCoBJku8nGh2N
zDFcSF0D45wnz2rReIgUKjdRjDCeEJrm4qWRVoiZ1pBauQqNGvM9KhsvqUbfnshzmTRbOk2wHPVV
U8cw7+NHojSg70zTIJ0L4d0UgnHfc/rxrU1BThbVyt1oWWHRWA+U64/cjrhrJyAX1oHU5SwYjV8k
9qGhGKcSMaibs/qHxuLvkak/mZDodYUm0CKuNNfpy9i1B+fMpP2skenUpiZQ1IkRkra5ZL12XyA0
UpQEz0X0aPPxtdBPVgcdAKU5Ozk9TqBcRs2+2qVOdUSPNnNHk741WXfXG3EgW8OPIACewRMOqb51
5vZdlR5GpR9dMRajm6jRZVDzVzVJTLdmOqKtzgCQjL1GY3metGkHGhOP6f1dQck5jgbI4vQDsAf6
W5o6JzPnb7RxwDVMyg58Q8nZFOyDcei3GaP+5mgpiNxi6idCOZeOwLsmkp2jdi4i/G/44aYca7cc
Xk1M3tUMz4FjFkeTTI9TLHZKBRxAy4cTRsZ3KATcKhi97zuYr3ZT2bmvKrGf6ogAR3gJyZQgS7EE
HfPKy6S2R7oYRDrEILlxLmse0sLcUoP9BC3NJp5E7zs6Fq+U7KNQk+81xa22qXyERsBzxMbRtQr9
duL5h6k3E4ioBLTUHJ9y6TsCn9MsZhxxk+LUMScoJj13S0VT3FyD3kUvc/RGY79RwHJrGKiwmsZe
T/U0zAwVikLjQU8NZysUehqzYhMr5SHFsDg+8wVQyQ3pIKWsNz4kVAPTAltM7VB3nLrD5IgPtTEZ
3GocGgm/mFw955EotjRPflRKGXvQE+YBxjUvvV3vJzO/Hxv7QxmaO1CNexGjQa1Uh76IgKBV3Hr8
PrROMNjWhffKG4TkIOFcblhZbXFxdiLG893M41nADWfSFwkoigWePcnt+0KNfILHK0fo1dkaQ7Jg
hYpi7treCkgtA8Ou3wqwgLq2ld2PJgmGXDsgqg9MRk+lVW2HKfYrvUQEn9wMugFOmgkuvExb4TLS
h50E8EQZnx3M8vmQutJRWICxMMsruAjqqUfKmbrZYEFwimGgMN3mKQQN6CPFu9Xm6p1g9H4sWt2f
VIE2xJA9U9B64m/L59bCZWimPY+i3E3r2svG6QIN+MzrRXtXcVQwJuBTeR8PyHosTG2R3rc1AreB
KSCk6zl/QPJ3XxPbVVnpNpF4yQhe+x7Vx5G6ShyhSCE2mqk+iKHGJFaCSPin1VJfZpEfUXHiCdkZ
ZRJETnMigw3hlLngK92q+MAFCDpC3Mka3Fivj6mC/DchrpqkGycBlVAs73iXnRWOn8c3gznt4yK7
mEUe8HJyFUV1Y1rdcFu4lXiw0DRU++GhT95S9a3WLjkZN1ypntrWCTka3jJxXE6fzOpNbb43aYaP
Z3pJj3kN3XhMJMigbOiIS7fWXnRImAOY45TFKSnYXirAnNRg58lrV+Mn3p8U/kBjB1Yz/lI7jLoS
M+vv8HcbQqZdiTRDVR6VLtrGab83W6C2kGMdEezACwCyKlS/az4MjPbaWeKWvEIT9wzJcVeo+cng
YHKwjrH6TdZ6oErNawfrvhPTqdFYkNUw0CbxVD3D9UDOX7/kOQtIpO/rIgOjxUeElKi3miCq7mPV
PCKxunWiJ206oxvm0jK6TSIeOOUTj0d4SxGYCG3RiAkHEzQnBpgjFN1TIAcWAWeb81fSZDeWUuOs
wSCl3Rl4lzOo9SYFUo1oB7lYBAjKoaBdGMn3CW9oNmECKp9w6yAgpuKxowythHJD8G0hGOcNNApj
UJo4UAlM56ReqPuU3BltqJACRdfOJxq0HXda+iiT1xxKDQ7lQVrH4ZidtRqu3wq1zvSV6EeBIrA5
IVk1drw6afmNke2pg78gMPxMysKlNfcpUbzBeZvnPBuVuSPIMnoIt1XRY2TcKrpzX7bPbbExCUH1
PnTaF0zVuk2MpFEYzm5EMO5KYwBbp/3upHdD3kEPOd/26CEgWTyJXA3NKA6spN6n3UlN+n1N+oAU
9kEY9rFpI9yqbvQlbx/sEXNhsC6ARgU4V4bXzqxOhdU/Nc53QnpXWEmQpIy4Yyz3JVw/GYsgKx5p
Pe6YldyZpXEZI/Th0/JZ0xHy0DqIkwn9cuEqLANoX0LsRNkbFuTaRu6WpvTiEi9Hnm11ZBSZc9PX
u0lpA16M4dSPOxOcYO6od8EAEGujBXb04PQfIymDwrhU5sukGj7Jztw6R3I/ORMQ3krQMOtGSTaW
kRwaFQNmFdwo73EeuDGcuTZQglAKCIlT7Xndb0iOyRDV2dumOOg4BBYXkZ8YmDboHmWH37rod7EE
9i//XqIKJTE6wpIjgTFnNblTelQSUPSoqw9LT72UpKGJGDzJBbR1J4y09Qfw6j40ldz3dRHWXXPk
6GACLuSaFMgt5weifs21jOFcV/RbZ6EEZ5P6nGjVt1zl96IeXictnndRubqi5B4d0/vEMb/BH2xR
uig8jbV3hmhRJiUI9xPQLTQcQWmW/IxHDieugyMwybsHruEPq6zufKhS3ujM2jpOfsR/I27KlZu4
VEDjc+PU5bbpW0TAeDwLfhaqAv0T3ZWWDXj5qR6CXrNxHslPkvc+mqSeQBlBk8OJjVFYczNgOLxU
JHhs4O4TTElZXdCWqcfzdJ8k1VHU4L9mVeeXFriMqtesPLMoeZBl931goBtw4i1FZQXUvQFeWgyz
/SQDJrnVl46Bf4ylAYqJug/OgYNkCHZhl72B2FnsjKq4yal+bEcThb4+LHMYd2VRV60H6RV54rbW
a6NZh3hKEGADz5RbPmGz1HbqxcoHSlr3Cs2DHI+9Ng4B65Fh9CSIOgJiJaxtpMeK41nFBSH1g5b9
SOFHkFaGGv7GyACvleZ9K4a9ouhu7LzXuuaihHhD+7PV2SBC8MFA5lY9BhCVO7tA/GtIHL7uSJ+l
VSB4HEpghNMST4ZJwB7WDpcusvel7jwMttgjEL+Y5CnTIMuURXsUKf1BjQODXiYn9nVM/ljlluBg
p6oLIMTuKby/AXH6U27zMC/JjvJH8B/EIF+uzwaRB2A/MCFI/YIZ3yJLf4CiMWY1EY9iNEtJ7dnd
ZQc7oTcIM7ZEr15MdSY6jn1IHd3q0QNoDzxK413REZcKCshKMMSoblDMetgMrlQGDFgjJwE4N6vD
GEl+Wb7rlblRHHxy6ITBp3itfREqDxrtqLf6ruT8h1YGhG0zFcSP7Dso2m18xnZLe22nOSTIJ91H
Suc2itiyfnDLosbJMt9WpF+Yx6YoARajPcLGcstxA6z02ZASpgMNObgdY3pTGPFZXxzLqj1mVhyU
LaIwC4UEcydwZnXC8YhAb4s80WSTpJEX4anE/8whAjNFpjuJ0mv0HxFiDBUuiyD5R/q9Z3r5ooG1
h7HxRaf2JnIeiwG03Yn6rsTtvtbj0EbhkLAntYYrnaZDreDVGoadOjYbKylCjquOir7bp0RutcGB
b9eRASel9dJG5SmtlWNWdwNS6PYHUBG7gTUiEBQI5Ebq9/XY/AQVBINefXaCXiGCKiTK0ML9kaqQ
rDeqe9vqLxHDbke7v6369AHELfcEpLtORb8rlXaPOVkwdgyPMobIXxtS+xSp8iKte7Qj/Ki81e2X
HM+JaF5NrUXCDm1tLd9FEV44QpGXQwbFOFDEAtQB8Z1yow4jZtKMDXhFwqjIt6P4KRn1a0txuZ38
F3Vf1iQprqX5V8rqnWqJTdDW9z6Au+Nb7GvmCxaREQlISCAhEPDr5/OsutO1zJ3p2w8zNpEPaWER
7uFs0jnfdvKoBHrQ5DGChln7rZvWrXTdluHbMHKZw76QeICx3uvS31XRl3Fy+zi5jtFUYw7trsEq
6rHvFucTMtWk01mM/TeuNXhRnRNVFrIKjkDUgO/v5ykuYjoe09grOm0Art1EU/0G6W4mPA75Ke6c
nu+hdIVPd5T7OF6Wa78agCBdQPf+Szrf4kY+9Ou6iVJvJ9zeWW8zr18asG2cjKBYXlIOGCuSBZr9
Q6zTfVy9srQ8Lu144jXP+Kgz0oE5S1jBxfuEoR+M+0Ds2V6iC/cQZZat0fwg6/VxRYLrFOMR5Mfa
V7dht2IpfLxku8bxbQMWw0yfUI6kM7Y04I8YKJhXy67Sds85FhaCCSMG6Wlu3CecZiS481FKC9/P
QnU1zA+sQiQffythf2TplMnpudYQgU0PDfr2Die2aY4BB2Qh7nBLZw3I7kvhIVesV/pF+jY3oDRt
sBlHdC9sE9b7FiF5QBlVBxQAprbgMQTiUzbzCRhGZn28gflU0FDE63fVzYVnoPxa5ZuNXB5JtuGh
B6lntW0lRtmKwKJ+MIeZRPspuFXtrWSPru0KNb2U8IzpsUK0y7WKnqIO8EZX51NZMC/96li/GVu6
XSso5S/T7TV6WmBNMjol07Mv9fUyAeZK2o2U5XYGCJuxbg+msfCGZTugeG5CVzSNPXrTlJecjxk0
okgtSu5LN1xpia0E0UZF2dY7heEKUUIeWhvtfa72Ivbuy7grpA8jVj2AM5Pq3kkJDsDVJPMBIhgy
YL2jIIciIIcr3XpE0lz14Qlg5Zaq8Rilsw9UYIwxYTAcdkGJlTEIdqYG9GzXyOStlo9lhJW6suF3
CIjqg9DhRkn7FHBMzJXJck7mxcLBK7xiYNG2cegPE/Hhp8uDGd25ZiSfCAWgqY8RlacONJUGyeHJ
j7GRSPxudz0tXDQ+9C0+QPu16gwWYsxhXh6TdtgudLrWgj9LOd9j1dzgyQI2ZF4ryU9r5e5rOR67
jqKh/Vy12ftj+xjbEteMuyIC9D+tfDfEZKNr0G/I50H105ysTIrUThznokI1bwQ4k4S+ggO+cXNb
oAW80TQ9A6DdBeh3iPGyvsSI4xBF5RzD5dYhfBszsHeYrZNPc3VCkvrD3LR1US3DFVKsMeI2fo+H
DvxC8N35ZU7x9Pao16z9vvABMFYMCFEeuA/US4znsYqvyBpuEHF0bhzc9J0s+nmCgtF7nufhAuy2
Wc34bVSywl/6YzxUO6TcZOvUHctw2cqk25aA4ijBhQkQDGXzqDGPvpjyaqL49QSVi8tbZbdobjeG
fZGDOSw1gklpsmG1QZxSuR0wBzUjfX8LmGTbJjHW3M/Oa4+VjJ5dJ3Yah+7pOatmfbMsLKt58sqn
Z9dMO8bX/ThPxWWXd0oWenbbjiLkRYpHpH7vdISoesW3a5o+EIoHb5luYjS49dTsWtHlJYZrEITC
VKhmxmrtAQ77+2DAgzTEOxKKD5uClcdz5y+32I93SePOYwqGiA7XYhmypjpJwzZ9OuREozjwYfv2
m6Ku12NCmts5bAvUglvMO8tagGDp0uwGL80Nr84lG3chBRS0gpoLjpUFsVSXRdOp6zhFAed329Uv
71c1X0MHiJoEFyzsUeSJZR/N5bYLP3uNbGOr9ykcEiMgptDIa9LX74GwaL76kwq6O92kWxkj1VOH
eSXCLSb0vZYBrsdID040RzOXm7CSCE8YHhEKCUDU3xBYkJW8o02wpwSFsmzY47jg5FTt0RuRTnk5
claCMmy2jKkNU2lu7TPCmTAsfNtDr+/THrrreoPMouu01Tk1K0qGdGc6VzgOoRQxuOcRwmvXu3Z9
VgxjXLAWhRrjrUcJGt1/LKWfxUGVa/Od6iafWwbqsd8NC9sF2KjZVB9lawt/qO5HE+2CSZ4STl7T
wB17qW6YcV7eEFZ0wJOZxTQO6U4wkp5lOe4hVwPRCkS8pIU34hqES5HO4d6fMRDEVN/0GCKwGtxP
pdpjx4AnmBY4hDm6Bg1B3GcBE1vuT6cOELIm0Waa+3tk45/panZg5XNfiquUuS1flicqNIQG5U7N
wXUfQ5ADbn+PhfIEfdBb2IuzqsAVRV5hZZ3P69ca/BQNI5TuL5GhO9tgVLbA/ZnG3daGKOlZsltp
fLayfWF02QcTPyIX6ChS+VzVMZJGlH9FkJ7au7hYxz4HMLslk7qaeHoXBxYlxLA8lDU6ixHtkuLN
LubqjidBcGgZilJAPBAtr93R1Aj38oDXdio6cjRQbp1dtoTxddkB30vjq4YrhH7hlgFHs6ET3XPS
vKp0+WocYvsRYJY7Ais2SbZBd6kSf5THNsijNXheOAEHudwKx98xYe7RH4MxJ715pSufMexcQ7ud
2hdeligE5qrPvTZlp7Ztkg1AbJqLS/8Y6+dVBuABPHp90U2CswP0o5vyoBb/GM/JEer5V9xut4A1
j3Ft72IPwURedINkO1T22ntVYvzeR9WXqmyv4tEOWcghkzYsyhxSxzKjkrfZdy+N1J+4UibrVpzS
WN2zvj5yiXyOuQ17pLP53t6r6BfVT0+9RVM/pDGkAGp5ElN3XbUGggLcqIAE2rcmDHENG9IXpO3W
oqndlQpCc40JFFhw+/llld6+cuI5ktW9FhaUUTVg8LX3ZV6bGGHpHEE6bvyEF7LPlgk0oiPAB1X8
7Al+qJf5OwDTNMMciHvTgLEwItoAttI4MaoHhkhVJgndryFkHSEBj6Y9FAF0SlyGKxRns/TlJkhX
taG9rXb92l11AUClsF7vgKu8jiEmFDmVVBsFW1/mTeTdYo7drmzjF1zjQ9yTg1oDCA1YWuVNA7aA
jsMxhBtlz9Bqzn1D86kvrwn3Dku0rIXtxaFJ1MbM7LaiqcxXzf1MiPQDTBbAc1bCNGL4QVsv2c8g
zjIW9ZjutgC0ibDLo/P0HhadzFeUI/icOPjFEmhbt5BEfRcB+KiQiTFbIYTINLPovSnY74Gph9VP
OJpV6q7TWr1iWXtxAWIluiZ+wgZF9wFf31NiZFauXbIdZfKtNfwOXOSNb5olc9KRfejXJ1v2gCBL
VWWCr3eswjGlgBa1kHZLexSmOKfzvuznYh7wnITopXVAwAjGwZJN1vK9nsP7VA5fRBW3YEobtl25
AbOcQI1Qh6CUqiAJNppUNyA7JfjuHhEY4PQwjO4WIlGUq7jHs3YyN5VUIoc3wcOwkfKlDgARAiBg
UEvw17kij3pJ3voqFfk6YbqzEKI6s9KFwCZROJZDcF9GAahrr9pMk+hzn0CiU4XxG1mbJ8q4yJEm
3eRVLRHmHzDwITg3UAMkZTaK9hXT6ZscwqAqHxT6W1UyP/fX6rO3w5AbbzxMShv8TH14A7umMLpn
vQ/mXHGaAo8Mxsz5XoDLFLXgitGszuv0RvrkXvoI0u9jPOWDNiVIBqS3+QnkIRpPWpoE6AOH+6Ck
+DMSA/omMEheW0joDA5dVIdoVdDxsoEEmS8ReLWSFvthOUWH0OFmWMGzHRIKpWvTUHIXTP5ysJax
gngMNxP3GNQfFTJxZpzrL0l7KdV4Zw8EqjogjEPsPgUZHMYu07bAIM8+p8ysy8br0uGrGPA97k/4
MqLBOyRMu52gGNcZ+7X3PNZlvx2gyD+kY8iLyK+fE+GT2yjqfKC32P7A/DZi64/oBFbVNifnVQDu
MIm4KSSKmgLrn3m2yo0nump1XlidPNiZBTuq++oZnqgkX2kFe+iA4+NGtHnIsQ5z10533KjyJqm5
yhvpRxvdQNZTDaiMlugymLstI6wvCj2Ht1AQv8l04DzFuFhM5dvXtm4eTCnprkTLCplQBBak6dYt
DUY0TiZF70WC6oDhAPFxggrwqR/Rxi2zlkdD5hRPfwyaiDB9NUQznq0+AfA1SG+H5lQVY9KKIxZl
/zzWa7crk3BABHlAi2Y0S+GMHxZDFS1YYqLkMA+RutLG1AXGy3pbW5dy386gvVw5R3ucuuBUt8N8
Z/pR52AT9MEhKTqLF0q2S2A9lOopsLdk7DE/sivnG8tGuZmhcXvlzNCrEZwyHvUFq17tJVsQC/Fz
jAX1oDvrbRdIWHC2rDLXbp3M9UrT8cwJQ8lN1rYQKE13OLULbvOlu+EhfSde3OO57BwqTdwdSbxA
YTQHbdElJLkyi2ZnLOXpGSVPDwYCZIthWNb8eUhwn7j5OaldfNJhqrEqeLYvytishylcaAiFmgeq
AecbVKzRG+p57nPqvfqbCcPlesEk7zvO7HjvQoaSBqcl/kC5x0/TWlebJCirT7kKfayHRFtUHhb7
Pu+i4C6xnrwzHnPo7JwZMjYmSODrwigFWeSFIIMv0+SStdl7fjScStFi4iexLZiMGajIw+S3YK/c
YOx9KeUaZiMSbznuB68qwESpFy08i1U44ltgNvbRTwTDFIkakrm1TbvbEGDUDnAZxjK2WhxFQzi4
E5QOL8qv5nMzN/LsYJ4pVoLqF3+zbrEyWYgpUUuJr4TWNT4jNLbboeb1HZGXS4Ag7ydY42v022UJ
LHhc8MCH1ew+kw5BsBs8OQy8Nh60LyIUoH4ExnY+jZECv1zCb4ZBEkrP674yUBtCZFi6R7HO/M31
uI4JLbH7VGMJhBfDrFDNQdM6v1eB53/pZzGcbDxQMAlxh/Wjn/RDEqx4gZsX8AXEj1eaO8QqlhC6
4gigI02T61A57zQIdDXbDqTVfZLC8AZMCwT7xg9NPBwiJvl1Os8T2lqaqr0evRk4tYv8Pm9GjKTL
JingFV+hiXtOyCx32Cxr7AAy5e8IBWGwqvkC+Bd2rohsvbZMVmgOKKDPQaSu2nC10CfohSpwzr0o
kUJKg94vVrvEYHHSBrq/aunw0UQdQQ9V1nF8X1HR3g8o7hE53ycJZgwSjgEYAhLe7hDSZnqzqiff
FWlQg/iUQ0gjqWXRbYfVs887ywi2NQINzmaYxyE9YjYdlGZqSgO0XRcZWbJWKztVpXPdztFQoLNr
K3T5OB31fe8L+0wmi0+S6B6naigrfBQIg6sPh2cMG13ki08MSsAzEJBkuIJuY3wzAMbRgMP4jA4c
0/hY1g+rls8aUhW9i30f4oERExSgYEYINPAj40XjVnpjpTY98WD0S3Dhsoj4fYv9XypMz+Jti+hg
2YQbGaKLP4yM2fUKkrmEIXvNS117WHHMoEL8tb2LmO3CXEQQSt6B9eqiO12Lwc9F2Ca3KwbR7hrS
jY9GBqbcS6FmPGyagxAea3IwiYdsmdhMH1PaWZpBfgswLApbDqDOUoJJYTa4TjobpTkSjsUtFwBM
1tCy3ATdfIAVVO4I6dPvxFZDD6Wa52Xh7LAEBOmiTzwQ+orVKVwNLcYrolmsg4cpBfGhoSWCV8TS
tGDNRPY1Ns57IbiSe6vH9pw6Juw25LPsMuqAIQikHm/QK0Mj1tY1UJOEjiRvQzrehZiHvmNulW7T
j5IUaTmwHLG++oWvKTpWU/MTR9jyzoKYPqXlBD7OyXkThYBHUyFcAcUWopF4NWYBhmQ9W8gWsmZZ
2lM41OthWLi7C8ImOTivCwBJ+fU9bb1yX1Wd25bCYIuVg3im0AgXs8T20jAVYE46aAYkL1cHARb0
ROcUEKYfAFRg4OWCFhrKrhzT77Oa7JEAVi7Q23s5pBUzOBe3QhBr6z20NcBqdKDvsHJOmV2cKVI9
i0K0CMOOOyAMg2q9LbOxfRdDGGKgj5yiu9L36G4VSB6pR38GVZz028oiRsinaBemqk9PyzqKY+k4
zPoQXj/IGUvLRMIqDw1gxxr42o7XmHvHS/fVbzVUSJ1PNsESzUUzxRQs9SAh6Af15wWYac4BRCQO
stzWhtGJM+ffWOFXHyvTLc/cOJkngkftpoeeNMk7WWGBHPzx2DPSPZbGoo0t+8Zgh6jJF4U18uCv
DRug+gKx65AP8s5k335BzhsYlxJHC8pl3nVT60N4GUfpl1gOQbzt/FJ9m2i6bMqOiEInFkNDop4g
djYC/9kkhn/qKq1vSt0N11XIohtfEDwWCNOQyK6qUVZPkkPfYuN6VJdHQA8AEBfztIqkh+5NxFaA
HKkAPw1NYN9CSfgLEr8HnL4KZnlocBpUxpPR8ZYo/BEgAfYkvJqhL+Tlu29j6FoNymK0L8MhBhj4
MFiFOKQ2mj4QUD8/epoQKOzDye2Mgg+gWsFIpHAo7KvOT66qyU+rzA/YepWsiwaTnizilfJpuIeH
mpl8ZRXqmy7GBrcYx26gVexeJyQWFWGlHca3LMNdkzoCKYMTD1gdq+sWxfpzLGvwNkPEvwZzyu+a
sdb3EYjEc9q5yWbGI+Ft3aXe105NPmQXNfcwXnqOKfxDVgGjp0DB3ssmhNR6RjWBdBPmf2CA+bSb
1QBkEaqWnUoTez0YpR/oUNsThILrcWoCsBBBufCTm0STa8n3P/w0//Zt/vfqs7v91ZY7/P0/8P03
COtNU9X2T9/+/ab/VA+Q737aq7f+Py4v/Z+/+vc/fotX/vbOmzf79odvQIc1drkbP81y/zmMrf3x
N/EZLr/5X/3hT58/3uVx6T//9vPbh2zUphmsab7Zn3/70eHjbz/7GPcMX9C//f4v/Pbj6zeJV943
3U+FeVMfnz99dD89jO3/4tWfb4P9289emP6CajqEwAKOwQB5IHDPuc8fP4rYL3GI2zuN8C9k/iU/
UXXG1niZz34hSeBHhCB6h8VBDM/T0I0/fhYEv7AI3g0GNg+CYh9263980j9cj/+8Pj+pUd52jbLD
336+mKd+Z6ZGxPolY4hg+h2CzYI4+pO7L3UJxok6Om8Q6pIN/YwlEuSl+OrpJ3hx/k+W0L/a4SiO
l0QRej+kCsV/tk+mxti+dkJve8tumoH5egQbBScCdEjzGAXJDsvFNCC9d66QWIg5gwi5QQw4Op3J
ZZOpIgEEq/U7GCBGHkzI84TpICsV0x2i6IRL5OsyVtDr5mVMWMgQkdTVyOCdVrEAhO0VCFybOwhs
5lv4ravoibQRbS+htaAUoHK3PQxPkFtUQ5dugqRdeZ2Pa9BB0GAH+CFuPFEN7tGHkzCE9GMky97R
pYbjIl3Cr2DTyuHe73mS3LZ+Qm5lMDZn5w9JlSOTJjQZ5QpLdgxzwDtOew8YVVe3GCsMrcrUWYgQ
mzl9YioCDQt0AcnJSGftz1PT93dD4KpPU49Gbcqpo6C/de2hACUDBFSVsiWEaiJZVuibhfmmoOdC
gdtARw/p9kCGLJBNdEypEmHuu5LeYmP16qKsJHnvAzSPeejV+nFl8/yIjTG5c6lx31ZfR8848kZD
++e8j6gO/DonkQruOj115wreUA0MXXK/4HEYPc/Lmk6viGCEkHxxPbTraKhHDr4VmfnAXHgEzdPY
Vl9B9KxnlaqLCl9IbIMYCcoGVMc1j+7Z2PA3f+QzVO98AltXd7gUGak0xE9t0tEuV14J5lXJBXho
P04pAvg9G0LmIcoEhCFrwOjWrfBX6PWWAUoWk1goQuoK28QiV8VeUmAfC2C1CkNG+2iZz/Pqeli1
HC4ahASsBQ5dD3DjDPZdT954DiwGjeXMwp8K8hGOn62H7KqvutVabyOBBw9qM7gzDhI79/QQxg21
qHOEAYFlx+Rb2ZAQVC/xUg+BLwl2n7YGib5JmVCQFcdWwYzWW1gRVudhYPU0Q16aA6QLgyyOB/Q8
bpka7OMrw9AZAKoh5pxVIVBCH74H+CFMHw5oIWrIGa2ErH/jpWwJ86b2CM11rAxubR8dC7YDClXZ
0mjc5alIBqhCiYtJYQKyoppkJbaDLkSZC7dRQsM9VPwO6R1OAz8Rory852q1xcPrUb3BzQPCMY3w
KS4Z87hXWsQRYTca4FBCoT0v0IWYiztrKP0RBj87N0CmL5ptsMqRhbgWRvUcqWcQwMUTHKtZNzEp
tk0cYz2Cq9Cgw+gX+q0OV/S/CdDUL3otMWCZaFV+WhZUGnShJ9GUGEOQsj1X6QipO5Y9dIQ+GpTV
odrNXQAMfDNW0NfkwxyZbkdK6j0pnXBIarx5KvfGyYXvyg7exjyOrEJZX8eCQgTK50fVdNaHlGr2
2m1CFaAxi1FDVwjusci9KKED2C1qGKEKKz0YQWhTBWInCVqHre9iCKr9kIOwWX1FAFWGca1wR64t
gizQHNnL5fIBlvZdAHlKvIobYmPd5hTGQ2iKk8C4nQeVDoa9smSN9h44lQW4o7i88eBkd0hBNcn9
xUrgHaDLapbtPFKP5RbTnNTGVezSgRmCdrvzkja8/HH43hSlaIIarN0dAEw8qVuHjQFlTN3Adjc4
3mFOLiqmMeOMqGlb18Y+zt7gQxQnmRwRR0cjb4f6LU7OfEqxcvOoUukB7lH7sSLVXl2hOooRhFVD
D7yTkd95WGtDivGqIJnvJzErsEQYZZlB/QBr4uygkbkPYTZMn3g7BeN27nw87lWIQJOMJSEbURPW
o4OLygZQFpPOp7tlaol+gutFoe/QMBu8hhfJ0820QJcOlYhHphymEii6E8955o1AxQAfTCMjtUmW
wdVfzTgmzZlyDKT5QDjOCKQt8qPq2viQ4sqMqRUhUU1M0wT1/Ai7zm3ndca/oa5OQG8Ec+gfPCmr
9DrmZkSCHxDgGrGoRGAgvIX3SW1aNfdT7lx6kRgRgML7NI2YOEL2lYSAoH2sWyDnq6dSeJDdCLW0
4Q5VBuszrJUtPWqTJEDJMZ5jYWWIWeNmJB9rNEIUX+s4RQkvkMOcIYVsbPM6hTt3O5tav0PKIMy2
8Yi7gUAPToKo1ffaMXJTLvElv31Y1XUHT9VHnYYw9UnnLwFEcCSQeTLOIYyC2mhxWo3Hw4c4mMxz
EDW23+AU1c2FTx0NfJxNu4VqNTDZNGNkZR6FdFlBvEYLMjSadZl3AR94t4PsEG6kxDBwAmkNSclG
p3ocgH4DIZ3zrsekRez4siY56M46QuKiqod9ydoJgnc6KA4OuvFQ/te9gMQmhCSmEDIBJGPV2rQw
i3jtvQPGFmzSpaPwQ/jJHN3MLmBzAeBP3osp9tk9DPrYQeolqd78BfaA7dTOsGO1UxhDDwsyKrSw
+ZE+zvpaI4k6n+eSgwKTISQrxTQ4L9yOo4lfhj5t3VXUQb6+Dfu6k9cl0Jt39FNeezDtTPs7VrII
NysqHURvQZwsTtoZZqH9SJTbk1mJ+gC/n4RKoIJ2MlvHTgERWXGdYTCYRZfmrQlcCT1iSOoXpi/r
99qiaYUVxkv78clhr+/fJmDejcpg5V7AyDYho7sx0uFlL+5myIUJ+3Wu4L9U6F8130w3dN/tH6v6
P3YH/9+1AxiViCyKf94N/NpC2O6n3efHp3n7QzPw62v/0QuwX4BRIUkIKrggZPFlsOdvvUCY/IL5
zwzT6OEKD2OSIhHgH70AjX5Bge4jUTLEhHUfj8N/9gI0/gXVO8rpNGURSkK87l/oBYIfmUa/7wYI
SxPM2qZxFIYYwp4SdAu/S6uAy2yFiizS+QzdPngzePVhlZ18XqNBnJz+6JWEPI9KVmiuz3pKt2uk
T5bSk+bQNEPdcdVZqeCRSY+TbKG9jQvl2v2QJHehC07UD7YjU8App28mGAXW8AmyKf6B0e/HFbtS
mnhwNSBFWrgOdX3dYoYwKQvF3DVMUtBSmSfXLidvqB5g29n5BjLaIGo32m9v52a6dUMNxTaizbu2
AJxzSEu3k5ze1mN8B+K6WPq0UDb4zqrme+rkbUviI4rDFTirhlGEv5mG7IHvHL2UfPG74cYvl9xX
EhxvBfhHwhRn5nMXkL2o02K0/KFMwbi3Kr7nEra7MTyPJVCEkE9XBPan1q6HZIzTnML9DlZ33EfW
29vFFFLbu3LA9Gs7Xs1mgmmGPcq1uy8FPyHbPs6jtIS5sr5aICwXIoKesj8tNeQKWHEwDKLsrqHe
vFlXsCtJvBduKnzfPsUyKEzafuna+EAgqTWNubYQzcOnVb5UmKE6B/FRQrwlg+QZJNXWwb/GYKGx
cbLD4SXxo3jruN77cb9b/QlqOHjKxbBFuinm0CqbA8K5G/pmR4V7psrfr9jKp3k99P1yrLoFwne9
0+nF8QjvQqnmjWbLVSy8T3QKX2BJQfXVFXBE7KBI2jK/e6CyKVyrXyoeoACC1Ta2p4lqGJJQyUwV
1vOKHDyu7sk4Pq5YsRPkMXThVKAmh/BHgVqIt94AXqMR466N2ydrl2tgIjuk3kNBvqKugmweK2ZR
oS3IV0Md3F/jl3qYNn0N0RuyksGWrpsqMadKBbi2/c5Z9sxLCj+1v2Vy+R7CjywiuHdKBydVfWqE
f4ri8XmCauESsABWYT+oeRsIcWDS3M1SFMSsbwPvvU1bBniXNH6BMP0LyiaWezCxRrhlsmHFk2bS
EpREj7FJojwG1sIPjgKLjy9B1dJDZJMZAOYINS+QXx1DVK6R5cLTQGVsChWeu97PIgar5dAMT8vs
XgF5nwKNmUWiZjnxHEQZuu1R2KOUy4YRY+l6OBJEgv8S7duvXhMmUyFS/5SksJYCI/uWTnbYltB6
bWsS6HyAlDhHAwQVA8ZcZNRwlLEITLkegwnU9NQ9zCsUtiIR79DyVxnyzB+GIcU+adoWxniOHI4a
m6hcESRs1JyidQuCPYEaLgzDr603PggL2xPqkyutAaYPUfU5C3du+uYtCfUmrrvXmfQfA/W3Gt5O
qEN7W256FxQEg1F15YV5CD4gl4yd0JaAB6Fux3s6bmIKm3EZomaDVFkDuEveISM/o+lM8gGR6JQv
hTBBbrrmbNPmpDtRzG2Z4wPlnM4T9NvpA6rQ8+wHD7Vk22HpzpGp0TEM75GK8L7tck/rAfaVZINg
rU2MbrKBRJMPFz3kRVoXf9phBTXGSOHHkN4AqMRUErZry66gjh8wvRKDiQbo5c1hnNStgt8GtLq+
QTlxdC4+hHX7noKGi1X5wit4ixyUQ5ygG2z4VbO254YjEgJyxNsmDa+6pMUjTYs4wv8ekNaohcjE
rO76UgDAfXw/+8m7k/FLPI9nODBu5VgfeNAjV2Rm4TZtL7BuSM/BtJ4ToO9QPLaITOwv4PBkakg5
BUmvMNgPeR4GWg/G5FUEG9/mX0cQ/98WFr+DJP8CNP6Kdf4GQ/7A2B67/94v/WPfvuCZf32j/xpy
CZti8Gfk8sd7/cBN/3fv0b4BXh0/AG56lKAWIQzh45eAosvXzz+1nar+8XPUKgHB34GCjfz4AmSI
6uh3Z+mvH/+vkO1/73f+cAjfulHZCxxcQYL5ewj2L/XaPzkHf3qDP56D4McXQen3+4OPgl/8HwfN
4l8P/tfS8P/+wf9T9DoFzIxi8E8V6z85A396l9+dgeQX5FcnuPioPX984Sr//kTEwf9g7uxy28aB
OH6VXKCERFEffCnQLRZZLNAi2O4FVNfYCEjswN489DhFn/PWG/hi/VGkHJFW2hpjoNRLkEgZkcP5
nj9FZQue6GxgxO+SgmQKvsLvyvjUmaRMsMqCvu0AewQmUD2PmNAqPg9K2Vwb/4Bne0bSULWNTbOX
s2WhhA9l1xgwFIuyYJCFqm54pvL3yVB+i0V4URY4CMblMlESdz4blKlshbh7C1AUiUpgGI1tm67T
Tm/clRsbAHuLdaJSJIaayZVBJxIL2RQKOWl02QZhyM5COp0gvxYJg1adNtqQdo8LzYf8EstQqKZu
2V1QBjZlZx617bQflO/lHuOOc2IFXSn2gPMV1K5btgyNavj+T8O5Pf6CTXlZBicMUsuAxFdYxzDF
8UciDnWpCtNRT3EtXXflJw40vaVK8apWXVG700/KwIvEX1a10iXfzS3a4FDzYwM4S7G/1IqPemIb
Qnx86igMETTnXMBxzyfYlJ9WeCcuMA61Yq3B5rUTHxJPYTCiHJRjujqwITt/Cbqw8BZLwIZWlRXK
D+LBq34aNlRGdQ3Okh6PfyC76Imgp9KuVixyma/ArYD6wDS8kFJUnRqTytIdS52XPuDExXJgVdMA
ACJCDHKQ+AiMIwfflE2Bnxgv/8aMkgnNnjFvqgTq0IFsYpbPVgEfMM+pUAdL/FjxUK7GsWCZpMpA
lYUImsaNO4Mnmj/QL+BRmIv81t9ypJV04kDbmDVwOE5881c8f7IoOsKAUOp8k0l3uJvMFpaa0gLx
IPYgnr4zggVdsHn1LS9bSB8SSL00ZmazCek0lRUL9nBRDixlSAPQkcLCdD8vRpSFuUCsWBALNsTD
zjG6K/EKZryvOafDR+c5uYOWAxuliqBRBM5fI0YOXi/RB2pLpSU8IqvINDpaggufXVuqXA4JPi5d
fhJHPiJpOYAoBNHZhUa6IJ6RSgEYh6Y0nNfjQNBzb1gDcLAViIQpo8zPKeKtxUGRLhSmzmALg5Qn
QUFt4E8DEzgBebx8/JGRMaAo2ImbDsBZqMY4RHqIkdOMEZ9QExhhMI7GMi+fsAAWOtsWoAytpXKI
e4mVwdBuIC6o3amV50rBL4jKsZfJR9DuPo1dzGG9n225+OkDUw/zlEBo3Lm+DN256Dm3G8NT9r0b
9/vrqJI/9hZnN6de4/ia8O9hfqdvjt41TWr6418DiK3d6vbzeONzGKXf5fFmtVvPu4pjP+l5FCcb
SI4B4Q+J3vX/bfv9nK7PLcWE73s+LZdQHsv9Usp/9LdDPx+wrl38KyUb0HJXSztwAmzu5c06v8Tr
P/cPh6fdADLvQ7/5fzsN2clgCN2kc7jeDocv8WJ6Mygl/K5ne9Ht4Ws0aO1rk3LacOQaoOZ+u7R9
ybuzC75kzvcQLEip3/S7w5eIru/vXYBuf3j6mEj7WAMUk17vNv39x8dVvKS+oiIl7jaksRnt736z
ZiNExBgfo1/iBc873t6zSy0yjS4Exldd9i0v7KsTGgVnCvqrt4BsdsMmXmhf3ZBO4gNae3XTP97F
6+C7bWLia47GeYh4T2rgqlFSyv9uV3Bm2ETWLOCJpLTf3PcPsb6GrpuU8DuWcH91jQ8f4nF71IOU
/M3QPx6eJt6OsQuEL+D7/tkyYnfgqR/hRPkSKrTdfDp828QO+wgJEjPEuaV4JY/VICntt+vUqB/b
Dj8mvRT5HeFop/HgBEVb+rc41nVPrO4Y1uvvAAAA//8=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Setores censitários trabalhados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Setores censitários trabalhados</a:t>
          </a:r>
        </a:p>
      </cx:txPr>
    </cx:title>
    <cx:plotArea>
      <cx:plotAreaRegion>
        <cx:plotSurface>
          <cx:spPr>
            <a:ln>
              <a:noFill/>
            </a:ln>
          </cx:spPr>
        </cx:plotSurface>
        <cx:series layoutId="regionMap" uniqueId="{11E33EF7-F4A0-4BC8-8203-77FE0BC2249D}">
          <cx:tx>
            <cx:txData>
              <cx:f>_xlchart.v5.6</cx:f>
              <cx:v>% setores trabalhados</cx:v>
            </cx:txData>
          </cx:tx>
          <cx:dataId val="0"/>
          <cx:layoutPr>
            <cx:regionLabelLayout val="none"/>
            <cx:geography cultureLanguage="pt-BR" cultureRegion="BR" attribution="Da plataforma Bing">
              <cx:geoCache provider="{E9337A44-BEBE-4D9F-B70C-5C5E7DAFC167}">
                <cx:binary>1H3bcty4luWvOPw8VBEgAQInuiaiwGSmJEuWLN/9wpBlFe8E77e/6ejn8zZ/UD82i5LlUlJZSrtH
MdHKilOOciZzA3tj39ZeyPMfV8O/rtLry+rFkKV5/a+r4feXYdMU//rtt/oqvM4u64Msuqp0rf9s
Dq509pv+88/o6vq3b9VlH+XBb9Qk9m9X4WXVXA8v//d/4NuCa32iry6bSOdv2utqvLiu27SpH3lv
51svLr9lUb6K6qaKrhry+8sLXV1G2eXLF9d5EzXju7G4/v3l1odevvht+VUPxL5IsbKm/YZn6YGg
NrWldOTtS7x8keo8+P62wc0DzhybEkLMmxe5k/36MsPzP7Ggm+VcfvtWXdc1NnTz570Ht1aPv794
+eJKt3kzKy2A/n5/qarLOkpfvohq7d6+4+p57QofxWZ/29b3g7/A9hcfuWeSpa72vfXAIqeXjX6x
wdmo9Z1m/t+tYhB2wIktieR82x6MH5jSohYhf9vr9izc2uMnl7PbJlsPL+xy+u6Z2SXKL+sXm2v4
S/2UhpEHkghuw+N/+MN9f7GtA2kxjs9Yt+9bd8K/2+cnl/UPBtp6emmhzfOy0IXOv/31f/LoCaOZ
IQ4cTgRcg91q30S4um8eDvOY+ISQ/If57rvPT61pt23uPbowzMXZ8zLMH1fV9d2pfYJYBo9xBBOm
7Xy3ibOwiXMgCPyF0+8uxe6E37rMvuXsNsftUwtL/OE+L0ucX1Z//eedNp7AFOTAtqSFo093u4ct
DmzpcCHo7EPz6074rSn2rme3Lb4/tjDG+R/Pyxh/ZJeTRlK5U8kT2MM6IJRSqPl7cWXShWuYB0g0
nBLnezbB+/fD1c8sabdJ/n5yYZU/Tp+dVYqn9BFo3EJ6vzn83/+1KIkZOTBtQaVJvycZ5JiFUfas
6B9NcvPc0iDnz8sg79D3oDnJn9JPiHlAhelY0rlrU7b9BHHLMpnFkNd3pvWfWtNuq9x7dGGYd88s
rZ9eVpd5+Nd/PWWfQg8YsdE9fle7uay3bBuGMbmDJvPWmZD77/vKT61pt2HuPbowzOkzSyzn0WX7
17/vFPMEaYUdEJMRBz399zS/SCs2un6TSFuw71ZZpvm9C9ptkruNLOxxfvS8IpgLJOgpU4phHTjC
stCx/0NXYomDm9BF2CK/71/JbkPcPbcwhOs9L0NcRDO0cpl/u37xTb94rYGvPamXCJNJYHd3UMqi
L7HYAYUf2abzvXFZ5PlfXN1uS+38koXZLl4/L7Oh3L/8699fL5/QVs4BsVB0yTtUZZlnLPtAcBTJ
kn231QJ2+Zkl7TbQ308urHKunplVrqv8MvvaXj1l/hcHpmCE/51p4CP38RbYRaKBsfChnfn//KcW
9Q+Wuffs0jbPLND9kV4G+kk7S3nAOTVRMH/HucxFE4Pg5liwnIlG5uaF9+8XZj+xot1W+fHgwiR/
nDwvd3l7XQVR8ZT5Bk0M+nyGUcvSSZwD/PUc3BZG+Ik17DbCjwcXRnj7zPxCXYZPCg8TCiwSnTsc
YxGnUIGZhG41mPfdYe9Cdtvh+2MLK6g/npcreHXx17+rCHOut+jsnzJ9UBPtIUd9NRfH82sRpeyb
9ynFwGU7PP3CknZb5sEXLGzkvX1eNprrSJTJx5f5dVQ9qYngMqYQ6Oy/J4qF52DghSkloJk7SHlR
ef38wnYbavn8wk4Xx8/LTm+Bv7w4v2zTJ7WRdcAsS3I522l+LRKMzQ84FYKLO1hzmWd+alG77XN/
QwvbvH1myOVc6udP2vhThoELBl/S/BtouV8e2xK4ps0IwcT49rUd5n5iRbut8uPBhUnOL56ZuyDh
XL5wL5vLCqPvO+U8AURGnQNUYgJzfPxx89ouCIAoM5sIClT51qUWYW3OhD+3sN0GWj6/sNNb93nZ
aRvGeNuCrXNbPj2Bqax5JCMZXRYHmMNQtJ4W3rw10QI8+6U17bbSjq9YGOrimdUJ9yg+M6b2tJZC
OYdgZiPa3RpkmYeYDVYTB95m/Z2n7lfZv7a43Sbb9R0Lm53+D7fZP9Df7jvU1kd+kfJnoBG1bl7L
cTOzDm6ruDvUYOFRd0S8f17JbpvcPbe16v/hvL6Njv76z/oJwxhBESZNyzHZd0gGyl3WAgwQAIrt
24S0KNL2L2i38u+eWzjB5ux5ZZhbEix60PX1N5D6njLBgGzpSDBcTRtd5pZJwEzCyJkB47wNaKir
78erX1nTbuM8/IaFmVbr/89m+meq7A8a8QrlmHfDP77Hln383ZvdgxS9eHSrSNiKDneKPvr2+0sL
nvKD1Dx/w5YR7oLLrWHuPn99WTe/vzQoCuy5K5KYhzJicQdf1V/fvOWACohxArUZADnuoHt6+SLH
iCn8/SUGP0AkAAYJIgFcm7b18kWt2/ktw8IwDwU7vkk6FreoID8Y3+c6HQOd/9DE9/9+kbfZuY7y
pv79Jdi8xe2n5oUyTubjRcFdcBhIJwAB8f7V5QVI5fgw+V9VI5rIKadQtSIsP4qBVKupHNhxK0vb
E1MdA9D7oZod8tiWPODwYK04+Ic6xORo2aGO+/JaSnUe52Oo+iEOqZK05lqNDpNu0CXJ6nFh8+L/
3hy3uQn6smNhg8IWDpL+trDcsHLSZ7JTU5FHp60fOB/k0ISnPGnG88o24k2a1Pa5sCvpPi55sc0b
yQ4QC9vkFsbcYrHNKjUaGkxTqqK649/6NgiOJEmjRGWBbPfIIggCy206MyN7PimzNJyj+zotqrES
VRAOaixljt22fUSsVZR2oTgt9BBGr3k3vQ9kGiqb1x9k0sSpcvyut1dJauTi6PG9I2ZtL4dQFFho
azgOFiEWpprby+GJI1ujU8Tg5ChuB3EiI+28+2UpFkgdgghiOtj4bIF7B5clrZEEOuyVbRT+amyc
+rTDqb54XAqZDbV1hGaaNbwMTTT6NExit8XUo1WTNkt7VY59eyJ44DRKaL9elRNnF9TXuSpT0XlW
bZZrMWjiOaLNX0d5IdxJRHqPbh+cKwK/YfAeYUsszJp1f2/XQe/3wxT5neqCrFRpm3Vu19ncK8XQ
e49vfTsywHkgCmMzhsiEMOFYCEH3RSU8E6zkZqgix/BXdaWlskhZHDZ4bfI2Ll49Lm/H1mZulSBw
dszE5XzK72+N1SzJkqBXtBunL9L3naNYGvXK9Lt9WiTz2resyuhcBkluAbKa2abbsoTRNlXe4Ij2
E6vXVFaj108h34S2GawzGWYe7wL/vNRDrWLR8pXR4r6KyvvWP2x1lbuS1zkS52ORkZiLRUHXgJkF
xxyAORSxa3tRkWjNSZZQuGHRN3oYP1e6IavCCU+0MXlx3Tgqm3yvI9FhE1KwKB+TvgyVEC4dJmxM
Uk3ObGdp7ZI2YYZYoSZukbXvJ++GMLsysvCo9vNq1SQIkVMqALg9JvVB6LoRKyQ4wTYONlja23su
K6nTqrNTRWQsj8K2MQt3aETqsaJgikxlcdrnlHsFN4Mjm5qG21AzOhLm0B0+vpRF1MKZmwf8ls1s
yxIYXS60X05GnwxUJqrLs+KsNK3+TZuM0lKPi1la+UaORA+K/+EaDVlaeQqSOB1HUbvm2BWrxhbd
ccXMdCMKu123ug8vx65mqp66BtEaihgm883ja5hj1r3TjyVIBhL2bcoAuXeh9CQgcizKpnPzMjYa
1cWWcFTHdfW5Bv/4G+NNzo96Q2bjns3POnwgGJUsd0ybI24vXLyQpm7jtIVgzoTb6d5YZYkRemND
01cjqapVmGXmGyOw6ou2jow9+15EmHnfnHOCwgpnGPXVHPHuRZgiroQcU7917SaK3Nii1WHmdM5r
zu1qz053iHIIKG42A+Ztibl+uy+qHMwaLW6XqUbH1bFZ8CxTLK/0pHrbL9zH7bmI1PO+IAzlhgOQ
HZXcIkc5hc5pNNSZ6kVNPgdxSg45ot5bqrvwq2926Z7N7ZKHuInKca5B4XXbm4sDMiXIF73Letmd
RSZJvawNSjeynNA17arek/R2nFcHFTKi4jykpmzhmmZqa6Z9kimR1PK0qqLjOO7zq6hzktMyG+0v
iWRVsGeTy9B0o1WEYZszRhEYllLLyEacEAW0WmVcVW2ZKhRfwXFjBas6j9eZYURKO65f5MNa2MN4
SMyA74lKu84RqnzHsWwbfEm+UHWQDNmU6iZTUVEOh70m06rlU6USwaM9GeBBAIRDMABniAdI+w8y
QKuTpoPNcWT7ka3zyvePpPa7T4+f1Rsn24oBEMMFxfkgjoCwORHdc0KS9iLRo5kpKSujUMQ3K28M
CxmiejXM04BNDnKdZOfhYPZM8TJqYi+RPvVCY4y/zZwT49hxGvsDrmyWr6qRWmdoYaJ9VfUDzd+s
E7e0GKEM6l86VdSVXcBZpibdEle3Q7JuyyFx/aFN9xj5wfmGKEktiv7Q5nNJsq2SpidxRYw8V8lU
vW0Gg6swMTO3rHLfK/vqipWt/3aPGRbFBuI/yjtnphbac1O6rO5IqLNibLMcfZ+sPndmZ6+o0ZFV
Zw6V51c5UUNO6qPQwAmX4/A+TqIek9DHkv+DbIAlUPgVmNm44Ss43d526DORDoYzuFHKhBF5hA6G
73KWS/0t5YWFw1AYfr4ame6Gw3EcjHCVhYUu93j6joMPP7dsQuceGEF7ex1JjnthQTQMbtkERqKi
qKdviW1Um1/errCB8SBEz8xouhATJyyRSVLmCj1y47Eotd2a+9XGarPezevW9Oohiw/Nigs3ZUZ6
8bj42a8WfrclfpGRUtnw0qd1rlB5tirsu0DZcXdsOf5J6Jh0pXX2sUkQZP87Ym0w8HDHCNDiomEp
RZQaaV/gnPlEtkqygUer0m46rdKyHr4MYcs4EpdffOwdi+R7xO9wLez6b/GLlF/qMSOa24NbVTpd
h41xqqfXkYZ39VVvb9AIj3uceZeeGcM0XODyNIGTbZ8mOJ5uMyfRquGV4zolzdeWqQ3PEul1Kkz/
ItCl4ekQQfxxTe/aqoP5OvK/TZAw6LbgrCykYctcKyb6nKusaYevk6xJ7MbaKL5mfhG+bfqk9PfI
fRgoMQQz5yGzA/4SW5bwTZCjmitsnOu4t1ZFTkKP6bDY5D3N9xQCDyMGRCFSWHJG0lBBbm8xKQzZ
ZjWCVtE1+aoIkT8iM+GRaqKpel2hZD3G5VvuhZNtbaLM3Fe/PrQtmEDoESybcsfGH9vyM24lAeUh
tloyvp50nDVKC5aiZWyK1NVmEHtBG2VrgAHvftW6EC3mmlkid9JlzeWLeByaDDnCNkvyqQkL50NP
sqLxmrFyCjWkwqjcKvORMh8XvGvP4N8gWcwsKZvOx+5evu6CmEb1GOcqEnb4IS2C4XCKnfSwM5rJ
rY0+flfwIT7K+lFfPC754YEG6iKhatNC5Ycp+LbkWhKmi2mOWE7muCIc7HWc+wC3lNXmQr9v2mAo
XFw21c6eUmjHni0CzhdmUZKh5lkk5L4oq4gXCFqxX7deV4lo03eOVKyvk1d5GbB1aUbsYmBd8f7x
PS/xJoQHFALoPx3AeGADzqzZ++qOh6yp26JFLWB0pptRqzpldtiep3E5rerM+IQUFniyHonKJ9NY
taTmq1HEdJ2Xov+8ZzWzQ20nje3VLBQRpk1jJfjFEtWPpuUmuvG/5F0YXsS9innSebUf+x/rOA1U
lUlJVWEW9ooMwZ4GZ6dWGK6ooneTKBuXHSsJ+yGZBB3dYSJiw8IwdvtwiI7yMkNtVrVkIw0evgoa
w1iZU2KexYCq3nUdt0+7mHHvcbXsiHgWA6qM0wEEEk3Qto2kk5ZU00qroC8mYri91STdpzy0wSFY
tcKssj12eFihULSsDvIYpRYCz0JgGWLzVT4gtMuU5V4Rmu1w5Nt1z/cIIrt8DmEczGxUQgSNwPbW
UDCilA6jyQ0dp7aUM/LIVzwwYqosG92ISzJS1S7gMDQ/fVjx1O3jZIzdkCbjpJhPxwgtYGYlr1JN
RbAJjTb5ZIZtMZ4YTmnErl/yfSDtLvWgtECoQEhAAloEinQqHDOvtVZV1JrNuY6ttHY7Mprm5nHD
74gLAF0JwpGNTgnXDre1E0xW0zEnL5TEwMdajUU6ZJsg8xv7rGwiUXhU0EmfM6ccZaAsP2D7ovGO
o4cpDcfwHPgFrnQto7FvpU2UziuoCnFFiqFV3G70+6IZf3FSM0ci28Q4mIKhTzFBWSRbXvgTBzQ0
uT2Q8Y0BZOZzlBsoVQM9FnuSDNm1L/zCj2UK4DO4kb6o03gV6aRIkVnjdqLlqg04AknYtWO/ilM2
ARkc6uMmMOvR7YvA/zgU6XTaha2eVkku2wuAOUOsSnscj9s2y974PgCuPVFo5xpRgKBNRjtoLRHC
NO6HoTPLAticGStat/nHWibiJJR2uwcLnw/SIu5idoLhIMCjG5xw+6A1XedUocZsAdMVy8viJFkn
6EcPkzFBm1D22cYwwkJ1Fs89M2sn3N96rDPb4VBb4he9QmKxkHciylU9dhFbj0mUBmtiAR3cY/cd
DsVwttBjo6oB9rAUNPVN1RdJjkDj5H/Sxi7cXCbhhxh7d1PCcjciZnXI8pitHt/iTsm48WA7qCYx
gl2E1K7gtY9Alyu/8UeuEjM1D6exT9fRQMnGjEyqSEOTleGwGESGx7S74xyBS4Ysb+Gsm5h3bBu3
6hJO4hqlXC7D9iip+tbzZe+/ydos2FPIPDhHMwSJUhmzIkrsB/C6th0jz6q0UX5sJasxz9qjyJ5k
jEpGcDe36XTYm2N95luTf1rkRrf+pa1yzKowUnAoJmgoIEEt2d5qRvKp6s3gc1jmcbeGZsUF2Fss
O64L3uG+zmNqXaCSgAcZMHVQJhlUiknd4ixNGc8GB1lIFQbPyvNSspFseoRs+3Q0gji4IlEW8T0x
YZEvb4UKdCPAedF8kdmT7lXHAGSZE/jpqEQUpt7ME/ykp7DdCBZi9sv8+nCgHd+Thpbl0I1UOA3a
PDYPfOVCrayyQymTfFSOkaxyGl6zNjn26+p9GZHjKG5PozL+2AExVKbTeQkJc0DeVblnGYtzfLMK
1EHQueVghHMzZLu3dz+ZfKr9EqtoR+EatGSePRaGB6rLtOccLQISRAGHg6fOpAFbYGyyreZi7vLa
KR7VgLHImSya7NU0tP0vb4hTBxjo3GAKAd7AthTJ7Cau7KFXKCttZeuheldEjlC5sIY9hdaODUGU
wCTXAhsCbI5tUfEUTQMKhlHlTkaoZ8tiKjw7CEa5JwI8MBLHNBGnhKHxxQXVpebwYzvNMDA/cmkR
2LXn8D73XScuu0j5+Rh1R4874cOjyecwPo89cJd87tW3NzaleVrolmG8gsIYzBjUe0Ac8qZ/r0uu
pny6mMY4VE48vgk5WyehWSrOhz/3LGP2gHsJFLAyhjZgT1OAIRg3LesJwC6yJWONEp11aeI5XWpG
qshYfFmEDkgDfRabqctyhHiFHJFeAmUP39VpzfdVDfOGt1ciZhIEMEREe46SbVshzVjGUdTdTIIC
nSirQsOqmoKaxSpGyLrI4F7hnqj0wAq4YYb7TACBgLQjEs6Xl+6HJRrUQ5KFVqbAEiBM2bWt14bR
4WSTmiq7dCavdipDZZlR54ejMZn5pyEGssps3ay7rs72qWH2nS01gPcDftuc7EHKcZYYN6ORkVSt
xDTFnkjk2oYffQ6zMSFgxHSFULLWPHQnBNB6T42xSxkQDW9zQLcCO3gRLZvJcpJg5JmiMp7O2sou
P4xp7qy7LLdWTdaZryI7HNdmxeKPkzPq08k8HSimPRhN7IkwDw7DrAWUVmBVYMyMumPbLk1kRmXJ
AKZgPmx8zFDyvouAQNQAIqvmi91hCrZ+3BOW/j//ShBAGwD8cxRAxbEtsczqEBNgQBmBpsHaivrC
Kxs7XPE0jfeI2mVisK+pYKg4MKxa6Dkv5omPAXSOopb/EDmDv8IguVIka+N3VsTbTGVjKd7/NzaI
lI8ZDQF5wplVfi8LRaUsOekCYHKys9w+I9ZRj/7cq5rO37PBZdC+0SVy0Vy7IdvbC1221EoqYLm5
wkQuPEMKsS+quKJ7NrSoTME8mH/XCZ0iYrONRnORhQobUSpPysEV1cCvJ50mq2ZyrBMnyxML0yir
PTIGk7idX6Z74sauwzITYhyGJAt8cy4n7+nSt/qeW4adqbSIqNsiPF3HGEsehoVf7anWdulyDkzI
faAX2cu5QIEM0rUZKn9TOvgF2y7mrwtpOXs2tOwrb5SJq4EoB9FG4edmFmU+HQEMkMBH2EH4e2+a
aXHIgdZsHJKJTVL0vRtxH4mqGpqjnPV2ogY+BiBGpNz1e5uDpND5oHSBFmT1jfR+/eyCyQU4AZfg
gfAscoNTQS4haEIM00zYChWUPSl/jKpmJZC8pj3a2GVeB1xUMreViMOL85uammtjhKuAMBiaKtJB
eJQ2g0RaGMd09fjeHh5jAiITxDDgVmiYF37Z4jpvP5gQZjg+aigZg1zjZhOlX4g/Dl9oKPM/I0HK
NyVlSMiPC394uiDcxjiPobODPy2E81BDrcyA2Z2WvwJYF1wUTWccPi7lYcCDFIkSDgkejLwllUf3
eUrKEaBFUyTDCW306A2Y5b5JLD26liFNtxGDuefM3LQU25kUGQRAF/xGovpmi0PT6zguIyoyZYR9
oybLIIfUb74KFoHE6xPhkXT4UkX0lW/3m6K2UWckcXWYWkPkhkyiDDLkf8PWDKa2HNTomHstllRF
HQiaNzOCSdOTSifngU/9c6CZvcqK2P8i04KdiaLUeyywy84MTo6gjMEMYKrtgEXzjgESQiudtmb8
NpyS1DPyvv/6uJ13SnFAWmI2ynUw5LalVCLveczAjICbdqGLCo4zz4nBp91TPe86UChWJaH4/d6H
DirMOBddgQM1WC3G8GkagjHcBsVYqtjGe4pwnUnV1WOxrzK5meNsHytkHYzw8Bs2wNfRiW9vMpeF
juIcLkO76HDipe0C/TtJLPoutMJOOWkXu52MTRWa4WHd6W++aD/RrDhNczC4U0G+FnWFny6nHwo5
5cDuYgOj9LFxZWsyz9K+o2gmRxe5oFbdRMhqNDh1x7E7y0JjT3Z5GHywGbBLZto9x0xy4f85ney8
tbCZJB2preBEwWu/DKO3lpgGTzQcrQhR2g/Gza8elW3Bi6OSW5M2hIUCzyr87DJE6uMrliZxvcfj
5g0srYWmGGcEhIWHk9DamDTpi5C6xI+HdTHqaFWzJnPFkAyrzmnTPQrdKW9WJurXefi6SB0xK9O8
LyhxwyZMejc0+uisM+h4khHIygI6Xj2uyIe5CocQEBlAHSAL9g2N8l4pksLfjbLB8M+vWHUUJKw5
Qblkb6Kaj29+SRTuWIAPOf94IwO4gDS8OPlOyExfW9agkDvj6CsZ7ba4Tnsi0rcULQq/flwcCOo3
UPE98y1FOou4JauqKULM4r2icc6i2qFli6Y8tuHiemgxllmD8NahfRVD4Ji9a9S6Q+9UtcaIJq6r
AtDf3T6lWmycNrY6lVS+A13lTqk7JZNeZJ/GNqgT8JW4iTIT2IIOo2zVTYCQG0zpa6Nq3F5X5nBO
wWhj782UkTRx83HoONJ1U4CJ5Qo/qLVcgbswxaHbTpYuQpfVLaZALvKALiy3q/K8nJ3Zzq1w0/aV
T89zbtedAt2z1+uC97VfqnESSafsoDeHdWgHg2dERXwUgyPxaixoiNkNN+LjvJys45I1/CQ3A+na
NGWqHaLsYsy7rgVRyCa1m7ST6Q2ZnC5oXkSuX5XRCUYt+Srte/m6qmS5nnJqugUBLCXKHG0lJsnH
VVpaF6I365M0alsPE7d8gx/gAT2i0P5R2ZnZOuRD5/qTn7k8pdWxXdDxcMgc46hGr+1FoEWdGE0w
rBtiVYrGkr1iKGJxf8Xo+bVBWbLWQMXOEF2z46C1ODRWa48MIflcW2Z8iq5dfB6GPjmdnGFYA7c1
3k8AgHpXg1Dfr0AaLS6MzojeDaVDvsR5k65M4F6egUscAKTqNlBp1ZqrSZj9aYa7CJ6oWfa273j0
1Ug1itshGt6FmA2to0liMun0qRuzNFZR15jvI3+qVpwY6eR2U5yDBJNpfelYZXA8BiiF61czOdlR
Rd81jRrHpLu0+rQJlST+tJF5YynA9aHblcfV2KpEt+KLNba4GeCYZbBKcXNhVVWG3kyWqE6DWppH
HbGTsywryg9sEIPyiyo6wZiGqCJqmtctuKOVChuS/WkUZvyBh0GQQEbdvIpToxhX3ACvlBtiWJkG
b1QKnExZSZqdpKmjXRYDc2RkoF9w/aI45X5brWXiO2/HFNybIiRkEwz2x2zwIwWoOjyWSZV3npOF
wH60wQ7DabI/TyRoPeHkVAlfVqjCnXDVDkN2alQTccF0xSGzqi5cGywQHu1FM7oxsLqNbtibpsml
Z8YNX+k8bA57cCePpYzXfci8qaiDWtVi6gNvcPKBuW1Cho953vCrbIgxOp1M34ty4az8kvRgPNKI
ALIty3U20AZ1JQm7YgOeFLnwxw73e4bknNgxRs3tnxlJ3gNk9ropuppSeVjq+jBu01d5XLwv0hL/
lyDGN1THzDXQZRzKKQMUHeZAXsYhUwMt52sG5TuDNe+1A0p0NEy9h9haHfPSoqd2UyijbiNVkTSA
x8sPRpjDCCI50nZ/GhvWWzMses8qnNIbJBncsTTt89jPztI0GtyizjzwueZ+vAaTENLMia0Mu/qk
2+g9j+inDrN1VYIO7xqNEayoXx8laXeCNq5SOpm+INa9t9ssVAEJRtwQ45guh4l1VKLAbkzckqA0
fyN5fD1l+VkkomAdaV+j7M4CBSRrVHaYhYdaToHblyaOJKhXOcs31ODWGmzG2h3z6Ct4u4UbYvKo
ApAKVhiQ4PpUKVfxmIGk5Rv2R5/YK8z9kuNpihuVtKw/KbruHCf6tLYoBFY0cH3MhVfW0ExwV3Lc
TBS00Ta7sFh20YRkI6BvVQKoQ9AA6d9gmb32ex54HZ+oivoY4GQ2VvVKthyzVSul2LEMDVUKMoDr
mycqNQ0TswTyLQkToepS5Gok+boNknAdFHZ07nMRrmJRo+rKfYYqP42LDeb8IAdlll+tiJVXr8lo
DedZXILLAjxmOh+6QJ6VRtLFSogkXjniejTCVzKTZwPxz9CyfkIYwdkGSKXAdL/oA3EoHHDX0rI/
xfz/vMb4yS1xO2jTDAV3UahvcLFBtbF9OPq2R83kLJDWccH8le/Xnmxr1YZA14OeY7oJuojikQYF
NO+vwnJq3alONuD5vouD+HPLh+PJDkECZsmJM4pNDBYjCFbTSTUN762qPi1o8Qa3KfQqMvF1KShQ
5WAIl2fpq3S0XpV1uupAL4xwudEbjOCsi6NNEvjXQ+mHyrJFDEqNDhTQbE9243lWNc4K2E/kaiNZ
9xk6qo5mldtxc1JhR71cG6flxD5lffYlneBMdaoqXb7RhXabIm9dI7FwlEALS5vxk6z0YR7bKk3N
FXFAkinC4T3u2MCaQRmrjE/XQcH1yo6l1xXmdWf6bica7WL47fq4kxG04wnrMnpahvwtidJPmk/9
SnPc/xpkdFFnSaX6MlqHcXCYV8khor3ySXjIivrYGC3cNpQ4y8LEccR08NLJo5PRsNCWojBQkxle
meHkUafDdsEVnExrowej9ZI2eS0L+7Rt67hVbKzJuDFZFMsVbw0/VryxijOzlvoqbaPgW8Bl9op2
FV0ZIf1YVRMGDFNVqRyfcHH2TppaeF1nHE9FAspY9H8puo7lSHUo+kVUkQRoS+jsdrudvVHN+HkE
SCAkIdLXv+Pd2O5xAHHDSb1MXzJeTSXm2oI3W3cNwdNlxN7ggLQ8u4+QhB3cNpiSe7PdGZe0JfWM
g9bOdgUN+FmjnuEjfg3wIhGofTSyx05E3QnzS5Goet9SUQ1tiGOscMRCyGzj9aBEB+oT9Cu6j7zO
Y7ijw/Rg5qZIe3Nf4wnSmuAq/e6W9onGKMZliQXTFHRkvHA2snhBNEF0NenSb+u9BwsCoGtaUhve
mi6oYBhqrjWnLV7dnCykgU6fA6oPVjUn1qtKNBwPT6uKUE22aKd2ytdGnjbKL7HI4lykaZOHsnn3
O8hs9ASFoxfvsNnmkzQf1iW7OaU7mkjMN5J8894WDfpkukXvfWNR5zecHP8z8NednOvXyLMW2Etb
tcSABdl2jvVFNq9fYyt0zrX3tCbJrrPJC1UhOgFXedqEBx7yvVWsWmNRxm7exV587QXDUWb6v4DV
fzkJ34i/pOgPpinrIcghOgWts2Q35tL3INquY0umnDTxLhrts5iDO6BoyBYaIBH8NVXrZxfClxoX
qWdvmaSXDQt+QYLh2GbDRSetyFdCv6yYnua4rtwYl3zJSrFF+dKGhywcKzm0Z4xeK/AsWJUanz8v
vvz0m4bkkDq/TytE7UqyT772ty3Yjh4nBQvnp45Gt5ovJI/mpajn8KttsyuR6ovaTAJR6aec982N
GPYDfycGrzX8yoIWAvGalo3xbn1m8sg3vz40uFx18Adf3PfY0vvlk/C51CyOy4x0FxJtr1ttjt6v
v2FUy1XxBQy8ePTcf3yecHyDhyHFkAdpexviOq+oEo55lWjxI2BWGjDtBqepNhUPof1U8a3Xakc7
cqAx+wcuc1+DYS8hjdPAdcRP5zd/NcVTDQfuq/T7d87WNU+68BFA8g8J7Va0nTkIlZVUuTIzuJyk
014ubIu7HiSF2UB99F7g5TJo9svsZK7nurQe5qs4bvOFxKewDdudiP0H067nsI2zg/HodRUd5F79
ue3c72V+9rZpH03ktIS2BO1UkWTbzzqj2AWmMwRtP74lDGW13sWNeibKv0luugOVzX+Dh6ld81hV
Xkef51SfVNTeSdT+i7b5SWxxIYd6p73hzDAhIPoK9ty/8A1izEqeYSv74sFwWjDgs3444ME5mrop
V9scHPcAh7lStH0VWNvmTqX3zudlhOYl12UPCoblcZeALiPHcU6qSLsqTvVXxxKRp4m4rySqFhmc
6ymuCKPXWZpDCE/QAKU3fASgjmJRxBtKeN+OJgeovptcUwJ5fc/W358EU0zu9zgsLCk6ZSq9zUfi
2lwsyX+jZlUAAGYcXO7mV4q+NUr/yd+i+7LQsAx7ke5XNbxTeObRLMz7mOBhsNupazuJm6MK6PCe
wQaJYjbjE6xhDw6G4RzGwiUnUwLVfzSXcP6ibOASwAcn1Utt47uO0txnkPxw8yGiDA4BWdYrBcrI
MSmZPenJSx+pMsJr0KwHl5VO8JJTc1VNdIz7puKZvUZLWq5rUy7MgW/9wQNQTRFoi2TJ61BfWi/D
3Y5yv2n3WTPsIOF6UpO4eQpfrx8Wsp3qTjyTTlaq33LPA95EhweVmnwwLwlHm422lyX+8OY/Knge
5LyHuP1tHLOdwvTlGizQ9I0MX779a1uBi0cKcF44j/Fr444d/kiZuLxZPpm4NIt8i7bsNDZDmeos
X6XOA3VV89VTL7TOcGLWch7nnE992Q/fqHX7KNqO/uyjK756Ez8wTzwi4kvmnRdcMOjk28zKyfjl
ZH/i1i9S0eS9Gsoounk9ZgVfXmOVFG1yqf0/DjQV5sUCOslnNy9XG7BKaFcaCw0liOl6mvJMf0jJ
qoiHJ90BDKQ/HFzynNiKD/fGpJc5HB698Y2xm9x03ll2baStsv5N1ZBLdGOVcoBdcbNbyFrK2JTS
C7ETtCAEJYisz8iKB2jI88yNYIefYvRk4WOI7Lqj5cd1dBgOvDNCFHbcfW/on2LDYiI3PHHT2ffR
6CjbLUzsV3wu67NioXxXgz7JsLm1oq+AMZza6Ckedx4I6YhPZRTclXcM2lfXfEr45DOqqlbX0Jnd
Ao2yn+wCjNMe/69bh5Js086Lj2q4BvIhFifQbmDG4lJGPTxkWpU08ool+5riOrc+y1dh81kGu4G/
8vjRC7N7P76P3Z7FYSnMbh0+DXZIW2eAHOLsuProAy5edF7b7yR56rDXWuLt3RJhylZXI/0d4XWV
NPrUTlcfLigdYe/p0rOJ04vXtzxflqV0anxJV1qsyTvjbW4shGSfkxuvTNo3m/2NohkQR1M1LYvy
tXanHmU/WrtKdK9Ur0eWNE+kj59X7u9Y278HIcYdqitocasZI4PHBAZwV7jRO8W/kRmrynviirpH
15Di8OtcFtnDrI+bN1aqW3fbvB4JxEH5Gk7VEr5MFtkE/CWbf9aor7r4eSAfmx+Xkbip5Mbdacu2
kgoPou7kwWv2SdycLYwyZkAJVTPuR/+bfIDgCEBPpN5F2XBSet5DbIvtJDulxJxD3ARWd7xs4meS
Ta9uwm/dzZBv8orLv333mLoVqFJziXCYhY6evPlQQ/2W6+EnCYHFRO2OYP5upCmp2RrsCeekDl7s
4E6z7nZ6shcl06KDC4DQCjzmf5j4A4hglxsMMH+mhLQFAI1bEwx/QHjdjV6w4AO0H4YhDz1Pws3W
3puM/EEtOMzS6wChjk8xKDezRhj1G471SmEgFc2/elUo4CEQD4RpvKgAL/aZnso1Sh5ClhyyTF7w
b8xM0nuoe68Q/gMAp4MFMdNjNdCduhmI9GNseS5Jc9pc9VLNQVqJBepq9LLCEHII3HJlK98pEry2
pkGHSfdx46PbTNXYt4WS7alphovBugwEZSr7ZCrJ8Cn6G+PNi+unvwubC5vVB+oveTLYCu0V6/K/
aNlQcz4mtmJya6tBJ2EJNcDZMUy4OJBzjIHZHOOhe5A0vIwruYts3vWSY1lJaO7rxRWdhMEm+bRB
cq63BlM1bE0yQSNw/8IEym/vx0u2u0dlJdHhg3Wp2Iy1Yo4qPkV7rGe5jNvLoNBLPWxd+iUQ/7Uo
FmakuwD/Y4UhunfkPprl5HlhXmffOgxwdZoHOt+SKc2xxg3dAlgqQKbIE4hwW8QOdz3MXMnaoTKq
3jmQjG2PPgEucr+My/PE01MfZi9Lak6Yvp9J9CYCv9CCn9KJlotfVzF93rA1h31QJf0hwh3dBsBD
KGqemh/UpN+AMu1kHx3D4BXUV10Go77FkTu7LgRUSsuOxX94Er4kGuhRgCFUmIPXgiqKuDinDX3A
bHGIwuGD+AasTl3CVPwY8hcj/ILS+thNEaTcNI9JBZQwn+lcDClDDYUmNOXYjvoqEXoHoXPe99/h
QPZehkvewHCRNMWYPhtfVTYA+Rgee6X+C/oqYgfhq9Kxv20jU1zG8UDn4Ag1eSW3sMQelwP8PSBI
JO+RITImrEw9V3bkAmeVBMczY1bsDwpHP2nfY+dwdMbcod7E25fHopLN3aUfxotIaoQ0AaRIgB6Q
o8E9041C9xgBLb3RZt+0vOD8UOOTEBTkGyf5huwMG/4HnVvuo1ZF2Pixc59Y2H8gAQIQwfoBy/me
Z68Qc0JB6X979XjSYb1LHR4Y9uZr1NBtO2sPcRzLcnS9+FB4voGi5XMbuUOwZCjoIVbepk8+4E67
ttq7CA34bKHjf8zWxwVSycrQNSitC+96tf9q3SJDxhdXUMoyb7EZx0n8X+vHb1E83CGae+YMf+ma
zo8DHE+IS7lHUXfNBvrXG4K7sBO6xvLq6l03jTuaXrnvnl1yj5Ox5P1jmH5I9BBjP0kALW7QlSyQ
R87R1iKKRVyUND7T7Wqhlxtr78Ff1pLYeD/VdMc7eVjNP8doqRMPhvOmIAgBASaZuBmF51tNW9XN
qkrxYUwgbUMzyLy8jv/WLNxx8umm+ZBkSDloyw3drEHp9NJ/I66lwOYA0VeCppvUusyELvye7Tse
nYRBydIHkAH7JHAnmnh7pc2dt49kqv+wGPfZa6E/xakZ2sMolzw0rjskybpeIT8DZAQkCjWKLjcc
4uOwbSWh3k7Mh3n0ymX7bMTvhXa7aXunrcpr0u2x3R8TTQ8J/0gpO63Sndu6hSVA51DdFGuW7lvx
F8Es4ErCoq3TQ4e121sG0OBkee7q7WULxGmC1CtqT3XY32IELpD6xWPBOUluDRJUzPSzsUe6oI9h
XIIwoODrjuvx0LYoKr4sEyPLbXaHrAUUGz2FmJ1FCM1c/2CX55R7GLT/MJPkKYKWuumt1rww03OD
RV3hwjbNKWqBUYgnHOe82bJcrj5iW1Cr9HsXjoXJLmSMSuewrqRlXB+kd/iVxfUKa//6I6OXGBAP
a5YzQIt8DPENzE/vD3my/evVsgeae+m37s9IEL/QpWUbwwM28kp2UTGICH5Eao6LTw5TdOvlrUtf
Zqn2/QQc0+Qa/IGl1568EgU8QwHJZ/vUo19zOpROBtUGJHwwJG81lliASx05Z9Nb2OnrOgHXymTZ
dQx4LwQbqTr44bz37FpZTMwNxAZNM568CQxK2zrAs/Nu1NmdzRYhDWgjKlN7Jutdn4gj3qzzWY7k
ELb9QSTenSVq34XQJtR2fjBdf587BGa0M1QqIVAD41vUuiCGfgFQ4RZUng8Cqh/iM7Sfh3boBZq3
SwooHpuH2syinHr+LbRGsgh/b0d9R7bBOVmTKvRoNYT8sC78tPjBn2lIbxugmENXZy9EYpmkvmwA
UtXo4GJtcknIPzkZwHUqG78nf56OQ4YZuZ3qsRAtP0GnsV86LOfUcwPUTMbsM88+BhFm6hCo9NwM
fCcMAGlj9B2q1TEfabMdfFNj/XOxxFBGDvFSHzakX+QMzn8IFdkBWrOXaRzCfJrp6xDPAFf6TRdU
y93S6b015qMLksd4xLhhk0fFsKdtNe6IivBAeon422cN2IIePyAA2aRkg0AZbn1g2EmwAx2Hvteg
+s6XLJL7cAtJAbAAmzw7st8TKcCLYbzsr+G6zEXXgvIy8/pHivBzoCmQO2qbx0BsupyC8KLTdadd
dNwUH3e/iQPl1HYQmI7hcAxo3excNH0NCez8syLjeTbqPyxtWWEH3FsFuqmgzMJKqK8sXe6+SclT
7fcn+HqfKWkx95IZ2SnEw34IlQKmCINggEa2EDJmc76xkQIZiwjYkqhL4BPsWa1srpCt8Jz6a/9q
6CAoHBeze4sZsMRXgSuNQx6G5ojDIGCyGUb6S1W0Z4wSM30xZElHBD+NPogeA8SacP84Uz78pYRB
8d9l9XDw6pa8dWkXe5fNuaG7Aefdmr/NEpnsW3nKtLt4TAQgBTwTl4XY6EFnOFarUfTBT2YoTX2Q
E3gveP/DwgVfhmOGxRRrRQV+pT6B4VSfoYvZoZnMVHFYCu6Ja5jKLZMLrEeqexBNpEvsCFsuu9k+
eXWQHLm3kXPE2vkQda3dAd1QF3+Doixsu6bSrYuBeUa63cE815XZ7O4OW+2x4VgWaS+jW2CUanMf
cFvlBaEutmRIi1VOHpYAMf/MVLfFMBuMyiktWiRVnBNgPJfNoA5IBlLCybWppJFk3nVhNh4BK/UQ
ZXbTGUQz5OFdJl/SBVwmnqk1h0AaWPHq6qc2WPy08vB2ZVuZpUt9meuIouDDAInRDt9tVW0y5G7q
xTGiC4iSiftP8TDZKhahfvbY3D/i/IalP0UOIwMB11cHHLhIDHJHBd28nxfIvNO+n7CIp/YgWGIq
tVF2oSxJizipscdlrGuLlfHwff09orPEKh2LhBV90LY3Kn/r3AL7hQghdu8jbzoNOtXwJssWiz4P
1vU8BLa+dmJzfm5qahOMcyg3sQ66ow9AsOqGut6z0Gd/GUSJoMgMsa+8X8cTbeqg/NX9AFAmSHvx
FwAQqx+CNfKzw1aP3cW4PtjH00TybKXwKRE6gsNK6Kn3gOgirA4NJbMpyz0QFGflxdEDDxF2tnIa
gJPsl8q1TVqt3HXnWfyuJACbd8PWiyqaMAH3cGy9EdJ9ETGneQJSZ2+J836hw+CFkMkUITMAM8Uk
3sIReWpl3SPeCWwWGJzNqA5KrEneY2QB/GvSqS8CaXlh4Q7Y+cPcFaEGZDm243RZlUOjH3nwLLse
Hrdo6gazR7bijDbrQi2D97UHCQhpZAbt/utmg8dR9OSEyy3qB+pxkQy/bjEhQJbVQ1T3ZVgvE70M
xhfwqUaBgvsBkKGs5TmSkT/+ob4Hhd1rDdEBB8UB14LBkOF1k3zXfefHf6Ce3xa7i+NtHPWRk3WT
YI3SXr9v3sbUbWg9k75s1CT4j1BSjhLjDm7E9J6mXUT+xeFIFjAtwgtA4WXbmK0nxMdk4kmMCA09
tXSOKaYRRvrdmqI/Xpzx5C811CAjJMjHjTZeVg4CqgXQaYSk8jMY4Ez84TFsf3+Vx9Plvw3GXKwJ
kaIrOKcEgkuMwSyabMOrYRAxUu2HzZmHyW6G6TIgC6a1fM1Gb7s1Ku7oKUj0rJBNRdUyvPtiSDjL
IbcLCUCemOIdivLMzK0act3HFNgeIDjWfQp4jwF8oPDU7sdLwZthU6996/+Hw5YCJYauBL9SPqTN
qD+d1L17SuJpoUcvbmPzzlhg6VGmPGT/Uhz99XFVbFk/IhLb6NQmio2FHVOOMNLY9eTA+8kkeBqH
pkH+kej9N0VB2J2TGMtFhfDPbIRX0cZmB54DT03kz6n6JFaH9i7TaRkwCCzwzXcOemDI65IUhNkY
BvHVam2ictbwgFSNdSyCBiXj6T7kq/e5hir7tHGWYnshvmZN1YabrcGD1zFMUUWHJLXOP2aIoAR8
OMaIZp33bPAyjBCB9IX7hz9ZJxX8RClYOZhd/jnfuenHLNRrm2Kb+GQ+O8gMMEzGS+p3wB7YNjav
nu8mZBICtcDt8Ich+cgoCj5guqbZ9HEcFx8jeJuQLXpRkar/s1m46PPSx8s9jamL9uuQjO0jTUzY
VZ0CDg7UL4o8sxZDBn1KmvfNGoBnDi2fwOd668ZtyRM/HD7jaUNZ1YCgcVQBzWAZztUw+DKHY1Xx
coFHPMAGztP1zBQP02eOKtghI3LyfxB4to53xDKFzX7UNNKnWYCY+7ci9QkRgq3UqtAJtLkst+lk
obpqmWywpIWTVwzcBdEuTi2GbzOFa3vO1iHQuDhOefrv0GV9s1M+0k7PniaGlGbZTPhPTypdysgw
n7xR7m/sOzJiekgNuJHpN9AnSsHicM7Uft2aBpgXzF09poxYqLrUjRy8Hzj2suwt8ZeFY9L1gOz/
VeOw+c/gaTZ2rf3J1ReJh6o+BLx1CHTZmnAt3San8c+Gr3ofad+ifOZym5iBRd7vSBEgcU7/Y5ZQ
8QxB19YcsgSxFdA9QrvYGIiN5NADLpul7x6tJBj+apW2zbsbQAR/8CVdyJ6xMUovGWTU0wtRazJU
ZG28CKFknfSHr6CZ02LuEQBbNG7UtlhwS/6TQW35Ht+WxPk6i7YtYwbEZmP+8h0LWv+GiQUfvTV0
3tmwDg+LrOf4SE2WnbeW21MYSWbyhmvIobxxCeabRzliexjrs2sNavSKQokQDKXDD9qAnEaWpmEF
CLv6bVrMuE84ZlWZOaKq2a4wZgZWAwCStYcYgMypGLK1qcmuEKthnKHMPyPiDoq2GH7j7rEV3fC3
tVn0AT0x+AjPpunPEGRu1+NRfCJtLO4RosS+agFRv/EMAFuRTQLzyoRdGV4aCxbFj9k1WKbVHiF2
BzS/umx5HnzqxdhHMmYhswALUDiIWyARqgUw677h9jtEUs6cR5laKNQELNpBjxsWDVvtVWvXwA8v
ZPaUjMO0vYzSKCRi1P0PMlCasRynuCWIS1GbLec1iE7dYutHpMLqxzrwTOUx9hFz94nx621IrS6s
jSC80wPP+xgW62CeL3yz+yBxb6TboPeDvRNTCbVVN0ZZ0RHv3V9AsiU8eW9o6i6mX7sdDyGwU1N6
k9CqY59c+hMTUFP5PTzjanP8jZHRfANz5rfes6wyqzogwCApSDgdZWe9HYYqL09TVZ8R6bDt0Q37
C2GR+cJyUWPg1ycGBV5h28ErScuAU016y7dWxXvOguBNj8YezDB7txbdwC/81p/lNRUseIB+CRdR
wlHRrnWDcd4DUzZNR2QZyScCrO7v6nXzm9Zrp++RL+JqJmwKjtmIZ6uIFt09QEoAbU+HUwlN7aLp
ffXC6DQmLnJFkCA5JYfExZY10iPfoScZ80GNP3hTsaTc7AAyZ9rcHr/+v6kfvF1L6QZAXQFdRaDP
L69md/3Qh4XF5T0uiY1LnZlLDWAr6QxsIRpLkhcAmlrhtYWbFuxDZHUEbTH8I2rIumJcJ1oFLH4n
xoBs7yPyAEk5RPloprehBoIxR/ot1IA4/VRtZxMyfh/11vxOg1Peh9HDKMOzTyUWFeQPFEMXdcVS
J3E+aPq0BfqC0QYSAZaijtFle3MugxykXXVRs2CnnOFluqQzIjkQhsFiLHHBgivuwvq2bWDFxUTi
gnbmMTaC5Cr5zTX8VWosEopTqOoSqN1SjQy+jJSDS8Pz5MgN48gfT2JK4uAccTi7rYC0FAlmYsAM
mGKgnyDhzQnZsPj5Aa5qi/EtmhNEmrYZLGA9P+kpOjmuoCGyoi+MTws2yQ4oNYQaeLzzIBNpSXvf
Py1qS3ZkMJAxTG5B7wFygFTrHgu+UMWMh/WKWPQUpK6oiw5tCMLKp4UiaXvQeIQ98VvjwRkd/bER
u2SBnRAhOmdQlHURbgFDE+y2CoEhtETCwQcdR6CWGF+rLOtVIWv9PYM5GPp0uXgifoltakEW2zeX
bFFh/ZoUEJQvFd5nURwX+GhL9JuxFHwY941YyRmBdd4esoD5NY1/A4S8Ma6gkzgP04y5o0fwthbz
TdZ2KAyacjHoOcxVFB6REKj2zpCDrkF9LArywbaDkaJuwE+Ormw4NoRxanGfvSmqtiT4Mhapl/Cq
gbvqcYERg74VIpbyCHQ9gFhAgNvgGEw6IfdQcoA7aKZLRgnoL+DX4GPNJWYWPKMg0RGnyitkhyFJ
1O17OEHZEP82bL691IsYyliOZ9V5z2kIJn1IP9oIEDgI8gMy7EhO0/oGjderi4FRbPNwZyr+qDHB
/2oVwoLHenriSkP7FnXTraXtvJMujErfBCVbuqWYaf+OkhtVqkGZbgRibiikjMVKQKv4fORHvoYg
rPE5OKT4UDSNiIGfYDvqftlhuYofF/hJKSI/LZDSEpX1mH6z0D0GzfoJ5e3HMOhP48xjaLJrU7tH
oBi7HiNxPiJRNOk9763hwWOX9iAQs35FpHcGjMi9BYbda+NHu3QLHoNpBWrW2OWfmrtsH5EG6OPS
+S2+DWYVhOII6WODsu0xNiFgjzDZCtBO3XHpgNLmirT8IY3FCBWOj2ORIdrZjRFCNsbWr0bYJ4E2
2OYOlMyCXYjkuYUr/AbAYbr7ECq/9dRuryaOpzssIdFuolP/MGR03CvEcF2WKaxTUOcKMihwWySr
+rnV65M/WDyUyRw0S0mTXkMilr4GUOcgzXyFLxZbYjKqkm19AIBo6FCitW8fLIn2PPL9fJsEhAlB
PF7For230U/WXdb4tsSF/OY+AQWYGmyTSNE+Tli9IPKbt9Po67UQDZZQBYinUlgHyoQ4WAsJDm2y
NnWB6EtQhmM25Ni/wwOl/Lww9YGQUFE00JW+dwZcyCxXfcRSPFTOT8xZdFjvhajLBqqWXYN3P4gj
cxVkiUsybuaXK1hvsFbGFfOCeQdk58C3AThvMB4bxqECAW7QZj2kx9go9muf+nkfdeMBOu4Qu1D3
B7zUdnWOo64NFhKJbSr8LaPHFWjpyUdM+YMVuCy4qgECsmsBOsmSV26QgdW3IE3DsH6shbsCo4Ss
22vx3E0GsgdeP8Xb0u8pj+WvNR7fMLlA94d9G2/LUix6hqIe6UoQpS9R2eN2/UhnAY1vy/NGIwd0
LzVQsMTmGMgaopPRr9Jf6FMFAKqNGlr0OXHFIA7cacYCRuias3k4kAWJnmw8Cn/aYBDIvuw4fQ92
Bb+LsXkPXQbUQDX/GZv6Nz3iOMjhaKTZRV4vLshFeNw68DGwgUCwhVIPQB5CHmDgWHv8hVfj/Fs9
oWgi2wyTO6WFicQ9pPyEGl26Ovxu7fAuJ0Db0m43B/d6MRCHVUCrz7Qb4p1Q5CdYGlGtafzd1zhC
m9N+US8o0MTpYygjZOCAapp+ZSRsfuGsphWWHng2iQlmyEfqdzKGrOC/7t186OXbQILnIOsgIBMU
gsV1vaSTeBezPXQhtvLV+d+zL6pMyQmSOs3fEoYCDSlHWxJOAU+M8jAu8gy3qHfyJxQG5KEusLBL
c8lasCeIIXpCiz2PfF6LXowXxPCd+gizbr8OkCcYEHChZSfZAMzKsi+c6GJK5UO4rsW6ZI9+y96C
db45uRzCGHT3/xyd2XKjSBBFv4gIKJaCVwHaZcv78kLYbpt9L9avn6N5m4memLYsqMq8ee7NJTG+
zGJBxp9yRkoYwLYEryaBbEgMz7K5AGvOyIedOn7OuvJAY4fMZ9MDT34F25QaowPwYiLdOYnE/gS/
YUslX2YZGy1D6Mg6Ul0Tsk+AyGbo2kubu/1GJhiI8goqNBHyXEpjNydaGnSNqdHK85Pkef6KPgmT
5vZMW8rVgk5pAEIxjfkr97aRlTRP6wmJqYFMXu7nZPxLxQ1HrOEt8RWMvjPRQkXNch9RufpiMh5I
lDdDuzCCFmkYHmP+6uJiCMi6x35mDL+R18h7woIJDo3Gr6VSn3nJyEYA7/uxoiHtWvFQjOZDXHS7
JMI5p0/eU6pnKBq2+0toH3yKVIWfQiH4wzBlfKeKsiXt32cayrQnUTixzCBmWnRou2jmahTtlmG2
thl6AX1ZtOEoG3s7eeWREBJ1dDWQajMy1lDHtnNSjcEwtrD+yLwERXPFS1NbJp+OWVpS/VUi2xmZ
fWmYq2OwQNSM4mQ/LMmRbvS+meP7PqYQ6lHXMzl9ukn02NE0hmub/quo1ZE3q0O3jh9iLaLN2nol
R5wxbIwuftAAxlytuutHebaE8TeTcoATUvuCsjtwDgIN2Na2yBCZk9wLiQGR/rAQE0k6Z9x237EL
Ej+Ss1+vZvcoV2u3uN6PmaSezyyeYIzaeiOt4GoW+WX2xvjUp+ojTeeY7GbjPUMuY1BCO+/U6wdu
ipHfiruPQOcfxmWatwOBRr7ukttVpueJXuIBu495cWmC0XxtXzjzSdXVgnOCQXqMBujFxYbw3C3Z
KLtuMIuAo4nfS2X+0wXorF5ouwQR0/AZM1qnYtb/ZbL/iNcKYLIpn9c4udbm8q5XOC10vWO8pqkH
jf/O14d0l4niIOfspNbqRNh172MF0K9x6R0qTQmmfCms1kjN0UwemvFoxyiyUxaOLchO3mTHbFIH
qzZEUJSkfRLw/phENbe/cH+jfHqicd9xNN5HhjZjdZj/iAy/ZfgLc48376vj8zgTGAN3VWjm4y/X
8F3FLCj0CmrDKfbuTMMF0dIendgYAvZEPUhVKaqfacvHg32JPuUtX2HggaSyrDlBp4MxwoFqbbZn
EY7DBKjer3GnbyK7dP1Wi0RQruo3adM4MOb2U2lTiLfzFS8Y9Ji416LhlTrnIlvnm5UedMVTXoed
BqyCVKadqwnvvNUmOxWVTF8bkjCZFmFXYeA9ukkVppj0LlO/epRb2SXXzaMdCzCi6ceYzfe4onWO
+ojpAD8L/E3mx0iuN8RV+B29OQcnMtZYq0AiBkHOA6zkC2piI/LnLLEexsh4EFHTbxorEiCpPL5y
sSE+MnOTUJjdQOiystNDkrmKCTKnj1XS9sXqNbHknpkcpFtcHPD7v3hafdI6ay8VQEAnDnYUBXnp
Uvom9q5rcti20uVqqANRKHwOq/PBcOHdW3r2BGW8kslhSZHZCfgdYSjWbT3TXIKxPLlOlgTMnOKg
66g39Gmf1oIRtaedYkoBvzbBFQaQCNXZ59mxb46SBRUx+6lrw9mwiehQdWW3Ya2FfsBIsMsHogm4
YrKLW2i/ljNg1xn6Z4SddjMT4RJpzqkHSB1bE5MgNJ3Zg3dMZ16BkCjVsHO+o6R5EKoJPDX/FGZ7
0lzFKyfuelE+jsi7nhp3jVjfUy8OEcjCuVoZlvfLUzVogVlwqmVi+LRFlPhySo+TNQReaek7GuoH
YjxwVsldW2eAFJHPSDXUcrFZwT0nJuIpiS6tI0kx4Gg102Ox/HqsWoJiw3TG1ftcu/O7EU3KH2f7
SdnDrtdJvU7bGw4w9MulVu0dKzkk42weu7bEpTD/YS7B3Mgk2o+z9aXKlrfFFU92Az5g9/bJIlNl
N9XV48JT5JNQua/ZyaPQ/TBw2PdOKpmNlZc+hp1wE7xByvp0K/ltK/t9EQ46iMXDgvswJIh/L0xY
thp5GOlYL/cqLQ9diRyuum4rGudvMUpe6f5YMgTLLH1frXLTduOLW1T7bLJOyOoXRr88pOVd6lVB
qZwdKy1yAFvn2CaEIhmGBvsWu76tVVdjsKowimE4vHS695bopIzqkEX22bxZOgFjgIuc7tMG9ALG
PFYxQn8x3yHS9TA+/TbjidUUkEyV1I9V1b025niNDBWTdXQzL0UEv0wYkwcz25XDDPBXU7a4Lzbw
QCPu5DruCxcKqS6Az6HQU609OGZ67vTxEKW4NFuX0bp8MFUWpJ4WDnN8pXDGcpy4D0kz7DTR+LEL
+8iSn2JDE1BvtMp+1eabgSzFWGBT89XlfDd783aZoy0ybsFZBomwErkccPDf5zFeS90rkT6yH9nz
UN3AErhArwewp9KL+oKFMMYpzsd/Ta5/EtZxNq3yVdPHR3udl3B0pRYYcX1Y5fRk2sO2v8XoWuW7
lrcBmn6IA4oaXSWMBg06asM09yWrULrm5sYaw8WxgHNwOuhudDVbbJBrk+7z0rkbo+lr9aZnFF06
4vLUiPLIiOfYKXyWi/un08VtxGpZm76L4KXGO8VeB78q5Z0u9dAxHY7N+FMT1t88qicHz9DGHJ03
NEvbN/X0b005IjvXYOotiOOIoQtJIhvDujdPXQ/d3dnyaCq7DUvTOrSz2DYy3y6rzYQy9zGr7RMd
h4E1fsR2dEhVekw4ZMoW2dCWCNioFu4CJdXNX3pjHsUc+Twf21Rb/4yyD+j0zwYVRZeLYErN+1jQ
P0zOuB3T8Zjpyx9zRRuPdHYhtoPRD4Rg/D3daLKyhnZV6hCV0+MinogWerN0nbLaDRw8kTfoXED3
2/1q+/0UfTatzshqOsVpuhWkpHKO9s+uQTkI5rkhv+5orUWYlOg5002fjGIgYWYh0gejAJCLYLmi
aeiDMSoPyF/fWZSHXUd+lFdnT5aIsEL001ZG69UbjdcpYX1XtTb7eNb+GVlFKl5cPXp6dHb1QgSq
jV/snA6wXIqtSprAWR0KudG5uMv6tTj21csRSRAogLt4+xo4pM08rVBuhoEYUVlHaYwH2EL6lGon
KrUxwYtGUZTofEgTldOgl1eU9G1AafhIAFqQABCM6cRhbl+SVXw1sfEd15ClntrGs7o9wbvUgaxV
3Yo8rVu7nNFU7xqhO3u7gjluVtb3hUO8Ei/nWcrCDQsGOCobf5KmfMSaepfhjsNE0B5mEQVZLYN+
7l9rUR4IKOx4QRMdhKxl34ea9/PQfne1dbMEmXsMVzpsFqZV0d/pQ3V2cVib6nHs2YEVr+KQOMvJ
y+wHrUw/J6ia1mNSmrn3dvw+lyyLippTiRnDvH1Qx9rGU3PqS2tfty4+OO2J3QdHrZn3xDZdcEMn
GwcTcDNaj0LqQWJ1FL2udqAcbv1p8hQuO7gco9TzbQ8erNZXxUjUKKOTGzdmOJXFX5q7zw5RmEGF
dSOQY7ZshYsblLag8usaRcxufon7zDcQNUx8Kuo3h9EL6m3nzxnqoYiWJ/zOGL9xDaRVjtXJYqLQ
Rvmv27h3q8fUZJVQ7JwxRW48TJF3kmvzO8jsw6zyo25UvINMX00X02D7pg/kA7fjtR1IoOYDgaNP
qfjIhp4BxkgCXjGWoXQxHeOPZ2bIehN6RY92AF4s09YnzeivvVEHELHgBEP0p0/AYnPLMiF4UAzR
nmu/8OKHZfLWxPquEO4+tXiaXLqpdNqhSPr4PGE+C4P4T4VgRiNbZt/ChDhrRNCbLv46Z2I8Edn4
FfUqiCdLBWY1JXf9Kgk5n9FnwQwcRpc0bIY18tAa0Xw/Jlh6PEdRh1WyvrRxqtD2xXJqF2XuXKfv
ty1rHh/6BnMlHuafMXYaYMsq9o0WgbDQ9epLYq8kPJkVZ0UnskCH8rnooiPBRUd9IpHhvUtisIEy
DgmU/iu0+kiht+dwDuX0PTcTITfObqzW3y4zfImaEZc7ZsaHjukPCxAGbBNwE7gVOb8N2VBqkEaT
ieNSE5rZMvpGyUMzvySKgPM6Hvx+FnuAsEODwyLPKYCqAlwq6vqdXTRbz1B3BCZu8AJvEiyH9liH
tlx4YPVrRcRJxPselc3lZocnyTIYKLVNd7jq/7ef40Ul6K4WySh5FeQ4l6p89qUx9YGWFQfIoE1m
Qi/F6qvRo900EkFhY9LEbVMKZ6MV6XM10Q6qJDvbWf/uVc6FlwM/n7mJCGKRNQYZ/B9mfIxVeoph
ql0aLu1nnHQOXcvXYuPCL+uclmLfWHhkaQ2g7fcuyz5T13wrY+vHM9pLlbUh2gdlvlNnASpO/lNN
9eAzfM623dyHufC22ShA1jq+LyMgkm1LY+sXXQmom55nZjBYoB6q+MpPta1m5hfLZP1pmXEAlPKV
Gi4WQGMU84Np0WsbM1hD7pF9HkzYee15lxfoR4g/nhO9ZpoDyPhST8/19ONl4PASnbAvrjnCEGMh
kuXm99wZ/aH67VP5HLcOK/rkvTGrFydT22idfmM1bk04cntMw3HAc8zE/JNQAEaymEuQGcabISF9
dOpqNxjl3lQFWT/wqZWRU9TxEDfDRxpfKj3dDdws/Tz8OLW64A0NiphagXE2JH9t+2ul7yRU123X
5urSUHjyyJzkMOTDbnRf+NxBnS+PI97cW6TDMnwNcgkVD3I7pCe3a+5kXZ7qmA6tTJ+qNb54w3xU
k3liVcC5XpcLXlnPTCgVkbpRMVW+nCypE8FS83VO5pGK716P03B23UBvGHUk8xOWV8xt2bHxuC+1
8T6xFpIe7AvUjgFfKi+zhdStradodb+L2NnEhNt7WDU1jKz9rD/3iXGKjD99LQ5idU4DdXWDCJgv
xHy0RFls+oYjUI6fvAS/nq1RhGZbCqT7YjkMzpWJ5lMiykvU9peMUOemWq6YLZgzHz2EE3fFpHIb
MEZilzIjWDxUuKkxmdlqu072V7MzX4SkT7oJpe4kv9kN/NMUEQ4426lQA6pDaRvnfCi/C7d55mAK
5mLY1oSwL//vdzTYqOOGfap/3calQ1ScjCx5WtIFCxSSrTMV705dvIncNXywqEsRwZEq7clLWQCV
8sUs67YZuMEIIdze5iogS/2GigTAMT6RnYBNyblLnZreo94ZjEryvD7VrNCymzxw+wGxjjkSawt6
PNh8PVcen3MxL3+FU1hMufAltPprxWoFaXR/MSzERlt74hWST0GhkxbD04Q+T9zpXsWwpJNcnyOb
eysRhMg60Vt7k/Ps/pmwO8Z8eLjbfp9CaIFpiF1jswqlxHaXosdDyzwOvfZgtvOV8W+YWcaD9D5H
a8XeXvu6sl+d1L05zCFicroG0+Z0xRDIxiD+MPDo+tWkgj7DEjD1ySvNzKHENVJ2j9GQf5H35cvm
YdJN3o3iaKCg9Kzs0rsl0KIubMDuSxz7JVNXJ5q2TpOcTHDtwT0OmUH70kZ3cwunNfZ7aVYveWYe
FywRS8ql4g1bDSo1WvG8EQhhMg/u7Jc2mu47qTU+uqG7GSN9y4C0NbR/+GR8ZBH8YunvbFnXOZvO
evs2shEvzmO+xPSq98URo+SejvJO09f9OpZ3IyYxbzExIrPc1XJuTQfQDAMemgavYA9GTPGbIQSP
PbJzXvyMLCpBFm8PAzOEwex/KPOOpUV90TY3G4j1ZhrjrhMKrF570MV6aJPq1VEzWSYY6aB4tSqc
IZxEKx9kN+9xdQGCHbDp2JyUMecJ4QPd+rcWJckt67ZTc9hU7CtdKWaLUz2/clEcuST+IrJGRKNt
XP0ldT2oUUjBhR4CQ5rXei8uFxeNc5B5iwqdTLzm87hLKmOfmergDPlW63PfmLklmGe7VB8GvidC
iZPUDvLRfbCQP2aLKXz3lTVrkEYeT7R7oX452H20iaMxtMr0i1psY/Wab8LcWmC1DaJZSyWYV1pQ
zXloN8Y2AZzWAXiNhTavmVmkp3svStN/4UN2RUmB7LBdY8NW55MovG0SI5230xW27axsRB0b1KYn
FKMyrZCDL+hSif98JD1k1c615b0pENshqbGHOP/mGn/9sAbI04dMY0kS5lB0ZDYxrfYxz5kzdnqY
eFdtst7NFATYHbB6YkCR2laKzl9Igahjb8usI8AHhkr8S1fA/V3tjN78G4fo1CF5atqLS8hIIJrp
apXL0QKPqJHaKiDRDdzo3STHs3Kahy6zwkTl56wGya/Nf7dRCMnz18ky3maj2rNFaSdqc7f2A8N6
ktfIinLm/lBMHo7BKswArFc7PpJpfuyjr2jO77jgGPORSdFUFI32g2cYgNhVyMd+M630EdHyg3U9
3SaWCGl4YBD8rbCg/W/ncivjnsDLlwVb3mwTcWCvEBhThkvBCtn3cBItCWMMjftotCg4uhjGjgAe
INMcoC5eLYbCA4nyny6T0JJxTJqZrzOrMTYMgRke89hFH02FcXu4v1FOHbaeRfAKO8+kP0Fc6cIH
MQ49hAJR7iq723lUpANaWxC5F8FUoFcXc7mk+VfbcxK1lW+6fyYRSBYHkxnVX2KmCZp6I1iN7Ii3
7jOZvAMZvwzAsum+7M33WnOo6UAa2KKCt2g515nrS+dUamJr99cBf4al/yMB6a4vrHBc5F+N9YF1
1mTLMEsjvaLq1Hmyvq0Mu30+hxm5DEsUbczkb2gWSGnFMPSPJg7fbveTZnhaI3l2WBuo9Soo+xYF
LLkUVOMu+Dd9f1KZlL6kXGHTOuMw2yPyEqDLmafy/hjRX7my2+XZIdKTAKKBE5w3yxanpX9XXRlo
Hea8QgzPzPXY5p3Od2Nhfjsd9/I61HfUwR8x3PXCWcCRgPHVtShhnXb4Kuzuamk342Xr264kRSP6
diqQNTtpqYuc2h9I3PJsoL+CX7WelH48ZJgXh4dZ5S8lGxmG7iZX56RDwLsYKSFSffLW8lezUfN+
KZtzzC90EpDYuNshWtA0OM066eJwfoyj7yb94GbyrdsEz3YZ+lugThwuw8rPtQ7Lzi6T2y91eZtT
4zNBer/lJv/arQ45K2/RGHjfk5hySjVflY6/Xohra7cfqeF+2sMrurUeiiXaRZm+Le3kDdXtM3Hv
5yr/U8vyUpW7nosdowWpHR+Ekm0FnVCTPpEP9qFP1dkz+iCqjS+Vev/6qOEYO7FOwe+K6FfTzX1F
6pYtO7HTFRFFDlE8vseW9QBDO1dbSXhEfo4jyrFKW+4wnqWP7rxEn93tkcxL9ZKmpgtMyKAQcGxB
HxZp6BZu/aAarQwYaywBOwwSGB2hY7vs3ZPduNZBNIpUDhKoQpWbJ7CmSPAqJLy/5FTuK3yEQWsp
cjQkzT3QOPESJmEfuVQY6os2Pi263UL5q9afDRNLiWYt0LvuF1j817rkzHC85lMKvrzSuEnaon4s
2zrfRnL5mmwDt5/HJFCbsTRXs7Q26RK/DK3Dv2kDm8lFe1lnZ9i1FhJon5FKOJnzKRm04WBr4D9I
DKSR3wKdVEt0J7LddTKYe5NaWPhxxYDCoaIc7XQLOcD/pmSSBQZ5Py7uozumEhm1NCnF2jASeA6T
wUg32VKJnZusZwflkJMWk+5Qj7uxd77g73sqTvYCyZhkYwuCrpcx2mD1TW48IQYGn8Bihxs+55KB
00bExlXk3sNoI17bzj4nt9QnvjbBK8lY3R2e3GrYNzp/BaIqSclbx+2CWVUHIp2+XIQSiR6S9dFV
0xidLjfbz2CevW64Da6054KCcm1lwPy7RyFS36CMDJFGPykEsg7WKqu6438Ny87vNI7MdDM0NjYV
tX7nMy9MtyZzuJb0tpNBgErilkz75g5foH61hHvg6/lHNJWDAVM7VE7xMBEFNcrlAZ2sCjtJ0JVp
4/6H8kBdzZutLYqzrBHGGGs+TzCOdj6/pT2CQwaA6M9WASbnDocyXT0msQ0Foed8d+PqXMuyRveK
uprUeBn7xMoEK8dRSlAYmxBPrk7V2if9vyjjYE/oof3VKp4Nlf+yAeGSFT0ORfU4CP1Jd+t/1rrc
riF0MVZt4CEbmx/H1ODnq+SAuyBoOuszcjFhWDY2eC9jSpW2Fqhw+WukjgEniFehr6kM6gpJ2YIl
rDoHuyJeDsdbDyJZAAjIPD7MaXvfOMkFtP3fahniSFv6ze/1h6V6OpvOcWAb4gon93kTt+pbWcLO
X/Snzk9a8hkMC//tIg3iTZl1TJ0bbQiEHf0pmRI/yaZPQ61vPXa0eV2/8psBvI2GbUvod8Bq+7u6
zi8i5Ziji0k3Y5kSFDSsOVRlvCUuUQEhEGPYGHO2FRkpFAansm/xam0yVX+pSDytvNwVLzbfIkFU
SvAyJgQVHwYTMXgC3GcWCPxWWQRxzI7+W8Kth0uP54W78tVrermBIwMTzMiToeENlUC6ztmjaCz4
0MDrf9MKzKadZAv/i9VLtqRplQAWbGTa9+X8iwIw7bteYMfKxgdWEu+ZdNMe5QcNOpFYtSnobxqn
VWiI83AhBM0cGXx9FZYbNvwDDj/QlWmm/LQ0BhXFcklkifHdIKMkGnVK79tMfxLG2SZ4KVirceJQ
ELh86ZxlxoFr5tqW6c42GXVu58I+ZXasdtHSPNdz8eV62FvLxtgV7GfcZDMF5hjfmS0dHCscNxPR
KH5slPR8+bh1ouhlXZx7VTk/1eBxSdVBUVTXsWs+WwX7WGuMIdnBGKQZPY4QTw1IGTk6lRVMvU3k
cxJpYPz1qS2jOyD8czeLU9YZe9MaJNLyB+n5+rZYnCdi515GF/AC9OexWoaffEjul4EM8kxesgyJ
pwR6v9m3rMS4dilaiBDFLm2Ge2VYn30Zv63T+Gq04g1dnzpUN09MSre60tCYvX8C2vaQTP0cLAKZ
N82MYb+6EPHFujMT/ZeR1iazb5GO+LZxPOPgtDdLHbe4+skdnPuYfICMuobDMrKGQ98Qig4v+EEX
ZuI1wv7nmO1XkzN80jPOSaZid/NUPmbZrTxcwU91QUZf1vFwZHZ3X+VuufWYQKai0oNccuNoEAa6
m93BKMcbWbLiUagUINu2vNst8E6+TrbBRfkhYjz6K0EetupL8GSFjUiOcht3bekvtdmGXTIdeE4t
nwn9UytcwAfEVBvXUJiPPIB1tPBKKxw+WLDjJb5yEB37THy7fX6ecwwBJBGRgVR4Yxi1VbRNGsBn
XQDviPmUCvPecJu/VUecXySFKgmdsOvEthxIEL70/PnYM/fozUPUOMteG1nYLW3yvcyW5NPbNG3N
yLNqM3R1rVKnhRzLILX7+8lRR5NIqJU3HhhnRxJGygRyPJWmU4Zkl+HZyTo2mzIWtzX3MavFP/Zw
sb5h8Li9M40yNLppT8wK9srhjq5HztklVxxOFRlACK9pONjyMUk4Z8iP2Gcez2TPyCeC+IGZojac
xzDpvY9es98kUTZRGl3wMO1lqj94ZXq0NaYMtVYwzmUNNlYw45HdWaeJsNLNuNCpNk4RFKommEEg
6bSoQdiMoKTSzxb+YqXj1uL4Wx8JG5oFJxbyNiCmOFCFM4mdh/RJuYSLFLJ6r0pUUSxq4cBHL2+Q
7jKMiDUFOiztYeYsONuXMduyONT0k7hX+94jzROnTneO9ZEWvIHMGSWgmD1F8gocLvdd1NzSgx+E
sIytUTkvXubquKQJTluVQyKhwNVSp0RVjlWrB6q0Muhvmnuprw0BJ9GfNxDVQ23ug9vm28xAA8bn
CdfY3nIRUEEbm5Nm6jROMvXYNRPdc/yaIeM0mfPZzAj+Fhg+u+q2FrSCbxblpSryV0AqvprbhrOE
3AvtOBi0RyacQMKZDwe+LmqvpPa8uuI6SuuV/Sgbm7m/u+rvC/FVeZ0SIizkRV8In1fVdurycB2H
YCnZyOtkN3z9tozYJNyxrZuXnoi8psMNaSf6p2qmA+u/D2Yr39tp+WBxk06SysBUXrNeypwwUisT
xj5lQxs4SnzLi12YiRjmGLqTILzEa84jCeFOLNtN19UfDBvuRsThTcycj8w//SlPKBAbx35Z6/6p
pyqwqv6gSaI9+nV/az6zOn3WEu0Ox/ZLkjiXyNPo79XJSsyz6O7lggJFl3OLF/CNpj4ZGjkQo73D
WrpuGlRbvyfciJC+rdXNF6fCO5eW81dcP3lZ90IK955J7nEo1seq7ul0CNnIWXPuaCi+yHGlQrek
zBoS+cIz1fkTKKrAgIbeFV1Xe3l3+2rCO2j/2S1RtDE9mI7oylyCGOXMocW3fB7t+ATk2N4o7Zex
iO+XPDolzAkH8liION9wKQVyEC8sC/6XL8k20ss7hY6ghq9cLReLqKgsd9+QhO5V4YGtMnNR/X4Y
vpgAb9JGp46jW7TWc1TU4y0l8rtGyQ00od0j1MHLZm9wH35RfS6S2KvFeLGZu6f6dK5bdewk/h4i
wDbVAM0BW41H7Fz3+nekw8m4XMKWqZ6H2iFImaxGkgniiYLU6/9QobvRPkBYbiLP3grZB/UKfzYX
8qRxmDaYmYG47uKxOC1Tei69apewK7are4fj1iLHJSpfo2Z4MzXnWMDXJKP2RqIeOZv2/UTBgp7r
8q66lAflALNU9aQ9dl0SRJbO3T8s9k7ZtLOV2iUmikCXvUVgDizQOyaeClBMEGIbX4ua3Tq55BB+
svLoEZvZHovpZ3RjjuDkDxkagCTy19PmZwvEz6q+dNQ0o4EihtDpjZUYDcfE5QDGXMb7YuRJWWL+
+ylgG2SgrTGiSPUu66vHjRvHcWBZJCWonxqHKiVwA8m+pm+jsr5QaFCGZ/VN1fCEmzQgCXmHWe+x
l25YS3ltC/kP9wXBHsuxGbVfytZwiJDVDPdxIktwHNS2dDy+8Cqwo9kvOYbx8q6hs1oHB/2Q1pK6
CdYpzv9EjlN7SYFLkTHWfDpKp2WAVk0vLX0Ud/nWcMad4WbHyMK5JbWrBTlcaAyF8xFoU38aK/Mm
CXNCkDdhsPB5m6FHEHtms0Eims7KotisF/eiGOmPtf5AWifeVitnbryeJSc9w/M8aDOeeH6I3ViQ
KFKbRAeuFGJrP32q1tlZ2kqlqK3vWEKQasVe67QzPuiHCRIixkfGNHZJAmI995DEp0Uqf8m6t3iG
HtNLmo/xz6Qe8J0ZfqBty33SRBcDmgyn2Kn26lPnEdMalYpe3LAlg4shC1ROiHHOIsKNFHJvR8be
NTEeszFGkcirfKMrfG3GisYshEyujqe5wmPaCI30ouo0k04ZiEW9x3X3lhQDR85MhcMS2J1WcC06
5XBORHZoqczZe4bISbAeyfUbaYK6GwiNZDXnIeL6a8kSu40jbX/yCHso80WERSLEia712TYsrPkA
aNw8OJpyP8Hk73sr9Hw9flpVfZ3kAszdbQZX3MGp9htRkbiXtN1Dk3qfS+nN/phFz6lDmE5DK+Al
l+YWTY7nfc/x/YIqHUTS3hhyOfaj9UjZQPOucaxqG6+c7moSATHTSYPUWejLSZtOFtAYvXpQMzCb
2OtXO982ASNNSRQIAMxKdVfD9eUkZbhPevlCFARvmYt3vztVHc0+80sdxCvJ33DfkI+Eok0eG4lG
Nd1Sqdf7ce1PrqOePHA4MoMEYvbSXZF2MsKCEjo20rpm6inEWMfjtvXK+hHFs94oGNAlyU5VsgBi
8hWhGGARbOy3SCMDtyYlTBmSwKzkhWLVN5QZjsbyYVDrgl5yspke1p2x1ZYD7OEuhXTflE6CVcYm
SSdR3kOMxcTJtbcmKx9JTZ4oNMUDy0hJfHB+FiM9jB0DN0ksLJPuiVIM/COZnGLnul04NMMtqpHB
y8wKylxL/VL+km3O6cUpY3GbNnl+HCqqBfHJcDLsuwx18B+x+gEXjB8V+nluic4bap6d7papLS+R
naFfd9r9SmLRxgNQCaJkrgNdDG+2NO/XATwnktbVazwacUejOsuio82EefiPo/NYbhyJguAXIQLe
XEUYkqKnRElzQcjCe9MAvn4Te96JHQ4JdD9TlYVe1+0V23dEw/m70BWad1mN74TPsdtsO+AiJvzC
Wa6p0Cb9y5y4mREluxBBeLAXmUpYbxNqxeom2xqSbOW7ZUyv2cLDm8p6FN/ShAO9bbBpZ/qpJq0k
kEL7ls9l5FGKXuLcDuQB7RV7g5+owX8GT/+llTIbCEObkV0fA6chuluMyTU0jBMq/CCNE6oHhGBM
17pAz6hphp6+LanBv/RkGA7F/Fqpzi8JGPQCDJ06xEZVzAo3MvhkFYgvlOpGhKcYOl1lXE3Gtpsq
Y3Zi6QO6i/gFo9h3nOd+C0isr/W7WlivpCaiWdJi8E/tFkjt2Vo3trSYnM75hyMpL7OlfQ2yfZql
idIyfF6wlTEVwewucGmYNbEKIWPt3oAenKpkEYtRXJLBeGHPx/Ygxi5QmL/mdMJ5AUK4xbhRWzFD
5jB9Nyfj2lTaMUzSHcZLtzSRGbIo0keBbp/PICtvY6Jscw7qqF+3Gl1L48aXo1Ishx0HniF5ua37
sjChG4AGmueFcwkpSukuhfJSL/gNrLALsOZT34dubNBOABeWRfuBFGTi0fpQ9HBjd/aWxaceqCoD
ozGKDvGicCFGjLTZxryVXIWJEsPmm/d5WDC+V2+WXvEAyTQ9LbXLZC/HuFpprOa50/vD0CC1cogT
qFiJ58P02/Iul0uKsEqRuT3lt07jKmD28G4spFyovXSil3RDWUI7n/ebCQf2LN8KoW4YcFSrkGkj
idEVXGopQuEwHo92oh104WyRQriKDvhItS6hLvFmmxzNGetzxu7jyMwGfWHC9DthLkBjoWxDRGdx
Nfi2dotR/EcjoBBVpZYNLe2BK/fMmCw9YCernp3O+TEmbYupfo8JEPNhmOGZQIJnfmvNHEwhTHIS
tHeiSSkJsgtYlF+UH1zzUvg+6kgl8aQsmz5p34awuy3he5PMxyyd3qJc3JQ2LX1LhZdBqN4l7SZP
jRDaZRp1M2twIcvPZjsVzNMySDKVvdHBiaoFUnXMBG44l4s7L1inZOfaLqWHU8abdIvfTiReMY93
IisTty5bFko6AT9aV/xp5nDrIiUMmnCikkANixerQDONLp8xV4PseDGpWc1bNDffcsJtwJyOLt2J
zSek176hlYfI7r4iFUmZY1ebLrIK2hD+/ey+nbH/aAYlBxupejTuW1lRCFVC4lgXxT88YBSLDfUk
T+iV6feNb2IDMmU/rNWHxuLM7reW4jyvMlxRqr5uIldxDE91yn8S+li5H3aiaw5On3wyNdslVctE
hG0XSbqxq0kimLv6BNt65wB8b2Pjhv5S2cg4gFnBS7LP7OG3QYtBhE9FBVsHg6ZsdQSUJbtOqWXr
WzmTAlak+xymXaliXFEWXtqIPJNIgPcZd6ZRveVzvFJCENPPBKRkbPwZGiNQgSycWq3fNPZWrn09
wl+rfishgkH+RcaWoRAxuq0B1Ar46ywkBAyAKwf9PgnE4n1xikLwaWn7wqoPcR28Xqy1Sphfx2m+
LppxR2obSFa2syIm/YipB54VJ58Ps6AwMxLtFz8vimFxHkIaUk56P+VRlVukgWuFlxqDs1Fnbl1+
cSwUhlRRrcaeXC5cBmS02O0owT1P+UBkITASN7E22pjNl+aTQCs4AXG5YoE7Lri65JtjS61S3UJ0
eXLYnLIVgMBWcJwnZfdrcC6zhlA/VAVQRhfenD56pX/b9otxXmLtKGFXAp4vccNTakmYdTZKOb63
a2OK5ObNLJEA4bP6SEbGLEp+rx1+SbNih2ONT6jIqFV+NbqWLo2MIImwPk3SJizwI2mS9VbN5KLA
vPvqqt4TiXDzMOTuHROiK6QK4zv6HWiCnphgho3YfeMGfVb8VajoDFMJ8j5bwJ67WLHkTWQp1Hy1
Z2mpZySsQealZz+N7M/oHTjBLVuwjMtWrtODiHAK1el8yOfcW3TicQdu4DbjRxbqsR/0nQ4nRo2J
40kyyI9hkz33ElLBWac01IhPYS5mfzbYhAZ9fEZjVCMfGUDSx6vUuyyHpxi2si2MezE6N6XmGI5i
NMEEEkgX0kkc6oT2AIPqYGAArES7HzQ8BXKD9OaHWfZGkplwZ8o/GnWEWRI+HijMt0ntv8u2anEV
Q5wwIundnsx7UQtKn87w5jH3sfyinStRsKdm4FB0PmE8p5EarR8swK/VEj4KpfueQ2ZiTFj26vDd
agyC9SwOFlb0ISZJdURnkSQmsRqq+CvLD2nBmWDb95IOhHj4oFiMZ03cC4t7SkE+Pia0xJajHPgD
t7Cnhke3cjFl8W/I7QfGTyRFMEgCI5l4DhP5Pc2U8zhZR7sb/2IycDil7WpvhMZLbdffk4wjvV7X
XxrfbhRCXIjj50LgtDSdrU2zMcDvb1p2M1Wv+XGpPsBw/GKz3WfaycDnXzrPcIPeS+YKam/9hIl0
KvmS22nam6n+NtWc2m22Iz77YFiMiCCddpF8sSLmEFJxTAQLV8rYxe5ceMk8gAy4ktaVl1eTzTqp
i4HeM76Xnuf43PCvU5A8ptRQpMijjt5CQFqPPIyQ1kZDi5lWDR/9lEOinFk9VqhSC2SxS77Fr4On
bPI7/PYiHnekZLpRR5eGsHlUOLKWxlPl/MVZVTIccgqd24I1LmeoXHbsLFkFb7S23wyRfpUZ4Zd5
6iHYEtHnuDq3qleV8gRMCe+5cWtIUelhKfLAPOQp3S+rklAqgsxEiK9N0WFIPo2UzTCvVUNUAbPX
oZa21lRw49lBZZRHfdGPtv6DG4NfPn3KcbfOGh2MRail9UjZHZgGurnox16cDeSqlzk3P1nF21G+
iumhSZK7sh07y+9bbOZ2z0hO/WIL7aZTH2RMOeToq1zZ5o5w44I1d/8yMn2auQErydpmicGgJqM1
CYNM43kvqatk9dPkliF8h48WYzlkkcFU6QHA4liWtT/Hn6R5+oZl+RNw2lXnjdId7EDhdcz9Cp1N
puWsWNKniVm4PaobdcDb2xR7iQVF3ra7hjV/tcJ8I4P5krQbidxqGbEN9iFFtq4g8OsdpiWAuwTL
dnZ4SFboDaiN6vKr1NA3RNgxGRhFoY8cDzdqFLTSsFflD6NEILBoTxX4pERDHNl9SNoBxik/PxCA
8WXGCTNyGOIgp/zcVTO0WCyiYPIganM6c8V3Shc0cDehqp6G6lFImKbtsHbj+NC1OtJa7aeZufa4
VuqCgbxEw80id76rwyEX91JsZYxtjtguwy6dGteQoFiUIdMcrh0rD9Ix86ro22Y+kcEdMZYbwRa+
LNE3rNB0cw+E5GTrpW8iVnDi6J8tR4e51P50SOSzA8FZUsrNoA5uNETgSpUXo6iYIrcOwQsWkqdh
/CEy8ClCkCSPuUckHed6P/tFw+B+UrHmtiQk0IRG2APrPcCSg2bbF6OYaaAyHKXVT9vO5246SgB3
jDF8Vk3JmxKyZUGPJexwp7kNOu5eXdzpF1Lty55iVlvbidlcLXSqMMUTkO3osUHOUM+KBj8mQ+6C
F5tl7rLOgToSLOphxziS9QdRnwgl1aU+QLLsdfGURTAaJcW18RtVC3HLkbVd+s/eYfBpODshrkkP
0w1ZU4Y7nYKJ+frS+Apvkd0Vhw6PqH6KYqh+DT2+0ltXHNdEI5z7Zj/KLyrvopK4uuRz4DCl/0wj
aMfKW1vtpJgMHnEVlBfRZepey+zU6+TaW+ve4hsF01PNOshWvGhdGti6p/Qo3IxHynYGS6Qx5VtV
sKYn3RJojJsM+tNkrU0nkRJV73eR7hHuyWC2RjwoP8nQziIWGDCKeF2+9RGYWIZVeaVKx3OgDfJN
L4k6sA6y5dMlrcx6Jf5a2reahihaGNVRQ04x324KEAvnmoTWqtnZXBAaIn6h+ev8Uyn+oa7Lm0M9
f5boqGs8Xkv0Z/8La6yeyamkO2UUbCNbVLgEQQaAENoYwClMz5r+JTKg7TPbFXPy2U4zOcNJF4g2
AOcYNUdrBYeDBUuhlgE3NGkSjdovbGLoX8zWHREgm0B58H/TJxyM6FfH+KcRSdYt7ighgXFOtrp4
fTTtial9knRM8lm5r7gp+sIhvKBl5jh5Lek8reZwTmDjwZQYaXh8WMYy0PSamLue+pOoPoq4XaV6
TvhjGiTmZScSi4PJljYFMwyb/fVsrDJfYv2W4qA7O945Bs+4/xsGgZgDVPPNiQGyqtkWme++S6A+
m9lvlUqbvmp/B8mAPyijAZiaHhEfBvKiUG7rzJpoj5hmLI4BNSziS4/A2VfwSYkMm3zgTXvbiV4d
FQGSYaUX9vkwBcDYwNFI8IFUk7UlVc4tGBdQ9rlaQu9m+ySixfO1DwWI5Re9RpaHE2Esnxb1ngOr
bOXUg1uN6x/W5GDu407byG1/sagk2UK8VQZFATvRMk52hXy2ZYiOL71xicYjU6knlbZYWoirWf5N
bKQGXTpm1ceoYIVAG4grqzCSt27mbK9Btpn1szHepVTybHSQcAfdPrH2JppGqGW0Ta4w3mWcBAhR
4Bg9FTRpzFr0aluY7wDBrRA3cuuWTDrL6qOX3jr0IkrSeZa0IKbBPwi9NyKESl7fMu6L6F7HD0N+
l83nNjyNImJeeZqhOPfY9mq2YG4KvE+Z99SrpsX+jumw/k1U6m5dcUDIZIH3UtQzS4Fs142Or2a8
uwThFPheDYJ4cv1lWALduVVEH0EZRRpZ7VQc3KP+rTQT5teTnsIGCoizOTrLh8DRigTJC6vJTYBY
DzTgDDxL4zQjdUxeLXuXK3e7egdkapimJ2A9mvY2De8mD6CR7hbFR67DGAJRh628k4jJ7AJ9CXvV
/ao/XEW+ItqOEzxcUrBeE+dkslDHzeIMuTsNPmM3I/U1BL0aK88EM29/C8leMlCSOvkhboiW8DoC
Y3hCBf7ZUFg+/qNDzYUKM2K9q59ycAsk6zGzM3wlnW9ONUiQnoGNmRqXlx3Z74wRBIEKvD+MI8ME
6zK6XJy1zuuijVcZKKYyMqST+v3QZvtGYFipz1VR0bff2dTvAehfCiA2cSVvpmTZAPNhoFA/xew/
lcz5V6DItKiAgT8ywLdcfT6yCAS7qxCTwO/QQcxMWt8gvY9RgdY+GoBV3a4jNmuRLkI/RM2L6M4T
dsg8KPPSt9X8O4l5UKW+ep4kPFkA/9jsbjTEl2GuBVBy/83E4BChZvqZnAUlAnsL3bwzIlZMlUNf
ZH82NonOEFcKu71ExE2LfZ1rnm2Usi3Zkwmm41F+aGuxHzuyVCQGc2uCtT730Igb/FLThv/Prpd/
dFt25cQEiUURVM8/iybfxnJ8LHZyVLolMCUGamPDqVtpX5GFFRjQ11IYT7oE4Jo1Ox4VaMEh54tF
Ko4IF+RpqYqP7jeS6sswewpjiv5jYtdrOk+JCgeAmEUWKfMubzCTvIY19dLs9nNz1qYJHNx1bZYB
2GzDOfWI8SEccrsU4pMQRGQniJ670pOscZ8RSxD1xZstzxuhEES5TbuR41U8teVw6VKQ1bytR7h/
TNIKmcmf7HaoPVmYvhcSgn/NCAYZjqr+O9bPC1W2VRyXRQ1Mhjr2fJCU2hubcwQ0RkgEYWFuYHc9
pjJS1u6U424ivCBUgcfupdCvaAqzWTugZN2K+oxPnhOFtKkecdSCPCAxxB0puTsSFtX0jOIy+aKY
Ihj75hXO2cFABaZ0KP2tVwyS+ZpWSYurosAwNOlaO9JDH1hqUZCFarzN4IGV4oIz5UeXnEtVT5SI
BWASovSmaKNZULxmHlbYLVRM0EUQsYUuxfGNPSpcgBUJFAdaAmeq1XfM8D1yiMiB/BsYSsbdu0wF
MeFxQivmxHtdei/Z3bTSt5jKnSr/mCCCc0FsAxOJtj6O9QNOPi83Zb4e7kViHlQWxXhrg1mAR2fi
PtqcmcwvE7FxLNUvV/I7qOySPxYvKYiM2W90xG5Dvy0mLNdtvCOd6iXVw1vSH4d68dXohxMICTie
C4EMcKGrMqm8c+4Z6WDo+q6AnzOM155LQr6XrbXj3Zftb5lisOjfu/ZRGfx2+S5rX2PM8Qn1Zxpi
5WmilxD1b44GF4mElxkC8fjwV65sBBFTQsHzpbpF8JQDGW9zHSaq59CXm3XNvHUkbcF0Gw2rlfjA
wRmr+zZSuIqkHZ6lqWZMithbr9/m+LFEhANF9CIxfWFxIUKMv0LzGn5msJvnoUeNsCCrt/cdHUyC
rS3RMDZmN4xz/Dy5F2KgHEe+KTGRF0lukuLcJsOd09de3Y3lTKN+lSraU0UKgJ16aKksqT8WMVre
gtbd0N5Cvmp0oGX5ZVtXG5hfg4ahrM4Ta0Enf3TNR6cubmfyZE/vIt13KKpqouBYNvBp5l9k5BgL
DE4Qa7veuXbabklPXnsuqhaFu7ubWncWSJuFeDJgprGS3cgOyCnsWMnc+TXY4X5m24eDlABHLHoL
ST/qdk0+CaXKT1GZ0+rTSgEisKvnzK6DujWDELu+rMlHhJAv3BLg4yT2xDO6r2QnBs3LsnAzNExb
4nZT4sdaV1eYSlz6UPS8R2swrgn4bQX1j21M24IXvOIEWiDdLZJKSIy+x662Bb1yQGC4k0PKrjp7
YEC6J8QDwundTMvoNrMDD4bBL6SsmOSsuO2fiFf1khw3Bm9brTLBNLG18tpX449Mucvlgr6oC3cg
6t0e8U+6YC7IlC0E491YOFfZ+WekyTkmLCES0rY2YIq3lLga3AJu+Fkv6D1lyLKyW+Au1NIEtFSI
HXF2m8i+pxZnYwKWJUwDLOMH3Kk7E7f1xkJ+dV5CtsFKiaqFsstM0vfRtBhxWHQLzUwiBuuq6Km3
c/CEefbbgJ8tB0CHY3LM1Ol1QViVWSVZm81ZxWxZDHmgD9qnlGL4KR+tsbzk+W9bRoi1xNskyCRW
tFOEPbzR0mc5js5CdLvecP6iyXmL2dG2tcxvsl4fF3hqXpTduoLj0pB/2J/89sro2qbiDbMg5K/e
w9SHV9QgPWyQATzKCnmhs05HbYq2bgH2bS1Bmw0eCgzX1ovncRxOVd882rll7HTIdODGSAYckFmG
6QOcl6QRaku5t5krxdV8j5mkkYkeWJZ8HQgHXShcO3lk7qvdsNUEMNgYYb/XxWU0Wfs7ew5s9E6z
4gEs900hPJ2ymfPkK0v4jBy8oON+gRmcsxgzJuZ6XeNJZ/aQ8jlsSpR8LLeDrR8zZbUVHhXhjNic
VGpkQHfSV4wtivfK+liQtPfqJxVQTvKCVfzMCG7zVHLjKX/tOUxiJf2A0MkhiKlEjqynBLicyf8y
Vd+QCzHg+O0NVsZWTiOZ0IsZ5n5YHgD1/m945gnzoZKd4tBD7/sb8dWLQd4YXGLY2wGIUFtbRhq0
GK0qOCpVqYCS/x7zl4los9FsfBVLmwhNJIsED+hstGzzOM3Vua1yN21MvIQ4bqt2v3QdsEwdUCXh
GVP/GPGPlXJ4EkvtKcxSuZMOoIddq2W+VscXlZGGXUi/jDIfRvaaOj9J85pK4E1Dg3wz+NeKoNbt
XH05z7WBka0HWQSRTpc/a437LEOrbii4B3jbFzifBuODEnGGNbduZZV+Y5Gj4qRbbhBXLIQGZuMh
SdR91mOtE1fEDDs9fl2DO0ia5KtNqM8yD0HSOckRlA/EzLTviQxSYJgIf+vhNqzDn+ggJYPXZA46
HvUaZc1WZTS/cojCkc5oBleBSViV9sKmehi0vZGwiM1jQFcOHTUVmp50pN1QCtD0A/g1FMqm0vZN
bjqJxEQC5P6A4/OS1V6em8SYLAnW8X02IHEnXKipIs+IMMkASjsOuYFVPvOcWoO/GfkIZrrBgHrB
zJas6qm4Mvm6ZWGPX8B6MfP1EGLnyd/YIGDrjL3BXE91zEBZ5A85XCkzBhtAIC1ST5efouXL+Ai9
hJa5GJSrbOR7eRh+s6WDbzR+Zfj6qKZhGcUTsoapgCycaZn5NA7zNzTBqzMNJ8Gn3BRLjngD4+eq
kKegl5aVGwEMpygMv7XamS8hy19QxHXncp7Dc9xUr7ZOdLeie6R9c9UXzT2HhEXgUf9v0AAwkE3H
EVGGSPUy7WWOox+Mbw8pzn6hgTwYQ/xOS0ztrXB6NgJETELsnGc11K9prXyJYaIt0FgOVbMYPK0R
uJfF0oEyz4wAuNrzDBI75Keu2wFJtNHWdO5VHjgG9oNkOptx2uENkX40LbsQdJMESzKx3ApvBd2L
2/HFboRe1Rg8Ingrmf6qCg7fWWBeBeypBM5M2oOxqqa1MiQnh38zkdDkOyrOgMGIA6Lp1L86w9QW
5RrqlVGcLGz1zC0tLB2yKW3GSnHQp9d3mYn1OhW6qBDaNpAmeVQM4yNK5sDOwstQ5n60VPu+lbex
yulbqi82JaVSaoE6WSds/ZarKIBszAytuH5rNcb3ZHI96aL5q2Sg5JH6iGC84qeP4UvjGzVkaR+3
5UtH0ftUaHAjMOxpQrzJaQa9J5tfNTl5LVrddMvB5CqHTZhAb8iU4RmzKHTTHh2jFZRryHhmRWfD
Rl3kWMBtWZhWMjtBo5AYils4PrLDSLJtMouD2Y57FjZbkNZVkBbLW1JhDwd7j/XNcsdI2qA39G17
vImc0WNYoz82Pm3RXDCUeVrqXOSJodGEIAScephNHyhSDnXVMYFBzMtIUostQtzaB/kIx7xvr4ZC
Q4rpEhO6bB3UaWHpqPoT6dntypXiiGMe8ioYueN8uVV6Dy5BVrZNa26FzraBGQX3WVPzDQ/F3Y6i
65ggNWlV+7nq8q84YXDckcg0MAKIlz92If/0hnxlMbi9Vr+NBrFXscYsLTPulbbc54lVGcAN0ijM
7CCFnDgk4zqmplB/hW/kk101ZWYonZ3NoniMeXwUffS5spU0MR1axp+Ebeyiaql9bRj8UGUU0LDt
LWWvI0NMS5RTrUZ/zF3hcU07Q9Z3HdJRvKCFKyatfup6SoqCQiceJEaB8ilTbE4hdQtcBusC2rOa
+5XE27a1dymb2kKa9iCttm3cuQBUEAb21KhsEZAwHSQJHkBuvjY2ywc1w9S0tjE1TVwxW+dZzWi9
kqCDLkCEIOEbJmvachfOyp6EDt+uc2jrkJMceI4sf9j6yNltUUO/rEFijN9NQlad2KJJ8KYazx+3
HyGET7mdb8A+jC21L2pE5hdHpOYBUUm7ylbPptG/AH/aTWNxJd3ZNagyo6HwB0W65M1vgrxsNFCB
480JVr5wHJZXe87PnExbNRmeJxnkBusYqbIeQyZt2+puLe8GZhF5eJFlySeM4J8trTmF1k2oF4jF
p0iDSDCmz4JNn0hxV9ISIMLfLLN1bbTMi80Cuh5BkSayhwWFUGrXe2uekf5WG8c5rBgrwqJdfD9u
b2E2oA4snSRQJYvCkCiIZuB+15HxmYco+VLXMZ3U7DXMY4hwOuernMku6uGtsXyIY82zZgosXsYS
1mHqsDNz+DwMS/TbEtEnsdmrnDeZ9XDLzIAhNM8zAeSyvu/D8FjaGkFfoFG4RQezDmQVe0P4WwyO
P+W632hSQGLTljgLr7Rwa+sqQyN86g5z8IzJ3dobVdyS1Pv8aH9aXX3mEjqsYbaR4B5li1gRPIIA
o8Il20Yhs+ls5sWu/6gdd63yqhbllsyKp85E/BB7TZ4dWkDvcvaZlY+6UzbSrH9o02HGiRlhfDLI
ZM9Q/ZOJtCkFJXTDIBJtEVeLD7oOR81LAjG8RC+byETbs3rpO2wJKdCQSqMPZGwMjrFWgXXl7XBT
EVfJCvzzfNo7c4x7YtooUkHX1iIkQPAMwcnWDnbxYTNRJ/uHCWjpgV6I8quy5IFMW6etuLI1OCQX
zEkqajQoiBVsjIkqt+xUf5XatIIDHA/FDHml/zbHV4VZ72De11HTYBPiSDJcZDgH4jW2mixtFid+
bqn7K2wkEXFf4fDdKM+ZMNwO6Z6xfJNIuYlk5Ucls/4pXRgZsl1rQjbLPZgRs3BnJfpSsvimGMIr
k/SQLM2xWKDlTdz1bbgrncKzI5zeyR+Sq1TUV3Nsv6WIECnhUA2krHLxqTCaIi3i2baJN8avhU9w
Z9daMKLcm6y7Dm4IgAEpHRaS9MkPUWw5xP0go/ct3mIrgztUfw7xW2GTncN8RUHUq8KIiNeqZV6R
AozBR0pUHX8eWBxUAAdJl/dRjOF75Fid538cYS43+AEf9EFmRT0s50h7d2RPEm8QT1n1wa+VI3/q
rEeTTp+laZFcWWO41h7KbP5xOu7BKENwkI+igKjExkotror4M9GrRLQyUDLxV6/aBqc7OhgXrPku
U2lV689aVdtyDj0koF5uvBC3tBG3RorI3DoWDMNNXq6+BnALQQ4Rnaq8TlL5CFv5S+kbjNR4YNBS
8i8d8InKylsJxUIMDoAPviygOdtJbf+EpH5D0ZjTidVUzDCV8AYOC6ZqaUZy07Lv8Ewzj8mls7XG
xSJSFmjDGoaPnYQbhfO6kJFUdfl2WdaNz/RcgqufNUggbMZ7HNqpVhxlZGc2IqmxabEgtS6RluiG
FYJr4cxA0v9LdQdVeLO32YXwpPc8ggUB0wMGJ4JteNQf2YIvmJ82YcktmmR1AT2IsuG1ZLqNa4+Y
b+IsG3AOeTBCJ3D01y6/YYQX4khtaKNYlp7raJv0hxS9LwCLxdlmdDloYIl/b+ZjjeguSr1e3jK6
7PodF7WA03E2Ya8472rzai7vxYioDu3uor8X2q/BasTem8bFqhSPaQnnV5Jvemah+L6EdoEIuUhQ
uwB8fSp47kwfGylLQlAkgLMVbnYLDkDO64cEAEUN5Vy3hnRNfsupqOEhNL6K+T1netL9wqVZ0oA5
gHLJhoM2Elfi8S6tGPruW4fRDhCT1d1MT2jOr3AECB64LwaAKyi2+XOoY2ej1gwKtnWJGQciekwj
JUh8tAB4GRC/77b2NaUoHFzFOSH123bWP5QOGHBVCGmFM+widTE8K3+3y9eeC5PkKS8BR8YGzcAG
MAVR9KwVwSDtGZ4TAO5VaU0zGOiwAUd7Jk3qhcpro8dI5iS0May4/0nt1Uz+qunaGGAugbEBiTs1
w5NePDU5DNKnuvuRsLR3b2YRWPKRsrBYvu181VHCXoIWMpJFdxAlg8v6haD7tLiiEEglbCziIWpE
yV5p/CQJPdHBAOlC6BvSvSxI3iCg2DY8p1Uu1DxD1W+NHYEzue3qo682H3SvMiTHsIGwCNaDhOi2
ekBYsKqbJaUAtOlbdlBMQSEgzipQqQERg/DulRgcpz9L8aZLTU9lNaccUo5yL+3PVcxuWce5Zf/7
nqMGlYWnVv5gn3P10a+5k6+wXRbMPIhwFnGEwVgXn/IakzF7CRt+Ffo2lomIJgFOtoxlP8gT+1iM
0c6ULmPhVwpGlki/MEblrtmEALyfiF7KncswQWkm8RCDJ2FdCZVVUJr/Jp0swwhiW7WPmVLk/KGe
2ZDEQiftjY2jRcRQs5+4KtM74qC+2w3xnVAPXi1Mee1XKdwRI+UYDA2eNlgYANfHs1m9YtjnuqxQ
LmOiiFjxE8OLEpu3p2dk/16/lWT1GJys3zQ52KdOM+qSEPWdRtw7blamLi9dduFJsXDUONqZoXNa
A0BbM1H8nEbHoG4TcPywylakEDFAjz21fZaLN5VPl8XXrPodgB5QbUgXo4YSj4wlLvxY3aVi13dX
MV3w5+3xdDV6wCJl5BKPRwT8P5A+E2urgSqG2s8M+oAD7AU6vboaHifxrPGjOxT/Wbe6a/FzJmQS
IKUqgK5A0ZP5rlI8VK72DVZIivYQdpTlNNmv0kj6g4vCKD5LKMBy6Oa8OLhmGwLhBug0WyHZZFAe
u/mqMf1S6BnabHlMkheuxxq257o44oNEhhkYeEacwR0/o+WHoJQk/mN1YkujJ+OtIGUR33lEXtBl
7rYFU14I6uuThVrAFeu5Vz8ctG2tQl2o/nVq5MYz4jY0IxG1vjyxdXjBYzDO/zTpTaCkqfRfbdkh
5WgTv7S8koDy2XZtqrAuOirDDkJMhhqQiFuNBySzL0r0rFT3AjNUD7Zp/k7LQ6seAOHRLByBLdbW
98y03eKFju+58HGx8rfH5tl2HlHuSxgwGZOKv4z3n8Sw4e7AP5W3Jgvt4VAgh6LQcrQTIurOEivK
Ayo/zAdKJRSz83G2Hgm55wonoV+O4CZgiuxL4zPvPqzaH6Nzln4Ymp+ENNww5u4YyPAftsXnzJOp
B/ynanFJlbyGuOztXVyyaCncTN+n8WHEfSfp2wm5wqK8Q2DoHRa5IJlIwLF3YN6tAYM1MzVZnX1p
Vb6SnKhiIEIftTxK6IW9/C1jBuyeZ+NIxjrhovP8I+KvnlwD7k7IBZUTzOoG4VksqM7xaRJhsLrR
/zEPN/MNpuGKXolSkvPPONtYLchLoem/j8lzM2xJCdRTuiLGGEyrSBK0OP6W/MJIa1wOg+7G60r5
O+17Rqmb5WNq0JdteTmjcVNoHiMreKqIrM2IRTnSwEE6F9GjqN/rmLky25qxWE7Y2psOVy0zQw5o
J/oXq1+y81LmwA3W2+g5Y0/qvDraywKh0vJW2JMUw8ZM/Ly4tct7xFLKksaDmsRulF7X7KGk4roZ
vzpas8jN8t2cHs1oa+cBKH5/HN6x0qKY/sghz8s/ifZZNOg56NS6/zg6r93GkS2KfhEBhmJ6lUQq
Z0u2/ELYbZs5Z379LA5wgTsY9HS7JbLqhL3X9t+b4oU/GWMJ9PQkY7KL7scZ/K1arwf/Q67fJTXc
Waq8xPnHY2ez8B+0R4yMsxL8LTo+kPwt+GFBXt+iod9ZHV7PcVF3hzT/pgRa6frXFH8IFquIi9J/
UeCtGJUA9zxXoA1VsOAlnBFI655+HgzVZZNoQA9HKtq8BRBulGH2u7387qV3nTNMw6pJcIgFjE6Q
eevYD8AqNdNbxsGFJxO4IqcyMUol6it2gz3BayYFhOr4IP1ztJwmTVSVoU/UgbOfoHxN6FaSfNPf
EkM9s7bIpXOmu5KC+kp7GOG4MMWRjYX2Ycr/Ip7DBDdepgEUQn0LhPkRWA622IUlfZtIgMC/qNGb
kW7qeNsmFzt6CO+MlwhlRgL+R3kY9cpq9ijNbVZCHcclhyL7fRnhkuNz8obQlyrdzexb2wK60f4U
vhoGOkBD92p9l5E6ZvodeCN62/U02IuyH8Si0f/48ILoLMg8EoZDnAAV1Ys/Nzy0ZE0i/rG9k5de
Pfsha9dG3yrKqTcuVfGe9jB9XT/9ENOxgoyvEmRObojPcQh3AS0DDXqRHyTQDRUBAqQGy1zOG3Vc
FeYjK14KRadvyysLuKXEvJHtsUpsMzKUhjsYjNYiMHddQyp5tY2aP6n7GvwrMAvEVStw3rD6W1g7
Tqc7qH1irJL4swj5XfLHjMlVhI5sH0L9XbQkIpFkHlIqEbWJLu2vZhkM/IvHCf1VybdYbSUq6bw2
T/HIMBeCXr6U5tiq7iFLV/Y/dnaeRa4eY+154XDNYJ2Fsn7ULAFuGSPQOlIowX5lxHvJZ2sCgGIv
N30r/ZfN5jvQtbXR7K3i3WCEIjtE5JUYy2jAKAjx5zGCEeA2owFkpLTOsOPkuHKwolQIr6OzF5Gw
zQoaeg1gKbEOuDUmZs33JvhQ32GOCINNBWkXugppExvkW1Gzk29+p/QOnqJJdhXSOOY9ASktEVz+
Aifwzxit++ZoGd86l1J96cdvFurLYPwQ49bynMSmDOWeYIUqjc8wYJVDw7nsJcAdjJUsaGPkCm5M
ddsOexmFfqTtUSHYw18G0QBhfU3UBGs0T5KPIakaTKoRka3odcDSjjbEkU3J3D9kq66gu0eP6Vcn
CUHzKGMLG5et9kRNFgabOZ9iYD6dE+CdzzueqqA3wOLab0bF9YyHr7xS+lc0FC36mz7+S6vvCfun
YoKiASXCkpc5cisBMu6YNB1FcVFAKAcG1QKPxcTcZNWoPwOQSD0FWRN99sxVSnVdcjrBUdaB8kab
qHyzWixhxV4puDV7KhixNTmf+nccBCOxWNM7YwHYqjuePVaemXYNmNaVG6P8NKDx2cx5QQq9FAXz
yvxPwE/iTRPtQpkXI2NYVKyr8iuOSHg6jcKdeuzs3Qt/wiwtw8fqwA72SYOqmwORF0y2h2UJ+Muj
im8y2KU/OTr9Njq0TD8rF5HGYuQxqIEGxvEp9/4i6j4lTlxTuGZx0dBFgc7m2DD4j3Wn9znboWhj
A2SH/t5EYEcf5K6OLXJa7WllL5WmFrleUL6Zyp9aXGobEnyxmKOq8xJny7JGRq6+e8w7sCGw4SPd
Jb0a5LnY/BML3Yzfpjj1IIhnQBf65AmfJmfoi7hpEeYrVpehDFsSQ0PBYZmE4zIBOU4aQmVuMutJ
gjzzQoOPPqwe2vAvBS9pfqMnwIB1tV7wzAzfLZNTNf36JZUAgfPWMsw+EwStRfP0A65vfgqafnvq
qR/9lcQVvlKCe90x38Dw4na3giegWpUIQFodM+TO15ExhNDpVkb9J2pyvraK+lHjJ9ZtFIT1KTNX
wwlb4nJWbypw+KFn+lz1gMNafT9wNHq0CIws/HQfgleY+h9lIj96JY2HiGwjOhy4l3Dz+/A3Cnhk
//LsX4GEhXyubSx+rekz+KejjlClbaJ9YuNy9TQixGjd87VV82P9jtzTkm5SgbfX5EZhidzco+6z
Q0wkbNRd2KWP43gmLYswZR1PkumR7+bKSJ1hK3OsKPIfq5NEOnrSrpQIQrzThnRsqavp1EY4zhIi
0WH66sGmLYu1HZEdC4XEwNdBd6AovwYxYPwaDGrsrlHtng2saZiarXFt+PjBnhpD6MwUjsFxzx/F
OQpqzZ4+E2xZVfEjgn2nHPrWW8lUJWGyCvElp0F3JJVc5i8Ux/sYnN50hLDX9nu7uMj+3mOZ4T31
G8q5pv8wJOZtjwQqnT66WUDTxZb2S6CIspDGGQRQNfG9/CF8DoZF0P3k+AiZ98AAPPoIXEGlqk/6
kRZogrGxPOaiS3iHaTezURaD/KkYv1FBI8yKZql3T7P4qfQ3LdpCD1wa7a7gtVTBAt716QQm3o6Y
8B4VVgKeoAyZv2KNu/dudl9R+EXQRoAtWOtcPXeRnIEh4pVniWwOzz6BT7CVA451R7GWhen26VEf
luySawZ9+pZLfDLwm0AbQQgYc5jydIz5ln4V/99or9r6plvjohw+J+4nPj2Zgzo+AoquUcfGLGON
Oy0eUSsxg3W1Y6y2I5XVhfGIcm5hBwS0XBGmMtE10v0UnjzpPchfUucySRPxPUgxSWWfXcL64S7L
6BzXRBMAjDRRrlbC9cTFEqdOcaAyhcm1Hm+sxLoQP3nzGyOu6zBfjrOviQMy6kIiVTZU4rp6iuvD
2PwqRbypuN1Be60mgkXzr/kAjFPM9CEDvfKZz9Z0RphaOQ89aWzTTzP4LpR4ZxTfFiNWrG2snygl
cvOS0bxgAiNQkY06FxRSjMqVrEPZMu/bpP0xaskJJ8qB3DZiGVEZt1/QF1CVbaP09/+i7aFYbwGe
QcH4epViyqw5c22OJgP1NAiulou7y+nVo6fQMDKdZuJ8z9cTBDhqF8EcjvGPNHBURUcSf7V0Y+eX
Wjp3HNNEqnQcNONBJTyYBAFL57jfqQa5cbtQ35GI2f9A7mmL30kFKgMrD+gGmkYY4SgRUADHz5Gt
RPAzjT8mooCWYjItD6qGIHUgmYl9Z8silVeWp3Jd5xeTDjPSf3xm1XKEXfA5xpe4vvfZplaQQ248
7ZrZqCAwjefaQoogKXELxuhcwTig/8lX3YDSlEDFBmEDVrMKo+Vv6+Nvvet+x08PimBu8ZhqSFCu
5FommME/wlsJGb/jArOn7qg82S7FvHztbsbPomCh88GdaqDYZamQpa74nfcVmhW6M1Czm9ACgUJ5
iw0MkksR71kk9GDKOZ3bD70+QrMPpi1JdoX1TNodkGvUS0CqSjrldICiri3kC84vngvrwp6ybQ4g
qEYisrT21El/pnYKn5KHowabU4UshlVoBEghYWVe1Nw1J/hcBCU4uM9orKya624x4xMtDejhIn+r
GZY3UbiMFXY5c4dHxikKAwKP4KIkO6vasEjFnYlAZf4Ftfos0nsuz64+3A1OI72MgeygdWDRZwCM
H3lophWBYBniAu5J6G6Sj3D7t9Qdf9j7dYASd+CecRSDnA/M33cvtnAgwdT+Etq9GNYjewJMgYLB
NXYllFOoBGWCKnLeC1RJi/EYWW9EllBDrEhdFeUD9Q7BHnXymWOJgidUA+qP3SmhAwFSvtZsVN0a
HcKppWU9+bHbdFcQIVQzR3JkC16g7MaeThp0YNu0IeykFTcMtgWvTzAeAvMz0r4C8V5P/wbpZvff
arFhjtuixmarabfAx4XJnpUzovpU1HvQeAyYlqwBGPghvHXrcm/oOi4MSHVnwZZMD3cZTl6MPjqB
wRa+ZVO92+y/w2LLAIPUVQgx/It/lFfyHAyAZhkr/zoOd/Kk3VvUkYoyY9yrBQabharsU3g2yU+O
IVd2KbUVtOM7824i/OnFuAn+yd2xbE45G0Cv/NWw/nYMSGnCZbbHGiLhtS+evbegbE3FDx/XuuV1
Mqx/MCeiCQtwX6Acv3KJYN2flH3fPqIWVzxfALo+SCPNq/6Kq0uYnob4nE3fAnGDxqarwK6yCxiu
mHu9vI42ZlFu44idEEqXbl+jUWH0oWExvBTiZlmUZtVG1XdF7XgwRBq2ud3GLy5d8N1BCy4n4JZt
50DPWlvg17P+R483uDY6i3Bu+RChx4IHRpIXEwx42Fn41hDgm6R/YtiX8iFI+LTsVzlum9BCT4+n
/ywXH3VeOAA4UNDLFjfGNuSdy/sNge6QVS5xtB4QjSQKeAvCP/kR7OQkgRWk8xFbiwBl2rHkNiqY
Z/Sz+ImUHPXmVe523UR6YrpPifLyCt64Q8yGQt6mEzk4XEeDeu2VC/1cEV9CXFyM0ZcGHZR60tAi
xI4Za0RH9UvJfsPMjU0LKl5OFc6dPDkSR2KBsYOIQiqmAEhI2jxzThlkmWn5p/YOwjSVDnzkkG/r
2pH5/wb3T0S0jwiWKKgbIrdS/m50COSfF2iC43eKJpm9rff/Le/w/rUamz6F64JbrJ6n/wVrslq/
pvqqka19MHyl8B46yMM5tWSLyq9G2f3ohjeQHa5NuouQl7HuAEsFe/gjd9+6/paaVwPVKrI36iVm
Y9U74EqtvLAi6WY22pJ9dEsqKVkbkxGuyHxfpzGDCrQWtQeDMjjiZ9rERAUbYfrlVQc9uSegpxgz
V5x/VIsvtCtYyUNINFjILKLqqIfqDdPuDso014X/Z+C8tAPc0D7jsyNJNcSqmNN3zbAi8fZK9yd+
zPGsGK6hOnWKf4FP5Rf27QjIMonXEYrj8UrxpzFsEW9Gdahjnva10bHGPxvVRtF6HNNOk6lbQCS0
nK4fYehDwp1X8caGEVlP1RuaJJAFY6ituBEHkgCjmuuvCnHTcpaPyyj7aqL9XIgEKfV6rywydddH
n1G2jmgDOX1IvxnFkzBNfVa67fjxaso2XWxlVHBbMjhrKACadRg+CAjStaWtH9gPed23lVwA2Ogm
2KfoHltnpXiyvEMoK4xzLwPvQi9Gj8FXsLfTS9Xd1JysO5f1UZFojtVdGHBr1p6P2Atvln6rEL0G
GF+nZmfKF0k+ddz6CH/Y3VhM69T4X69gpkAphnLcL469D1E7Arrano36FDNkV+pz2B5HAF8dgwYC
qOT5TCK4lSHafMcumnDLmNmwqGYQfMCuU0gh01+qXjB0A+LB3qOK3xUQqLHxj0UlejHCCbcEHrrY
KVgcEltFJu4+t+BsPJv2iN8ejhVLmI8CkDbkqYXQ+WqvknaxTXxpjKBycTG6q55cfaoEVb2Lj1J/
TP0XIUcqyZT0MPktSN7mxayHLVP8CH/tNU6Qf4eKt8l0AMjFezk8g+zWk5ZHzKFBA7ltyvvo8YQ7
hU0wXY8deTEFGBsI+qUZZkktoR5GAdVfPAbamTO1LDLRFiRbj+mrdY2VvTQee5sD7VEL4c5gygoo
ZELR/xNZjF0UN8l+E1k7NjpzL8b/qOEPkTbn1vSOMgHrx2HpCVpnK0cDmbs15WEpoED+zWMVddyw
F8bylPA5cHYkF7O/RcpqlC+hOBfKAVQYxVxEhi/LlVRDzkg0RLOMtBeqaE9blR2An9/UclOGvpQ0
LcpwwUin4NFXinfyOSGybuvgkFFbB2ALqjpcCO/N0B1rWtZoIOvww+bUGcernv3gT9d7d0LqxnYU
Rb1anFn7l3mAsPyZ5sQNrT1qJM7nmmtjdu6cMuUbPgO+S7+FRHTsfiZlXNjGtBMFyeSz7/fJv9nU
UBBqyA8GuokMtQR+b/zvFpPs8IU+hecfUKflPQJ7L/MFcVsEMDiiv2I+onjLq+g3zT/5UNkLZ/5n
wxgOsoo1awkKAIXpQf0dczay3ERoRzV0nTLL5odBN+qpbLtYMeBaYvKwM3nDBNO0KwRRc+S4wgsl
ffFkxsOalBITn3G5sY2bxMCyUvdluZZ56Wo8q7m6wcMXY36MCMyI51HoYfJ+KURASTMkWmr5pozR
NK5QYo8Stx+DZx9AQtuVG62nfXqYxT+tNkgU+JGZbwyMIvov3jaIFpr4Y+dQpnsrQ+qASIM3dc/g
yo7Aur7QjdCvwcnNmPvlREXsbNYh+NJiFaU2w1WyY4julm8mfxGAwYp9bluG0x0ZXNyEncPuQX0G
dbO37U8lecxks0QB9WtFy/EUBOeCfltKbWZlJajl1qnkc1i1q6H4bREMKCvN3EYwkCeUDKgKiThe
StMzMp7RcIHoYlduBkamfjYR5WN+DRqGsPEuFABYi0+Z9URGJofRNIcGu2GkHypzVxQha6V7FZOk
q9GwyHeT3XH01II3fNSWzJL9VEvxypTPxYR+6oY0wK5wvF483W3nPkO9QBWl4j3I4dvA0WQZ9B+D
I4pxzU7Qgi+W0xUhu6XlfQ/Np8o0bgScSNLA2Dtm9C77JxvLTVn+VqTC8AkwJ/D2sAX4rwyLgweG
ZUv9yRAuX0LA34TRLcAjl3YfJvsZD7mL8bTQKSIhxkrJBRtT7MSfkn9Vy5Mon9ZwjUe3sLb9KUqP
NDDgQfrQnbif8r8MLVUeb/EyMuXs05U6XdOGsrx1ZNw7oJTjHeutpN6oD3RnmrGZjHWT38TgpArN
vjNorApqBs/ILPPuK0WR4md3QlJxtF8z48yailFlx4pjlw3AcFf+cIWmoA5b0b717acKpDz4UuOT
l2w0Jtd++eh1m2nxtOSicHRRbw1xGYw3GQiEbH/lMaaEW5xSTAyOPjK+xu+yFCSHUq5VfyPFbWE9
kuIUk/owbLXhJ/U2szFFH42VEm7G4dfGd5ciBuVPwGujn7IB3BlnM7k6Kj7p2P9GeUH+wmAgMFpT
/ko2ou/+piXI3UmcxPmj1dss+EYFG5q3eG5v1sAKPHEaKKz5gKPor+q+0VfF2Xaec/rpcQAuwtQo
MN1ioP/GX4pXtEvOmfUm91ePzzZFxC+Q4jvoWNnusOHptsTR4n/xyK3Vjw2ruYiZcgX5HhP8Z0Nr
GmB76MitlUCBBMklROUPWVXkHxYU49QB8Wf1a9T2bXQz/T22v7D4lsx/OktsBIOs+gXHdR2uAzLo
w6WINqq4jxOFY4N+4E2E2H3d9lUQ3aBeBjTEDcoSeb7ZWlKR3N6/ljC0MclpP1qMvwolKwNw9CM0
iG1yr4Nj13KE2CvZuzPDEGZJgOotRZ1TYP1y03CD03GoL13jrezsNBoatv0/tFDrui9QcdXLVtgb
GOyrjlH/FN+sWaJef4rZK/WplfPYlvS4mPG1J7jDf6r2WViAoS1+flpZljWLkQJco4CJqaJSfppG
lu+E1g6HrCJkkGHZy49fPSVHGV4kky0qYY85wEAGjwG9c6G8qpvqsxR+1vckQo9MdgQvKT0nl59o
XUk+tMOnJOUbrgCKeZlDpVnTNEMYqbxflSmSuWy0kzHxfG8qAx6FO36H00YNKPGnT3gqEnv7fvgW
xiMArURsAfldC8s8S9LBGp5zWsq4DjtH0t0RJjdOEXGf8j0z0lFsav4i2r+w/9eBK5kzwJN+34tX
Gm2V8cODPVKLo68Q832hEZLwSPVYglCOWc8cIWV5nk3Y6V/9KrNhWaEAY4GltncNdUjBI0jTlYTO
ZByFcRq1XWx+pAQ75xv03MgVtAczWi+D4r3CuUERC7hpYaIpn3gvrTls9ZmxJTW57SfLmXhejQz6
FTsr+CeSibGAqcB7XL0JkyHc15SAf/D+tPQg63uBMAE7dIeKMHjgCdOGp6rts4RalEeA8Aaa6aqC
2X3UeTFiw7Xmr/NHyw/1PI+r97gok+CmYQNTKVwGKpyYxeLo34byXsQ6BeyXlZ6VnBjbecy6jtsd
EhPMvyl85NbfDdqn0sMzTFfGt4yoGcZKM54jzIt58hFk35F91fOd+PCbpQ2vkgkyfDaBk5ZxgJIi
JUdkqPJ5UlhWQ7AAmeAbN7mZqVnotBIuaDpjT933XbDrQMlFnLUk0ygIEmdl/exXbPx21cqbUXMl
iGb5M0dvOYqrjicgQvGvZk6a7SXcWVAbxFL9VtWNQhuXeOcY+W8mnekbU1Ta0gwq+1e2K3beY0Zd
gIiPVcPZBkHWk3dKeiqB4B/wl8zPJrgmk0wUGMBNdFwglsifavvUtcZu6U/7ST4o3U8p3YgjDtUD
HysK7HZc4/hYVF/SvP/o0M4y+GO02fIgWFjW9HBllf9SzzF6Khz/VxqcXvwwPE48VwfgoCn0XHQ4
gfKvKO2FgeSmZQAhPmJ1WQbMFR4JVwTScxcDgXIUGUCwx6ihoSmepvTegVhI/JtVX7CJMYjUuzf4
xLX/jE2TAScNRLsZUDYoPZQGXHC+vfL5nZEJzmegI+Hk7rQvs75nLT96cuziI2iwHud44u208g9H
pyF/W+NKEKWLw0ttXUUihXvy+CZ/hvYMqrHrnh1Y2sF+GyjLJPUzVIu1kVxHjHYNqtyAH4WgiGXM
aEuZCXyzXJE9ph3h5lnJ/jqPMkdWH423mdlQpiOmj5FZZo1usaV6zQ/Z4No69o70rMKUMTei2pF6
xgm+N+N9IE7sjfDwfZfkiE0aa2JiXiblQgdoiGPeHntSs9NdXKwkw/Hx/sp7vIYi/6wZZMbWI9Dv
VvsH1KEwL0N+R57IYVCmB67kKuI1dsaK8vnSlvw3bFqh+xB4C/t1VZebLDiUvOd1mq4C9SbQlsMY
nC+iItiMzT1r7ujVgXQeynLbfHGtcg5J2mfeXP2ArmaRKBCYV2hDUvPWDVeG+NYEuP6WqkeuqP5l
qKj23kFQLcs7K2ZWGqwwQ+6wnLwMThtCE7CbNxtET4JAFvXW5XflM41vTdstm/eMTafMp0oSyEux
uFtbYg/l2FHI7OI4RmUfhncURDl/X0Y57MfR91p3nd5sznuoEWrHuFlV1OUJ1KPM1vZY73iwX8ZB
ttdZeW6RzYf+3Wu3nrLKzH3SNBeQZauQiVHow0OEKUwIWIuOW2UxvMaqXQoGUpM76/LHZ2X6SK1v
eJnlhLLHjSuHC6lonfDRWd0dbuqK0Uw2sV2LTiBw4c553S/ch7oiGSVEN0jAlnaUpqveAhdLb3J7
HeBuens9+Y4BniTDb65f4oI7mlFS5VoIaADykmhasRDtLnHw8saPBgk7B9JHGPxWApGptQdsVxBX
bA+rsrDXEqWf9KJEsOarEosvxNSUwkVmsUMpiJ8+R2KDGZaNd9q9+f02eQYhmlghAJRdUR/RHEtI
ZtGHDTBfUdtU+vsIt6ND2Wvbv0O2m9hiWN5PL3+o6uj40OGN9kWjPBYgNi3kJdChArQYgiFUEnKu
RjtJd7qHAZMUH3ewwyHE0LZIVlzuBQQ7FL8K03yLzF2nn74Z1+vdj4KiYiB8m0nrIVZ2mXEoKQ8H
/dHH+1HaDHxB6ggZTGEDkutbjplJj69xxhhcWfLugYrX+NsFzXtP3F/TUNCaUKDuQjsWrKuqqzQd
wRktaaoxlnAKZoFrgG6Bp0TWtyc7HZ/BLJYWTgSquC6OPHIZe0PGPrn5m1JmMUWAbFQbXCH9d22e
h+QkSOpqo4Kjm/QcAMfq12jCQGH83qCYS49qsTCpvEbUsEgTyjUPuIhOurz16f0JpqQph55QLpj5
1Man8gijf+i6JdmJ9KXsf2jVq4x+BTBkmVDaaV4Aqs2zKHc2PNfiTeVGxtzf7MVw4UuGqCDs00w6
6dnXEzdOw18ygkuZDlc/hQarc68iGAFkbm+MGj0nYsFNBwoL5qG893SC9lCj4UVBDcVpz3xhllyg
++d8KXgPkgHpQffEorKq4ntsTK7RkRQyNA/V+MbI5k46biSwsP5SEjeBDlrkzWKUAPIPSNn4tZkq
2P7zxzEvD1MPUXX+YSJmIDvpUlrFModh3RGOTupNq8trod7T6iOSqq3ePPFmV+HLy3TuLNSm5rUz
X22Ig5OZlNbdR+axCWV06ynrCbmAEp3a+o9kQ6dGVKdSGKASHPxxo0UCLXZwKUkvr/j4bQaHoEmD
eikBqSgQJgrKs1j/jNNtm1+q6uhjPQghE2tR9kiw/tuY70rFlbxLgv5RS52QAtyGsTMS1Z2oBnOl
Wd7MqEU8B/DqxFwue4By5N2vgkZdCLgqbUcMoluyd5NJi0VH2kFCwhLmTt7fSLZa8GVDg2NVyMa2
PjSEaiX1PSVewudUtHR38N2ImS0w4EXPuhHHA7wkInTQr1jsoafIYI/FYgjjX08cLlBP+ocNkVLb
biKhynMsghRKJhhRwxlGj4O3aSl6dBSMWTSysOwyXo/iJzQMyg4V/Qu6xdGtRlYlxoTzhYnLCmdl
xpZPjCGqRRz+WKcYoQ4wFAw8sDbVjwqJFPA6j9ARG5kTIe/KhndCYzZTdBtC9qpcHDH6HwwGiKux
jqn6UlWw5ZOHJsz2DTboGZnZTmg2AswEfWv9rXjwDqo6XrCuiKJtSgDKaLv1bMp/+ONva10xWOGu
vHoV5yCbW9hkIrva0kvyvlLrAGdxOYyPzrsmykuUrwpoHt3BdMqyUxB9quq1IL3S54WruPXGgRUk
yxXKEQgFI3ysgPOHmWGpply573iml5HyJid30XxO0YdiH2vWaKP1lFHrsPKMWHXrpbf0QXwuVObU
KudjwL1FYCT7Q0Yu02Sd0qFcB0y9wvo4++8LGRVX9RtH1n2cVbIBsYxp+M8uqBnhE2Z01dASFpVy
lgmfsa590i76fr7BwHqA54ybc2AVezJH7eAjQiyvaugOJeKZAn4HaoMujTYJM8MOnxh5cMuUQaOK
us/AflHoGmCR+QvtnzKefrvjnlFzZ5Akh70CiG5W0UbDBJO+pRQbAh24MBTk4v+6ihVZ3fic2Noh
70sWt+VfA2TO5KkAU8ZFDVBdC8FXlU7ZVhsI3k6IUHHoKGpCD2nmRq+OfSQIbYvvSvUvItYxIY2o
qt7LxicG6EZUiN5s+mHnZcU5FDFeHWshs5wqNZrXbnRIomac85nPP/r8YdStM9oGd0HGLtywUazO
bRXQlpABhrorVJ0vogEI23R/qRadal35lVAzBf3/ApVly+xSst4040x2ASgaLhh4IbrWIDwd8FG3
qwQ1AlNTw8ZG53LtBQ3uOxYfEdAoNfzBGQFUk5opQJ++FfpeZXOAJNUTV8/8sLqDiDhu+7Wok335
oVLbTCySc0yvjakv/fjT7P43a5HlLYHtOZLZXSIh7GoNiDFJLXHkhlRuvRQsPJqeCTCAXWNK7O9p
zAWxSZmmGRb7wokIJEHxx1rzUCtzb3gVxiXsbXbGgPGg6PVrGw1Nly5T8S/PfyY5xvk/wR90KzbL
dfGNmvEkRR8B6nPpZVHSUZ9Vltui8UX/GfoIi1iKbpWKx2xfNOCAtJ3ckJukHmX/S2ZfXaBSkZcM
6S6Fpp9HPX1mrOpoRES2a0HfJ8jxJoUg0figB2LORFjKaAItbDtm/s8sRrcd/kDMxJgjKgRqjGPY
68+Qee0kiXUn7yxD28eZieGqp3LX+LJnMhjQAGoyq4JWOdwU4x8RbRPyHnj2+F/q5ltDd0OyLav6
HdAWjdHh0N8jdUawLhqN4ZtOqO/GZ3EX4P1Z8RIQ8BP8M8cLBbIqvUcWRiJGIBaqmKR7FCWkB/mR
xxGgMWotOLlzuhMTAC89pP2brcYY8yjNEaKoq5ynqeZLUMKP0uI6Ie68zxDKWpBC3Sj5Rvzst7eu
uIoScB9/52RpIQfAIrdoTKzwaLUFG3PmkStNAbO/6u0P5ARRpq00NqJr33tYEsBAdSVzfktW58LZ
XkQMt2CoBCwrOLJia5VBoQq2sbINdAPk8XPwEJ9B6GRrxTrmR/Csl/gRcrN2dSySJHTyJ40A/Jn8
DfHdNug+ez6tO+rXin8qvY2QL/K4T6vd8JeC67NGaVkiF5l7WbZsSn0hvxL1B9FXhzxDg36ZJiQd
7NU8JDUnmqao2ygYhjoGf0PI1KA5xf2P0EtAxBgH9qZKiLTCT/svL9hLz8yyhIq1dyuGWiIdQMSt
wEdihjJ1c+FjnkrkyTGtbh0r1FPkCKcwBlFT1s4IWt/DHjBTRDp9g/wtRRroy/nWVB8h0v0hyVfz
75IyTMkbfEzRvYEQ6K/L5ji2O8linrRNH5n03vrfs8eA/5UIujSn8nYpvKwaLMz0JoUuUk6f3Y/G
I3DFp2MVNzNEOwnTvCLSUZlXgCC1NCBXKlaOETkSOXxXzJ1HD7VKzv5jZBwd0/Fmfnma4nmhC8u0
HmUXNZQbYLlP8B4QZ/c10gQ0Xbtt7ASXOrMmhWFskGx5p8jm1JlUlhc/b9eILhMeDZ94vT1T3FGs
53wC4HGkUvUAdM6YlgLNzcjukF3Cvex4mwyOkVwSEhT9Aw0EIQ+zEBmjuE+4Z8e8HXcjIawWmkxm
mMNKZ3DfANV8a4s1vBc9XkNrwjYysoApNqPqqhq6jaeEy/2uludcXRZ4ezISZbwohtlz5wptJ1QR
3/w5XR29ZLavvuwOLFrYAeN7QZlhEwFda985LtKiORvttsruDZqA4bem1q5KLqP6nTC3Bd0i0QOJ
Pqdn/OuYsA/VxG1BakeTHxMW+TUHtmz+jxYdtdckn+uaPYW6Vn37QDfNhE5wVkzBWohwVVbTGr06
7gZtkFDIPFVaoDh6H6POzaurn7BF8rcFGVsx21lIvansrQedyuHsq1j2e66SgakOXtfmJrN2FmQW
8wGqfGCC3E424ynj4kfR/U3gbWv44Djeicg5dYPT6PcSkX9jPS25ovy+xP6hCY8mdaAq2RTYh0A7
281FN1mvyHs7ew5mshrppI3ipSkQVmUStzG34oQsc9CKie/O0JUhOabatdL+AtYSkvIsZpR9v7Ox
POrpl2hTZnAZAu4jmc3kX0canRi/oiYFq/hKC0LbYDJQLp0s+ZqQ0IZ9O3zP4w1JRkxhEPJuxqjY
MaVTvEuOHiLBTiWZPzaHxEgzWdX3qnU1sMI4QACZo7iBKga+8S0y3bb2V1kQ33Ny3JTLEB6D6YVo
ILTniXqjV2STiZVvklpqf7Tj1ddPJVU4DHl3yjawWDAzaToOPaSqs0LPw7eeEiz/PjHjaHnxmKnj
pfbJVo0dyWhc1JsdJIKQKbiXURzj3fqPo/NYrtWIougXUUVumOrmrBsUniaUYpMzNPD1XnjmKtsv
IOg+Ye+1UZkZJpIPONbmnwGaJlYe7s2NUe6ikO28lHs9eg7Vd4Lq3yxNSop44zlsELS3loPcwNLq
ytnLiRRg5k+z+ejii55S+K5xmu366DwFN6++C+Ig3BzVD1jQ4sLADGoyCk/a2ZYV95e05zkSzHQk
Hr+RuUyJSQreXHXqc6RDCIIcH6AYSvXYvmnvvu8uffkvJsaz4luxtQU6LeLZXBvb5qJi4ZezpQi3
mdgLqLuFYR6kxgLbobHg246vnvFIQDZA0Vm32kTQc7tOG6BdtcEMGcAkAjzBYNaw6k0V16zYfjwa
IVz6TwLRAj/rpMWDygOvcZVgZuBOQnO7ArTjolF1/9nge6JhF7j7KngbhoNdab/sz+95k7OKdvHZ
c4kQ+6CTiyo5CghX27pewPkC/atABq/xlzbxa+u7MPkxon8dK7RBjLtO7fNa0YT2a8I2N73JXoJa
PsJ3oRgMliROFBlE7i5rPmItwvzkL9PoufQ9aIOOQJrOhMpw+61n+rv57S0/GmYDxJajVS6Zjk0v
ukfjrfdEVmdvE7thM/nsENaUWHgyVDB2Tr2BFCMNULyV/q/Xn+KhY0uIic0IWeH4K8SdnxFjuMAI
j62Frkwy4Asg/9b9aWpHlCUA+ZmIdxgrpEN+GWCawOemsobmoNz/u1WyAOnFZOAuBf1gR6aWlteI
6/HRNEOzqdCfuCY+dW7enj0vZVdiN+85zCT8AcPOIxbNNGywBDg6Bv4Yk/uU2vWmnF5d5ryUy/Ix
IYvxSQcyTDjXlIjIG2Pm+JaJC443LbWaPQKYpWjcbTTBQ4JsV7UCvfQ8G3mJJjDdoVhJhzhR/N9m
v6z1uzOEKwIKaeVfB15/k+lgT0wcYWit+wuBAVhHdMoTAtFjtjVZrv4wwTFOa4J7GGTLcnDXY5Fi
PxHjWrrWh4OjNWUT5d21gplsulFYTTMOjwTFfSBhY+L0aQfmj+CNLQT/kcenLXa0Y1TnrF0xrgQ8
ZsxwC9FyFDX1u4YmrcYa3gV70X1xb0nELwUGhjQnvU3orxH7L6BouCrEaiIFHq15QI6tZpfXfLII
lq7ecNZmY/tduZD9hwKaQYE9iYxBRJFJFCy19nPUAW3Y1lHydeberB6Wu5SDpnAyOkNMD7yyVaXW
Yct8nl1FzHXe89IUNR5xuWuZoav2M+ueCQ66kCq+IBL7SWD69pFZOfV4zt3XGbKg+8cUHYGaAky7
3cJLEbq1Cawnn3AJG6mH9MOzy3ZDVN/8h9eusHb69NEXGDqZT9XZuiWZzi/GF4wGrHXymWS8ihAa
BQYjS5zISe0fvOyggy9zK3/TpdGl6pm1ZdqHV4/mUw+wVnyGrEclXsyMAVZsLSyQtVqMqD4v1gmm
dL/fuvmxR1ExZDsr7pYen7I+bSW67bE4aUhHfIZ3JhjnXH2XdO4jGhujx+kNHJzLnL+7verMC+y9
9VRj8CWFQUB7rlPQ18W9hfMezI934LdIUKY7IwKOsUM+fi4RpBNj/hT7+j7WM1Jk4kVuZvt0YrqC
VhT9VNG98Bh2ZN3BuOIyQV1gGXKjZUdCbxivwTEvqwlLzEzk7JZRahyrOrzUI+4fbDIdlE7XbbeG
Yvrr5JS89TMBkVtztvOa6S0Tw7bEIGIjaixY3JrtzeV69A2a3Z7uvgpL4sY0Uur/sjEdn+quv0Qh
aZgw5Hzdp4XbwCxa+k22pLPYaBZVEp1owL6I2qrvWI+FVJLOS4C1MGg4RSOvXxqVdaT/fyQh03oP
ssOpg0xNEbX0ET/kXbmwaFM1LAUZ2TdjB7kWpptrgYRtvaVmwWzHcAV0qYNvbVnaTqPz7ThAXi21
6Uz/S9GkBrzLsW38TezGuDvYttoLz3SW7Mwx3yx0LNyFRXtgJe+xU76GNJkGi902M5lZ9OsWKw7K
y6e+/xXw+6aKwjmsoEUw15fuxVDxckD2nSLUgeC8np3ZzPHWllTsPqkfjE2b7bvCXTnxQzDW10hg
TMcfJ4LMa32PFbqPT8cDR9NBvLbik4+qWRPpy+AO/0bthLBvMNE+einJbhAk+02ul68kiiBrVwon
oy2/izE59NKf9bHLvCwfrni0hQMZpwGMXUhIGDB+2qtfvwjvJKwC+daHXxOHNeA5lHC6W+9aturq
IPYOuLIb7mELrV332qCxIgwlgXWdvSghDpH0t5nVIAvgVMvGS6j5P2MVQc5DmjwgialDnIv3zses
WVD3AnciGNh0kEuas5XqXvQas21nH7Viq+KATTrKhgp0HCkPmHdR5rc49SLaHvsHVuuiiGldZ1ED
1yMcatuJ6XDfTes9YTplJl+dYNQeO79ky9I9GYBtWHZKTH1Rs01GsvTakDjWmP7hYvDedx3wBdwd
hfycEPMGshvZ0NT4y0EjheXNzLHcaM4SxQh+/jz/ZlY+VGRFZj+173370SzhIrDFUEubZSKrAva1
/qpguDZiYVMNimocaG6nETJy6UTNz3qrofa1+HgsxhSFym/pnPUZUK6Rs9er15Kjsuo5gy+sMXXW
b6F1Bylf+cfSoXKpX3zcQTHdS3iwOoQxhAEUNvPnfzH2cEsGxI/QB7P9jjrJOuzki3mrPeuLFKrn
37H6qm2QqvI5SxADK6zAnNdzLEYxgqnuwIMQBGQwqRvEGs497X5M5wtEo4q8lTKtuwYfY0JABaN7
2bOtzfCrudzLQQbSM4i2E9vscF7+8mI0/MxqkH56pL8EmAI6U4eqrhD22tuY2DGtEscpivfwCgkV
mz9usr3Bvl6yhuCPgKMyRlNv49iTPogzrhJf9mtjltgiymHPbv02VveEY7Ty69VUeP/6ZMgYZ4kN
lR9BcAlLVsidRKC5cKbRqPrOdQgZFjD4nQSqIF5GE6PsEN4atuv8j7yXXyRP7aIWDjjvNRNZDPN7
DwJR3QI4199t+sLGXCrU3k5FdnYOO+dek0PSYDUsMSJVbQ/3UjyV+dfk4GplvNtYPm43UtHKZu3i
XRAZdH1vH+NANFgPDVm1rvFE61m9G52YljVaaSy2S/OQjtdAtoeGOOWs1k8W9gy7SBeZcwrSbBsR
kQ6Z78Pq233mWUAwOqJR98mcQ+fcSt1kFYgulQGN2Wd/GlvFRNe4eaChZ3Oy8KHhO6scRF7IkUwc
MYqxY5TYWyXzXd2jn7fGTYZkksyYVUK95yJpNL1oUzaQterqY+zFW+qOiLS+CyaQBuBaEZiLuP2X
FdYpdlg/c1ilfnsjrnxpsfXuapO153QG6PYUMaCodFgIqjjPqvgEwF7BwAFc3Q3iByE4D8+hSW7Z
JrbGksuU0GDrYHrdGqxAXTwPZjdnjvzM2ckD9Wyt34a4ezaoefJJUNS1m9p3d6RxP9lp9dKGir7i
De8e6NV0JahaiqpaGXa/GylO/DaAnPY6S800qkKPuEWT6q7HtpaUcqfc8WDr3qbs8001dz0w6yjn
SYghP8Dj62BHTjpxDGI9T/R3ui1UKfo6Rlioq+gRyVeZGRfHRwbMTK8dSVi6pmgBKurDbLwFOjE5
eKjwue58DdwZZ9fIgRbj+ssD89XEZst+IurI/mRfZhIFS7jfOk+KdfA/L9RZUfTyofcbu0RhERCf
OxWXmMGWXa88PrFS++yyZ9uNgUazpSLfVEWAQXAGjvq5ahgH1tnfkEzrkmapNYKDH0YbL80vqs73
FXAGj8ctOSBKMEd5/Y7ilG6gvfHwYzRSNqK5vptudnHsbUoQL2J3TVGlQSHzGmrF3D+3MjgFIrmI
zlumA30biYgVZle2PXFSb4bKWsckFqZmvLYRrfqJvjYNsZcRGDXaYJ2BgMFNggle6OYJ2GzRPGwK
Cf8ljrCPBi4SInIcSpqemj/mD8scz4wWCh9+g2yLFeJiqIqLwqkpAfLkAWkNbA0Dm9UARbFgu7Fz
WR6U5YBWEP8+7boudOJKik3e7D30rCkmqxJmloPbHcgHlONNAJfGFfBY8reQBjWqE656RkXcT3mZ
HDxSqUQtTxSSKOqCc4TZxe7zVRixr9Lk1hjFtmnLVUldDmgfuW5zawPtpcZ927IVGDBAT4xKxoyz
OOhWLPpVzyxED+HMGasAfoqeK75htrIri39DJNhCWOk2tJmrqGBfknXkupCa+EO5NlayV7clvwHp
J88gMfhG8N2V6Mg9zKj2d1B9kB8YxG8GE4dc6ksfFEMOXMovtlRGmyiY3nyXbKtQcXdmS4nV27G+
akBhIdt8pT+yfJno6PzgE/Z2tVATxWHgPk+OxoiAWBoH+A8KjlkrIkaGXDk4LgsQsa/WHYPXoJf/
WpI2kwxdY1bzKSB1hg0RAP+oEVYgN9jaE0L2lFIMv44dpwfH9X8s+yspqKqldvct96SMYaOsAXO6
sRop/YdQe2g+oRRte2qDv278yaJly+UYy7k+Mg7C12CgfTTOSzz5K6n/KvdXc4KbTn8xz+ub6s9y
1UIikxhSnXmsta88+py0XoHgW1o4TXTmBBl/VdO6mnDJh4zNMe1kwhGBjVdjhwvVDchehy6ugT7M
vg/rj10B1USaVE9bmqGHG/oYwrDuMiVu/JROPlgmDdAKT03vArlTj2m0M6LTiBOmDIdNqDHYrOy9
YbW7Mg0PDnvVoX6xm3M3sPnRGQMGgY0jmzUqdgcX0hAeqzMOvK2ha0g3/CusQBjbmCspxVE0bDO7
P0p2x16CZyHCOGt6mIly8lGCnUDrYehIRruc/yltVnVaf07jsBNMVry+2rgTmjTRcV3wtEdyFQAh
AEM/jn31Krx0H3vTVZrM0ES0s7GBFxCYe5155RQdenTT+kjUqguSwU02cJg3w/AmvfFB0ceEVF8l
PrRaCymEXcCBiJwc/UKKA93b+7BmdMzvEgtmF5CdUdRgFgcGQRJVKstZBMlmYgC9b26je+7omVNS
evUg/2ugpj8VsXWVLPk6gksaJp3pVG3yUn9OkDh0vkkk6nckX9iSb4SGXQKyY1PVqH/n3QOsmd6F
Jmcdav5rrcE6Ck6MNeehZeVic0YoRL5qgLISGkjKk3NTRg8++vM4hW+ek3BPmG6+GIxXg6m8Wb0y
bNqKAvAqgqiSHVWGWEurfgoCfwhz3gLu/R3LDfztdYjIL2z/0QlSvconCn2MRchMLyqk1LZcFDE5
KCM8tbiMUmj3sTgUxncldzV3I+/cwRm9h0Eaew0cOht4AnOUIV1CME2H3h9+2oSBPfa2hGyWkExK
Q3JKgu8dqVs856Mto03BZngscLYOLJaMpzkOpxHcRuj5wrj6yQeyO12arrRJ1yO+A50hdR9Sj3D8
eMDkDPdPMT7SRnkK4CLUkA7KyLjrxkzxpKUGGufYd2S5eEqThQlmvu3oTtESOOiDY/3HQfAldR2r
ZYW1A/6qbT0Per2Zp7C56XYb8m5nNxbYOgn74jG0bzre2ggeUDDujYp6V+eyL2G3sNk8hnypVeW8
kgzygojzGrR4c9xsPrQjaHrRkUbnWcSw8Fj8tdZSUKhqhPawInsydOZWJiODnOFmEFobXTNOA+dx
NIKJVOIvyucVLr+YgwXCZu0MLOOfZCYwIOyrHfTtkHdGbT1kxa3ymS+F4y5m/epj4s3ifC9tNnNt
za45W7REgzU4DjS32mUGyXx4TEdFbx2KbzNXrzXHTaaZFFw2+jdLvKYVAkfq6yKRM+uFBVh1sOQt
h3OSy/45neyV14TvEqijV6SHIWtuPRsDfUx3Ws3bNuc/VOhlrOSFX+beiM9qGk5hLRgIlQsA+6tC
8am2RE7B4zOHcaXY/puzQUh4b3ZI4zqU+xxQRJUiT7H83zZ1IjSrHbAdcSOCMMLTZgTZa81xQxQB
gvJoOtoJWD+eYSF1gr/yVan8U4dXTJ/6R0jhPY34phLwPyWQvGLNJ7MTg8S30E4bousp2Jl+G66+
1q3X1qaCMyT+g5QXwm3Qy5m1/hbXV4xmfuLuSlWgV6ckTI30QorDs62+yvRV9dOhsjkfK+foWzp3
z9cc5uIA5SvtpTFg+QPrrLf+YRrGnSgrYHK+sVItY6UQy77sfbIC0CnqLVSi7NxCWfBTH9sDZXNV
3c0cQUsebXQi9poEaYTH/LTtDpZwuUIkSSYdhRpNg4NiNejzRzm6W1dH8OsCIKqcfZi96gFSlDlF
hCiETvj3AlxSpUY8BPOir8aCyEQKBZe0nHVintTkvsq63TaWde4jb2Oxc3TycGHo5b4Sw9qu20PW
FsiAkJgxsvyrguygKt7D+RJUDd7hdG0TamWNLESEu1Zl/aqST5l9TS1wk6pYA/jmGGLLlPdra5L7
TFe7KJmeg7Jc+eie2QIx+U4W9oTtC2ezNR0tZmBBJ1ZczOibMthGxFwaH61Ptrq/9KCTVro4mw17
kkTfdshVsvQUBVwmsie/94eXAkMP6XlQjIeJFgo6I+nu3MHOWcZgKiG599LZKR+WIkuYAmJIZQi0
OYwNx8TkjFU3j52/IpsljKKNSdYSZglbzF3D7HKFNZ1fsrBkJcICMCTNVi8U7jL/BJKm7YtrgHiQ
u/Y+Nt1S5dgJHMluhNK3Bhg0aV8ZXamJDNOW1TENvU0cu99SodnQm61hTxyIKy++zz1IrDfv9Fus
EVKWbR1Kko8SZdyA2HvS1b6MaiTGv7JFkS/was5ShBbti1H2l0zHnmLoF0t4G6cucXIN+8EBuZ+E
JEGw/daEcar9YBdYYuX0zU0zXIxzkDuYqIpRYkg7uySDT96mM8Da/cuNfpWWHKYoFVMmhr2BpbbY
ygYlLCW3U9VfmfqokUjn/qfDaLsrpoc/sd4WxYbwOFKc0/Qj4UYOoxFTzhAeQsWANm6/XDe8l6zf
l6nbYfEJWMDbhpptSAkGaN15Ff3FK/OT9JPFkN3FbKnHlOhFR71K9xkO4Z4NEBAEJmx8a0pxPrr3
mXSSw/lL4m1RvadTfBDt1YYgEyXjCbPHpsLT4LvDJY0nLJ04ARCNW7bC9N0s4oHybwYLKO9fiWTA
6tRjHLODUObdJGZLl+WrHTIjG9xVix7oadThCQJ1dRVqSArLwMlmx/90C8MJmEZ2M0SFlrH81aqA
ZZ9iThR/G01B+ad46brOAZsTD++o7EhDksyFmshj2GHXATFUwSaOCFIizVIAryjKZKOjRZmqczXm
V8sg4wr1SR5nz74Jh0CcEhmBr2oy4u8SjWLEPpbRj8wF3SyivpAtTeWkayZ4+wGHZF8AcqmMtzBj
ijk2s9oYCAbEWzvJCMFAyj/8dDbTdGh1Kz3o9vroMv0pN8koMcQDAm/NU9XgF/KLZaCkiY6GKm3y
T2He32wkwDFHm6a3Z+m51zKJzkIf12bibFXecX92OCwE8TUXp3iZgmdtpJwZxKX1DKz/uAiy8hoX
1mEMm52He2tCY9yY2rPmCaySDIaJurT67pJAnK5DmPz+5O9GiazRAmw9z5zJXkg0LJh0U1rdnSRk
5WimBQLJgxjNRZ0dkkFf1P27n7Yb6XBFQo9Tol60pCJGHEP8fiyZEHGH6WE2olelDtnX3FCfz4hv
g6NLbpIu2zmac9a4rJWUvPVEnYORijKAkmQEOQOd4axX55KPLfS8OoNJtBLDRIEXOosmm7XkaOes
mPFii5mdA9yQu0r/GQmNMNmrpbG+86GgJACL4c+Q3m3tOnPcVhq/ZGZiskB/5sC/CATA3jEE/aWu
ofDktWi6P0R42yZyXsIqapgu0IthykWfqlA4Qu3tzOLVm2O9Y8SaHTKqeO6DcS+1vrpQ+aG1wFzm
+JxdPNbPlD6tmd0uGnuN1LA/TK099kHw0Irml6PkMtbOeYyLP1ugCsrRZur0iu4EQSphb1qQEd97
vsmgx2RY2dE3ZtwQoFRB24qJe9uLLD7o7quYBdhNhv3RDNxDl5QAdj2ci2EVvjBIXspC4s0CFvzE
nfbUlRiHoo/eeK/He1VOmz5I2NMRlKqK3RzdRE/5ZFnhWojxt5U1px6lalVXRHpCRTdyqmPukx4S
OiRyNDANPeAUETYTZzujTB+1eDMt3pia4sGyBUBl+EgBVCaBRGRoSKhVdK6axzY8qr1bogHKM+N9
z1k1wnYQSh7s1DpnBO6AabJRs/MnjwDx9bL6N5bmq+0Th027r2Vil7Y2CBLYlYHhbDJP2zLAXFBj
bx2oVLGnbzQKYcZ7a2WqR5yb83oPBwOGLk5cLW32UTyywHAZNuXLVrLPTNt7w4JvHfLl50qtR45S
ifRgbOxzAxC/FcVn16q94dJqZ85ySstTBjfPYvmba39B8UiIwmM8i08bk46ZE/M7IfAh9ojmi4Eh
bn4btafWgm3EzZnHODrL+NGR4+MUBWGt+T4J1darvhR1ftdMi76/u9Q2dCs4yxG+tcmtxL+FJxUQ
zatXDO/FhBZIEXnu3Ol6/xV4+iLD3FhYk7W0ZNrTwD3G3SPhSnJfazNQgQ6rj46yRUoWz8KPpQLU
GdjkgbntsZHlLYnV3c2Nm5ZDHZ4soCTgHnX3MaTq05Hdthy3HvbIqtaWZUcN6JC+oQX/ysZdTOxm
PQYOusLsyZgqHg1kCSM/6dZg2pD+RJpHLNLsE9CjH4LIb/2I/7wzvBdV9h8N3LKnsJkB6cYBFiet
koRrNOXWDeHsTcRI4rUBR59DiWKgVystF3yVh3tL/6hwSKc8wAw/bGEMMN8mPDhV+dy4yd4g3cgU
wTcE+COLeLi/8uZjDulsfpq5ulaWeK4s4lbINDIRVaMQuXIxDEyymGhpKF+j7JI5xc1grhePjcak
PNjYdXFwctI+S9rDAmk0MhNH8z9qC221rj+01jh5Fg42JVsCjqKNhSZmsuyznXsbGcabxkdKhFzH
UVRasfkA4g/JCDYZE5vzoDPZzF0Ohy5k96FH1BAwb8ymvseVvTZ076WoaGzaZFjXnaRGtFGVkbWS
OR8+igC8Xb8R5QnxI1e3C11MtCPuZ5jrWWw41ApIWKRG2HsAoFrOuUNdpM/J29BGqI1o/4r2xWjk
s+33d0UTykAT9KIJGG4okLFDTuPZbxogTS2DO3rhS4YQRE9CppjN0edHXWrZ9DT4BOJ5sqA7TDdG
265catom1q5MLYgI7GELYwUc1VvR0DNjDO9p8COzB7JE2Zc4HIptHNKzqDd6zV86VHxCKMyqkuFY
BTEfhTyTR2b0wn6tWFek+C7Tofkxe3afJjkq1bQYUpTkcjia7Do1+MU8HJrlbDeGw9rN/ZVuO3gM
xSr0PYKpgVVAmTVoVxBJLycIAFpnLl28PwLKq41UxWXc1UXirvq0X2beHAuGVqX03wsLXCBlh9s0
7J/qT25Yd5GF3q4zKvoLnOLR4Mf412ckNW3xDNJupH7vUzS7pXvGiUf4bYCfrACM8dd0MLLy97wt
KdmsY22Ph6Z0D2UzncssvWZ9sgkyuGNmbe8i6xHCArJahLAugwsk6Dbb2MVYmwgUhOlumYw8N6G1
KOY5o1+eWHj/piUYXAF2q4hIhsum7oSSE419Fp+rEIR6TgBAqnnsqRC+Fpydq6mx74JzNgwKZJUl
nlEsyRjushhCVYEaOhb1Qavba180Z4Lu1iWlBNAo671MkUuUcceGXksWRe3hx3Xha5iroq/oU638
7iqmraq8MBU743fBKGC81mano8niWBcdvVMRu/SS2WdruSUZFx77Wr3aO1r/Voz5lx+r5ZS7h9aK
boy4mSmBZyFhErivXON+/+591vZtRRhjw2eIWZt/EBARHFG8m+W0l13ym8uMMDPtkKBNd0qXVyG6
2j3Sf/4lywsmUm0TrA3BqCiTB4eSKPaQJVYaC4iQ4XuDL5EDkpgRE6rbRFZwk7Bw0rGkyZCS1qMU
K3BlG1Xw1WX5EX3/tibHQFrIYc3wV0/Uc2kC/i20aWMkKJj90X6EnvnZO+AzY+RcI2Va2AtUilTS
oMbHmnkMOVJicv2noWPSmcOKyZ0uXnr6tFOWIoIaU5nTsGjw4RPj5wmwqlVtfjaD8uQO2V8ierK+
wccWslwlZkuwn1Otc0W8mBbvM2KJuW6KPXUqrgakH4a3y+lp3PpfijawmeSl1uFbC0hYzLeMlNT6
1F/YIn5Uib4h6JcCH9qzTVp31dQPVocrE4Y34Uq4kkL9OWOXONndUjOQBxnu2dSpL4sRS4lZ7Xh4
iMi0lZqdUUnXrBkvHdRknoMIuQwFa533J1O37kXEgZ/lpzDx11mu/yUaup4KNZDnErJuNhJXeLn2
oRkiucErarBbo0ZRHjoigUaVaZaJiC29OgjLnkb2oZlg0cY0DwEi3vtpegwCcmAjNYz4ureeqK4H
hFJGHB2EYB2VsPnTjQpB8XCP6vYc+3fDTHdS7w9RZH+TF7Yq3PhQ6lzIlX4yW1bfFkFWAn0ccEpZ
BovBK/+Ffvio5IgqzTkmPnv6kYU6sbdoTgAUIA638/dMTI/5URUK+JterPkMsMdi7WFtlTC6lHLA
aCv/6gDQQqkVl07rLyEmS83nioitkwPFOe6nTRz6dDAmppfwry/AbZu2ZWHwG6jZ0OKExXnQnEfD
HkvrWJaYOAsHD/IIGoqnIk2ZdXv0Sb2JHoFCC/SaeRgNfWN1KIZGAuBsbpKwda7dmHBNAUsZ9Bsh
vU957yzZm2/dlJQ26uSnnKjO3OgAplPFoCDvO+Mt8BHos08motrHa4dbCdJw5tZn3WGwUWB2Cxz6
24E6HdM1UYqtswxLzChjlB0bHSN066DOa3uMkPksgG3C/eSJlywm0A6L5uxxQqSya3D41LrxXhnD
o3Nn5UoRbHR/WvWq/xCuxu8dboQIzym8XXSLxrLG1QWv56Z1LN8b177nQbVtJ/hbhty7XXOdeO6F
gyolAwYd2iESjW/PAX0VjXfH8qi7zJzFXvrSlYxcXZ+STV1Sv+EEzK8dvZoLGM4K8nsn44fuhvux
m16ySWMRhf+mTO4Z2ITCBn7B6potDCNlsHU6wHvi5rBzAmDAOqLkjmBCGlxYMuiz+puD3Z+ua+3J
mepebL3YWVkqPTmERps+0Dy98z88ehCNQz7sHB8CHCrNQX033htnxrsRdHfDY0BMQIhj3O3JXUQF
XbjSbh1QpJHS1HHrq4eDyc3Nd3f0n0NGbhmh4BVdCgqAnVlfwcxin6hXlv2SgE/h6oFTxboIbaA5
audpQEzR88aUmXiJWB65WFNcu/pFovUWihjf5oujzCsunV+Lk7iI7myrz1Xs7JwBrn/0z0n5PpGD
FA43bwU52FZHI0P/EuXNwbCGEyGGuEtfbCNlwxmhL0vc7hiLOeYFlbiMyBMgvczXGbbbiECL8asK
2ADhbbWgtWiYAtkAPw8jL5VwF0PxqjkNrruUXhpcXGXuejPYSe2ngA/YtsV2dIGim11DsQoFYmr4
6baw2nrvpSreh4RHJMfXqEcdzZTUAMRSpCQoYy4dbAZbRUjOCMFNI7d4N+Go8zPoRPBCkhwQBqjo
edcw/Yti5B6B++sYnJU5AKsEVCCBgoDRPRs3mP5Z0w0rPO6JGomd7o5FAmq89U8YHs+Bcj8sroVS
me9elT/VcByUF7+Mhk1a+7eqixchAVyrFlYmcmB2RUbebzR8TiI6GlOPAwkrmeWjgEjSgplpui8M
jRGVP9PFViXBWF5KIIhLOMwQn2IdZIRW61vN7UAtssqICAodAkhQE5UqXOpLXKNGc7zoqmRzdiQS
UqNzSEfuiOZkB88OBlXLxoyaQ4S7Vtjf07xscd0Lvg3qs69qcH8Sr71MxTymRmGQho5PR4TXqWKe
otT3iLh5EkScR5p9Lb2abfq4DCBDWKxJYEw37F4tvEFtFf00ZY5Ukh+5341nUjfWA3I1pv27Eel1
G5GcwCuit94bqPh3rSYXC19Ygbwzc/yF34NUzRvui2x0j1OP1rbN2dO3+Qb1lL6sR1YnMZvoHBH3
U20VOf4NMNNJFnEe5iBvYLdr2lcqR6SHfrAVY7fVo/bg6xzMpkZ6dDYNF21IwR01VGrZt+a5+jEv
2Zi5CjNwkaMXTST5gb3fkDlYYt3Qm+m91a1bnTa7ssNBa1Lg1s0fpo1bWLJmZeZO0JOPliete2IY
Ch85S7/BEopnKjV/7RHD2ii0jxpFPCWgmz3NL4dHn4PiAdnCAEwk7xluGhbzA47J25Q3xAaKI6IS
/AdhdKlnpJhRsQHT1dnuy5vVMWpnLADaoT2oAXKIysw9tw19yoiIWrnsGZSZnIGOCQASoNunbPrS
ivJi5t6tjBnMVxV/ZtR/1zgrj6bMt3ZJuLVorrYT7jWy1J02eW1AMiisRBlRa0gD/H8O07Cakr1R
GsCviD7ZsyEDp66L1QznPdl+c1SDAfPNannucQUdYNTL3ZQiQtdEgSzfOkV6dvdl9emjkldCxxRh
4akDw+UC8CJOy7XIDk4jmgwj/QFDvJySP6/hR6p5ewBlt0Hln0wPngmC2MYpl3Mff8NEstadsJGb
AfZjh8Rom/vEZ1ERpc4u5vJ+Uv6nDaTZgVRQY9ISTvnj2sZ7l0x7JpFXZyg3sg0fpTetfXMgUVVj
3iV7D3ua3CepTkWk4VQHUUWYyCKI24dTNXfLyS5VAYSSahVVCqHFKMfiiSh2TAEDeg+f6zMx7Y+4
l8sqde5xjfJ5pFIYwULFiUJZhzJ1MMjO88g+NLCIemb1MCP/JTWhU/9H2pks141kW/ZX0nL8YAV3
OOCOsno14O3Z95Q4gVGUhL7v8fW1kDVJUTLKsioGaRYRGcIF4PDmnL3XNpX/qGzniYiHHyOljqk1
kFOhRejoBMTj0psHOGamP29c+zTx8YdZfhlWzRWtqZ2x8blq63oMzMYI3Od2dwxiuHcJ8zcbayyp
HKM99SVTwE66mXA0JvkqyClAuxi50dwJL4aIl2CbdiAgBhV57FZwTMvoQtrpzSzFS1oQD9eKPfEH
EKlWHCIYV0dTBfaQGVRDc+33GFXBB8Yi2Y76RsBDnKj/uHINYrCbu94vDyz5+2jyTo1zPrquADSS
qStPQGwroluio+fNQFZVV/R7OWVkalHVRJkqZjRoLgrccWrIlJiT/ey4BNC0uymrL52Utje3SUJr
dNtnsCwDx95h/kyJ8IJxKSdODuEIQnvpV2wXIWg5NeZlBANT2xQ+2a/MCM7n0np0UPjMIrlsWrDF
RYjYwmIvWJGN7HIC3MoZel9qLedDI+7dZDkVguSdWaC2adOGmEz3fejNddf0j5MAwdoW9lfZOl9M
zjmwXiHhI8pSr8Tz5bcpU2qF4nuKy2NbLPumpGEr4/wYYCac8lDtx8ZbtnkUPXVG4nhjmpdwGoLp
KZmzJ6clT4RePZOQsVbaDLNUW/YnN3Jex4QzGcjfm5hd+V6M/n5hIvIsxS4AohN1iXJX4i84a0X6
rQy9939V+eXyJXbIjA0X62foe4+V7be70sJaSgzmyWTTBTF9V2m8vBk7QOSymCeT41XvmuicfNXD
BJmUlQ8T1ATlrIz0S2/m12oJ76jxHTJSI+uxP0ac1RBW9g+QjgIwpsG2L4oJFj3MIxvTculU98rL
n6x8YEWfp1fR6ey4Js0PzWijuhpPYcNkOpr1bJ0g7egmalqQi+m8UMrN0xyTol2hmVvpdcWyqWSw
69T4WOYJ5vEEVsTQ0XdSBYbCKHfu2ROvOXPVQ+659G2RM7XORTyal2HG4hik6bhGqzG3deKhaTte
YARLrAqLKy811yob3Q0bCqI6ppFmxYxPBrSmbdOh1QOniGQ1wdaOuI/8orkcDZBxrvw+OvR2a+M9
ewP9STGyf+046Z9Zfvmcw6DwR4gC7cRDsC2r2QvSWf00Iwx57L5bOXbsEQcMgB5ANqavv6ESeYzt
WW2teoLiKO+tYXwtkgoNmOC8rcLoGI4pxaTioomQXcSo3BcyCvObPqjflWILk0qc3345XrXC/cpA
/cYut6XxU4NG4qdxpOC1TmbGgeACGaxiqn+QEB5j1etrFyk8/qnMYvnPwKHpJEBVFgN1kpmG4Nzb
gz3e5CJi7z4FEb1DyuhxDi6lKA4F1d44Tn8OoOYs8rzyvieLgdwgQJl2RYNJQ3w2ZHFfheUzyY87
1/jn7fCtoXoRULjFThsHjJbkFYg93aaEJuUriJm7kFxuv+D8ujD1Wpze+76liVMwTMJwX1RYmLPy
yu7nN00CWqorAPM9fbobX9jXUzvu7b68sRLcK+iPQl4Yf86D33a3du2eQcqv2nnTDuJunocLT49Q
pt8gZ23tVbpBE3uR+k2F+SXxwYcKU/xAtsCI8HbrkjZx3kYiP9Ro6Ugd7b41bf2DTTEOP4dMlgE/
2a6PYVW2UVucT7VHexQgk/H7+mLCzXk7CAQmqgVPRk0JAQRw8aby5nPdZcl97dUVBuISTVZGfml4
my7gccH5dxXVWkIJPMJj+xXeMTHBdLhWPA6cke3f20WAB7iUP/OFnlcK26OBjALkCs/RfO8gOUOp
RWuVR3o5cZox19UquX9l9rHzQw5wpvnijdu+vu6Wa9Gt8hMOEe4xIfg8RaW0Aas3JAedWTtIpptk
eADpH9FJl3RT6qdFn9z2i2NOdUnsQl7uTFNsg/KtDOGPWnsJQHsiCUqHR2CTW5Hmu6CFD+BvEQ6P
WIFJ+On1rRnvelQK7SuuTHoldH3OqvEZUyoFyLjbw0er+iuQVk4J4v240I5bozNW9j9jCMHrUeIR
oHUaFQ/OTAMVleqaknCdDwcO7Xh+U1QhRfgSQsMOPPTY91O7Mz0cNNg9C6AFeD5lhmcWGWd8zYYx
47zvuFdz9RbjrYoCn+PmTwv4JIEClIN+hHiJhiHfJOjrPCe+obTJJ8upn9lU0+fzGb5OmGyShja5
xTLR8e1a3XWG7M/DcRhzzRibAEgU1GwUfcFuvg30tkgn7C6dBlpxeap9ngf06dfIOe+sFzr1RIJZ
wYVzh3F0S/ea+jvZq7TuN1IfcoinKoIKjCkwPJUgzWHgxC+z5x2nBiHamXzl9YiaAGSzKxFccoRD
C38xURlXLKK0+DhplfHN2vyv6+eK5ICIzjRdxpLI3pL9IWEZgN7ptZ2yYhcr1EnsVzh4425h0RnW
wvOmQOVr588wnQXfApFlpvkaRecM4747UDkh+cwdzqdhj+bnrKGDFp1Z7JWK6sf6bNuLqrh0xQrT
KquvRXJyutsWSkiPfSOmwrWpJ9oj1UYXV0N2G4lpgwZL/Ggo6II+kM4NIRd2/21a0Hxct+Nd6uyV
PLihTULZgUPGmfiuOcR7FIWFPpbNfkDHk6xdHiTK6bUu7vG5+QAFOdJGcF8LAi9a/uiXFD1DF5+v
fXrMq8hnC/e57u7n+keVYiaZflSkHhgOFj71HqLFGl5hWp265JqTWYMtIfARHoDSB31ZFGeK+gvn
HWQn+UUyj/cCDmMZW+cehwIcMiyDmBMuDL9oeaizi8JHSsqRAXhQzX3AJ9D4hb0XzPSLum8MjIPn
Fhuktav8k9Wfmu69z26W9n5xLrB/IA/lqwjZvd0DeyJOIafmZtVbMTMHB7BHF5iJ2aMkgALUBw1E
qkcYfzRwizfMDW30zI54rYMvx1Ht4nA7lQi+j0t3mEJ2MgPq7LOxss8wqXBKRe9+WIVZdD0yj7WB
0VfE1JWRL8qtbKnl38OAcKCXD29B8uDpi1xI/IrqWKzIDFXggul3hs5lez0kX60sOywrlF/0ZwR1
oJWR7b9srWssL6fv3Lqq4EDV/lWzDj/qKd5WlD8d+y4u7+3pKx7JHMcqSgRgbAcmdUI+0ugtrY+1
80Rd0GUimRRjCURAesvfbT2N/6VE6MgBDmtHemXHEGKbyzwgf31r01aqOCl7g9n7LWqUnUBhar25
Q/CQy0Pv8gdg8ZsVgGt2HbjuaDydxfP1TFOKY9iujRDRDeDSqwf8ttvaxoGhaCLFZE1pMhwP7vQV
EskeYMDG4H4LXTYwHmfJ28a9K+Nd6B8SIAyLvHOm00DVY1mT2tqnAJVstzSsn0fPWpseX1l4o/Qt
Mvt6gi9YPbfquUTgZT3m6UqTwOOwyU11Vocex+Bv0NDiYZ8A/vS6C481ZiWaESuL3sE5Qvggv0Za
OwkfTAKJ4Ow4x2BW4PObY1dex/Ilpp4gYcuk2TVtMRQm59YCy9S+6VmQp56kK7Udundwoaq7mKIr
GthpiUpp148I4GOaM5uOEZrfReiuWR6l/72ZLqP5e+u8gUyt0eaWVFrS6TIr78dRoqw9JqsTdjqv
Z2B70fXUN3dhdVmNy4ZEt0OaANOHxRhcdfFLGH338TRMydeQz4ppawA2YVeXvTwAGxiiJ/Q86iZx
b0m58blzIEB+uRf4C0OeT+O8OOKnzU5m2frOF46wCmq2vLCnG8iSaA7yaT9neGRuRxSBI9MRnxjR
lnP6IkPKhSS/Tbe6YE/LE0lPNccqUkWyFoLNS7MuGFR+qY2epYzvMtizxzu5RA1FxwqJznxdj0+C
crz7zcKgFfXklj5AwD9zmhVekAFsqPy7sL0t5r3Ljj0AXAc/2PnSEt9Eg7yRKD0RkbvnuFzy5rJB
AWgBAARG2nfHDGtyvvhM6+eRuOjc98Z61dZpIA4jId/OVXReduK1xRljo25sTyL+LsDI9Pmd1T5r
y+HEC7jGZfHA7ULvteCrUARnRt2pJR/WsvyXdCZsA1hmshy1BzaaIi1b5yjcCvWclHAIzhvT7kbn
ObMk4rJT4X3p2tuKrBL7S4HEJuB43hC+hiZtIEpnXnkQlxMiSNzyhSTB5d6N060D3dILzi0+XlhB
HNS2DgtM1l8HEk0UxS6mlnwv/ebQFoDsGXHx/SqtYHjK0MGYcFxZUj0cR8qA2NOrEUkzXgdAx/l5
zZlcRl+JVyuzcw2QM0nuE/+pEqi47Cc5rCUrqreRT+TKnQ3igTY6/IIjfSQm3lfXzoBpOaj4r5r4
ccq/aP+5b2gLHR2acoaJzB1Zd8dXl0p6DnofawennYpN5ZWXVQiQ+i2hcPvONBvEiMwMUC3ny34e
6MZUhy6lG7q3/fDUOvN+pnLLqZSj/peScdhMR5Dth6XND2NxrRTmYefaFO6xtYCAO8dOIdwBNp8c
lf6y8vYT6HXoxxr9RaTxDvnipkUNixt3IUzRlPQs+3dhrl0sMMjTKTihmsfiy/qHQ6oBegAGrTcP
VvjWSRxbGDH9GALHhAO4AVCI83oVQ3njs4bjNEb6KMv6vhTRa0Bijqklg2c1mqFtQkcgkIwbQwgS
veCgLPHHy7O296/ochJvMZ1btfXQDRTKfdwc2erXiL34BPfiEJE8J2KUxUBSIPJ+RbHL0S+HD2oX
4G3LwGXudrcuvQ2bGPiIpScbs13jraY0oq8mz66uyqaU0CkD9Cx++og+BBAvMKjclptY+8dulRcV
UfSAZpm+KVoPJ8YB6+vDDKcB33l7YbtA6aaVe2DRMN7UgXNwA33ITECgWZD8QN91X5UMINNl4al3
68e5RurmUxW+7d02OMkILvAc+gTaV1O+teK+ekm6GsPWDJ0dcevMXsvv42+T/68KCPSRevYvR1+f
Jqda+YcLBmuXL8BRfNEV+RGtu0TQ4Hv3FBbWrdZhegzyvj7vNaK1uS0Qkrr2VVl7L0aICWQRQ27M
K0psoSeYxeGXQxxorw0/9ywdvReikmky6lHtvckNnpE50FhwOhCqEz1ZCIjUb/T5kkP1RyfJfm6Z
rn0Lw05eOXp9mrdjqfoL2wrrjVbET+kRG70nxTVFXs5Ty1WG18F3GnYb43wRs9HLcolZxtw4PoXE
iK3VRjb4qWksHiusxF1ivzkOLsqe9QPhACfUamM30tvmNY2aku5HrvhkZdyPFPKhi/RA/zzCU8AM
pOV8XhgwnbP7bix06sAyWWY7vOJt7Rwm6TrHJmyOU7xGEyXnrqsBEfkT1grF/dT5cD056UtM8QSv
rzktHHZmBPqzqOnh4QybV+ohS21Lh7w0gCebfs0ySGlSVVAabc8jx4JcAgxSBtPKDDQ+iJKfqHFJ
BSbFtXfvJUmcVgKJOe5AmBWkrM0Iyt2e4kn5NVbmfkD7F2FB2LbDcOgq/aNY0vewpj/Cb6OjM0E/
aa23KcLep2gSFJ391nWrPdz6LpPwR+RYT6ULDsVna+9YVxm5Xz1agVY2AO/Kq0TFpy7ijVv5dW4i
0BoRaZTMcYtz6tjYZ8o8I95B+ugXV/S3JB12HD1dfsJxuB80x3ITHhPwwHGCn5pkNuW1mDrbc0e3
B8e2n/MRrSTyH8Rn8TZpADt2GCgWD2+JV1xzOIYI5yV3eUOCedo9xi3npdaHsQJx0Go5wMjXLLA6
0CgCN3oXaIfEYKGhFcjDYObR/gGTZsKg4baFO36znVh5b2GKLPW7GPq6p7cG+t+xScbKbIIfRwwN
kDwdK0tpRRTlULDpKr2ySOU+bFTJStJZ9QJmieWZ1mzkVBkNrtYHpUQxg6AV8hI120e8fmFUWfIm
Ko0LFLjLA9CFG6cofEW+ZAtZg/VUNxVaWPLmG8pZLGllRvFryVcRdiN5bWcA7xoij7HLNoqW5kJv
+tscc9D5aaO8JMRBL60kQEpZQzB8Cfhv19KAL8Je39eDzmF15UlGzwrtb9CzabDyuTJfo8BDyEAR
TEf1DWfdAY5oadqUuUEDoVqbPD2vSm1TZXUc+IGLcmjo6ElQE1kWQTmIqpJkXSkHGpQXY5oPRbat
de6ObD1CNvpXrUP0N6g2PTjVpvVCUirGyFfnbjomOavQSI9i2xonh0WHgy4isxhxbcGRNEXOmL22
PiXmeVPYUUl5LEW+FHwLXPoR+Q4znaKWH5M1zMqU93HW622YTUFLGJEbIM8F9hESFlBGweLWCAWH
0TmCnSw5D+igIl9jow1dwZyBh7wTpkLnA4Kt5qn8udRSyNfSgfKBXs5OonRGTdkMULpVtvhaXCIw
m+KvBnwY0YnWVEYYAQs/CkMLgHGoaAnaQTRlP5q+9mD2t3YSTld2OqTyRs19sB66k9qw8cz4kxAv
p4u7hpSEk9dUr2mCkA91ihcirS5mjaS/XKyRtjcZD1RMz5QUxqXnNubJKmmPdfKQOjjp8E4YMBH9
Dn+bP3OKj+d8hqcijAIiGMo6AZbLJie61n4VgIwefDulBToxeVD9M3Hzc/KSjBxUqyln4HJRKGZE
qm43O8RlmJTZb9xBnDfeo3YkLiR6AyZWBMM6s/GdTTd0OZuFws+UtaA0yKvpRmv2l8gOhHAx16N/
zbJ9Fs0Lbw8fvA6mR1VU2Vr3dScTfOmGJMZwB8Ftjr/H2iRYUVtW1v7dQ1GJ0Yy5ozvNgzWvXtbW
bwQNtTZkb7jTEXaOaCTsnuakxi9JjVAOQ9oi16BbGstjV2AnH8+1tEpStOYo0XSTe8uLATDm0FhS
CT3e8R1yYexWCmvf+1U5PbvYObDSJipJPXRITqU1W5sJ5amFAtwnhg0tUMwsL5cmmKLwWBdZMIAf
CrsB9XRLkwZ9oleJaMdPbMxR1ktNu6XzrFXLk2NCDQeQJiuOP0RgBZinLxoOpRh/SraNXdcMkPUa
tPj0hbT05+fctGFrXRRtnxTTrrXG0LRXtuNmubfto7BpsetkzooFDeZMVW+D6cMlBvjU1uqrTIcW
qauw7dymQgxiMFVbvriQQgjigm4wOxk3sXxoZRBk/a4O2tJ27jLI4mg4LewB/U9Bdb/PHwqPjmPx
Q7VWiN42YYQsQPXtuKCm0EWxyd5UoFJxFaaRqqnzlm6BPmyscUHDwBGlwuo/Wzr310Tf1uufg3RM
5XxIm1H6E3KROkJ9zLZhoGZWYfpTzMxW5d0EfqPkuZ3XBUmKklf5ODlDyZEW7xk3rZHe0ksM25DB
kMdJWH9BJcRI29QIBIerAPUL+rMu3YN60Y+h7RKRNCn6oHeRHRFkMS+6oCM3SCjJzKEol/zZX7eY
UU/9D/VYflH0BtU7Mjsz/JAqc8n61KTNTi9zO1Uk9frdLDkk9UvdiJ+008PlintjKCRLmMZ3UB5L
dem4Yq0aQB9hAU/sZEkPURYL59KdGpb1mmkcn2HicR6qO85YO+qLJrmylFkrgU3jW5cDXdnlBOK4
g2bIfzw/LF2c3fOK4+Qi9ht3+KaFnJaTXcYZhK5IYFiCdO4FdzOFBY0eohPF0Vn63Acs0hV+f1Bh
ZkNNyywOuHrJY4iLVRd51FunxNT3mMksKIemLOyYYtjS1MMRYaTfwaZNMA5hlafR8dx2RYuv1EL3
6O8omKpoq7pmMTYLCfa4V3+pqJ4yhB1qDNJB7U1FYl6Sn9rN8xEHVBzGzQO64JxK4hxYpEeFMjX1
l7FVMbtp3pFFLaQJlxG/ZBYEqFjCIhxj+kboFI75RL45FvJyYexQx1z1dbor2dAQ5+ZmCVcIljIb
zlPoNIEg03WgQgbcOWwDevSZ7U1X2qeWfc5HUXn0LoYGFy9bbHR97K5md3636oEU+NC3nhuUe4j0
kqRf9IWlilTRfUiLLAGd5E8hmuZpmgHdw2SA37YL46CmQ1rBAGJIzztFBw+aZQjiz2QLp8bSn6s4
QjViQh/YSE0sRTlpFbQkqysLaGvexH2MSKQcMnBEmRelh0kY+t+5y2S2d0ji0geDncP6NvVpSBVu
pHV+6ApSAi+tqMSK7+Qz0SOsRCg4TVEBstRALIJLy1f0zW3b9NG7j0u8p/0SDcGhtkI5XyDKGton
okRSzF1NWkDWw8o4oZNyZMDkYbE8385prkAvCYJAKV6VacEsV8mUsOuo++4woK9kW5fie1S0DTut
xpU5xRvH7e0eaJMp832tbMxgVoLKhLYcx7CrxQc7cNsOrREX1WiNzBeM2fpUOHWtLupwCSqqHKHo
5h9B0NCkjJ1lpiRTsDhupbH4opqga1EZpp1qiAnp2MtaaimSp6jJi+6JT7VMNmNrkdhmYtGP18zY
c3KOkCJgrp7cabnsOr5xMekq3LadxvaKTaV/LBoF2Sc16SQJ5DEAySbjxQQQ0gEiF7ePSsaeBdzV
rc7HaST8NacfFV3SHO07DIMl9HJUi4hzvNSNx3PHZad4NrlKR1d2UdOmGSlZDrtmoKu/V4FtfxfK
W9a1bTDqVgRBira+GtDywFPzQg57lSCgaCyoaHZ23ui3JZYpro9Cj8MdRdjMP+RKa5SsWnfMTU1q
ULWVlj9mJwhuvdq5fCxqk7oV0+I4OaXLMCwBJ9aykXDv5zRl4+Z38j3ymuH74JcdPydyyAQQ8+DD
dClGcc3NJDdKqqgmDopJfmt1I32TWaO1I4KtsRL0GWNKMT2FPUS9cLEoz6kOBvGMcJ+4oMgnvVei
2jrT44JFNrM1YsCZEul85nuli3yjc2osZmU1mrVA6iXXSueTu6mAQhPl2Xndt7RVilYfgKg1m8Pk
GcUgkfgHU/do0ix64+JexnJCp+Clvrpf4oUuqxBIp25SICw3sgqSr/hFgKs4XRJCpq/zGUWHJEbG
RTv+WnvNfKcDg+lKtGl4rgNNtTtkQkGyhjafOq9Tl6QqhZrU9boExx3grf1WtjLNNpMsC/53Hubv
SOPZYLRI79N9gjHvqy0D980XE8Z9Gsvk7ab1GGMtCZmowBLI/htQMgNII48QlM4Ukr7MtFXvoSPW
73FWEbLjVkWEp66JS2RmbC0B7Kukh6uD4pPAXuVFJG0ilo2PjlBwOS1fS1iTkBQeGricRNd1uOqg
IkGcW/fsjALLdVRGddIAZLSa0Zq3M7MMf3A75qBynLTLj0XrlxQamcfn3dQL4kk6zOwFRh9NnnDY
2JIFyTI4GLl4Ee4KIeAYxNJ3Ac1jprB3+DthrM5RTF+mHRMC6T2IEDgdtV0M1PGa7nGykEzt8lzD
pcbl41p7ZnPPXCbsb8dN4oaFf4pCt/sOsH8oiP3Ga4btcHY5GjGuLFZqhR7VilAtAKoqzqvcaCDR
wHXhxo2pF92zeVGwbLLBgQ9cSiKXQ+UCakHxpImqTCM4hDgT2du4NjXS/Txkdv0EX6no9h3HsPQL
A7Job/AYFfHWV5aN+jea8uZorNFq3rxyJEPVzO0YvTZ9j3FWABKPv2chwL992Qt0O/DOZlmQlwGu
K731Aacx5hd0u8qwXRlwsojUq80R5uqcPfuIsFLWrcobLjtaV+NpCuwyeWf5zBgkywymBunbENEw
ZUdgBZdD7KEk4MCjy4FtYQM6jaoOur+BKtmK5hbzcjspAnjJKVzmCRRum5T7wXNldWcarR1iBvwJ
fbtf94jTU9Rz06YEfkRvpskjmz22BinNQI/aYwCwJ/5eibZgg1DHFuEBUUXal69i9PNpbpD+d8XC
sTQZrOx+HCoLYdlcCoRr0kzuDQkTejqAP8vv08GT+l45HQpZmNfhGxvCpdkNtDbUMRuUFz6F4EIJ
tulsu6K5E9UF88I0BUkAWUyVY3wYUNeBhuwbD2SDn41Xbjn08U5VUZlfI22lMhrjkjw12SQqPnNN
1dztXaC6Q52n6UU9Nro7xKhSxqM9FWmE6jfM8aWF68S19GUB02zRa1pCNqWlv8kaZwx2FYtc9KIR
Bvr4+FROgza1/Kp/QozSsm8PMXjQh5mauUNSqjTkY4Ay8HKVQ4fzv4I4xnFZMelj39oyg9Lefa/1
g2pXhGS/GTC4hGAYVYUhK8Vf1ax7fBd1RpQhVug6yvlNrc94PXisJpDQVG6W9LnmO+4RcWURojkk
D76aNv/8x//43//rffqf4Y/ytszmsCz+UfT5LV6drv3vf6p//qP6v//09P2//+lp40pjpHY8qRxb
uHr99+9v93ER8n8W/wUKo8+qCGN0BhcTTIsronibp0HnnH1+IWH/6UpK+3q9nNDa//VKnDgtb1b0
jxNT+gD+gnAkdzBC6sGtFZjkkcH8jNg7COrVaaJQb4C0PlBe48l//lu8z3+KWX/qv920qya0w25E
EIdAjEz8m5e2m0y4omPFVOJHkTd4OP/TazqubZTUtjae7/nm12sOU6hti90XDe+h+cHJHmpCy76y
GAKbgmUdPn5+Pfe3e/z1eh8et0/Nm+MnxX9RQwuD1f9oTYQcjIl29/8/V9K2+PXOimCaMkxQGAHt
0bnplly89JyVzyLtTX+5qd9fnKOF6wmPsUpd7eOllm7MnFLjFx7TxSY40+/ZeWngrVibsph52FTu
Yrb/8f3h3WHqcl3jYAf78CQrheYxqtB19dojNHesI5yCAm9sgoDA867/86tp6dg+o8TxHPnhacYs
4D4oVlIW0zy9KEJs6rMeqlNIBeovN/aHT9JhOXAUNW4Gt5LrGPq378Dqpcm7jmvh6xE/jDYlWhom
pWpw7Z2L5vnQhlO6nRDirodqWZxShFu7z2/4T+/033/E+u//7UeQtykFqzeyPUSDdHk8ioGinJYB
SGpJnSHGjvL5Ff/waRjbOEa7dHYUtMRfrzggMUNCyKcoc2rn5ZBUFz7q9Bebf/z6+aX+9IiNhJLK
x+jw5Sv567VSIElx2K7gCSArh4wC8500NfS0BBfEkLXVQceDday61iXxVRbAmZPlL3O85hq/zvHr
5sN3pG1cXzrmw2tORDSHyHyZeeuUOkEnMmLXWnuiDVKmZUNyNlUhdvJ5WyaXn9//ny7tSlsq5Uns
AP6Hb0fVrMRKUlMvnUKeL870RTblPcHNuA2pkGopgsPnVxTrB/Lxbl1Ak55N20779ofxZMpWDalD
rJ/sU1TbQfezdDIcJRWWfHY77w2Wm5+BDbu3CIV9TFpgYJlR/f/DQ3eVkr6n+L5Y8n598Z6CGV7k
Mz9DBOrVTsPg2Aw9khVp5q8ymeRd6mM/+M9XGcOiLn1f8dQ9+eF5D3PtckJmTVNWa75m7YSbvFPa
ocQCuZIoFsvxg/3nT/xP7xgRgee5QvC8//VC/u0DjtLCqxKHwdQ2on9PxkY8ctJzDgCDkaup8rtP
C+Pl82uq31+yz0vWbF5cZ73bX5+u1eYWCkDia8e8R7qXpn5fHiLt4M/+/ELrsvzraHI9tS42UmHG
4Bj+64Uan3fWI9SiddjS4qC+EWznnGpWEukc+snc73OW2ZumR1v7+aV/n6Z+vfSHERRbcROZ2uLU
Vct4n/EycWVQJkq0VR0/v5T4/R26WtuelpL9oPI+vsPFbfKxCJcKQNkcnsd9vZwmXQCumRrwoK7r
79ysbQ8E0TXwZxSYJDtI74Vrk0Sy+CHhGR4Wn8Clb7UMFbbnGSuiB/DkL2NNrM/7w/v45Yd+eB9O
6Uma4zaMAzCzvpF30cgpSbTehV5hiBN5jOnybanrYOeWiIgpj9a04j9/XH98Wq4ykp2IFNr78CMA
93h8WehoC3YjGF6myf460t55ss2E44EiI6CgvIki++zzC/9hSKwzmk03Q9gcHT8Me+mMfcPZd62l
ZmiQpy65E4FJEHoEyV+e9O/36AnNjtVztEMj3f1wj2xVfXw267mqFeQiVIu6zScA5EQfTBe1bgVd
5whdx+c3+IfZe70s0ybZDEYK8eEOvdEq7ahH5lh5lcbGhFzLObPywL5VoP3v3UZ038pKJAkwA9y+
iImLFE8+/kFAl37i/+WB/+kpwM9HZGAYy/Lj8t0gZ27i2sYY5Kfj1g7qbNfV9rS1OOoxhz+GvVf/
ZXCtU/SvI9wT/37JD589Besi6Vy8SK14xGJQX/AD8CXyF8aGAlW6Qe0oI4SarAHV357/+qd/dvUP
z7+u+n4JVmMS6dvPbj0ll20l2/vmoq/mkbCTrcMWcKNT2exoqgukQDZg6mjOQTX89Qzzh6cvOZSy
+9SCFcZ8eBQ9Gt2Y0yuPIu6QR9aTzQyEaH4Ou4ONRaLdJlNH3/bzMfj7lO/BBGAW810WY+l/2IGb
3o+seIVddktgX5hVZxU018ZC9ugJu7+ZWvJYckdnf3n2v3/cxrFdh08b5xdFuw8nRKln+jnFQFmn
GWCO9Sl+sqQvXFRCfGl/GWXiT1djPBtD98DhZPPhatT0q5FVm2YnGzMHVsB2mVB7VBhfNwBWkKbR
S7zopKVvfUuPl4pWIM0nF9WOZeCYUFC661cXS2eIKv/8DXi/DULjIsbAtMWXQEzqh7kHFj6EqCYm
/KFpQBI6TjZfzVg9L2XfQcGNB8B2n19xHda/DnujfQysHvUQWuEf96mVjBqgutTAw6SzL6l46+Pg
G/GXh/77yOJxM57ZR/DktfPhmcNXcCuCs2uQl5iQKB/7GvxHhDypf+9qDUNxKIIo3BCupapXfCbY
eT+/z9/eOmuHEr4j2DQ5rPYfnmw/BCjeyLFAZ1kL78KfUzjSSWig8mLdDL2Lzy/32w1zOVdw7lAu
tyvcD9tRqx81sVvksaXIn24k0gLuFk0TfDT7Ih+k/xNAVXhp6T759vmVfxtCv17Z+1Di8VSJxAS6
wDaaOsLwEjFgpe1oZNfwqbM5PuYdloC/PN3f5qt1ZQaMww6FaYNjH6Ps33fC3rhY9Ugqt0r/D3Vn
thw3smXZXynLd2QBcExu1lVmHXMEGZwpSnqBkZQExzyP39V/0D/WC8ysW2KQRnY+1n1IM12RQgTg
8OGcvdfuzS0Nrfq29UCuuH5DvKld0P2yO7f/ZFS980wRT3J6tygY6Jh2X1+1tQqRNB1jt6rnpBR3
7NsDVrACzBaqkY9v65v3xNFNnZfE0106X55zcq0sGKCUNU0KjbSGDVpa6QW+KGRBH1/mna9EDZVh
w1aUqel08yFVzdCFCUGmgZsC+ZyNRXbSHNwyGz8Zou9cilkbc7GU3D7Tnp/pb8/Mx7gPj6QF0x6m
hE0alY/2UZkYMf3px8ff6p0x+epSJ29Dq4e13riy4qAkJoTFlk4lKxrJq1mgNWKnOkxK/dNyEiPi
t693+sDo4mNjFiMI39AVF62mWStOpgSrB0Pzyaz9ttaBN91mOzwfeynOnpaTDN0wa4/aKaBCR0B8
nDTQw7S78JWLdd6husNoCdIFPvbOZtf5JR30ePvxPX47QPkMjjQkpnDdkdb8uH97nG4b0N6vMIpX
lPiDdZs4JHcnWZd8cp23z1I4rm0gjZzP95Z9Mr8UjdMBBmNmS7BDkJ6sRx70nDxNZ5YVYgbKOVqX
Y9/5+Ou9d1nGhSNsylaeflod7I0giOnEKYCtwiyPlh7l6hvhQVNwkbRhGm2rLnfNT8bQe/eU6YwF
0jI4Clgn43YKbLSPEBpWaWdjfqJ92O8NXHXxJ2/92z0Jhw0dP6zO8LHnstHrh+en3jSGOTrnPq0i
1M6OXRwhBmHBsOL8vLeF9uigy/2KaGI4YjrVb6yxLi5bB+tRHKGZRsdmoYBJ5RGZRnbz8b1/b3zP
Z2Rr/nwuw+tkbEUU6mq3cDDz4eMiGEv0N3HW3VvRpGiMOd5VUIwBkUGoqq49gl0mKpgIVnYff4x3
noZLdXgu27KX4LT0+iZxAHLhFsPeG6rKx2AryJXCWle05fHjC83/0Ks90TzCKPpKZmHeKWMei7+9
Svmo+hyZG+2gviNFbbbZqzRCDdaNznFQ9rM5kbny8TXfzsavr3ky1NwiTBC8RjmtzVpdpznp2KgM
nF2lLO3h40u9cx9//3qns5WWGuyT6i5clbQsvqD0bze0MvNPCqDvfiFpCKEzTQjpnoyZpCi0Emc9
NxH2J4k0ms+z8oFCIl5afvyF3m62KPPSWKPHRm2CPd7r56XZdjCaJrp5hURiQZMNtNjYoOKc/D6+
TgFo7dsy5jTVN8p2P7n4/GB+Gywc1QXVv5c6mc4e97TwKKs6qtsWS1bYqvpMpArvugoKLO05MKiW
KFipgM10kHKvIauaVx9/95Pb/HJ5OpgmJXZODt7pKh7kRFQgLCO8ryvKTU6j/SBiGa5N79Nq+ksJ
4vSrmrwSlvAEJyjz5L3osZGbhhoQ+BDV5yif5poD4NawB8ZqfeYOuKsNYwVnzsTpIFfAHWH/egOR
e6o7M7z6k3np3e/OxMRx1ZImN//1c6+CoYiQLYulr4+hdhcOLljcCslY8dSTcj7+/PhWn0wLL7ea
8rohLPaC1IVOLmeJxHadDnOC39rsJkY8pMzK9WSDDi0kpT/pzIhe3fWdT8aY8943dWxWBjaHktnv
ZOrzULoFlUQdZTh9jY9D0zaF5gPdz7wB3UKPo8GAHG2V8aos8G7gvKJWMUixT+gJbJRbRBufFj/C
eOuLh+ThCiUAksoeaLQ07OjQQkUJstxdj+iBwTYNycppSYzTXPcS+eMZbrv7srFutQJ5MJGFsIVI
3tXc4NeYlUhGXRANWawh1oy7OXDtSxo6RFWjwjbizED4DKR0CoPuUMyNcLxRiFaG+Clqi9so758o
r0PCry0waIRKC7C3ySDuu0GB0XBgCzdXoUh/1oncxFmMn780l6YNEzuM9OtWVVdxbT8gMuEkID4b
ZO89ddY8CiKCE7LhnEzMKekvuebSyBlKr4jOKj3x020VEEe0JOMtI3dvgMM4ZeSkfzzcTnY883Cb
eyh0fOdq5Ju3LeX0hvqE4Vboob9tG2UcK6FH2zJxszMC5Lr9x9c7WRbm6/E/k92OZHv3tsXc64hO
bbrZelV3eytPW+x8TnT78VXefitLt21rFgLYDqfxk5E8mRjkMgycZEpW41ZYg7kKfXIXNb9tL4mu
kOuPr/f2zWFLPr8xBkv5/Pa+niNGKi0+xgjUAH4Gf74cwnJNPNRAWnIcqE++nHGyEnEPERLS7jM4
e3hzyeP11fDoILYRvKf4z5ozFZEiIwgs3iRzXKAM42ELaQWu2zR+dRU+P1nJZkv1dlzoNu7GCY/N
ahCk8xLg5Bx6a/wVqoDYBlk4/2x5/uuTWkBcTDr1tn36HEZrMuy4A2ajG2O2dgvdprqYI09FDb39
54+AK/3rUvNN+207VQgPJbKHYcnsGoK3xqJZwZkerlWLWfXjS70zuihc8gik49EHPZ0n5cSxoET9
t6gdb1gitfXXcmoVMYmcHLrWUp/sFN++M5SzhMnOg0duGKdLQiv9MHIQoWFxhSmz7LI0TJcWyuZ2
9fEXO23/vDwvz6atS217fnlO3psmcGoIDrSycWyNRLTnzBlHKlDEQEwt4sBFpZVFRzCWW1fbuJiw
ZXcOxhrIImHYQgUsAWpYZME8ffzB3nu/fv9cJw9XY51k8wc3GNWu/TUgtR2oTtUuw6xXnyz379xs
9njSofk0H5be7LTaCMlog3qBGzDWK5VEwDnMsWnrfzwTspPE+OAglKAmevoWx0Hn22mOK8LNJMj6
0ZaZtvEmi0XxH9883j8OmKwtumudbt48EjTbyQHrQa3C36ueztBCeRgXyjCChPXxxYy3O9X5FWQH
wXaRsuTpvj+SScmaojOEuimMl8icKXYTCdSsMdrhBRVmejH0ubtyVaR2cTsUMy++vJu6rNkWua0t
dBwdOOUn/JBRIJKbWKYt/APUBQtUJ+IqyYt0/ORjv9yE17tOPjZDbD4fScMQJwuwwYggPgXylRrR
+NOPGr/WjfW1HqClFWYklwG9s4c6RVqnFenNPK0D/xto3Iaww9BiA6ZD/LnyhTccqrBDwdjKbs0e
bli3Xu5tchvYX2AnFEhbv9mUlNpWbul+x2WIeQrvCIRyR8e73n81ulABrw0O1mDYs4LSoRMK1TvR
C8LGEoPQOmUsbV2dxVpL8o34WUifPGTv2FbyV+nF+qpFlnlWmKl3RmraV86zM4mjJCgBsFKgj/Zy
0M30mDUNiBMrPsgRerWpV8FSn2xjWdaopT8eF283OK/ur3VS0DET+GVT2cOWiQhhooqe3Ub4bVZl
aspLXNs4jzTd/ESJdNruZD6zdYsyDlVj13w7GIOaPUKDfoCZWjFxYtwAqwldbDfvUfZwQ8MdOcm4
kA3RoMZV3PfJNJVatjRn//FryGcxTXb2HnUFXYjXC9QwGn2cz546igLROU4P9PKwFTZ2PIjNxzf7
nXmcdqqk0UIBYX4Z50nut8VwbqrWWkL5cyi7cVyQufIEe5NMtIrmdkoRBTsBmyPcLgvHH4c7+PEo
YQnGXAbGVN59/GnePnp2YcwHkvI98j795NFbzuhNXUAOcYSCMVoh5W1Xg+rU3qfaLy7IOZiML2Uv
7fuPrzt/ydevNNf1UBQKyRZXPy13ibEjjS6EW5N2PfiVLOxXhuy8T6p3bzdjLJRMriZ3Gx2acfJY
7WKKwsxARpIyL+0rOUQ7txkgTCZZ9YjbGmdJFXUgJHvc7f/8C1ITRutrI1fwvJM5S+cYAfqXS2cN
+DI0rskOk45/+fFVEA+/cyNR6fAy4bdjRj/ZFZAZiUWg4jq1Da8ACPp21GqgyEvqVvzZcynMPmTF
11QQfNj88AEHD51aaQHB8C4IJrIrWa+nER/wJdq4hVaZQFdWnQcLqMcBEmINu6tgE01TQ0jRsgy+
45lgptCXbUCGQ3LTTlderm+qgXyILF7jvuIQmSBNL/YCMi0QH7I2ANCW1EeMDXQRPdxh8FqmzkVj
DPDcQhKG7HOvnqlD5xrZBvKxg8yUKZplDoGd0Cjm/BmomABbvdlhCCC5IjWmcADlDiQI+F5y3rdR
eUjV8E1j8x1o3wkVSMJqafgRc/z3AE8dzlhSmfGAtfYDKVJ9s3HVjg0ve1ADlolRnsf4eo1Lr4Wf
5VuribaEE5nLHOQQZU1rvPM9wljuFRQPlunR/oI7C0zXvdWBUCAkL8WidJeQ60wfszBv2hafjnvo
SZnvS7Eop0viq/BXLVzjIibxKMf5O9wTHIN5G/Ya1hOCB13a3Qp2g+c/T+SOC+cXwZ2TuCDIbiIf
WzFHxGBnWBum4tmmDh03j3GLrHAtCWRIwa11NshovVzm2UMjy4Ml4XfF8SVyxIUBx3CKjx2Jmm26
yfDJoc+33DUCTXxeh5iUb/mttr0FjxY8GDxawry1Fm6UuTOFf2i1rZVs4tZYesyS7tKBMORfKL++
GJJtD4Elro5zRmvETI5NJg/uITQTRGeQNqrf9uUZ8BNdPuXQFeMtIFdYUO1BEQ/TdGc4OAKCS2HS
G/nNYIG86678bhvIZo2xl1CVK4tchFxB5cQ3PhF7/MWsQGrGt2H/SMIaoTvQbwwYdf3PYLrPm3MT
PwPeAQ4czcGJb0jDspNrM950GQns7CPqkLib8vvA6lNFTxWyybIhtScM1zaGIXQ4ZKFhj5nQdLkS
o/NE4sHsBbkorL2bxEtlg0Fm65YlDgw+MFzNd7u9IPsjBakUYrsexm+T/Jl3rKa3CcaIOM72aDkM
/9JLvtsQ1ouMfFGACLat3WdZDv4MHwQue5adA6zbXQHDt3EWfkRqVRttCufQyWsFdoRYGmzDWMBH
CxsRwahJu4OuDJTDXletvkoQAzbOVUz4Y5d6R6pk/BVbjMzaRB1PyVlL/9LMVziPdKhMpvZk+sMV
KIq1Ue2o1sQYaB3Qih/PVu9N+iAjhbQFB3FEXK9XPq3yzSgJEH7mZjieB1oMfJs+9SddzZdZ/XRt
oUQJ2xapvEO34PVlBjsKavoDHPgH+9xSCb4hsbSs+phbgoRpt4nXDpbwH55vB+eqrkkNIVl5wla6
6OKy++RA+vZ4xGI/d475MIKKgPn609RYdTs9p8oW+uRtt2S57YoUB1bq158dJt6efSlT0YE3PANX
Cyvf60vpuJtdnzTThdWSuqJaq7+dIuFcDUMBnoVy+D9+njgS5mYjuh2e6+n1vNCvhylv4NbRj5l3
54M8B74sPyt+vl3jcPpZHk/SoIjApun195oNPHY1odCsUuN8Uvjc4UIU02oIoWkR/Jad5wmrwD8d
rK58qeSYwqZjdVpIsKmN9B3GU8rXKtsZfoV5tgqC/cdXmYf867E6ayY4jtGApz6in4zVaCocrFYB
0gU7vQdncCRS6KFFybyqAHjbmvuNfbm7Kizrk53D262RSw2BeEqP/Z/lnMpTsI/LlmT5Eglr0tyr
RJnHzjZq2ogw6Ujz7jc0z9WGsNfPdDjvXxkLApoNmsinTxPevYicgCsLGyt4lQIDKX0izjBOi12k
CBTFcOru/Fq2nzzSd94PDhtsdDl0oMk5LR8U5hQ7TkiQ21z8/N6IoN2htCK/0JhElIGzmlG8Hz/f
d3b7nsFzZa8riNB8Y0AABKZFudugooxpTosQ0LQ0SnWAJU4WF9a+dW8n4XeRduOSf8FDAGURKT+4
9Srvm2z98cd5O9w81MhzW5OenEXH7PWbNFIOIvtB51BcOcG2NLap9gWnDY2xCtDIRdDIcVF6lvaJ
FeTNC0yJETM15zyiZGmbnFy2w9MyEOsZrBpi2ZB69QP8itVUT+Jl35U1wFnDGvU86tIOC+snU/Cb
5z5fnqOjxXuGwNQ+eclCobdUqAK18ugOdnuBIWP4jsDelND5Rk2YxP+YaFw/vtenPXOqkFzWQVCJ
aAE31Ok6FGC79JweFnmk+/WmHvOKULYufs4dEZ3FDtzD1g6hY44jmYEOGNg+g/X3yYeY5/xXE8zL
h6CLoOu0SPnP6ycuo7kDayEKKY26Bw4leny1GXTZCblAyhEUJmhnLf3aIAhhmhNmnI46T4/A9ZOn
8HoQeLxSlEnRN7NWcE84rrz+JBRqCMg20hkrTc0IRJIDNgtzv8a1Sa3kNYzDTw/2rx/9m4uePnry
fAbFlDJTPezoMRChYFOb6VO7KiklHCM/6fNP3rHXu5w3lzxdFUlCqTXdId6k1ePKXpdjUTzXmISH
T6aWd65DJcRj7UUiTH/3ZFWUjqps0FnsYw26Y3GjG3cSKsbu4wE0/yv/PX5evs3vVzFPCgS5Vehl
HpRMCwWalO3oRaV+cEyicw82Ao/mr8v9+ytTbv1i0n3Oi7EKCXg7+eN/HsPnKq/zX83/mn/tXz/2
+pf+87L4md021c+fzfGxOP3JV7/Iv//39VePzeOrP6wz6kjjdfuzGm9+1m3S/Jd9eP7J/9+//Lef
L//K3Vj8/I8/Hn+kYbYiAaUKn5s//v6r2W8sqVq9aCD+ZVGer/H3D1w8pvzuTZ79+L//Jwsf3/29
n4918x9/aLb8ExUNhQUO+5IXSjAu+p8vf+U4f84rjYvwFO2gKSz+KsPEpvg190+We9OTFCQctqK4
4f74N5IfXv7OEH/yd+Kl7Yc+F9nqH/91H67+Ggt/PaL3bdWGcdoEYzJFCceYZI+P/cs4LSh6TVdl
E/W8FY2MbmklmGSamZfrhEW770NBomIfhnjBbCO5CGJJ1q0p1mQ7eAuHnd7D2In+CEw5OYMq0TwT
+TfegUwY1vBHCO7NquR89EpjQeFjBKtnNv4Svo+zUNBHlgWHt0DzNnA9Rs6pkbNl1q1v2tStLDzq
9LGXBQ7Wa/rM+r7RNPfR7QOxrs0Q6qae2lvDiQ0Q4xl8DhtWZkp+8oZgHlYvECbLkE0VYmyKdHh+
zPFoeTDFy8kGGpHShTx6KWhnbIb2LUQqOhWytaloJsRVpzQnlw4cr7uAQv8jaZ21AxO2j0gWS4BZ
yLh+CHLH7xdEZxq48EfPeqpCSXGGwE6Of5TZl75qWm05qrkRhIxn3KkUEKklg+BpMvViLYbGeU5F
P0MCbSpBMveTC7f2uotI2ON9MeN2liW8xHGRNFX9lEd1Cgi7z9yvka+7/FZRlbddkIHibEH2uUPb
NqAuyu5AuIuwn2JypwYCxCziKi2gXAAKbYd0ADzBVBX6MsDCihdt4wbVhIl/LK9L2gpLQBrTtvfb
dFlJM7iY3DbfQ/WpjnUosj2YMOLlErLMoCACdLt0w2w8QmMgPZ2FC84IHSxhjSSJBoGEA20VS1kX
HPbRdq50YisXUrnNMZwKqAND7W6NBB17XcIYZQdWLrOxafZDbOWkuLsdnViTOrvDE7pxuPbXtsRW
ZQettcMhVh6myKDkMyBBjx1ACE1d2BDAHGtbGYkiBBlWLffaWOtORciXioGVK69ZNn2lLQO9InOq
KpS2RQqp+DhJYGzddCLayCWVG9mFQT6O2ZS/sjGGSK3IgVmGohdnSU84uG4k43mmFfauisLoYUxF
SIa6yX9MCQzZNrS90gdibMB14ajvB4+1HTf4MST88yjMLod1ISfrobbBWfrQy5Z+5UEuSYLh0goq
Eo1G27oLyEldelk3AK/1+2Pod2xCoOChv4BRtmhB6WzccJqWqm4CCPyGLLcy8RTOfYozi5xu4mOV
FM5OL0X1a+rr8oEur38MtQooH8DD4czSTMoOedff4b6ne+MVWb32UjO7g4Un1y4Q07OYYsGhbQ0J
W8yr713RT9fG0KEbpzl9VhmWaktKixEZtxvyWbMVNTJSKrxiblxhgFr1hkbKoWS+5OjCyFzUgrzq
HKnGWrebflOTuHVmkSl26PvKm5FXYhk1/AUBHnJOqObniF4luLfmn2TP5mHyYKug+7gRCNa0y1u9
6nrCagd1XZedPPc6WX2FesePx/38OYjfkOdxAbZpEUSF+BaD3FrVSQOfmEX6oZ55RX3jJdugEnx2
a+AHQRTwOxE/mEcVpLREZasgLqGM9Lr465edMQKthYoXWIOKCVeGLPDMQVvf5LnfbzNTzsG0VQDY
oEF9tAmEPZ2HUtbEpBSWnWxgQg27WjXFHYTTYYei0XvIofndNcCt9EWEkujMbrUemHskzxTt1iW8
6omJF432kqI/JgElKm1Lnyy9DYpUXYZU6ifoer641cc+RPvrA2xDAaXfj51tkynomIeBSeDBSHRY
52Iod5GmOd81wi6/J6FV2SsfNNw6NgBEpxaM0xVP2L3S7Nw+gARuCf1LkksAMPLa8zS4jiQ7XfWD
zX1E4PQYp6m39fyk2f91R/OGHmRqc0ejYMab6BW3nWE8PFReZF3XMp6J1bmXl5exJFtk3XsJYcq1
Lb2LwLRaeodzVR6ASU/6Yqlw+ff8Yy/PA9uPesgtBQ7NkiGUSB8+45LHpx56aDiXfS/Mb8Bzqq/W
pE07zWNAxa0Iz+J+JMCxlOAE4swiBXWwrHs3Mgtq6uHoLEkOKw9NrpDOJqNYeVNR3nJog/ceK3vG
B4/4RKy+8y+tblIPVt0TABmUpXogfLP62uspcJCXgY0imsKLVY/ZIYgF30ZHhrTC2qTv9Mgv+HLt
OBG9wMer2ToUa7YE1VdSlpt9JKvgxywzXnpjNbDYDKFY64HgJtamqJkwct2694BFbseCPQUMw9Z7
zHFlzRk1+D3DimSHIDZJDOrTlDUyrqCX90U9PM10xWVAcyld003kY2CcvEPQSmsgnvg/rarw+I8a
7jxiuI2/36PYVPNbXYK30lk3bvUOROwmsAmTW+Zup50FMa9xYPNv9bXv0Zj1Z2BDWoNlXhkkEtJp
MO0unVYxpi5vJTPY/GUzRgC6hT7UO4gPGaX4VJhLqisEiqDWYJqrEImCBErJsm/wsz6nplYRkNEK
89yQubV1M6AtC4Ry7nbQOvHglW1LpAj7onnu1tZDNZRqKcLKJ22VYtlStNp05MNNtzZdTPR1jmgv
HBsnOm6AmV6vkmaTEpb7nb5Qe3D0qSBHXbj4Zws/dq81WMikQymDr0cPC1a6oXkT2LTSvQfu1H91
9F77EgawI6F+SYIfyBkt98nkuoSoaSFZCHruAPYRzbcah7o1B3DYt9xUn9yUPuKk2bEA34ShO4zr
TMva63SCwlbqOVkBQ1/fZKVMb7RcyJ+uGPunjG/wY1DVdCXYbX6DjKrfBh2DMuFhPIRD1exAbUe7
XplknCD6hZLL24WgKNQF8fKJe89sGxSrsfdS1l2fBm9nBxExQYTWUDg07HsqJcEtBJ2ICIxGXlhM
rd/70tT2QePhK6ApySmxbZMvtQPnlwQuspQDFfiUMPRoM5sPYJIUOMxAp6f9kcQw9zLD6nFvRAXk
JO6uu8h11z0n6HzSl02MBAAdRKnMTeob9cHoq/5yHIjSS31+1G/N4ktH0hOJoSb6VXqHDbUZZpkV
Inu1zEmMvmvrKgcMp/dsaDg8H/LJmg6qE/UmrolijHw2MUSTFBsnTRuGUOsnHcAuO+2WUa3nhyAM
9S9tXtqcT1EQH9htTLSACNUEm1T51xYcx33QdcE2YuIOWNsEDItkMH9h0yt/ONZQHKkoeBu3FQUc
tiEEX+toA1EbsASTVatRVVmZgU2hgz8Hz9JLxFeHc1m9YqV1f3jwldWibkzQv0Ws50dZRM7RSQv/
MtGS4opdjHudxnTWelRiOLrkaHKuhclCHmPxYAILPbfdhFABxLmOx/B1PG0Dj7T9NqgRLF0WVQ5s
USMrMd+wX7jDHu7dqFg3yw31PzKqvDB1FqFR108+zKrzMTHcZYf1f621df7Uqkn7lgx2721gK5bi
aSy96mCKkIdfuMwB8LUJUcnj/VBqTIqTPpx3VRw/abrGalCS8CEDJ79BdOr9EDE3vuz8/Mq3LXvH
7kde+EIblt1YEZdRMlPlcOsXjZe7SC+q9MIsSF2jPezqV6UTzJCosqi2Xcs+zuodNtb0yEwnXSbD
ZK1C1KG3UZZVZ8VoElITNnIrBPpsVLZjsivNWGdjBD0w6qJmV8Z1vaSSH57lGt5yWze0q9pO1VpT
tn0gwVsspwKoUJqwLjP1hptR7739zDzexRPWsNrLoVUPqXE2kUX+jRfJ3NKIbQ59ANwsbGjjeHny
xHAPrguQo4uBSMJ9n7L89cOY3dBjRUmVCNgGkKwbUH2ddo0vdvrC0lGu9ZFtIakP6g7ZGWh2QPRX
la1MGrr9dOP74KvNcDCXXj4Rj4hRfJWno3/tNx75aSaRj1kFvMqNRHwhitzcmpMV3KlJ6WuXk9mR
8RNACHbc/ofROxnR2YD8yehIgstImtoKQjexmhO4yi7WyA/x0+bC7sN0BXF1+lFWlcm305xN1Y8P
qE3NjV8NnMOCzj2GtQGaPDOnn1o0xvsC3ORD2RPM6QB+h9cRLUprILDA6+pnsMzBI9ESCe9p5BLM
BPXUhl4CjTsmlQji63BeaKrcO5NHXkvLe33dTTIkMdQU6pfBBBBvcmnJ70ntJukSKUJI2w16J+42
iVOlqTX1FMVeyCY0Slq62h0rsih6FnfyvAH3J0n3c2omdRlbU3TbjKlzE/sRgU/6ZFnDYcw0sRuG
wbqRZpR/931ADwurcsjeSgJ5p3VZ/6zlDfHqcsjPAz2ACeF3YXkVtwyiRWOWhVr4orHuonBKLrNk
ssQ67sCre9PAiq+RmZvAnBXkoHXWsKk8g0ZYmzPNLlKrAKISFyk85kSWhpzLxPEVa1JTr1UKOnJh
hGPMDqMqizuDTN9jV9rmoY5MKP4Wm9onQxBduiI7i5PGyAmU8JvCv+YAHB3/JguPgxZstSAozsc+
GZZBPqa3IIAVrdtUBxitjPK+DTN3C1az++qZgLsXWLDERe5PdHIxNJsGzTVgoS0tS9w5LWFu0KaB
OFqaBiAR6+sm1fJk32t2Qeac3durEf9LtAn0WNv3xKT/cpzR+QXYV8RLASYGcqY0r9gM6YQuZPUu
T0p7n7KL+E5+XkBiVBHuoE7XGyNJfBwOgVTgmprW+t5SXjlURdmrlZxCeU7sqKTGWxveikQcCgJx
lRWXg0D9GmmIlRdUSvxH02MG88em+zHAo0ghEAwR08YoOXoZ+RzLGyGPfma75zL/Ah0hkLP2CQnT
isn71icNAtTJidURiL2hk0AbEE9ZmeaG9iMyNaAnbreM66BRK2DDzc/Gad2zvzjL3chBcgHsqrlO
+4KjMToTFlm3UsfG98OV64bGmSEL8qglJrVF2lSkzJpF/s0crOCXnjTeBfmI5r6omuAKQnTHtsog
TM2sM7B/thGYhxI8ILkifqe8JbglQIluTpSRUeXfMm2q74tkQrFLO6+d87P6+isASXcC2RgaF2HU
0ihtOwtcUgUj1V1mTersDa3W9qg36WK00Dm51cVdwIJLztUo8ovOarIbhCpls+EslAEmaUcyTNos
f4A+EGzHVoU7qjbEmAYGgt2KVDVGZriLzEg/xmYXzdYCTZ2P0STJESzkd31w1GVPFX2Xck6/683c
vpOsDpqprrGrbyQRc/eaoMO0YM5PnhG4mXvBXu8HBNymR+mttbD3jeocDVp42fSm2BLrB7kFIt8t
0Grn3jf06qKCDLmzyBZYtWkSeGQCR4h6TM4pc3w4DNcUuv05gRbNGlWy/6VV1njdsX89Np7dSTQb
oYauykrdc850OgHVY30eKiPYETYWAcNNCUlInBbATesGIOT6bh2VoC0NaktHqwnDfV+HoFSjZNhE
LcnKRV91h6aHhCP6OvoCrqI8DBpdyrUXm85tGenZI5u86cyauW2IYoJtjmp6E4/jLCbyxFlql+Wl
rUX9xnONYVhoKkzvBelB59aQVThyTWOdG/V0VHDIyIfPsZUqGxTvlIfkeKTusVVO/UCMhLMrcsu/
1hvSFmCNltRLxh/smBThkHV0Q27PtBEqqo+92SIHMULvq1YMRNFXU3EkPm28Ko0ELZip9P04Os09
62a/Vm1RfqmKJib1LIFxmwH0jhcU5MZf9LMkiV5OE56nvCmbthmTc6jC3rHv8/pHa2TTzqdDfVsZ
ntr5AzM/jU/6GirKh7XQ63ozcny8Qr1tbwsyhb5g47R2TJHadsLhOQf0Ntlt7tcYhXtTQkT3gitK
FM0G+qO2w3jWbqLQ6+1FnhGwlGlEvadDr34KAO0rZ2gImSX84Ga0KFgYpQ69o6DEjyh8tL9X5ISw
xsvskIydufMpLpFCZ+Srai5IdYgfQIgyy+pG1Z454+hTvajjZ3bgcmmlc+67LqvLBJ52yqIFOAS2
v66gweRIXpPRR9TCdb8UKg5vhF3J+zAknoZYdRzO9AFZH0bTeaLnWl7SfHMvjNhHQ5SP8SZD77dm
exWtTSdjU+C0/dk4Bf2+LQirzHSRr/SBDDeXOKhrzg7Es3LOHZ4RFlX7hjSIL7aWajtbFs3aoYj6
VasL8UOVIadqcl9vyOMjpk7rouuyNj1iZPo5H9FuN0EnxIPZyOZHHqTGxjcCdbRYlP0lCkntRiOg
gIJSGUv2uEZ8j2JXkc5M7CoMuVQd/TGWt61vhjcvjZZ/1Pn4n9bTwHT3WzfpTT/jfz9XP39vZbz8
+N9tDHoVM+uHFjSgI2SLsy3n7zaGK/7E46tzPiTIBL/DbLj67zYG+m/dBljgAm6x5cwR+Vcbw/gT
WiLCFxqd9B8AGvyTNgYemFetr9lnrs+gBw/XneNxxZPWVzCgFJJ9oK/qqKPaWRvauC/ino1vLnNH
W+TTEBw8ciFQdhb9jUr19LyEGrYbI1XdBVMrWBzy0L1UQek+UCPhHaLkD5XL6ZNgmdOanCmEqNN0
t4jXXcYcs6wCUW1KofmKDA9iLhaWQaR5HeT+uSoNYyv9wT3PzSoOKUpF1PcLaR91W43nQxq5Szyu
Ju9NO5x7o2P/nLxRXiVBqT1TQk2/FBTtDpwFok3EKrmGV+CuGxfYOjoe4yrtZL1XTUdIRunxursI
/Jdd5cFsmTXYi8ZqQJOPTnr4Kw2DNBnzvI+IQ4y81v42FHHyaHcZxVvPr6yHfkTSxjrUWdcTSpDZ
BEsEvdMgt0rZUK6KOCgPbs7Jq20185hWgnez0tNvRmybz+lg1ZtAk911H8fDpRBdvJ8QKTMJI0Ec
9UTtx8gl4ZbT8GWYD81FGRrpZtD/H3vnlWQ3km3ZEaEMWvxCXH1vaMUfGCNIQmvhAGbzxtIT6wW+
6teMIDtprHrVbdZWX2mWmSQuAIf78eN7r61Fjx0gwMRzHOIzZmISjlqdhoTCkcyE0m1Sg16WCTdt
C3WvqoRNG5ApAtJyooM25eMFNjoVmCXXKp0MHeN3hA981At1g793PtdsVgJwofQ55nHZD2Xk4Kqp
2iBcBjK5ouKTLNXXEyExW6XE4LXoZu83YQHkM2QOJzkn3QIXJ21YHizqknyYfALvVXelhwdOXi8b
uWFhbIc2uyWmRQbjQsbSqM9z0PcSOaeaHW26pTO9zMrJBXAU7W0hZvzQOlVN5oftCK+QRiDPJova
YofFzmy08CqDvM4MSDaqnihuBzGa47l5OFQqGWhk7ihe3IvKY7Eybwc8SLs1IANl5ncpaT1S2tW0
bEsipmRNkq8zWt/XXLLflLy+Tcg2JZiMWX4ajUX0NzE7pYbsBQFIbW81aZV8Koze6fRAUsm5s14K
9uVNA6mulRIiXQhwrBuPf1OObP4EEg3lXCuShItpgoPWIvUl7Y2P5ZbE8XlJjib2lEy5JhAIXhFA
BJ/BQfu2N6p7qQSKoEeZvgnnVHnIJau+GVBj3K/RCL5MWbInGKF/Kid2zq4wZOd6NMICMfisvRlz
r7w0ccxRBYYMT5Aesc+7lHBERnXkzhn7+7HVrFOoGxSehEVJJIhRIC3whDAW6gv7VDYPnLJmL7oj
Q+SuK7YhYqxlr0MidL00tCk8g57LFtYZ1fOUId016oxQbNrm7VUqZVJz4MC084dyAS5Y9Rmu9d6e
tU9jnqGLXePqFnZyBCek9c4C+CAxiExBuuyYHtJxNnedFc03LYTrs8od0s5o8lOVdSQ6JCk76LjJ
qU57rd1nZBHdCeKGgOfrfJw0Lz41rTw+GFKYaq6ldtk5K41qnwPd3CL6s++NfqmvnMgoLtYgV0GS
pNr1YLfOE+EPq77UlNpHATcj2hHtiBw7z2PMfzMNzK+qSd5bWSjJzZQ2ZEIZiCRee6hjLyJRgGZG
VVffWRzw+WgHCMheCOL6Uo6rAkEeKLPdqTY4n0IgNW7lPCVuqQ2JldQNA8F7pKYkvVay1F1iK46v
c2S6N449Z36OVphts2lU54yUsBtVNJMGn9TmcGWJM7PwScSg/6v12Svny+G+lgmljKUyPoZykj8Q
mzoec5KDdnE0LV6H5tfktIdd9VTb5qEzwuaiqrNINzQv2js5nI07ZTFCzI6W8ZkwIPmwxI52mMO8
/pRrdLI4BRhi4tmBsAaMIaqNJDNRWXPizarB9xYRv7FJysG5NFHaPRKTVm3bptdNfEiZsxWxId4q
zgP3Yl5anx1/dELYI+3I4Q03WBWLqyUDXFLVnbWjNRW+EbTYbkn56N024Q16/HwTlmSayinCrMI+
OEU2+ND5S0IN2C1xSI07p1CNfj8QubTJ4Htz7EA+mTv3NCLlHg0mDtdy12Vq7mmLoB8dm6x6HUyx
67bvySQOzXa89IVcH4emG67axRDPNGjZwFWd8dxwkLubOErzOnwAtAvlMrokDalEdqkkzGOxmn2T
tdTaOdARPxERkV9NI04PryZvah2W5bmfOeLpmY5Sr2sT/Zg6hXafh33/UCDritykGKaDiLv8Kadx
HCRDBq91kdRhm6jqeJfqvbhuZiy6utooZ6OT6TsVtX7ujKbeEPyBYr1MiRDt2RQ6b2Wlmsae/za+
0AYuvTIO5Usd4fl1J1LEglmy9Y3WkSeANc0K0a13+mf6hcO2yIl9FrbImUl16Wi28kD4CJwprzZ1
YodL1QwfrEXSt8nUC1JHmlGhz6zqy3apTNB09NKk+6rplRtN60MWjIiQPZ8BNb/FY2IEMwvVa2g3
8zcwIiJln9iSaaAlVoZuYq52QL/YlVbNREgtXrubxUbbqULQuir4snzCVXJfVSWTNX9SzibBGbRl
2sYvlIVQhESl56Whh2hLVcYsoa7opjFnG5mNjbdavrcNaLODZYvIUwenebKUrvLtgZRpgCbOcRl0
49gVtXlcCA3dqBoNdF0dQ5/zVI14jZAkubEtApUD0YsmKcaltnlJbbqEe7KturPSmh0bYVaLRZIU
jktzccpajAwmeYK79UB+CxtdeeREJLksbTFu2e5BKp2aGlFCKvLQr1HLULJFyAxyVAlVYNLgOs6t
Wt/2zWR8kdFS+XqYkEWQdHV71U/lVG4AAVZoAaxK4tzl9J9xYmj8w8lvwdMuXpF/RfXsyK6Whbrm
ksQ63lWwiCI/s/oTyV/CCaolNkd20pryqogh2i9dInMIEFl7ZeAIbxC1SsDgUrBjCmWOaYnzE6z+
mFMUGjxd81kxmP0tMgXdtLTnTSbN+WeZCd0zmt7ZtLGpBvY0M2cROem3fdOfs4QGbDwU08mi9XwK
ISp6FHLFEz0p8WaOE8aPzsq8KR3lDcEd9t2s2ON1X1vTmRSG9EYSHWVKWJCSblPSgiGgeJvsTrq0
2RJtskSLrs0lQtwR4rF3CcJ0buuy1/d1Xmc7Q5itn6DaOVh0TsigNk26yEM8cTiRl+ecCJNXS4ps
Pyn1iJxVYexGm4aehY7qGl1bFbB4m6c2cjSfffJIb56E8aaDr6UDCj/2NmkSDV8q075WvihrHkhi
pOlRzdvBL9COnFNMlJuRG9jEkqpvFpKCsEYAg8GxVXO0TEjvrDTVrlFGVrY6Snb5ZFY+nTTtAHFp
2NZ1J7/MfVh95XSWHFCnk5Qd4lWSwDWQ0gO5Z8FQpA6VT/2NkLfxEFZzvtVoOW9CeXL2Ngd+p95M
SchrFaJHY7O8tkaER23E6QjZiENAz5m8RBZyLwptAIgCqHNl6gsTQBcesl7RvJxekhfid3dtK0Pm
lFPLg7QWW/59GYgiiwL0R6sTJV62EivbuZqHbhfleX1YOsniO6PhPXUJ1hJiEJGk2M0d/4uzVyiY
djVn5d6wpvBISrF4oaKFfkTj19a7bZI539OSs3uzqpgEB7088qerQNOYXHqDcaAvLeoCM7kLlxiF
hWmLTbKUPkV2dySshXboUsn+2JLLJ+LG2dAcMPcQNaIAiZcetJ0gCrCYFHKZxka5kUxnvtNDW93/
+Qb7/09pITK5dXP6fxYWXn9u/8d//LgT//uf+PteXDf/hkLZlFfeKPJBPNb/tRc37L8hPMCe7oCU
Q0Rsqv+1F1f/xgYZ96Zj451lvTAR/P6vrbjzN5JLIZii9+Wff7gTf78PR8rorNwxvKIsIqvNZBXC
/mCYVXIQ3XOFObeVnXtLGsmoygljDiPr+YeH8ncl44+BMO8Vyt8vhDIZHQSGf9vQ9PWH/HAhlc6O
E1Z4KWvbFl5elDd5tVw5yBU3uGeONY3wv74gzQo6b2suzaoI/X5B6Ag4aDSeosyu7/0Fi7LhuEaA
GVg43fVb0/rCbvBky9Fd1NWS1+aFr5Bf/8cXpT+C3lNHko/xY5VM/3CX/0KsO70UhKu4n7lflX7L
xzfJ1GgMhUT5Xi7Vs4y31FpeOkt++esbfD9eGImMPUOG5W7TOiL6gfbRjzeIZKVZuhD/l1x/EVPk
ZfknTTJ/o77++SI6TSocXeSUaGub6P1FnDkxSGRE1Tb21t5KzzXG7XYZN396K+tV8PXiRYD79N1d
8sO7Svu8GyPZhvWPhmx20NvoCBb/kDnMA1uvgp6YeCIAf9aHe6HBhDhFcE7fK4960V0GlBCWuCrm
t7++m/VD/d/DfX0xXAemKZ8zmmDd/mADSQkkRllA0VlqztGYrV0qmvw37+Wj++8/L8JbRxrPp0X/
8P2L+b/r/uPXGCicKCewk2B8XGfWH8eiI9TEBDzH0hwTP8L+jFBiUw+mqCx+81n//HC5kknUCkwB
Gqrmh5f4D5orf3UV6L54qODurq6W9/eTxLTbiIhf7eAaohwjfoYG9/inw4S7IM+NdgJtJvUjfFHK
jMiZbUKHVPLs7Vo+lPrvkF7vJ951JHIJxrzKrZhr+/n9bZB8GIliBQNonDv/BRhA0co/BAN8v7Qu
29wb6n1cfx/ek5Oxb1AmSn7ygSnAHaImiZeQ7//6GX5EvayXIT2ZVjmsTGA5H4mInF9GibF+a4Y7
+slOz/y0PM+CktiVPN2VN+qJit7MPGXw2yyYk414tX4zJNfB8P575zeAMsX5ALcGE+X7p/zfE1n1
i1e7Qn+Z/3m/Mjr59xeFHdQjVWVijiXlrY/tTzygxzpqYP8qTw7zjzst9W+sTdp3B9uHWzWB8ykG
MxtWv4+lw78xDP/GMPwbw/BvDMP/EwzD+23O98XPxIyJ+5szVAhnbOl+rEn+25g/P5fMgAZlSwHM
wFaHbc/769b9bHMoiWmlmsU71tnYGb9lnf3yYtjj1sX9e0X04WJ6+88kF/6iLCJwDZI++0d2ux83
clJmj9pIUq4bJWf6dTMHe3+9nv/8ztBo8cKIBKA+55j7/e0gu20LfSavue6qEUZJb7uWZW0aq/Fr
ErISuf8dfPTnWzJZx2zsgN/zUT/Sm3Hx/iMAo59fExIAth4csAN44MD9/X0BGq2zgk03ieGvqfaq
tChh29+4z395DYQGpNrANqUUeX+NaciF3QuOMqx8NTuIDWXZfpLH37wiZa3l39cAlKvcDQWASam/
ui9//K7oxXHU+y8Cmv1cenF9dlo8WkohXVufyQ8bx4qk3fVIZMWdZHvkeQ+xHS1unZt7ta+//PXY
/MXzNdaUrNVZvzJOPrzDfyas7edB6WAgp9dK/4AS3vxwqSihoU4EKWiXeDD3iUkAsZB/GxD0y6sg
M8FDCzpW/1g7K2PPl5atg5LJzE0HUeLG6X/Dv/vFU+ML1VCPcSsASz980driCES+TBnQVdwkU32p
m7w8f/3rd/OLW8EpzA5UoTZdK+L340BHc9dY61W0Pg6gVwMq+t3U9ItLcAvfVTn0XZDkvL/EHHGC
pkIdd2cZMIue2WcTQdkf3obDIOZpMZ9DNWXr9v4aIlUnQ0zs15jsd3Vkk3dfDn9mqGdd5CIGFTyo
CBzSkP7eX+QfZNL99Li4CtmNKtoitoGYhd9fJbGSbnFWmOXCIbx20/7xbMffb6+9NVV3dO2njIRO
wULyHWWIZin7AWWYdc3vUIY/DWF+PcGQXINLsVH/MLE6WU7XvqdvtBjMpj2mEYxpKHol/6/f/q+u
Q0OWvizxUci7Plznn0Eo/eLt6Os8hg4DS/xPAw0XYq8aObqOPrpgy3IR4Xh/fjPgL6iB8Mfjjf/w
/qErz9hzmcLQ0/tj+qTNn2kW/OYi61B9txQh+qGzC4GaxG1AyB923m3cDZMl803aFq2aQeVAv/JV
ndlSPEvYof/0lhRt9fnTEsL1z+N7P6RbXURhgsyeqyVXmqPsQK4eYjv+zTD43u38cFdEFXHWsK4y
NJA/PLp/LTnzpxUW4obMsLcgbjFgtPW//7DCToRKW2kGOdOIlKe55bisjkbMYIgPstT5za1/bGoQ
6UNXm04FjQ3eqvZhapKI3Ux5yJQwLdHfM841W5svo2nup6I7jf0SICH8DTyTN/f97/3hiTNLEXbl
IELmP1G3f1yklFFxuk6DvFiNNng/wlC00geyIElBHee1tEUDYeFSDFPRd2c9i4zlUc9nAwZwE2Zw
KlxRdqjqjVLRZ2SF3dCpSHpiBMhJLI/F42CGHOpq2MTU1Ttq2G3q6smkYAQ1atADLL+cMCk7jkOk
fJ9Ax1BvlbmJuvt6MbvyKJfmuLymsM76oLZn2oa4D0x7sdzCIOvtMW6lCXzAXIfDThutPnrOOwUI
O4rEuj5TVtek6cwpDHalrKWU6L85MpOTkUXWeK3XbZ09FgRU4eVPurA9DKTtglQcZemC/zGJDoM1
WdgcTaENnmM36KU01FaKJ/UySgLi56drgk/mzVyZ3Y7M0DQ9oB+RdbdKDKVwTYDMpHeaGmci6mDl
HKtKqODHyLFucZUOer5ddHT2GKWdPWoG1Fo9kn6lw/z9hMHYGmy/lJwJfGqCWIIEWjQoqUs8U+63
YZ54RsdvIEBsBugfSdRunmSEUQe4eEosuAE27CHEATGOn1lRDoWep4Glmnnk5mWHkV+XYLXH5tR4
SFZDPyEkIURE2E57BzP3HUkbZyRgrppdJo7it3UvdJ8c3cTjpyebaI7LTQSvjVyWcfG1xJAvnS0t
ftFzXV5gTCxL1OwkJTIAM2j6idRNK9AlWccir9gcq8Sq2GA7hN2UW8JruNljg2HMl2HSQv4YizOB
BfIZ9x9fooIMTgaKE6hRaG0rImqDXgvx0/dy7mYS/A9yU1fBQxgHOjDCq6qNNeSnZbKpQhsxZ96X
jwQgzlsSTZKNlNS5h+uw22Pz6a4In24PM3pzf+6q4rpWRukMMNcEJGkoQYrpYNMY4eivDd4j8V6T
V1QgOy3hzNs8W4ZzrSEY0oy0IFlDiQJJGOq3btbVu6SMnbvMSAE3tjl6/dRBKljFhmdDYvP0SJM2
7A7rI28apzDn9q+d0/SHbpQ1BoSVbVtZx7g0Ijc1tIF4QYBbG6WS12SQsdoPGXJTJx2Wq5qPw5/K
eCaAMVkeHLUxwPgsyt00p/2p1fr8WFi14qpJprj4MUOepJN6cVNbF13SYSdJi3QQRS+fo2ayfKMg
BkXqyu5YyqAnSTTIMY4uwzZdinFXOKl8HUW5c0prvT+g1sPN0oz9yYiQN7RxOe6k2JGDReTOvrMN
sWNQyW5Lhb/NFsc5DrITn6ywfdWFFm5HeyouzJI8ubaLwTSMqkf+1HLOmo7edqqbt/wd5QGZ1Hjr
SLp8uxR6t3PGQmxUZoZXleTSPU2IdJNkIkUwXZvbsefDjJpUuoxF4xywHbFgmm13se24+VzUi3Q0
1H6+nUuluyzTsPhSbKu7jro6oLuvnaWZ3I8kMZODmk1FgLam2y91BvCrnm1XQrP9MmNgCUYSlrYL
TBE0GE6nuYh10Xi147Kds2x+kQY4uFXUmkepGBJfmmTEYrIBhq8qjcd60pUblfi3r6E1R1tlqcZD
XgvcWfmYBdEMRo1jeMVVrKY7pdIYb0fmJHSrOEaVPpKY6cwYvmuqbdF/1Mcxl5qtEWUWHB1deOks
xC6J0vG2a3WQMg7GjbZNSRbDhe1x7l0cDSjdJ6OKpiBphvqLYzCBuHKB5mUDc8S5VgrU305sxrHL
A1YO49K0Rz2aOEgfrMz+nBtjd2kRyl3zitojxvgc674tvXZqaexTxK6E0lfEVQtM0Lsq7NsXy0hb
yIct6RfoZiIUmlL+NtVR/M1YRlmBnK05l6qzUmg0afGkrKvHapGGkrt0kBsMG3XvVNeagrpMi54k
5lrZjeQxQ7JV6NFRslrsN1rTtNaOPoh1n2gx2r6yMsuAdZwJRons9r6ckvSyYPwfQRJuhKTA8lFV
2L5KowPkIJ/XZWBYJ/oo5fMUjtEDYTbdY4ux+WaZltX/Y1uP0jxkL3GFHc8ts9DEHokTb2OvSns9
MoZHhNIN3vJ0Vf1qOoJDT2ts/TFpRPLQl8ULbIT5LkZteKzqeFsTabFUpEq1i2a7OnR4jHrItmAT
2SCLybPbNZV5p6eyYFRlG4rEfSaqz5kub2yHlJ45NM9FqfvaUJ7y3L6gJu48E9mWLXVbo1B3FgxV
T7cLe6P07f0Ytie0HofQRqSuaElzHLL8KVG1TWTZV2Y+w/FobMlN6ilYMAhp0WIGAp3XPm7K44jH
DgjwZENPso/mSmzhMNsOcIHeKGl1OyKnJIekLGW/brvPw7Qv1VzxFRIUQbJMQSROkzHuUe8+5XP8
BM5CX9d0zcvK5KRjwfAG9GeA0jdNY+/keqNH6nFU30h8QWTFQRhYHy4utcaRblfmzkLCtBt77aDf
TWL25b64RKHYibS9p0oItNni10QHJcxvxmm+WTTjbspxqdJMseijkJG8QQC2c0D1gDSwXCPRvo6D
QdSLuBpC2EuTinfOfNPk1vKRXiM/NKBzqLOT8ysieO4GDveKlUrGTcBoXRtgCN/lNOUHpQCXJtX0
JMm2kUo0nxEGFJ4Ul7aPAbn067rc6c0U1Kr0ddKgRjgTBCIsnQBSEZImZffViKFGOKX6oirDt7EL
b50+AjFMDtNiXC0x0xaVF7psyeskosThBKSeUo7P+EoUVzakJxPvgjvXxUsyYsRV8jsYIDCBwR3U
1ujKSNXr4iufyKZLWbuTSD9kk+Qh7FUAhltPSD1YwbPmFXNbIChP8jDMVl9yESDkPRkkt4PntQNB
SgMJCPspbrZ5FL8WCL8RMbuiIQSxn4EFWjIUEwVVYB1YGgjnBBz1vPQZ+I/oAUdBtAvbVdSvgw6p
05OIsDvX6XxiSAaLHrrl0MVum/GShXpGvrYH2HWjxvCbkwzlTdhkx17CNjrrHIZqjT67mOk+N7YT
DPp4zByr9ppmAGodF2juy3Jw46TeYMe7wy9zq9QQFKM1u8NpK+nacYhhD60Wtwk3STJ4JSgaNdUN
5QbP8RcQRJ4kJ56SKZ8kCzmexbzvxU59O6n9W9lWAMsjYXlGJD3bk3lX1LjW4g5tL7HYsS5WoIy4
Auq4dQato4XA2xKj9UVvxodqCR8LpXtDYh4B8ewO6vDWaiO2uSzeLhG6VWS26ghAm9Uq8kJVfCvL
F2lZFmbsu3K2z6WTbYvFOGrirrBIeleqyBsT+s1MJyf+h1tm5YReVX0NgOTTkNuPSz0D9cgybWsk
E+MwkZ/TTLlCWnq2u/FbvAbxjKldHYzQuK/t+m1CsoowWgVxytNF8IjEOz4WYjUAOgBakImnlde0
AiNAr23iUn0kWeNr2sysXhejQnANLW7pn0tTuGpvfQkT6VLykNtpOpip/jTVhbfgKQpVXoAluSRo
nbtIvrYi6JdSccaL62mCKDKbaTYaGYDEuyStLy8PpgJKQkFdispVko5zfAW70VfYcaUUjeDVvToE
yR27hq54Efgs0Akb0ob46Zc8Kq9mNPEVPpmi9KoFSANstKWZNh0wGRGPe0FfJOokMi7oyipMWUsT
qHJ+73Q5yIYpUMrSW3JsO7HslV2F06FnQLY9nH39RpYQiK+1eXctos+jDFS0elCpRtoi5zs3bpsx
O/QqMeVCfpSn9LCoziaFiJGZfYxbIjoNyWcjvY1CPqtm2QzqRKw97tKpgK1gbyujPOuLjjfoSw9k
YWVZEbNCqJHkrqFzrfWYsnaCh7oroy/24njwGe7n3PzctG82OlMXdlLqhsLcISne9KiXE7sPslJ9
rQ15jarfZi0TS/RasmMZHOHHxQOhbvcjUIU5yl3koLssMbw0yzzTCbeZxngvF4B86mdaKe6QH/lp
MSJZkEn45R4ptM9lWW/m+DPV+IYUn82k6duoGuHK1pDcAWSUJLXoTRBazn4KuzXuy7WpGdUh8uum
OEiUHKSs7xt4bRUEfOblBwqjPSJUvxVhMNindM5XZbTXY18RoG2gsLti7ryZjDqZbLq6fC2pN4zo
W6KOhCqEG0UI38Zgjtn7oMovIMuCedHcCn9BosEI6F4k7URHjdc/gnG/xz3rjkyGYEVUZ9kjyvUL
S9kOa+wzNLmOkyRwFtsGGkPrzJeheiyg+uV2WPtxfKJcG7xO+9LMLHssK3XR8ChHd8CoMd+pwykX
d6XYybjPHLFbhn06Nb4hCU+UocuOfj0T2aaUkFX0xkmCm0EYNJZbiYEtS5nXKmGQmeDwqoutlxsz
Lz2S1D4hUDzNpfZNB3zPfij24Lt4gzr40RDt+ly5Jzsp3cgtu7YUfbkyjF905s0oT315zCkfaEQp
/bwpGpCBk7qAy+tSav+Q2ARRH8bIOqFvuaaLQEBh1npq9aVt56tuOktQFzFxH1VsPlMieSqhO4lG
pMXcbjvWXl3cWeGRgyQbgL1QkWrTLhZ6kOlKsBIGDa33wAf5QjSgTDWPOR1CorldQjZrq8YaPmVe
G/gQ7UCBuq8u9UlWPve6cIlfdFtsB8SY+RUtjyKydkv/GUsb+H5nL8RN0j8aRs78eBVnuGMcnxp4
o/AV2V1xItZu0i8RmpuuGWNu37rJRtPX6qu+OYzyvbo6vRNfZ6fXOh5QkjRq2Rc/tRXRmXRLxI2g
vIiup+6hzC69rgY6hARDetPpmNQUVLYSRDT7RlsPlF5AZnpEXYes2jWmfKeKjrHhuDJbzIR4i8nC
CqkX2xj7XhfpwQIpRDVrv5hlivrepZ/nq1rO5/KmjwRpZJLb5nwhMYF9A9HDJeWrdZJxcSSbbCGU
Mn5d2qfa5CUvWFKgVkwxTzedPQhPrqRtl2bP7s3VAKsIbSNUUh4wSubHvDnV8+dSyF5Nz2aJvtmf
QjhbRnIpk5WA6SG2cRUWwWW5KHHmgStLzMCaPiXycQjxAgUmqn+TTmrlWWIr2q0esp07W3SlSfdg
B7FJCXYwm54/uins+y6/x5Yw0g8wO0hFCVN+x370q05jSlsUj5SHUYJz4lxsdQn6aDrQBXQlHTBi
Vh4qVoq+cGgAtNt05ZE6xbHV2N/O4yFVVS/SzC+tyAhUiQAYsNZTf9ac75R82SqZC19MwjmW7AIO
fjvZkkf/HAwLxYcxUc/gD1mKk+7s+eYmB3aL3Hj4vTw6c08ARo6ymu3Cpjt0CU5OM/taQTbrq/br
IBnnSCXWC6dofz12C8CvWrs1ncWrtJTYuxGSe1ov4hXQTbarFjsj9mHaEBiOizClDQCB0rDS67I1
D0VCklsanRMNPBbeyrBucQClW8o+GjgbdKSb3NnF800fin2l3ev1g81wUCjgF/UuL0MCMtMABtgG
KCMQJ/MQk58lt/21RSUJjJmNGUUBVlgkkftCvrLZkyn3vXEdjWeTu1Y7eyctKvPQp2mW3EGXzln1
MirwYiQXv8qmMJKnbmZuX1mfZn00xjsplQIUiz6nO0SXWgfTIfF08ruOTbTxLFuzD09VMfFEWQJj
YaBXu8J8xihrhcRD4KnFoFlWLz0pYvrKtOkCS8Ig19g8ltqPmptKXr8y1ovoro4fDflZNo9teBlh
RRjWZVYGAlyCob5RVT+li6jMB+pV0wLlOm4V/S3L5z0IDK+i59dN9zhrPV3L9t3obNSMb7eEz1WM
rtHrfq7fD8tWd26rzvG1ELN5VO3VaDiO+pvSkGBTXXTQS9Z2zqOzs7yIutxqGatcNdGe43nFhAAt
Xmlc5nJXJg8W9lXlzq6eNWZ+k00Z+CHT3qXhHaguz0j3iwLl/1XXtzooQuWZDWPYbSFYuEt6YLfh
glb3RLQboYfidBcPiXMBhDLrPViU3J+GzbIEBl0AAlK1OA6SNFj6WzjrrmHgRs6xrdMYDjqz3DJC
hSYHobBoivHhs6BCL1vXarqNYEZyYJGqsVHS+dapoNw6Wej4psbiZUf2c9KPwtcyvp8JOlNCP2QJ
y2AqnYdFG2/kin0p/fdQ6g8c2hzIgNz29VWFx0st7mY1PuTmcl3Iph9Xsjfh2tJzeqQT4RU5DdXM
+VSI9NWiApYiy8cyjF7wvMjPg7ZXxJGMJcyFcMrajUHeRdVttPaxsfDf7LuOglO6Fvopau5FdzUV
z1K+LfNyY6v5WxIzUKW+Ok7oPBXMW6KjbpRLbHvalg75p1mYWBJtc5MRiVPa9b01U9CN2q5JMQ4V
2TebTILOEDcUdgeJjN4WwSbLvIdhe1cW/eoSY2U9tbU4jN1Y+sCCAtWmqYDPMxuIA2omj79n38tf
yCnw5cTcr9Z2tZ6/LJp8i18fjziqlW7ZmlLXwl5j1q2018iKvUj07lJgWpeUluGQblqiS4eQ+cXq
loMIFzeZU9WF0k3+8fUwB0rN83mZCLs2wS+piFJ6Ysz0aN7nzb2WPIQ19dLs93NzpU2TVyY362a5
qsYdTu2gWn1V024pxOdUovgfV8pRGUjWeMhoskV98WTLM5bsjZPtUpItpVKgqR6uu7SgIm/ss+wk
UB0L+QJbye/INh3T8bmQJJYgYzvIrR/rX8f6uFBlW8V5gZhmFtib5pOk1MHYXEXNnt6Aj7vNnc01
spujebm75NP6IQehig3yQIw5WDQvm7UTbu+dqGl/yMwo+NX7MnMXIA6JIe7GhZUkXoKmH+j+yteK
KWg2Ng+SYp2M7mIoXdAL66GJHvI0J+SYpmsH7lGTbmpHetQHeZtSkIUqOYw97i5x7WjxF11yrrHB
USLCnAO0UGFv0KwBFAGDVW1OVExbylKIlj7F8a3CUq5KMHiMeKslNQQ+fS+JHJxEC3ji2zCQEtM9
y1QQE/Yao7914oMuPZdy77XSm5jKvSp/Qevi5SL1JDoSbU141GNlJXzclPl6eBCJeVLXCC9b2c6i
3U/9iK2LOVM8EermEQmxKWWipMsc3ETixUtK43feNGCFnKEngQCTbxvv86i9T/XwNunPAwQENfrC
DORZyj3b4aBOFnZVJpV3zjojnRDA74u8hfJ107NIyHdla8GTJLzvTaYYLPrnrn0kHpUQyH3WPoAi
oCcyuPCtT0UT3YdZx2RQeTneuQymnPs/OTqLJckNLYh+kSLEsBUVMzRsFD0NYmZ9vU954Xgv7LGn
p0q6kJk3E4gEKwBcSCNGqHpXMt2KnN/NDHwZhjeEJbGX69UrCmaw8Tx2ayIquvFD5sxc3jahRCsS
NmVHzlLoEj7kqNXbHD2XUGeiYReBXXnxBQJhXaPCBSMO2fVw6ruTpiy2MZnblg0mVgw3Vjh1TK94
tPL1ZF6g8ToOfFIjbrOKUN4l6zrhXZY8Ovwzi5lF/SKUrKeSsAqHhivfT0PoDnkk2XrO6q4pbwEf
NSf/RfHPNC4mJFWN2LsoTxP24RY2X/VHKy9ui2uvNb2PybZtpHU1ma7O3S+uQr8zdkpcWVNBcNOm
lJlJAzg7vHYuphZutmhnDbaemqONOLFjkJCTBCtagOgA2PHc+hUoPyfau0lS8WWN3ChdjmKMuwRb
VyCUfmJ0Hqs+qxSnv2a5S7nMrBp9FfSMZop4GBb9Tpdwskhwyanbgztvxh4LuzRw+hq0JWqcwuSK
FKghMQuXPdSrElgp7RJXbLJ1Z5vatM55wUsq0ELaGMffXjqp26GvYAc4mzeDDUbGG0Q/zzLNb3GO
rwp32dMyuPVs2RLASWr1L8c7L2qI1LJML84GT+Vtq+TWK/TUw+gVkvRHZNylueTe1AYbOcYzvrU+
kqVlhJbWVjpshty6iNanlsSnaAlOIS6HlaZvwoYRF1e3V4ef1ZzdU/Twp3fzUXWUJN6kYuD3AdYx
oXlLDGpjLHi4BK5efqmZbG50vL0cHB/C0xLoK1Uq7gAcCob7yfugG0AcBttCTUaxzY1KiMNlpvNw
p791OdpFP7rlEON6Nj0W3F9So3CEtCYfzMKWNFupvfIlYMKgF89GW+5Z9tsUoT8b49s0yvQj5Rjq
kVMTaiJGIa7I7abTrL9wst6iV1RvJfKdvNrHecDxKUyvbU651MSfUe9/O2lwOYH3+hlH67navmyh
66p2mGhwDX4WpbTKrBc6ajK0YZsBErGsmrQnyi10TTXfDUN/LDvMu+YG2GmfEp7TZhKQSOlouk+4
mCAM6yUstia4UlQCoYOkYYq3AvC/9Fzukm1rt+IA7qtc1VbAFa3eWPp7lZ8H/RM77S0FO7G1WfLm
IPS5w/fUadhST/6lhLaGFF6xKn/rrjulkQoymUHW8qSDPST8HCYjSjYU695UD6mku+l0kEYyEdJQ
Zkae/krhX7SA4JqJ8bGU6b6Tv5iAMh1CIv+ZRwMuUMAAJnsQ/0zuYfKRBSAm0pT7Yojvr5WwB0yH
RH5reOWm9LfT0o6dnkUS66BQ07f98ozb6f+FZ56wrJBS8vq8Qix/Qz76sceIhCbGgXFrg277cC5E
MnWkamkudmNOkn8P2X1SWZn02pchuMZA37RVtZFU3efM5TDN5akpMzep9bOCr6xQNtuFbCNMr1fK
GHrZ1D0HocLRKziOS+VJYKn0pH0l1a7RgK9V0VkG0jBz4Rco86mlj8T6ietHIuCvGmjQeS/7+ZFZ
t3XV5TRXGpkDXfl6g11V/MK/wMN/QoL9bRz8Mewlk3ca8EHRhligN25pFOhkk3VnYVAMTzEuoz+k
wz6OZa6rRz8fL1OfbNToAb1FUEDNR4txfkZKXBif4izeLX1xkpv3mNwknJWeZcRRefwCf8K9EPce
VmG3ZpAvYVqvZaD5kaU7GNiMZkxGhe9BhjE1mR56jsoJcwfgw4MAR+mGCU2N26uiMAqw9DdgLxJj
U2H6Op1OILlQadO/jCGvoXplGc6CgCV+PW1T3O9wLnCJZvG0MKBuTOqhz7StKKWeVSnugEfQwprU
azbm/3askSqcX0C+8BYllr437joRhAn/QYvfsUaq0MIEg+vJlg69KH6IGGzXOmqKqcbTomPLxxGx
T/kROkGFR++li6hlW7Hvf9Ol/dcnw7/UmhWm6dxYRRNX+VMOM5Uq3KsP/fxN8ObFmvrjyE9JJEPG
RZzJJiKnwEfwORPYYBBBy2l+YzQzH0Ka3cd8bk8FpnSnqC4fplr7ucTtnFHQ6vP6hnX46LRy99kr
RKTNKQGiahHM3pQq9zkKf/D9ewpR+quX1RMY4ndaImZv5H9+PdZ4desx0G3N/JpU0r+xn1gLXhnE
qNN7T8EV0Rfg4tZFl2qrEbptfnnX81VXTY+fAKaNbO5ltkIbtMcd/qTD/7u1KvwoSnrWyYBYYcrk
FVVwzdleXBQbujOq5ACaVjitilR9yCPFd8ZEkMe6xtlrNoBVe0BJpQgyd+HPfCWYBPiDfIH/C0Td
yn9V2hNTkCkw+MNIsMckg1saEP2iLuD7KVnO2FQ3EcT6hQqdEZVQEDUO+mtN+wjjeUVIw7kn2yRc
ym3XiOsI68W+kO8QezBAykqejCNGZIYrSdM51FM3GNRrowDfF7RCdaz/cNG+haH8DM34vcI3y26t
imorCtuoKe4tQ6+dK9lfLAgPshjeSANFaZLOD0WMH3mj6m7R67Ty8sOIEwgNqd/hrvdAwfNY8F0u
8Cu2UyM8aSZ6FkKIt30w+WgZNgVqA0Bx46r36X4Q2nM8j3sd5yUImzVa2nKV5MtbTBbgS+16lyPD
JQjGsQYBH8AJr32gxwBLl0r7Msf6LEhEySTWWZwAjaaC6aDeBun0gTPavipbEBh5lwBJKpGxQQn0
NI3oQGTKRZNYSCtJJo5axE18WiAdZX8ip7TBpAUzfw885MHh8T5Ws2updhj2iNCxjb4eCZB3wCjo
ZygqXKnPb2YYXoZ4wpBRNndlm/2LYoDjtnBQeVzLaPmDC/lU63ldjgR0KBX2Wp0bRgpYWqrdSmW5
zRgp2fqSBbagp3shoOIoSDt0RWL+Ct6sEb8YiZRbMz1hQ/4csugwduEXnlVolaZ9A/yJa+UmLJfK
V/reD2SggJqcHlwZ26XH2F46VnL4B+6Kr8i0Qb20aQ38UEBB4eSVCv9wRoqcQSfqBaBA8ZjC7VoV
dpNhdcFPyJYq+qsUr5rG3CQwtbkwbYVUXqNTdLknVeywY0aFRRBkcy8I/Uec6Y/ahHyQyUwFKgRF
Y4njYPI0yymrV7xqseKM5hLzbB2atsA8V9pGwD5mla0njJhNa0JgsIDvEcN1XeTAL6DNw+G7jpVn
Oq67IfRwrGNFUCnakZ2ZGZk/B+zuXCxNXPCLA1F0qzzPN6Upn3StuxdRuZmG/JKkIClMmSHWMz2u
3Vn9G5PuioUYhdZMV1OpeVFQXMw5O1GZ1nLcIwdS3nHjWQml8exTYd2UN2N518qnJfZ3URT8qgo+
TSH0S824jvIZceoxVGYcS5PdCNM3JuTMsxKgs3OW2bjUSupFer4hKGZb6hU+Wbj6JGa1NeZ5nXWl
Y1n7AvNYSVncZW7dzjCdgDmwsIjfE0jujZVtUvf0d9XtUn0fxv/kF0yH75iiQ3BL99b6V2BlInco
QyAfokjxjJkBi5exCNCRW3BmFj8PYIl6XUL2JJi90noToYcbMANAaJ7nmdMUdYuR8KEw8UwvZLel
i/Z6tRIRL4jBb95b/pSpPpaHq5z8nQz3qcLQHZT5gEYD8h1wcMLy7NduVNIlmff50v7wFP/KBERf
/WxuG+MgGl8wiY7VQUIv6Rr9F8jazItd/TE7bhrpIecFHuyt3eKvnUTeSx3d5D0Bwl9p8axaNHuz
+qFM+7nnq63hGVBxprh7R0RDFiMjNG71KcopWos/D6E9Zneca5ieFTACw5WhXjos3dHY2AHO7En4
ytWO1xWJPDaONFe5o22R3jNl09aao5cHtyMJOVtbg5Cgcwl6cExlb+YfJoh6W8ICL+hQpH2YXaSF
4BjWOgWnFFzoYjsbwUlKZjRcZMqS5s6UW7Syz2NtNyMFHBe2GXfJDp+fB8oLv9dvL6ipNxvyCjBa
1Ky9lYtrRRScxYp2DXN/aeZ+WFDw++9aIsREI4eGX7184yxHrJH0I/ckUicLkCHsWo3vtdq9LO2I
55bCf1IaXSVt9Io42cdLfciXyNMmej1maoWVe2bYQLT+kcKYjNVFH5pvIWztcnwFNCVQuTgRA02h
Kd2ZpFRXC+6EWLCalbIiKt6djJva8D3Qt83Y8MWW4PBhtC0p36gJGjveYiPNWNK/+ugtN6cNiQJU
+8WTK8SHr6llpke2wOADI6qaYWuWuKgA9sjEtmEku8tAWZ3nT0oY+SkI59twL0JRI5oLlXdEasL4
NhgJVF/iamLoT63xrJPpq9CNiBm2287KU8JDnOq4FWEY2kQ8jHnidzBWcn6Rxj8dvUrIKjMlu7pw
XtoGvBitFOZ7vnHYb5NxZWdluS7mwMMowcu0ewBZPV5rIXSm4pADhuu8XF1FglcsYLCOJP8xCcUz
aMR/Ulf7cakTn1WipB36GvBSeiuWV3K09ZANPqxeGNeT3PyR7fiddbs5maCmIsDUaAwoFqBqSerg
rr9tM80Gj8mEk0FwFPFQexzGHbxK3Ja8nox6nYvtdSGIYFlejM+0Kyq+XFzZMphxnHXtRMlJSn91
wx5YrbGNvMGtmfGrlYZHXyTOZIx/iWp5OWlbJlwIT3rHI5iXFnkYqO/rDx51PI44eOOrjSG5xzq+
6a3yDKaZ1xJ0W8MhvghWIf0li7PVMDS2pT7a7Fqozjhy687vDsKwq0LCEPYJKWoczS3WOmXLSdgS
0HXM2HbsI4LBO3ENdNl2uEmTk+SIJx27cutdrh/68p4PpItJsFPqe678alAj5lbXzkYpeaAl1K84
czqw0E4E3j530/cieLXlTfKXNB8i3SdeE5Iwg/ydzxKd3cDkC00kW2CPooZxrh1JnsZ5n6qoFIOj
/cvn9wz0pP0Vzf2SrMABJOz898qwCgKPdynLNkn7raoOykY06PbMTqjPDxnTOURfi3YTiBiTsl2g
frY5s+Yqh62L9Wg1hs8J/xwJ1W7phJrXizdT+TclKBxcyToK44Bv5CdKB3Fw5QyrcavfhPKCsjN7
N4tHR8MUisGLzZMGg6aVa3laheFOyVe9sAU8x3PUK7G5S+qVOuBDb86nLr0zeTlqtLg8wIEBxf0p
NBc9/iunS41pXLnC+VxLj69Y89yuMwej86r9EZTMbd/0fGWIxFCgS/k2yXaZek74JlwLV5myJy/V
nqq7hvQrv6AQSITekcbnWDmMdoX2E8fsRHsN68hYKOy0TVfxWx2g7MTh5yUXqnda8Gg03A29zHTV
wZfrD7ZXEY+EoCa1pPWtePGa8pmVK6O8GkLiIQwrzA3J6S1MsGnnqNQEAYaz8YrgsUx/huRN54qd
yqiPmeZO0q1A+4jCyjAOcwP/+55ptSOOnlwia8ZY+9lNK6F59CkO6sAH5mEZD4W0q/IvsVXdevZe
eYVy9KYNmL+wJBR0zbcpXmWxeciHcKML5yH3S2mw0WBh9dvQa5zgHgZ2o7iZde4nrL2CNc0Tml2J
maxWhf45qeMKWaDdldsIlCLjF3VgQwKETtJpDs6dzogiO71I0zvioK7d9NHNWmxerXA+NP+KkdOV
vTasegxcAsnHKDgYTnr5aOQV7bIcyX1L+aV+Hm0w6U54ezog+/fqrUhvgUZl/WbJ2ehQZ6hLAtR3
yjoQMOgEdbm36ZknxeDewFJOgM54r/JzaUlAgB50NnPb6IdT4CTlwWgA0JF7Nzsxf5P56dLokpa/
fQqQDmtx1qpjQdLhHOV+JG+ScdO1l3E6S0G8xU63VlcQKQNNPBrcwPhBqhkbayV+bcUJGPSeoKz7
MjhyhsJvGncKX7rF8J+2M3aCNXRoFdtIqfLUI7jFFvmskp1E//juaTLYCRe03uNkPoQBNykXhVF0
ElCAYWPr8uJUZDylntITILUeBQ56i0M7XxTQL46qkKwtz0nwgldZGwEb8sMARY2drDbuO6t3h69w
+SHYII7+oE4QQ3tijLIG9HGyw/dxOc/tOgflnVQCmFTo+sUdX3Wvwr/fonAxF6I+x6MwmhG3oRnB
sNoRJ1iHu4bD7fypCG8jSppS/VWWDVKOJvYLwyt6Z5xN12QKa8MDVnoK6grUgBEfBw9Iap6lcCeV
t7wn7Uo/xvN3UuwbeZ9PGBpOB1GFSP6eQdsNXujoRu6lDDszEN15Mq1nmPlYlurApONfyvuvbIv+
ZvUrQVzr0lXr9zlyKAYtSzkGEdZR47bDBHBG5JYyKnW2NR9m4xmPa2alUveL4Rb3+1HdFtpX1n4Y
lT+EpzT50LCaDFi4Pc24zahlZK/Jv2aeTHXFPyoXV09Jskk3lrlBsZ8NuZuq2yTaDwOvurqekCss
0vtYHsjLdlS8pE13NjclcmxuIfjLEeXZF9BL1kOLnyWRligAnoVJuqb4Lc4fRrubtQN5Cq1+muef
MfrXiYRQSE6N9Z+Fx6WD8CxCl527ubgfRHzDxU/wcB2XVdMp2ZUYJal/2slMapf7HZb+2xDv6n6N
MZqasBUBY4BWDY1jUP6W7AykNSz7XuU6AUr5m3wBoFRn+eCy4yXaYWIenFzxgKwM0Sv1byz13QZp
YC+c8vCZV+9VBK4MWzPkyzEp/brFRRTMkAJthZ+R/A9vtiI7av93o10KT2o9LOW+qAiEPXB5Ih82
SxT7WX5tlvcQUgont70cR26YXAJW/phb3nz4R7xGh29mhrv3QQ/XpCbmZeEP/fvMcz0FH5n5O4o/
sfKV485KZJjbhm9d9WFAyFgX/IKzAmQX3Q8WSxu5XU0hPmNvghxvuXVyBH3NY4d23Z2UR4qMs1H5
Uwx8IOU9+oEgb68JRtrmUPi05HbY5+U/RiBX076W9F2FWEVclH8nXBwDldhgvk1IdS7XS51z6WS5
gXaadNmHSUR9Tw+Oujsm0r40IdOcP8LhQxsGb1omt8OMNEEr3yqcshKgswj7brkXFK4ZpI8BMJP8
xKpRX8ENjk8rNBggZC80CYlAy2mwRDUF+kTNS6tjhRYc3UpWrsdrpssnaItSOBWaL5BXKCkPHesp
Qz3AWCgkq3wnPIeZDoiqfJpwJYM3d5yHex00FXp8AwnQwDVSctdzjH25iTlbyUMNTnp3Q5mB47gi
PfTWNbtdjaQFSmigXFIU4fdFhEsesU5qnO6TRvML69qTlWcpfxJfDYCOE2Y7ub2h9EagcOsyB73t
apksux4n1e60Pz68KDmpSPZVHbtzHCOVD37feE+UmY34xwqOQX4JrIeoXDptI0nHUT831RupWqHp
hzlRjIeG6CTZixd3EgnuiHFVRcvAgl6VeyGEqVQcGfNSkea8lme3Mh5F9UF2kR1aomsWui2AN8Ie
E+HVI0Pp6MESQrTI2A7d0ayaTdL9CcPXFF4w9EZc5WZcX7QxIZGqN2geap90NPlS7TSBJRbdObuo
sSda+1h7U3vJrvvIjxmVllZCl/bXQgYP5oXHCf0Vhq9ZsxGYpLlrOKYzYK6M6NoRuAoqhocoXOB/
rOL0ErkGwNovwuFScIAQi9qBWIR13q1Erm8kRrBfEfFe9tmT6Uvqq73gO/tlwXxHGrkz3c6s3nQg
FNErQpcQVIEFjIGwQPdl7tUMwfpEsKiwKqT7XH5YAPRxg/A6OeEJ7vZQ0FLAv0A5j+gaC1jzrYve
5bes9VWcsaOUDiyvxsFN0nvVwsl3v0t+G+avLts2SOPAeyI1A0UgHOy8aD9zshq7g6n/e51Etedx
/geh7kTzuzpvzIDwKcZQ+gQUqjA/4wgqh4XTGTllVYGVTOclgkBBJ2/6aSei0E+UHSoEa/orOohQ
gU229qDRAkE84FbugFQjInPZddIBCaMjqesa3D+GVZfQ3aPHDJsj/qbWLLpyMzu98kRNFkdrrOTt
CXyaEBLiWOB4GuIdsWmmbM1kieiPUPrI2V/RUPTob8b0L2/+YcHqSsa/hBolQ/KCI/cC+cIDSNNB
rc5SNtL+mBZ4LBZwE7eTfyYMwjQiB5LkcwRXqWXMlYFOuGpUvDFZJ/Xd7DuemJ1U0TVHJhh1Y1Cf
xjcuCGbVExc8hLUVCD3PHpRnoVwi0LqaKIBPfTkKFjivXQgfkuTJ5PEUzF5Juu6SbSzyYhD+HFSr
pv5Kk5MUH8neXUaCWYYP7hMQKnFnlHhWBybAQsfZWFSBbE9Orb3m5t7uioMo/5To9Ptk34N+Nj4i
DXvmMWh1qK+U5K6/hLlPSgmpVX2jOivooprpi7Kh8y9r3hhS27cysCi41/LWJeu+fMShN/fIaZWn
WXzILLXI9aL6bkh/cnVurSMRUHZn6X5ZO6+8Y2Tk8lsA3sEZAgxfxnB5Ibsjs/h/ELoF/5nqOKa/
3FC7Kfrk5VhK1NAPFYvnuHShLmOx52BQsiuKJcGtTkb4lAaWZKwL84ldM3ihzkcfNw+F1NDoahik
YwNKBBfzgxsjPfTr7NgsvyGBMizBHecvxWeGoLXqnmFE++anYOm3CCDS8P8UaOH4fd7aAXyDgxd/
uFY8AY1bIwDpNacmMFJDxhC7i+bq7R8BGVm/keT3dqGJWCgI22NhuBP5A63zUm9KEVo/Vwtp9S1f
hrabKI0BKwKQRZjv4pm6SPzesiF0Upj3SXps2HAyOwoJ/45/E4Lr1L+y+K6QsBiLtEnVX3P5jL41
1BEEc2bKZ2TlvpYne7VbcazmNa/H+g25p0mODgmIbEsmYsq8uyXD54CYSLVQd63ITprnEyniuu5r
My6gxPymvojUOR5XlBVJ/IM6yYRDIGxrwZmGG2vIAEvdLMc+IfQ429dGy0lNtO7ramUlsZcEs6Nz
18F2IEm/engw+DUdNGivoNo96Xpt1/nanFd6+NYHTwUQujBUT6fc81tRR9XUt5bPjACNpvpRo90g
7YnrdElEBW104wHKKxpIJF+L/IHSdJcanrUcFP1ObJFVncVwF0BmBE/tinKuI6JVAG97ZG0NdewX
EUsXLO2XiiLKRBqnTwqw663+6Xqe8M9o+CkVZwbvsdvgECJwldBTP9lH+sZBU28S0VcTMs+ABK6H
wkD8lPTfpGIRhqJxtOFpVD+NdleSTd+Ejt4T8sLQvSqCm7Yco25tJSC8BwlKIFAZQ15fsULvvRnD
VxJ/lYjihoSC5Gulj+RMDkgB8SGRjelJOIzWbMSIsu5JpoP36MjJ7eTAJbcAfdqGJr7o3JuQ+oIQ
MKWY8nTM5YZ9leyO2XL79qqZ3INPnwv9iU8Pg30jPZSp26KOTSFj9Rsr3hD8pQDr8gCstg2Czlc5
Iud5siI/rS4IU0F09Xy3xMdAeIvKD2HwQdLU9BblHEkVBGNAP9xEEZ3jipSncaKuEDxIBoh6NtXj
IHkthHl2aecrlNgQ97xWvyniuqEEQHndNVEgkyH2g3bNJK7Jx7Tdz92vxE1cQ3dveGmWHljq61UA
05xkhRhAr36WJf8pIEylfoGeLLb5pxH9q6R0q1f/TCBW5XV2AAXhlMa5YHnhCMyuahh1GhRSjMYX
zH3dg/cRLHdIer9CtsujBOuLqj3pv4QANQ2Bzfnv/0PbQzLvEVGUKvA1NucA2tRcnJipN3/mnNjE
oqCGZldPnqrCIdOxBxUc+Xqi6MheHUEWS9+YG6MqOnD4rORrqzy3wmmgTJOxPFBo5r3cMlOg9tUo
91ys76ZgG2tbc3THH9mw++p3kYn16FISDIDmAM9ZLXUUwOmTfKBN9LMQyoYooGeYzOu9TJ54Ma0R
eXC8DJHKK8tTuWrLs8GGmWg/IVi1mEiO+JzTc9reRjIlJOSQ60C5FBYqCOsSlootJBpthAELnevQ
swrWpTtMKE1f9iMIGzg1a/4U/bcP37XlpoXYikMdkdNj96AaQqS4Yivibx4eMK2Pgd+5ArOW4SA9
YZdSXr5+G/JtoWBh8xk4FUCxC6lQ5L76++IrFFJYo5KDjQUtEMES91T3ZILS0h1EwqhB8eMW9E5U
wWJcomWThofKfGZE7DA+4p0ekSuDPG3CcFSxxTOXXzwX5hmesu/2craag8kmKXoQ/gzlGD+JXyE+
A4Ujshio0ERFfAZlXrX0mmOCbHgaPa7PWKzMlnZnE+cEgbCGiyvvLWB5l8QOZ9wCtSRcW4QwORwT
iQIBwluzWUOkOghyOefnF7Tys8pvpfi66uO6weuEDx2f/mEVmewZDqb2PDQLfgaXAnEBfVKPDkKI
cPsXc4Jw2oXcYxOVQJ/xJN2bYRSrW0AucSJwnv+lKrdqWs3wBBwFqgDXnCuhnEIlKI67sOS9QJVk
z4fEvPeQJQGncsx19QP1jqIzun2WnERVM4LOPzH1l4wNZN3ism+h6lbYEI49K+uRK9duuAwdlAyx
wikl0G2KKzydMGlkV7KGwElLfhxtsK4gc3ofGZ+J8hWpb+3yPQlXa/wnV2twXOwAyLpDnohNqsp9
MLPs0HxK8i3qAgAmBxoAwA/hrd/WO1xBucJwLKIdYcm0eFvUpK3CHpGDaXb0NvlmwX/H1QYAY+gn
x9D4G9+MV5hjZB2a5RUp92m8FRfl1qOOlCTGxK6xObCxZWmXR36Q/ZSyz+Euo7aEdnxr3AyEP+Pr
UvtbHA51dyxhAIP6V5E5FAQgZQkXYY8VRMKrUH2SLsTYmqs/fFyrntdJN78rwUuWyTHHCuX4hSaC
XcEi7cb+kfSRiwrGQddXgxB+tF9pc47z45SeiuWfirhBgekidQjCFXDF2Gn15WVNPdONEzghlC7D
rkWjAvShcGJ4rtSraTKaNWtZ2xJmFsy23sHmDuuwOg/RvyEN6W3EhvYEUSJDNkMkAuOPlq652hjM
vYluM0GPFYSzPUI0RgQMFPGdyBpQtT912tXiPsr4tKyPet50sYmefpunJ7F6b8vKy8cjCnrRpGNs
Yt65cly3prw3xnOarMhE8DKJO/3gWfAjWNlRiA+vzUfdmMMGzCzLrrPE8Yx2Un8SqUS9eREHrttF
bod2uU7ADUG8IIUwFCSHLzWDlclN02WUzuxzVXqOueICRnd0Nij5qAS+mXpGih8DkaCCdZenNWda
hf5dMoXTkxePHEPYbqfr4QUIvaoV3DKeJVUGWWZe/8mjhzBNZgOfKfJ923oi/9tx/ZPkTqVGDgrq
TkPExZ+NDSF04wpNcPrG0CTC2wb/d3mP968nPZp1tJ/oYu0L/a+gyVrtQtxHJ5q7aPrKuVIfqh41
OO0GlV+LsvsxTPdZGX0rk1FfOanmJSoaieBHHP5p2j03LjqqVWRvzEtgY82bwT+tz1AkA3IK6FFi
TRtKV71d9NjNqmqVpwAVaC3aoHQrohibZJ1G9bce519Bs9eyWzYddGDmhvrHtPiBdkVTf+OOJPTZ
N9VdxjzUrkG7B9HDUKsI/zC/ZGzgGjoEPjsEy3mR+SrxzAD3CHbS8Kf+GPNJ0n0yU9qc+wU+lV/r
V5sTR8+IAEVxPF8Y/hTAFvWuN/s25Wlf6QM0/klv1pIycjHtdQUBcvzVT36YcNCHhJs0u7VVpVwR
NXc0SWnsElTs0hGnikDolvbXxFzTUstnJym+umT3GkSinHl9lOxC3o7JZ1LgnoEmmTqmbmf1KYF5
v5RuW368lrFNUzciKrhNgXzXLAEE99N71200Apy1PfxQMPwzs3MRA26mdp7cUvMkVU/IO4Syqn4a
xRvFQ5rYMfgKdlZ+boarXG6kwX9lFmWKZw5nAG7F3PERBzGeGtcG0WvE4evSbQ3xLIjHga6P8Afu
xgStk9PvUeKYAqUYyvGwOoxh7enJ4ET9SW+PKSC71J7i/jATGD0ANOTJt/iqSXuwo6579Vi7izfA
zETIt5CjUsGJ9PIotA9ZqwDdiGKF92jSNylJ4RG/ISrRi32Ey8ZED8c5BcThLuQAFnME0xfHZ9cf
uLe32wIS5r0qERBS9VSNr/YiKGcMXhDvQVOoZ324aNklZEqQ5Zv6XmuPZfySA1uuvYEdprxG2f1F
zAacZao/aohLjReV/2IpWBeaCLv8Vk/PqLiOwVWXmUtYIDddfZtxma69yuoJ9uEcmYgxDhvsZWAZ
hqQWUA+jgBrPAYB24S09RCbagmwTgL6al1TaCfNhtChoj1ZV/ao/dU0L+MvQ/5OYwC6SnxW/magc
Og3cC/gfNfw+USbXMkdPWion4cIyUFmdzRINZOm3jIe1ajjy3wtWkec1vDAnT6S0V9SO7GyM10Ry
Z/Ecq6dK2vemwzCXFA2n7V6uIGdMHLNzEuUDVTR+OvVAIOEv1hA5oC8jTY8ynMBlcmfBG6s3wtWw
f9q00b5gto6wLWja2Fb/4+i8llzFkij6RUTAwb9KgLxUkkoq80KUu3jv+fpedMQ8TMzc210lwTmZ
udfe6b8abAxmeRoMZBO925w603TV81/86QSdzKBuqKMQ9aK8IPtXRQhY/swKT1gbnxqJ87nh2lic
O+dc+SafAd9l0B3r6tT/zspEDNO811hUxuA90578L9uGFISG5AcDbiKHlsDvjf/dYpIdfcCn8Pzr
3Df+g/VUMl8Qt0VorNr4X7kcUbzldfyXFZ98qOjCefDZMoZLWJy+sAQEiRfZUfxNBYosNxHsqArX
KSM2Pwy6UV+gdiEx4Fpi8sCiS4hZpmnXwubw4bjCCyV98WQSRmVO6KueUm3ZvCgxsKzFoao2Mi9d
g2e1EFs8fAnmx5i9lMkyCj3O/h+FiM/AQ8/WKguMEphGBxKb9WM4QRHlCUjo+mqrDrRPD7P8URvD
iTilmW+MjCKGL942Ei1U7R+aQ5UdrBzUAUiDN/XA4MqON2n7ATdCvzbGXs7cr9hP5p5d5im+tERA
ajNcZTGe6pnyzeQXiU1IxUvXMZwmAynlJuxdtAfxDJv2YNufSvqoE5kBW+w17BuazmF4Kem3pcxm
VlatQ6tza/kSsbxpLP86gAHFUc1dXEDGQzJAFaY9V+b8jI1nPL7M/rtde3m2D5pnG1M+FtewZQib
7JcMobj8lJEn8oqxQNseW+yGsX6szX1ZRshK9zopMbfTsMh3E+04fqrhKz5qS0ZkPzdS4pjyhdXq
K+UGGmDXOF5ffN3rlj5DvKj/V7xHOXodOZosg/5jdLVy2qAJWgmUOV0R2C0t71tkPgXTuIkN9TW/
8+Ca8ZscnG0sN1X1V88Hn0+AOYF/IFuAv2VYHDw68VnUnwzhWMfp+9sovoV45LL+3USf8cFdjKcF
pwhCjJWSCzah2Ek+peAqqrNWPa3xmkxeae2Gc5ydaGCIBxkib+Z+Kv7lsFQsm8fLyJRzyBwxX7OW
srxzZdw7Aklyj7yVNlvxgDtTje1sbNripo1uptDsu6OKVNAweAazLPqvDCIlyO9ShczMKNq4IFMx
quyROPb5+DdB1YxX0hTEuNO616H7FDkUzBeBYX66VZlcB9Vj0MlEEvOai8LVtWZnaC+j8SoTAiHb
X0WCKeGWZBQTo6tPjK/xu6y1d5uuzq7/ESW9Kq1HWp4TDWxmp46/mb9djCn6ZDhKtJ3GPxvfXQYM
yr8Br43Owk2fhgPIKNkLfNJJ8A15kVFGGABGG8pfyQb6Hm5qCu6eb2OcP2qzy8NvKNjIvCVLe7Mh
rMDXziOFNR9wHP+r+2/4qiTfLXPOIDuNhIswNQpNrxzpv/GX4hXt00tuvcrD1eezzYD4NVB8F44V
dQeFh4w2NqSXGz9ybf3UIs3FzJTrNQzcWny2tKYhtoc+b9cSUSBh+hJB+SsNUULvlrwWmTuRkzZs
oO27+GYGB2x/UfktmT86IjbAIFK/xnHdsNsxWlfRWou3QrtPM4VjCz/wqkXYfb3uo4yZqL+MMMQt
ZIm83Gydi/thCK4Vu2cxyam/aoK/CpKVATj8CA1il96b8NR3HCFkFPp3ZhiaWa2s4pZB55RYv7ws
2uJ0HJuXvvUdOz9P7HJr0n+wUJtmKKG4GnLj7G3Nddkz6p+Tm7Ug6s2ntnilPtVqGdtqq5T1l8LX
uMN/6+5ZEjukkQgb0coi1qwmCnCVAiahisr4aVpZvrd/0XjMay+Druk/guRjoOSoohfJREUdhVdM
gt8PgwWBA8pHfWNtJPO35p4u+9aPpsFLSs/J5ad1niQfu/FTkootVwDFvMyh0m5omkkYqf0/wRSJ
Xa3q2Zh5vre1QR6FN31H81aw+i6fP8lTkdDth/FbMx7hxA/sf0oxVhHzIklHa3zW1LHTZlmKq3uk
VUc4RbT7XByYkU4sjucXUX+i4acnrkRQu6bDYdA+sninTO+sGV432ilQnBg8emlr1t2AJQhyzHoW
gJTVZTFhZ/+ajyof1zUEGAKW6O4qdEjJI0jTlUbubJw04zyp+8R8z1KEhS08N7iC+mBG6+eXNndw
blDEOhLDZJjymffSwiwtPXNUUpPbfrbcmefVyHt2rFi4bnaSibGAqcBbUr9qJkO4rzkl/sH/p2ZH
WT9ogAnYoXsowvCBJ0wdn0I95Cm1KI9A5C7NdF1vtfCk82IkhmctX+evWhybZR7XHHBRpuFNxQYm
KFxGKpwEYXEKbmN1ZxkgBeyXRQpVsVmw+4aeu2Mr6Arzbxbkqy7Yj+qnMpjAxo7xLQM1k7HSTpcY
82KRvof5d2xf9WKvvQft2q7fQibIJEtqOGkZBygZKDmQoeDzpLCsx5C4wVVg3OR2x/JGOK2UC5rO
2BeHoQ/3fc+4mLO2K9YKQOJC1i9+xTbonE7eTqonJS9+8SzgLSftquMJiCH+Re5m+UHCnUVqg7YW
30JsFdq4lOXO4L+5dKFvzKC0JfxqzU9FtCOKbE5dAMSH1HCxu1szHOrm3BqsSX0nf8n8bMNrOsub
2mQbDBwXEUtD63RD5llTT/jhYZaPSv9bSbcidiNx5GOFwO6mDY6PVf0lLfpHDzvL4I/RZseDYGFZ
0yPHqn4y3zUGKpzgTxrdQftleJz6nk6Ag6rQc9HhhMpPWdkrA+SmYwChvScs3Q6ZKzxSrgjQcw8D
gXLScgLBHpMKQ1M+TemtJ2IhDW5W84JNjEGk3r/WIzE/z8Q0GXDSQHTbEbJBGUhpwAUX2GwLFWsw
weUMJD4QT4r6ZTb3vONHT099ciIabMA5nvp7tfqHo9OQv9mjqY2+h8NLdJ4i2Q6GPb7J37Fj4fit
7599CZhqv46UZZL4XBakGul1wmjXQuWG/CiqKNbslEMuG9blgiuiY9oxbh5HDjYF+XqyeLT+dsmG
IvVyfp+YZTZwix3Va3HMR481CsDUF0GmjLnV6n2B1QdxwkwOoXZGN8LD910lJa8aMrFuOWxxpwM0
tFPRnYbQGbN9UjqS4QZ4f+UDXkOt+GwYZCbWI9TvVvePUIfSfBmLO3gih0GVHbmS65jX2J1qyueX
ruLvoLSS7tNPjqEABVfbPDxWvOdNljmhuGmw5XM8LBdRGW6n9p63d3h1R+THqtq1bAVZcw6V2qeV
PoKQrmaVKltcDLAhmXnrxytDfGtmV+otEyeuqOHDEFB7b0RQras7EjOSBhJmxB1WrHGVWXO1Xuzm
7RboSVOYSt764q58Zsmt7fp1+8ZurUHmUz3M1Ydicbd24wZ7vavYoOzODGUfRXcIooLfl1EO+jh8
r3XX6c2WlaANoHaCm1VAl6ekHuW2esB6x4P9YRxle5NXlw5sPgrufrfzFSc3D2nbvhBZ5kRMjKLA
fGGZ8X5q8dWsGoEwvMGqXWkMpGZv4fKnZ20GoNY3vMxyStnjJTUJzauyc6NHb/X3vuAVZB4wo67F
ZxHvyJ3z+z9yH5q6d7oIbpAdu+pJmq96R7hYdpO76zgivx709Dsh8CQd/wqdHe3c0YySas8CoGmJ
HXOzGkG0f0nCD396b0HYOZDeo/Cv1oBMSVqsvLJxZnt0qpL1v5R+0gclgrVclVh8E7fPKFxkhB1K
Qfz0BYgNZlgU76x/DUicfIYRTKymEVB2hT6iOZZAZuHDxnJtQNvU+ttEbkcP2Wvbf2O+n1ExLP93
kN+FmNxAix2j+6BRnkoNfyF4CelQISyGxhAqjThX472ku/3DyNYTPu5wj0OIoW2ZOlzuJQl2EL8K
03zruy7cYf5mXK/3vwpExegy8KN/SpR9bhwrysNRfwzJYZK2I1+QmEgGU1BACp0Az+esJ9ckZwyu
rHn3ppZWaodz721gTWrbUtCapEDdNfVUIlfVV2k+EWe0pqnGWMIpmIeeQXQLeUpStfNlt+czWGBp
zY1ZV96QPQx5gW7I2Kcw/zLKLKYIJBs1BlfI8N2YlzE9a3rNOcu+vGCbUYwZ4msyyUBh/N5CzGUn
sSwlpoCAhgVNqDY84Fp81uVdQO+vJwZNOekJ1YqZT2N8Ko8o/oHrlmQ3Zqt18K7WH1X8p0Vkh54b
FA9Gg6J9ltXerg+ifBXcyJj724M2vvAlk6ig2ecl6WRAr7fXBQ1/xQguYzpc/5bqVuVDARjRPWFv
CVX1JWDBbU8UFpmH8sHXTxDP5JM6LTQUpz3zhQW5gPvnfCl5D9IR9KB/YlFhI9k9MWbP6G2nHtuH
ML4xsnmzjhvJOk/BWtJuGhy0VrRsle+caQRl48/mLPktIIgl5uVR5gNVF+8mMEMudS+VVa4LGVmH
5ejSiBoubzRxz+r3WKp3evvEm11HH36uc2dBm5rX3vzoIhyczKTU/j4xjyXDFJZW2czgAkp87pp/
QTy7DVCdoDCAEhyDaavGGix2+FLJe8ZmrmQzOAzp1pu1REhFCZioUZ4l+meS7bripa5PAdaDKOK2
i/NHivXfxnxXKZ7kv6Twj2rmkrrMAIxIiiUxVhjMlRa8mVGL9hxFuE4XRoxAudBnxteKlUauStfv
qtCr0N3k5JrDkfYkIWEJ82b/3zQSVvxlkwaHVIhi2xzbPnHS5p5VtGOcipbujYEXM7MdonI1IDfi
eCAvKXHYFMvFDq4WG+hYCEMY/wa/hJjBBBNsTQ7Efj7No+9aBtQKE4y45Qyjx8HbtCbFd8VZTByd
8WVXyWbSfiPDoOwQ8C9wi5NXT0glxozzhYmLg7MyR+XTpghqEYc/1ilGqCMZCgYeWJa9bEXcMDQD
nS1O2MjcGLwrH9+KXNvO8W2M0FW5OBL4HwwGwNVYx4S+Fgq2/GRBYrtXskEvYGZ7TbUBMFP41uZb
8ck7qJtkhVwRx7ssHHaT7TWLKf8RTH+ddcVghbvy6tecgyi3ZJNp+dWWPiT/K7OO5Cyux+nR+9dU
+dCqj5rQPLqD+Zzn5zD+FOJaEhsf8MLV3HrTiASJuEI5QkIBkcEDGbQzM8NKZFy5b3im17HyKqd3
rf2c43fFPjXIaJP1lKF1kDxjpG698tcBEZ8rUvo3gvMx5N4KfMxCBiOXebbO2VhtQqZeUXNa/Pel
DMVV/yUxS78XSjaMDwQQ/9glNSP5hDldNWkJq1q5yDUE83VIu9UwLDcYsR7EcybtJbTKg19DAL7H
wPJChTuUwnUY8k+gNuizeJsyM2S5O3Ev05okZRLGhGdgvyh1lWCR5QsdnjKefrvnnhGFOxIrj66w
9sn2qI2WCSZ9S6VtfQDYHv7EMH/YIs0l2Aac2OqxGCqE2+pfS8icyVNBTBkXtYYiGBFfVblVV29l
waUKqDj2FDWRD5q51evTEGsVFMddqX9iEo5TFtXX9VvVBpuovFnSXm+3w7j38/ISEazd8q3IiFOV
SvPaT65PrnBUfxbLj758GE3nTrbBXZCjhRs2xOrSVhHaQkKyLfal0PkiWgJh2/5fpsbnRlf+JGim
kABnAJV1x+xSsl5V41KlJlE0XDDkhehqC3g64qPunBQagampYWOj87j2whb3HcJHTGiUiH5xRqzK
pWYK4dN3mn4QKAcgqb529c13qz9qMcftsNGa9FC9C2qbGSG5wPTamvo6SD7N/n+z1jbh5owowjjZ
QQj7hvXvROyYCYnZVG6DFBIK3qxnggHYC8ADcc8SLohtxjTNsNAL55mJIsUfsuaxUZbe8KoZL9Fg
oxkTjEeK3rCxYWj6bJ1pP0XxO8sJzv+Z/EGvRlluym9oxrMUv4fQ59KHRUlHfVZbXgfjC/8ZBYBF
iKI7peYxO5QtcUDqXm4dSRcnOfiS0atLKBV5zZDupVT1C8sInjlSHY2Ilu+7gPMSHG9WyFpOjnpI
XD1DTxkm0MK2YxY/Zjl53fiPiJkEc0QNoMY4Bl3f/DNC9Sxpm17esxT4kLDiPSoGKneVL3tJBiM0
gJrMqkmrHG+K8aMWJAcwrIp2+F+a9psNYaR2jkj1e0JbVEaH43CPxRLBumpVhm+6kwbbAOEuxPvj
8BK01zn8MacXCmQhvcUWRiJGIBZUTNo/yoqkB/lRJDFBY9Ra5ORq9jpgAuBnx2x4tUWCMY/SHBBF
OAVPU8OXoETvlcV1Mi3AMqCsRVKoF6ffwM9Bd+vLq1YR3MfvnK4tcAAscqvWxAoPq62hmDOPdFTF
ZZ3oYL+DE8S56qgoopvAf1gSgYHCkTm/Jasn939YxQy3yFAJESs4shKWFZBCFe4SZRfqLLOvn6MP
fEZCJ6oVcsyvxrNe4UcozMbTsUh+su/eGabYyZj8jcndNug+Bz6tO/RrzX+r/K0mv8jTIav347+M
uD5rktYVuMjSy6KyKc1L+ZVDf+iafWQv9xy+zDNIB7qaD1JzpmmK+62CYahn8DdGTA3aczL8anpF
EDHGgYMpNN4GftqfokSXXjLLUirWwasZamnZSEScQ3wkZihTN1cB5qlUnl3T6jeJQj21CeeMjEFo
ysadSuQT7AFLikivb8HfMtDAQC52pnhEoPssNneWf0rGMKVo8THF95aEwGBTtaep20sW86Rd9sil
ty74XjwG/KcC6FLd2t9n5GU1xMLMr1LkgXIGaD8qj8AVn45V3swIdnLMCPWMGNQzsyBSSyXkSmDl
mMCRCkm+Yu48+dAq7EXghqENouPNg+o8J4ugS5ZpM8keNJQXYrlP8R5MtvU10QS0fbdr7RSXOrMm
hWFsmO54p6QJGBFT10tQdBugy5RHI7jP1YEp7qRtEosAf1yiy2A8ai+YlkLVy4Wbyl6FySPZpaNr
pC9pejSDIw1EQLwZMjpG8cDaQk6gMw3dR5BaMJnMMEeHTRNmS6jma1duyHvRkw1pTdhGJgSYcjsJ
T6hwG08Jl/tdVJdCrEu8PXmOjB8nZPbcuUK7GSrim39P38QfMuprIHsjQgsaML4XyAy7pAZXvwtc
pGV7Mbpdnd9bmIDxr6HWrisuo+ZtilDsjnIZO6nOHK786Zmwj/XMbdGuw7Y4pQj5DQe2bP4fLTqp
H7N8aRp0CrERgX2km2ZCp3FWzOFG0yKnqucNvDruBnWUIGSeghYoid+muPeK+hqkqEjBrqxkiku8
edE9k/3NqFM5XAKBZX/gKhmZ6uB1bW8ysrNWfkh8gIIPTLPWDcp4xrj4Ufb/ZuJtG/LBcbw7OimH
o9vq9wrIv7WellxTfr8kwbGNTiZ1oJBsCuxjqF7s9kU3kVfkg50/RzN1Jjppo/xg39Zmlnedj7kV
J2RVEK2YBt4SujKmp0y91uq/EFlCUp5lCJw97G0sj3r2pXUZM7gcgPukhBsfPESlE+NPNGIVlGxn
uOEBS1vKpbMlX9PEK7BvR29Fsu0QWNoUkHc7xeWeKZ3ivxTwECl2Ksn8tTkkJprJurnXnacSK4wD
hCBziBtSxYhvfI1Nr2sCJw+TexG6k/IyRqdw/gAaiOxlot7q9UojrDwwPfbQv3fTNdDPFVU4GfLe
nG/JYsHMpOo49EBVF0LPx7eevfr628yMo+PFY6aOlzoQRHK4ktF60Js9SQQRU3A/pzjGuwVlpgiQ
D3KsxT/23njxYOHe3CjlLgpR54NgL0cv4fCTQP2Lkj1PQ7yxdBQE6a3lIFewtBrB4uUEBVjyp1E+
uvgipxS+Hk6zXR+dZ/9m1XczAVHJoX6WxSEXBmakJkN40s62SNzfgbbMkchMB/H4i4STzjvffzOG
U5+DDgEE6ctGK0j1WLtJ77ZtOHbwERuMPXhXNDZOM7m36Yixba4rBL8clSLcZubeJHW3UMQhkBCw
dRoL3u34aimvCZENpOh4rTR7Ezho2hDaVSvMkAmYBMAzGcwqar2p4hqJ7deiEcKlvzKBFviukxYP
Kh84K19azAzcSTC3LkE7Boyq8aER3xONO9/YV/7bOB60SvpDP7/nTY4UbeCz5xIprLUsF07AUdBY
ydawfM4X0r8KMHiJX1rg15Z3YfKrRB8dEtpoTrtu2Of1QBPae2Ymb3qBLkEtH+G7GBgMlmXhFRmJ
3F3WfMZShPnJdtLopbQt0gZ1EzSdCZVi9FtL2Lvl6S0/G2YDo5LDKpdMx+aHbNF4y33oEIc4ow2L
5KsDrCmx8GRQMFpOvQGKkfoQb6X9Z/WneOxQCTGxKSESju0Cd35FjOF8JTy2KlxZwIDPJ/m37k9z
O0GWEMjPRLzDWBHoxlojmMa3uanUsTkMxv/d6q4r6cUC33BM+sGuaz0pr4Hr8dE0Y7Op4E8MgU+d
m7dH56XsSrTmPSczCX/AuLM6Ih4UjVgCHB0jP8ZsrFKt3pTz02DOS7kcvM5gMbY6EH9LzjUlInhj
zBxfFbjgeNJStdkDwDhmY2yjmTwkku2q1oSXXmYjj2gmpjs03UD31wL/t+idWr7rY+jasUUr/xx5
/AXTwb77SmSONuOPBAbCOqJTnnT491Frsnz4hwmOcVrj30M/c8rRYJVTiv3EnLzAUD91HK0pSpR1
lwpmsulmwGqacXgkEPd+QDYmTp92ZP5IvLEK8B9ZvNrmjnaM6hzZFeOKz8eMGW5tthxFTf0uwaTV
WMM7f29239xbAfBLgYEhzWPHNuVnhP5FKBquCtOdfSAv6e43aDFaec1ndZ0p1RvO2mxqfyqDZP+x
IM2gwJ6UrQegyCTyHan9mmSCNjT1GPB25tZCDwe7lIOm0DM6Q0wPPLJVxf6Zlvk8WkXMdd7z0BQ1
HvFg1zJDH9qvrHtJtPzSzdI65vIzMX3bYFZ6PZ1z47mELMj2MYUjGGYf0263tlJAtzYh68lmuYQG
6hHY4dlA3TCrH/7gtSvUnTx/9gWGTuZTdea17Byzi+mB0QBZJ1+SjF0W3sLxMrLEiZzU9sHKDjLx
ZUZlb7o0ulQ9s7ZM+rTqSax6AmvNrxB5NMCLmTHAitW1SmQtO3zYKFV4CaZ0u98a+bGHqBiznRp3
jsWrLM/bAG57Kk4S6IjN8E4Q45wPPyWd+wRjo/Q4vQkH5zLnd9fcTlzI3vPmGoMvWxhM0p7rlOjr
4t6S8+4vH+/IvyKBTNfZquZPHfj4uQRIz6VpxdqnfSxnjkaRmYtsn85MV2BF4aeK7sHHsGuYGi5R
6jZ0gaoEGyk7Jqi9kkyOeVnNWGKWRM7OiVLlWNXhhU1c1IMAwKR0Gka7VQamv3pOyVu/pHTRYrHz
ivSWmeO2xCCiATUWCLeivRlcj7ZCs9vT3Vche0oHaR10/7IpnVZ111+iMHFnMuRs2aaF25BZ5NhN
5tBZbCSVKolO1EcvorbqO+SxkEpSf/hYC/2GUzSyekep1CP9/2sSMq23SHY4dSRTU0Q5NvBD3rFi
hzZVwlKQqTm5LCTXkunGsjTcapYjqWS2Y7gidKkj31pVpZ1E59txgDzVYdMJ+3ugSfV5lmNN+Tej
jXF3oLZqa0voDpo55pu1jIW7UGkP1OQ91stnSJOpIOy2mWBm0XstVhzIy1Xf/5nk980VhXNYkRbB
XD8wLsoQOyPYdwqoQ4KztzizmeN5ajCgfVI/KJs223eF4erxq8lYX2qoCKdfPSKZV/2ZKriPL90i
jqYj8VqNTzZUs2Smj9EYPybpBNg3CthHK3WNggTJfpPL5ZONImDtw4CTUQt+iilhw4698LFOXpav
hvnaFjrJOA3B2EVAEgYZP+3Vrh+mdTLVAnzr066zVTniOQzI6W6ta9kOVx3Y2+fKbriHVVi77tnA
WLEMJSHrOnsMpnmIAnubqQ1YAKdaNl1Cyf6dqojkPNDksTnKNasCm3tnY9Zk/xIgrF+tZKGDS4rF
SnUvejY+mfo+as3tEPso6ZANFdFxbHnAvAuZ3+LUi2h7tF+yWtdFTOu6QA1cj+RQa3pMh/su1PeE
6ZRIvjuTUXus//U5JdaoEGyD2Blg6ouabTKFq7AN12Q10T9cFJ77riN8AXdHEXzNwLx+0E0oNDX+
cqKRwvImciw3ku5AjODnz/MfZuVjZcP6/ta29cN6MhAuFrYog6MhJiIVoNfabsFwbcLCNjQQ1TjQ
jI7tTWwCMmu+660E7avy8qiMKYohv6VszRE+5ZqynvrhWXJUVj1n8AUZU0Z+C9U7kfKVfSx1Kpf6
YeMOiulewoPaAcawDKDQmD9/xNjD1cBn/Qh9MOp31AXIYSfbXFTthS8aoJ7/puq71ohUDV6yBBh4
wArMeb2sxSgmYqo74kFYBKQwqRtNj5x72v2YzpcQjSqy3EGod4l8jBmAioxup0etzfCrGdzLfkak
px9tZ9TscBF/eTAavrOaSD85kh8+poBOyKSqD4C92jbOicauzOMcxXvyCp0BpEuadHRtq7hkDYs/
fI7KGKZew7EX2ESccZXYQe8pC2ILlIPOrv41arfCMVrZtTsX1kfP1jXGWeaGym89ECcOMtAb86Yw
yJmGUbX168gWwprB72xCBfEwCoyyY3hrUNf5izyX3/ao7KKWHHCeayayGOb3FglEdUvAufyu0Rc2
whmgvfXqPexzsnPuNXtIGqyGJUakqu3JvTRXZf4967haGe+ymwy3m+SGZeMZeBfMjHR9ax/jQFSQ
h8as8mo80XJW7yY9pmWNXAlhuxSHdLr6QXtoNAVpRT6p2DNYFbbO9JOfZtsoR89Xxk+1b/eZpRKC
0Tk+NtYM/5h+K2WBFAiXyoCG3Yj/JFTFRJa4eUhDz3rXGg4N71mlA3mBIwkcMQNjxyjRtkOQ7+oe
fl6dNhnIJDtj3IR6zwBpFFa0KdlI5tfV59Sbb6kxAWn9FEwgFYJrTZ9FfO1HVqinWEd+5rBK7fYW
95qjonp3LEG0mXET6LaKGFBUMlkIQ3FeqPiEgL2CgQNxdTcSP1iC82rpNMktamKrOFym68FSD8Lq
vKk+1MXLKLpl58hvLJTtSD1by7cx7l4Uap58Ninq2k1tG7uKBG8trR5tONBXvOHdI3o1dU2qlqKq
XEXrdxPFid36JKc9F9RMoipk8epKUN312NaSMtgNxnTQZGvD2sRNtXQ9ZNZRzrMhhv0BFm8HGnkU
HGIi1vNEfqfbgkqRvRiwUB6i1yh4Bply0W0wYGZ67cSGpWsKC1BRH2bTzZdZk4OHCp/rzpaIO+Ps
mjjQYlx/uS+eApst+kTUVbsYvUxoeEX92cuTwvP/zwvVXYpeXvR+o7F3bfCLF3suLjGDLa12LV6x
UvrqshfNiAmNRqWyxHmICAbBGTjJ56phHFhn/8Zk9kqapVbxD3YYbaw0vwx1vq8IZ2CpKMcpiB0x
R3n9DnFKN9De+PBjGCkNaK7v5ptWHHuNEsSK0K4pqiRSyKyGWjG3z23gn3wzuSyrStORvk0iixKz
K2pPnNSbka3UsT9vUhF7GtCqncieUMx9EBGjRhssMxBQuEkwwZuyOBE2WzSvGoWE/Ygj7KO+AULE
HoeSpqfmx/xFzLFEtB7w4TdgW0iI67EqLgNOzYBAntxnWwOqoa8hDVAUm6gbOwPxoCxHWEH8+7Tr
simzrqTY5M3egmdNMVmVZGbpuN0J+SDleOOTS2OY5LHkbyENalQnXPWMirif8jI5WGylMuvgRCEJ
UeefI8wuWp+7YYReJQVbZTK3TVu6JXU5Qfvgus2t9aVHjfu2RRUYMUDPjEqmjLPY71yE/qFnFsJm
PZEprk9+ipwPvMOosq7K/8NKsLWppttQY64y+PuSXUeGQVITP5ShYSV7Gi37G0A/+QwShXcE310J
R25hRtV+/Oqzbz/8+E1h4pAHsmMTxZATLmUXWyqjTeTPb7bBbqtwWSeYOQFWb139rgkKC1HzB/k1
y51EhvMjn7DX2BY7Uxz6xsusS4wIWEujE/4DwbGwIubEkCsnjksliNgevI7Bq98HH20D85vBNWY1
rwKoM9kQPuEfNWAFuMFWmwHZU0ox/DpanB50w/5Vte+koKoOpDvbOE+DMm4GdcScrrgTpf8YSq+S
zVKKtj21/r9u+s0ip+VyjIOlPlIOps1O0/Cz0R/xbLuB/DcYf2zIvcn0F8u8vqn+qcawDsAkxlRm
HqvuK4s+J61dIvgcFaeJzJwg41cV6lWQSz5mKMe0kwlHBDZeCQ2XVDdC9jq4uIb0YfQ+rD9aRagm
aFI9b2mGXo3QxhCGdZcpcWOndPK+kzSEVljD/G6CO/WYRjslOk04Ycpw3IQSg81K2ytquyvT8KCj
q471Q2vO3YjyIzMG9H0NRzYyKnYHg6QhPFZnHHhbRZZAN+wrWYFkbGOupBSHaNhmWn8M0I6tBM9C
hHFWWJiJcvaj+DsT1kORQUa7nL+UNm6d1l/zNO5MJitWX22MGSbN7Lgu+LQn9ioQhEAY+nHqq6dp
pfvYmq+BYIZmRjsNG3hBAnMvM6+co0MPNy1PsyMMIhmMZEMO82Yc3wJreqXoY0Iqu4lNWq0KCqEV
5EBEeg6/kOJAt/Y2WTMy5vcAC2bnszujqIlZHBkEBVCpiLMAySJRCL1vbpNx7uiZ057Xx8//NaSm
r4pYvQaIfB2LSxomnelcbfJSfklAHDpbrMfkJwoeqOQbU8IuQbJjU9XQv4v2QNZMb5Ampx5q/rTU
YB0lTgyZ89AiuWicEQOQ7zCSshIqIOXJuSmjV1768zSHb5aecE8II1+PylNhKi+qJ8OmrVkQvAoQ
VaJRZcBaUvVbsPDHon8juPdvKjfkb3shkF/YftAJUr0GKwp9jEVgppchpNT+j6PzWI4V2aLoFxGB
N1OV9yojOyHkLp4EEkjg63vRs9fxIiTdKsg8Zu+1LRdFTAnKCE8tLqMc2n3qHYTxU0e7hruRZ+7g
jP7DKKJtAxy6GPgE5ihDuoRwmg59MPy2GQN77G0Z2SwxmZRGxCkJvnekbvGdz7ZKNoLN8Chwtg4s
loynOQ5HetxG6PnitP4tB7I7XZquXObrEd+BzpC6j6lHOH58YHKG+08xPtLG6BTCRWggHZA2e9eN
meJJSw00zrHvyHLxlGYLE8x829GdoiVw0Aen+q+D4CvSdayWNdYO+Ku29TzozWaewpam220sSjTc
WGDrItgXj6F90/HWJvCAwnFv1NS7Opd9BbuFzeYx5k2ta+eVZJAXRJzXsMWb4xbzoZ1A0yMYXHTP
XgoLj8Vfay09ClWN0B5WZE+GztzKZGRQMtwMY2uja8Zp4DxORjCRyvtHyjOHMj/MwQJhs3YGlvER
MRMYEPY1Dvp2yDujth4KcasD5kvxuEtZvwaYeIu03Ec2m7m2YddcLFqiwQgYRqFV7wqDZD48pqOi
t469H7NUrw3HTaGZFFzE++aW95rXCBypr0UWzawXFmD1wYpuJZyTMuqf88le+TJ+j4A6+iI/ECt/
69kY6GO+0xqetjn/oUYvY2Uv/Ji79L7qaTjFjcdAqFoA2F8Jxava6gsBj88cxpVi+2/OBiHPf7Nj
Gteh2peAIuoceYoV/LW5k6BZ7YDteDciCBM8bUZYvDYcN0QRIChPpqOdgfXjMxSRTvBXuapUcOrw
iulT/4gpvKcR31QG/qcCkifWvDI7b4jwLbTTJisqCnam34arr3XrtbWp4IwI/0HOA+FK9HJmo7+l
zRWjWZC5u0oJ9OqUhLmRX0hxeLbVd5W/qn461DbnY+0cA0vn7vmew1wcoHyVvTQGLH9gnfU2OEzD
uPOqGphcYKxUy1gpxrIf9QFZAegU9RYqUXFuoSwEeYDtgbK5ru9miaClTDY6EXsyQxrhMz9tu4Pl
uVwhEUkmHYUaTYODYtVN00czultXR/DrAiAiwTsuXvUQKcqcIkIUQucFdwEuqVYjHoJ50ddgQWQi
hYIrspx1Zp7U5L5GTbuVlnXuE39jsXN0ynhh6NW+9oa13bSHohXIgJCYMbL8V4fFQdU8h/MlqCTe
4XxtE2pljSxEPHetquZVZV9R8T21wE1qsQbwzTHElqns19YU7Qtd7ZJseg6rahWge2YLxOQ7W9gT
ti+czdZ0tJiBhZ234mJG31TANiLm0vhsg3WAgsCHTlrr3tmU7EkyfdshVynyUxJymUQ9+b2/PBQY
ekjPg2I8TLRQ0Bnz3OMOds5RCqYSknsfOTsVwFJkCSMghtSGhzaHseGYmZyx6uaz81dks8RJsjHJ
WsIsYXtz1zC7XN096VcAwFmJsACMSbPVhcJdFpxA0rS9uIaIB7lr76PslqrETuBE7EYofRuAQZP2
XdCVmsgw7ag+5rG/SVP3J1JoNnS5NeyJA3Hlp/e5B0l1+U6/xRohZ9nWoST5rFDGDYi9J13tq6RB
YvwXtSjyPbyasxShRftiVP2l0LGnGPrF8vyN01Q4uYb94IDcz2KSINh+a55xaoJwF1reyunlTTNc
jHOQO5ioemOEIe3samd98jedAdbuozT6VV5xmKJUzJkY9gaWWrGNJEpYSm6nbr4L9dkgkS6DL4fR
diemRzCx3vbEhvA4Upzz/DPjRo6TEVPOEB9ixYA2bb9dN75XrN+Xudth8QlZwNuGmm1IGQZo3Xn1
+otflacoyBZDcfdmSz2mRD856nW+L3AI92yAgCAwYeNdU4rz0b3PpJMSzl+WbkX9nk/pwWuvNgSZ
JBtPmD02NZ6GwB0ueTph6cQJgGjcshWmb7lIB8q/GSyg/I8KyYDVqcc4FgdPmXeTmC09ql7tmBnZ
4K5a9EBPow5PEKirq1BDUliGTjE7/qdbHE/ANIqb4dVoGas/rQ5Z9inmROmPIQXln+Kh6zoHbE46
vKOyIw0pYi4kE59hh92ExFCFmzQhSIk0Sw94haiyjY4WZarP9VheLYOMK9QnZVo8ByYcAu+URQn4
KlkQf5dpFCP2sUp+o9Kjm0XUF7OlqZ18zQRvP+CQ7AUgl9p4iwummKOc1cZAMCDe2llBCAZS/uG3
s5mmQ6tb6WG310eX6U+1ycYIQzwg8NY81RK/UCCWoYpMdDRUaVNwisv+ZiMBTjnaNL09R757rbLk
7Onj2sycrSo77s8Oh4VHfM3FES9T+KyNlDODd2l9A+s/LoKiuqbCOoyx3Pm4tyY0xtLUnjXfwyrJ
YJioS6vvLhnE6SaGyR9MwW6MkDVagK3nmTPZC5mGBZNuSmu6UwRZOZlpgUDyIEZzUReHbNAXTf8e
5O0mcrgioccpr1m0pCImHEP8PpZMiLjj/DAb0etKh+xrbqjPZ8S3wdEVbbKu2Dmac9a4rFUU8dS7
Gw2MVFIAlCQjyBnoDGe9Opd8aqHn1RlMopUgH56H11nIYtaSo52zUsaLLWZ2DnAj2tX670hohMle
LU/1XQAFJQNYDH+G9G5r15njttb4kYWJyQL9mQP/IvQA9o4x6C8FFlfE12ls/iHC28rEeYnrRDJd
oBfDlIs+VaFwhNrbmeLVn2O9U8SaHTKqdO6DcS+1gbpQ+aG1wFzmBJxdfKxfOX2anN0uGnuN3LA/
Ta099mH40IT84yi5jI1zHlPxz/ZQBZVoM3V6RXeCIJWxNxWuv+r9wGTQYzKs7OgbC24IUKqgbb2J
e9tPLF7o7lvMAmxZYH80Q5fQ+QrAro9zMa7jFwbJy0hEeLOABT9xpz11Fcah5LM33pvxXlfTpg8z
9nQEpSqxm6Ob6CmfLCtee97410YNpx6lat3URHpCRTdKqmPukx4SOiRyNDCSHnBKCJtJi51R5Y/G
ezMtnpiG4sGyPYDK8JFCqEweEpFBklCr6Fw1n2140vi3TAOUZ6b7nrNqhO3gqehg59a5IHAHTJON
mp2/PAHE10f1x1iZr3ZAHDbtvlZ4u7y1QZDArgwNZ1P42pYB5oIae+tApUp9faNRCDPeWytTPdLS
nNd7OBgwdHHiarncJ+nIAsNl2FQu24h9Zt7eJQu+dcybXyq1HjlKI6QHo7TPEiB+64mvrlV7w6XV
LpzllFenAm6exfK31P6F4pERhcd4Fp82Jh2zJOZ3QuBD7BHNFwND3Pw2ak+tBduIm7NMcXRW6aMj
x8cRgrDWcp/FauvX34o6v5PTou/vLrUN3QrOcoRvbXar8G/hSQVE8+qL4V1MaIEUkefOna73Q+Dp
SwxzY2FN1vKKaY+Ee4y7J4IryX2tzUAFOqw+OUYtUrJ0Fn4sFaDO0CYPzG2PMqpuWarubmnctBLq
8GQBJQH3qLuPIVdfTtRtq3HrY4+sG21ZddSADukbWvhRSXcxsZv1GTjoCrMnY6p0NJAljHzTrcG0
If9NNJ9YpNknoCe/BJHf+hH/eWf4L6rqPyXcsqdYzoB04wCLk1Ypgms0ldYN4ezNS5HEawOOPocS
xUCvVlku+Cof95b+WeOQzvkAC/ywwhhgvk14cOrqWbrZ3iDdyPTCHwjwRxbxcH+jW4A5pLP5Nkt1
rS3vubaIWyHTyERUjULkysUwMMlioqWhfE2KS+GIm8FcLx2lxqQ83NiNODglaZ8V7aFAGo3MxNGC
z8ZCW63rD601Tr6Fg01FLQFHycZCEzNZ9tku/U0UpxsZICVCruMoKq3UfADxh2QEm4yJzXnQmWyW
LodDF7P70BNqCJg3pmzuaW2vDd1/ETWNTZsN66aLqBFtVGVkrRTOZ4AiAG/XX0J5QvzI1e1iFxPt
iPsZ5nqRGg61AhKWSCPsPQRQHc25Q12iz8nb0EaojWj/RPtiyOjZDvq7oglloAl60QQMNwhk7JDT
+Ow3EkhTy+COXvhSIATRs5gppjwGfNWVVkxPQ0Agnh8JusN8Y7TtyqWmlal2ZWpBRGAPWxgr4Kje
hKRnxhje0+AnZg9kibIvczgU2zSmZ1Fv9Jp/dKj4hFCY1RXDsRpiPgp5Jo/M6D37tWZdkeO7zAf5
a/bsPk1yVOppMeQoyaPhaLLr1OAX8+HQLBe7MR7WbhmsdNvBY+it4sAnmBpYBZRZg3YFkfRyggCg
debSxfvjQXm1kaq4jLu6xLurPu+XhT/HgqFVqYJ3YYELpOxwpWT/1Hxxw7qLIvZ3nVHTX+AUT4Yg
xb8+I6lpi2eQtoz0e5+j2a3cM048wm9D/GQCMMY/2cHIKt/LtqJks46NPR5k5R4qOZ2rIr8WfbYJ
C7hjZmPvEusRwwKyWoSwLoMLJOg229jF2JgIFDzT3TIZeZaxtRDznDGoTiy8//IKDK4HdkskJMMV
U3dCyYnGvkjPdQxCvSQAINd89lQIXwVn52qS9t3jnI1DgayywjOKJRnDXZFCqBKooVOvOWhNe+2F
PBN0t64oJYBGWe9VjlyiSjs29Fq2EI2PH9eFr2GuRF/Tp1rl3VVMW1V1YSp2xu+CUcB4bcxOR5PF
se519E4idekli6/WcisyLnz2tXq9d7T+TYzld5Cq5VS6h9ZKboy4mSmBZyFhErhvtMb9/tMHrO3b
mjBGyWuIWZv/4UFEcDzxblbTPuqyvzIqCDPTDhnadKdyeRSSq90j/ef/ZHnBRKqV4drwGBUV0cGh
JEp9ZIm1xgIiZvgu8SVyQBIzYkJ1m8gKlhkLJx1LWhRT0vqUYgJXtlGH311RHtH3bxtyDCILOawZ
/+mZeq5MwL9CmzZGhoI5GO1H7JtfvQM+M0XONVKmxb2HSpFKGtT42DCPIUfKm9zgaeiYdJawYkqn
S5e+Pu2UpYigxlTmSBYNAXxi/DwhVrW6Lc9mWJ3cofiXeT1Z3+BjRVStMrMl2M+p16UiXkxL9wWx
xFw3Yk+diqsB6Yfh70p6Grf5yNEGyim6NDp8aw8SFvMtIye1Pg8Wtpc+6kzfEPRLgQ/t2Satu5bN
g9XhyoThTbgSrqRYfy7YJU52t9QM5EGGezZ16ksxYikx6x0fHiIybaVmZ1TWyTXjpYOazHOYIJeh
YG3K/mTq1l0kHPhFeYqzYF2U+r9MQ9dTowbyXULWTRnhCq/WATRDJDd4RQ12a9QoykdH5KFRZZpl
ImLLrw7CsqeRfWjhsWhjmocAEe/9ND0GD3KgjDSM+Lq/nqiuB4RSRpocPI91VMbmTzdqBMXDPWna
cxrcDTPfRXp/SBL7h7ywlXDTQ6VzIdf6yWxZfVsEWXno44BTRlW4GPzqIw7iRx2NqNKcYxawpx9Z
qBN7i+YEQAHicLt8L7zpMX9UQgF/08Wa1wB7LNYe1lYZo8soGjDaRv+aENBCpYlLp/WXGJOlFnBF
pNbJgeKc9tMmjQM6GBPTS/yvF+C2TduyMPgN1GxocWJxHjTnIdljaR3LEhNn4eBDHkFD8STynFm3
T5/Um+gRKLRAr5mH0dA3VodiaCQAzuYmiVvn2o0Z1xSwlEG/EdL7VPbOkr351s1JaaNOfiqJ6iyN
DmA6VQwK8r4z3sIAgT77ZCKqA7x2uJUgDRduc9YdBhsCs1vo0N8O1OmYrolSbJ1lXGFGGZPiKHWM
0K2DOq/tMUKWswBWxvvJ916KlEA7LJqzxwmRyk7i8Gl04702hkfnzsoVEW70YFr1qv/0XI3fHW88
Lz7n8HbRLRrLBlcXvJ6b1rF8l659L8N6207wt4xo73byOvG5CwdVSgEMOrZjJBo/vgP6KhnvjuVT
d5kli738pasYuboBJZu65IHkBCyvHb2aCxjOCst7F6UP3Y33Yze9FJPGIgr/TZXdC7AJwgZ+weqa
LQwjZbB1OsB74uawcwJgwDqioh3BhDS4sGTQZ/U3B7s/Xdfaj2aqu9j6qbOyVH5yCI02A6B5ehd8
+vQgGod83DkBBDhUmoP6kf4bZ8a7EXZ3w2dATECIY9ztyV0kgi5cabcOKNJIaeq4zdXHweSW5rs7
Bs8xI7eCUPCaLgUFwM5srmBmsU80K8t+ycCncPXAqWJdhDbQHLXzNCCm6HliqsJ7SVgeuVhTXLv+
Q6L1Fnspvs0XR5lXXDp/FiexSO5sq8916uycAa5/8uHkvJ/IQYTDzVtDDrbV0SjQvySlPBjWcCLE
EHfpi23kbDgT9GWZ2x1Tb455QSUeJeQJkF4W6AzbbUSgYvyuQzZAeFstaC0apkA2wM/DyEPluYtB
vGqOxHWX00uDi6vNXW+Gu0j7FfAB21ZsRxcoutlJilUoEJPk221htfX+Sy3eh4yPKBpfkx51NFNS
AxCLyElQxlw62Ay2REzOCMFNI7d4N+GoCwroRPBCshIQBqjoedcwfSQpco/Q/XMMzsoSgFUGKpBA
QcDovo0bTP9q6IYVHvdMjcROd0eRgRpvgxOGx3Oo3E+La6FS5rtfl08NHAflpy+jYZPW/qMa8eJF
AK5VCysTOTC7IqPsN9rsc5LH0WEjZmIlswIUEFkumJnme2FojKiCmS62qgjG8nMCQVzCYYb0lOog
I7RG32puB2qRVUZCUOgQQoKaqFThUl/SBjWa4ydXFcmzEyEhNTqHdOSOaE528OxgULVszEQeEty1
nv0zzcsW173g26A++64H9zfz28sk5jE1CoM8dgI6IrxONfMUpX5GxM2TR8R5otnXym/Ypo/LEDKE
xZoExrRk92rhDWrr5FdWJVJJvvKgG8+kbqwH5GpM+3cj0us2ITmBR0Rv/TdQ8e9aQy4WvjCBvLNw
gjl1UXsqJfdFMbrHqUdr25bs6dtyg3pKXzYjq5OUTXSJiPupsUSJfwPMdFYknIclyBvY7Zr2nUcj
0sMg3Hpjt9WT9hDoHMymRnp0MQ0XbcjBHUkqteJH8139WFZszFyFGViU6EWziPzAPpBkDlZYN3Q5
vbe6dWtyuas6HLQmBW4j/2HauMUVa1Zm7gQ9BWh58qYnhkEEyFn6DZZQPFO5+WePGNZGT/tsUMRT
ArrF0/xw+PQ5KB6QLQzARMqe4aZhMT/gmLxNpSQ20DsiKsF/ECeXZkaKGTUbMF2d7b66WR2jdsYC
oB3agxogh6jC3HPb0KeMiKiVy55BmdkZ6JgHQAJ0+1RM35qoLmbp36qUwXxd8zej/rumRXU0o3Jr
V4Rbe/JqO/FeI0vdabNXCZJBYSUqiFpDGhB8OEzDGkp2qTSAXwl9sm9DBs5dF6sZznuy/eaoBgPm
m9Xyuac1dIBRr3ZTjghd8wSyfOuU6MU9iOqvAJW88nRMERaeOjBcLgAv4rRci+zgPKHJMPJfMMTL
KfvnS75Szd8DKLsNqvxievBMEMQ2zbmc+/QHJpK17jwbuRlgP3ZIjLa5TwIWFUnu7FIu7ycVfNlA
mh1IBQ0mLc+pfl3beO+yac8k8uoM1SZq40flT+vAHEhU1Zh3Rb2PPS3aZ7lORaThVAdRRZjIIkzb
h1PLu+UUl1oAoaRaRZVCaDHKsXQiih1TwIDeI+D6zEz7M+2jZZ0797RB+TxSKYxgodJMoaxDmToY
ZOf5ZB8aWER9s36YSfCSm9Cp/Sp42Lr1QsTDn2LUMUgfciq0CC/eAfE4umMPx8zv9o2j7wZe/igv
jlHVnFhNrXwdn6unnVXoL3wD97nebsME7l3K+U1hjSWVNtq133Mb2Ek7Eo7GIV+FBQNoByM3mjvD
TSDipdimLQiIYUUeuxZuMxEfTD27jKbxlpXEw0ljTfwBRKoZhwjG1fKYArvIDKq+OQcdRlXwgYmR
LpV3MeAhDsx/HHMOYtCbaxeIDVf+Oh7cXWPtleMYgEZy++QaENvK+Jno6HHRk1XVlt3aHHIytZhq
okw1RjRoDgpcNTRkSozperQcAmjkasjro5Wx9uafSUJr/NzlsCxDS19h/syI8IJxaQ50DpECoT11
M7aLELSCGfOkwMDUOoNP6pURwfkotIeFwmc00mMjwRaXEWILjVqwIhvZoQNcmiP0vkyb9n1j3Jx0
2pUGyTujgdpGZg0xmc5P3/nntukegwGCVZb6hymtd7+gD6xnSLhCWeoKPF+BzDhSKxTfQyK2spzW
jWBhaybFNsRMOBSRvVaNOy2LOH5pfRPHG8e8CachHF7SMX+xJHki7Oo5hHxtps1wSknR7ZzY+lQp
PRnI30tCVb42VLCeOIhczaYKgOjEXEKsBP6CJ2lk3yJyf/6f8pvTe2KRGRtN2r8ocB+VHsiV0LCW
EoO58/PhQEzfKUumL18PEblM/otf4FVvm3hPvupmgEzKzYcJaoByJmLvrfPHz2qKrsz4NjmpkbXq
tjG9GsLK7g7pKARjGi67shxg0cM80jEtC6u62W7xohW9gRqx/2SaW2znpPm+UTqqK7WLGg5T5c+9
dYq0ox2YaUEuZvPCKLfICkyKeoVmbqbXldOiMsNVa6uHKFLM4ymsiL5l72SXGArjwrpRE885c9W9
cB32tsiZpHVIlP/Wj1gcwyxTc7QaZ1tr3BvZ8gXGsMSqqDy5mX+2c+UsKCiI6hgUy4oRnwxoTV1n
Q+v1dBHpbIKtLeMWB2VzVD6QcX7zj7LY7da+++r27CcNRf3a0uk/aYF4LWBQBAqigBz4EHRNa9YG
6axBlhOGrNpfrcCOrXDAAOgBZON39TcqkUeij/ZSqwcojuZN69VnmVZowAz6bTuKt5HKGCaVhyZG
dpGgcp/IKCwuXVj/2DYlTGbi/A6EOknD+eBB/abKlSx+atBI/Gm0FHytgz/iQHCADFYJ0z9ICI/E
7ryzgxQe/1Sucf3n4NC8NERVlgB1MnMPgnOn97q6FEZM7T6EMbtDxuhJAS6lLDcl094kyf71oOY0
8ryKriOLgdwgQJl6xYLJg/jsk8V9isQryY8rxw/2sv9umF6EDG6x0yYh9V/6CcSebVPKkvITxMw1
Ipc7KOlfJ45eje696yRLnJLHJIrWZYWFORcnvRu/PBLQMq8CMN+xp7sEhn4epFrrnbhoKe4V9EcR
Xxg/5x7I9lmvnSdI+ZUcF7I3ruPYH1xPQZn+gpy11GfpBkvsyfS+7Kg4Eh+8qTDF92QLKIS3S4e0
ib2MjWJTo6UjdbT9bmT9R1GMw88ik6XHT7bqEliVMpblfqhd1qMAmfygqw8Dbs7n3kBgYkvwZMyU
EEAAF28qd9x7bZ7eareuMBALNFk5+aXRczaBxwXn31ZMawklcAmP7WZ4x8AB0+JacWk4Yz246WWI
B1iY/4qJnVcG26OBjALkCs/ReLOQnKHUYrXKR3oc6Gb8czVL7j85ffRiUwCcad5dtezqczudjXaW
n9BEONuU4PMMldICrF6fbrxcW0EyXaT9HaR/zCbdZJtSv0zezpHvlr+rBbELhVj5TbkMxZeI4I9q
axOA9kASlBdtgU0ujaxYhRI+QLBEOKywApPw03nPPksuVAryE1cmuxK2Pk+VesWUygAyadfw0aru
BNLKEiDetxPruDk6Y2b/8wwheN2aeARYncbl3RpZoKJSnVMSzkW/oWnH85uhCimjtwgaduiix74N
cuV3cNBg90yAFuD5iBzPLDLO5EzBmNPvW85prL4SvFVxGNBu/tOATxIowDjoL8JL1PfFIkVf51rJ
hdEmryxdP6epx54v4PG1onSRNqzJNa6JlndXa885sj8Xx2HC70ywCYBEQc3G0Bfs5lfPbot0wvZo
NdCKxa4O+DygT3/G1r7V3tjUEwmmhQfrinF0yfaa+TvZq6zuF6a3KSCe2jFUYEyB0U6ANIeBk7yN
rrsdGoRoT+YnX49RE4DsrwSCS1o4tPCHgcm4zSXKio9OSySXeflf168VyQExm2m2jILIXkF9SFgG
oHd2bbu8XCU26iTqFRpv3C1cOv08eF6UqHz14hWms8G7QGSZ33zE8Z7HuGs3TE5IPnP6/dCv0fw8
NWzQ4ieNWqms/ubPVh6q8ugYM0xLVB9lurPaZwklpMO+kTDhWtQD65Fq4ZWnPn+OjWGBBsv4axjo
gj4wrQshF3r3PUxoPs5SXTNrbZsbJ9JJKNvQZDwZvx5NvMtQ2PC2oln36HjSecuDRDk7e+UNn1sA
UJCWNob7WhJ4IfnRbxl6hjbZz3t6zKvIZ0vntW5vY/1XZZhJhr+K1AOfxiJg3kO0WMNXmFW7Nj3T
mTXYEsIA4QEofdCXZflkM3+h30F2UhzSUd0MOIwi0fYuTQEOGa5BzAkHn79outf5oQyQktIyAA+q
+XfAJ/DwC7tvmOkn+9b4MA5eJTZIbVUFO63bNe1Pl18meZusA/YP5KG8FRHV2w3YE3EKBTM3rV4a
I2dwCHt0gpmYP0wCKEB9sEBkeoTxxwNu8YW5QcavVMTzHHzaKnuVRMtBIPjeTu1miKhketTZT6rS
nzCp0KWid9/Mwiy2HrnL3cDTVybMlZEvmktTMsu/wYCwoJf3X2F6d71DYZj4Fe1tOSMz7BIXTLfy
2VzKc59+aHm+mWYov9E9EdSBVsaU/9ta51heuu9CO1VwoOrg1MyPH/MUd2mIf5Z+TcRNHz7wSBY4
VlEiAGPbcKgT8pHFX1m9ra0X5oIOB8lg8yyBCMie+a+l6+F/EQgdaeCwdmQnPYEQ2xyLkPz1pc5a
qaJTdnt/HUjUKCsDhan25fThvTA3ncMPwOI32gCuqTpw3bF4ekrG88hSijZsJWNEdD249OqO33ZZ
6zgwbJZICVlTHhmOG2f4gESyBhiw8HG/RQ4FjEsv+dw4V5GsomCTAmGYzKs17HqmHtOc1CZfQlSy
7dRwf25dbV56fHDxxtlX7K/rAb5g9SrtV4HAS3sU2UyTwOOwKPzqqY5c2uBvaGhJv04Bf7rtweWO
mYlmxMqid7C2ED7IrzG1lQkfzAQSQe84JmBW4PP721acE/MtYZ5gwpbJ8jNrMRQme22CZapfOi7k
oSPpyl727Q+4ULs9DPGJBXYmUCmtOoUAPmE5s2h5QotrjO6a69EMfpvhGI+/0voCmVqjzRVMWrLh
mIubUibK2m06O2GHfT0C24vPQ9dco+pYqWlBotsmS4Hpw2IMT23yFsW/AZ6GIf2IeK04tnpgE3p1
7MwNsIE+fkHPY19S55mUm4B/ORCgQKwN/IURn09jvVnGP51KZloG1jstrA012zzowwWyJJqDYliP
OR6ZZ4UiUHEc8YoRbTlmb2bEuJDkt+HZK6lp+USyXU1bRapILiHYvDXzhcHkl9noU8bzLcI1Nd7O
IWoo3lZIdMZzrV4MxvHOt4ZBK+7ILb1DwH+ymhlekANsqIJrJJ/Lce1QsYeA6+AHW++S+CYW5I2J
0hMRubPH5VI0xwYFoAYAEBhp125zrMnFFHCs72Pj0Do/jfbpabueOIyUfDvHZvOyMj4lzhgddaPc
GcmvAUamK66afJ00C/cT4BqHywO3C7vXkrfCJjgzbneSfFhNC96ykbANYJnptPVcsNEMaSmd42hp
2K+pgEOwb3y5UtZrrpmIy3al+97K54qsEv29RGIT0p43hK+hSeuJ0hlnHsRxQASJW740SXC5OUm2
tKBbuuFe4+WFFUSjtrS4YPLuHJpoohh2cbQUazNoNrJ8uEhX++Q2Syt4PM3IwpiwnVlSHRxHxoDY
0yuFpBmvA6DjYl/Tk5vxB/FqIt97ADnT9JYGL5WBikt/Mft5ZMX0Ng6IXLnqIB5Yo8Mv2LJH4uD9
dPQcmJaFiv/UJI+hePeC165hLbS1WMr5HGSO4t5Vnw6T9AL0PtYOup2KovLk5hUCpG5JKNy69ZsF
YkROBqiW47Ebe7Yx1abN2Iau9SDaSWtcj0xu6Upp9d8Fz2EzbEG2byZZbFR5tm3Mw9bZL52t1ICA
W9vWRrgDbD7d2t77zNtPodehH2u8dyNLVsgXFxI1LG7ciTBFX7Cz7H4M/+xggUGezsAJ1TwWX+4/
HFIN0AMwaJ1/16Kv1sSxhREzSCBwDDiAGwCFOK9nMZSrXj04Tir2tqaob8KIP0MSc/za5OGZjWZo
m9ARGEjGfZ8QJHbBoRD4480n2QUntpzEWwx7rdbubc+gPMDNkc9+jcRNdnAvNjHJc0aCshhICkTe
DxS7tH4FfFC9BG8rQoez21k67DZ0YuBjrp5c5avGnU1pRF8Nrl6dRCNM6JQhepYge6APAcQLDKrQ
zUXiBdt2lheVcXxHs8zeFK2HleCADbzNCKcB37k86A5QumHmHmgsjBd1aG2c0NvkfkigWZj+xR4D
QMED5Ld5tOuc+jHWSN0CpsLPnSPDnRnDBR6jgED7aiiWWtJVb2lbY9gaobMjbh2ptYIu+R6C/ycg
0EfqMTiqwNsNVjXzDycM1g5vgGXzRlfkR0hniqHBd84uKrVnz4uybVh09b7zEK2NskRI6ugnUbtv
vmEMIIt45FRRMWKLXINTHH45xAF59vlznzLlvhGVzJLRU/baHZzwFZkDiwWrBaE6sJOFgMj8xttP
BVR/dJLUc9NwDjQMO0VlefOn+ayE3R10LaoXnk38lKew0bumcWbISz81nXK8DoHVUG2o8ZBQ6OWF
iVnGv1gBg8SY0mphNvipWSxuK6zEbap/WRYuyo77A+EAHWq10BvTXRY1ixrB9qOweWXNpFMM8qGL
wHEbXMJTwAxkYtyXPpjO8T/yzmw5cmPZsr9yTM8NXUQAAQTa7rlmzczkTBbJYrGGFxhrEOZ5xt/0
t/SP9YKOrkSCaZmtOo+ttxKZ9IzJw8N9+97qmzbAqUOWyTXb0iveVNbZKJV1Xgf1+Rgt0kTxpVIu
RETeSGuFzXiqrL8dreRjRPKEXl99MfPYmQDoT6Kihkdn2LSwHnLVNlTICw3xZN0tWgYJRaoSlkbT
cdCxQJeABilN08oEabwfxr+BxkUVGBXXTj1IlDiNGCbmqIXCLEdlbQJQrjqSJ8XnyNYPPdi/kBaE
bdP3Z23p/sjn5FtQUR/hu1HRGWE/aYznMaS9z6ZIkLfmc9su7eHGdxkHP0LL+FAo6FA8QnvLuEnR
/erACjSyhvCuuInt6KINWXEju810CLVGiBolPm62LloC+9TWT4B3gD56+Q31LUmFnY6eNrug4/C0
d3mW6+A8hh44iumnRpnNdhqaOptLy23OLNN8ygawksB/AJ9F27iG2LGlgWJ26C1x8lsexzDCOfF9
VqNgnrSPUcN7qfHgWIFx0Gh4wMgvqW+0UKMIutFb37VQDHZiPXlIZVEpqn/zO3LkD7Mid0+ZJw5w
ZUFr0voL/6OlQmjGkZ/lWW+3Khq4K2r9fcpEPV0kykzsT44a/PZai8g13wdlJqGm0VUHebKIJ/r3
85x2BgfGvQEgGt0pYXFdzNbssKlDmitt20FJMbahM8EbjfS8G0MH/1qSJ7TOBPEEN5o0aMtcVGxR
ozGkgqmTNL6GpLZzcqvZ8kbro90wJDTXxJLwYjc1bTYQZEzNtyZdAElxoz3vPEyhA2a/UDU6g8lD
DrAGaaRHvCgtaX2f5YINiB0aEFWTyew87eMJ7i3p06EoVOzON/htq0XKzEeIcYjGSj0W2OYlCQdW
TIhMHX42nksa6hD1GeOB85JykzGVvhyFejAjFdIt1ie8ZjwK58WNFr3lQUZbtBKsgLYhMgQdTHTs
kmcLndznjJoWrBVnqQht+6bXPDGILuaMquzG9ryq+u4KsOGAiYsqusp8L5zPweLN+ZfJljYvdNLm
Y3IP4y/qm0Y0KSj7oskZxF0Wp9TqwDz7HcESMPMWlBbV++Eq9B1gHKQA3bB6x0u/h0VVFubEtk18
s77SThp7YMfbJLVgQ44jbdKIYBqqvK064qpP2iHheRY07ZTdwbvKe6pR6Wzd5pmYI7jrZkG+rGlA
Ln3UqdQGnMJDlEh5UvSUc6+GJOvzdNtMbTE9kbvMkJgaBhTMYFzmJEbKksZ1psHQ/iA1zXMHNIxV
bhonQOljCD37MuePwu3d4tejb00xWW4P42Pi8D52wSvBApTChj1vLDr0w08Atrv8Ou1Mi6sMTl56
HzJD8ybUHrXz5zCnIHJPN7hov+S98B5Gn9a38tRpgMuZ7GCgb2YATK2cAlvyfAxNls02Kdw+5LXv
tt9tty3yz11dBPqdMIqpOQ2KoaPea0n2rhpcW4GkrEt5X5owcULwYcWDdxZV7YD+tdHkUF9WlCHQ
e5gyW9JNU6nusndoDBt4mEkOE1pWKnAl70rYLr2KuYKwfaafWUVuGX3qnGLhQ7U6z1e/5Y0ww3d5
IDsPCikjjfvrIgL3Qz65WvDIpVuMyHlUThhzg1PNyv2vQTO2wHsmFrB4kMrt8Z3QtZUUuBKwGEi6
Dj5PSGLzzuBClr5bkhHhWFgf66oEqzk2gf2hUVnecU9kKflC3gedn8RTeToO/tS5ACR1zzN6+8s/
/uO//vPb+D+DH8VdkU5Bkf8j77I7YG9t889fnF/+Uf7r/15851+aTmtTOI72AHYrLV2Ln397fojy
gF8W/6PzI0t2HfhzPzsTMJVVxYcGTrcoNa4PG1J7DFmW0FI6yvM8y31tKB2iOQ1CaESLodSnRMjD
Zio7GIga5+rfs6RfWwoVzdPWyL3it78/mwoNIAJqO5mY/uawKbF/VNoh2jJdx1lPn45UNAHMRb7V
O6mvi1t6S7bRj+AMecgztKvP+3vzXO8OG923ZJbjOUJbrhSeXr7TiyULokiPVg0oqOmM26jVZ1lP
uXaKvxOi3R02tUzVenfYwpbU1S3JAL3Xpohyi4T0PvmNSd1qh0we6T/QPT49DUkXX1Z1wctnOD9s
dc8AhU0DjjCVtKS1HmACUAZEEeXzKbI3vX1NKxqpXnvDvXZy2JL9dnzCFq7yTMuTtpTrqTSyOhcm
aW2z+k41kqbx6IgFIfaZkIIuX8txpPJWB2xSmXBFgAma5E5dfQLW/3o6JVSQG2MbH9mPe7ajULaQ
WtnKVPZ6O1rRlJujpCzqR9APWZYipRLBj2+mSXlkFy5Lv9oamLLZgdyUlraXcb/YhU2buzIKARbC
SXyuZvObKZc8m3XuGRlM+oTckma/xrSP+JF9m0NRVncoqniuJVbz6VnKz4sA/pVR2k+qLajGTLtJ
9g/otN4e3h17dr94aWrZPS+GWPUEIXOLqV7eSdQiS+khR/l+7tIbO0EcSt8ftrdvaI5lm8pxbU6d
uTptZm2Hrk9PK1JdYG/Dzh7ez7HlEAZ3JAlAMJ3+hD1lO65UmnqeWLlkHZUeEFbESCndnBigYw3i
3mqsLlwKXodN7duYruk5thaOVuzN11M5WimDWGCo2YDiVoPUkY+62Nx3vx22s3zl1a4EGuuYjnK0
RXSxsmO1gwspPEMqDV6q3sJVa8ZUd+Ks/eCVVJc9ZY9HpnGPE5GYslzs2gpOitdj05HfjDNcvicU
YusCVzl61yAZPOfIHO7ZHtgh8wUERltvblBDc39HVs2Jm9r2NHPy6cyE7DleuuQKG566w1O5Z8kk
70hPe5xy5bqr3SE5w3VvdbBowAK0Q34ovhe+jsnP+PGRGdw7MmBDUtm4E2GvVs1rE6/SHj0gSype
LRqn7SadHzMwuIfHtHepXFfiOMiykxZ6vVQg8cDR2SxVRTWtdiDEtN8dtrBvA9KyIqUQluWItbu3
HGkrCCWB32bieg5TUB1hUM7wTpM/pNUtvy7QGDkyrH3zJ+jgNmmos3GJq6XKMlqvm5gSqQ0zpklV
yyAH0EYEIBCHHR7fXlPa0mS+lDalXm12JTxv9ALwUTq/7SHVrxJ9EfbvbPQlDhvat1TC4y4zbddT
bPfXSyVz4Sb0S9Oc3gcfOpAmhO2Xh00IucdbvLSxfIcXDt4qHEnSyiS0hv7J0/I+HHoHSl3nyl1I
SpAw9pL561xV/k4VFPchZ65IkR3+Fntn9MVAV5vf0WS4snD5EgnCpb46i5KvY+2TFkt2hy3tO9Ev
h7t8kxfDTcKpC2vYBU94wfOagJpk/iihrjpsZf94XByhrSzQlKsz1hNHxr4JpjOGHS4GrMMLdath
Zc6OOfvfL6i1tycI+NPUsr4vBjSrOhvygD1S1FNwCYvWfDG6OZ3LIyLMoFq8nUqb5gwlkpoGZJs+
edNPHoQyoaKevQD2ZMcmVlJcFXNf0vcygUV36Hg9PTwl+yf+r++52svWTLQOMHWJWa4TqbeVkZ5m
42+Hjew/MH8ZWW3mcY5DC3wYTiC4kSAzYrL8hy3s8W2Odi2PK9xW0lnHJ7R+Q6nh4GZyqwBbNI+j
+XkQ2v5g6hHM3BgUtJpndRiaR7bUnvlztDZdrV1Petb6fvDn1q8J7whSuuhjNFTJttf5ediA5j88
wmOGVieko0xBOyWG+skBWNTQukYDMuXSf8/Myl/7TZ80ToQZJhkcwPNEVQqA+08Y8TiDkrmTeh3d
EfXNZpezWoMsHyNtfQ9MYIQuvTr/np3Vc1sYRmmPoYXaFwXM1H0sClrvvCNR/96FeTGY1bVD6qhq
w2Xr0SvTOOF5XpVbrz/2fNq3wemA0OCWTY+ttnJdoYrKmhXnOWjepEv/bfjb7DzSBXtWD4+HZ23P
aSUC+cuUfO26CPWTKAEFS5253sXNXRxHR07rXgtCCZsuHGGZ67dtXs8ebBRMmfJIODNnqrOefmIQ
L0ysjktBCSv3xLL0vft9bsJz3UHSftjGvpX38Dq80LXQrlr5TrqH/LICykfHdPHJiPIvFfVKUdtH
kkZ7Zss1YT+Bno748E0mQKmE1qiE9Rh1mJ8LOIXpeoUw+/BglglZXVhYcT2yNhLRgPXdmHlOkoc2
VijjojkZbSBNbk+4x1DkAz572Nie5ysyNSD9eKFbRFCr1aE9wYqdgAZoC9D7WZ2N4W3l05Hul56F
4Dj8LxB3uOd+czQEOGZ55d/6IvI6yA8rLtm0/RCmobzpFRlq1wc2AeHccBp0tO41kD0cGfOeZdS0
DHhKK8ekXWBlOYOxoc1/p14f2qc4nk/bpjyyhns25LINrcUbWZ63fsqS1m1CLajGWw0dwHECTdnU
N885XEbbwwu4xx15QpiupTQHWKxfYAat6HQNIL3QNwKW93K277IROmWI3Merym0ENbSQKvVhq3vG
h1WyYoIyypJIeu2Z8gyweJGa0ASPBQQNHzyNyDz8FYet7FkoT0helh6vFjbpytU2iuDBTLDiwHSp
QRX5MEodNrHnsHkSBiSy2/AN0vr9eiAj5GiNkgSi/cIPYqjCBJ8OyzHEU+TeDPn398Urc8uIXwSj
USy07iOCvB6pe3in6TmNaAs5/4lBMW3WEgo5Sq4uwpmkKYgGrPAKbGkyQ9ozdz4Swe6SQT8dtiX2
zSAnBr+L03LfZDbo2um9oCBEbnYCGhDgRxvnOT11trTqbOYn+lEQ3NPNJtgee0Ts2x4vLLvm68m0
W6cxAIThjuniHkx9IgZxdnh0+/b5SxOrHdg70utFvpiogOM0EFP6NTjl4MiCHRvJ6qK3SGZDh8Ed
KbP5e+JjL576v39Hkve0qeJ4StnW2iX1qjMGI+BaKZP81hB3tTdf05R3xLfunbAXVpbd8mKDd0Pe
1lOJlWB0gVM/NVO+S4PfDq/K3ul6YWTlwPPG51GXYkTAYwUxT3wtk+7v3/Wvpmu5vl4MJBFdU4TL
SsAxu1BO1NdRO73/iXFwTZjK9XgtiZXzcQeLUHKp8Uf1b9p/7ouHf+/vr7wNzCVRBtQK/WKr++C1
6NYtaNfDNvZc42QZ/xrD6iZIpgrP4DMG2JNRFmnFOxMGyElAemchiMfdB3k2SOrDVvdtM8fjAiJk
ETZ5uterI1rHg+sfqz7NJSJBWMOk/aI9ZmbfRnthZu1htN/WmV0ygcX0LFBiMv0ju+zIONyVfzHC
ITMcqv50ckIVZV8pyKn66vnwZB0bxcq7FBFdJ+byMq71c+WGWwLyI5tg7yVAfVOzh7lv3HVIxesh
d8rFuZA99+/NnfmDbiWqS8YG6O5CbXAyXcONvYGcxfS2h4e3LwKiPu1KKsfSe1PPkj1NdGm0VCcW
FckIxub6q0YsfA4eo/hI5nbfVLqkG7Fk2TYJ79f7LuyasUvGgO5GInHKgvSFZ0eGs29LUGzhKmU0
mlz+axNdNZWxEXrcBXV51czmqT9Bu993RyKRfdf2CzNqfXmKGdBohpkg9C9o7mS60GzIpgsjiX5i
k8MRItCPc0gxrMMRd/Z8265YIF27j42Vo8oKoW//E+Uj74UZazWirnWsdooxE7XRDpTJqfC93diZ
R0KC373y6n32ys7qzLZGN8li2W9hs6t+q68BL22QT9n06so7K7Z0th+xuHfT0X2meKlJKiArg0FO
7wYtjMCXjcd6WNoQs93hI7TsqTdDemFh5SHiuXS8ssOCq7IPY5fdQH30sauQSqlpNFaG+7kaCnfh
Rz5ynvbtQvJOvCA4ThRbVps9CBIdF3kIs9uM3mdtJpeyE+dAvqAiQOLk8CjfGtO83UEgUFp0qO6s
Nkgp58RxIpjecGLml9aC362OFoJDzkKcg3ddevUOm3x7mDGpKJFB+2xSlFv5iwHUmiKOgArVDe61
i1iCM8/bHEjpEUNv94gmiUMl2uUIUBVeGbK9YGp9GgVPAKa+G0PvN0im1BEb4piRVUxUpPHkFXFf
Eerbl056HtGUsoO+632HTgZ0JegqbmnhOxK47kFHLGPjwU71FBzBul7rDEZhhh0NQtzELq8KGh2s
EyPzzTsbUawHVYv2a1GKOIYGDJ4c2vDyBDYrmDdOIuXFx/K/+7YRJSyyJQAbnDeFSMBcQRLkTHVh
eRfInp0I+ruG0IRi5hjwat+EvzS1fJUXQWg4l6ndp5gakAsELGF9hG3uiHcRbw8/+0Y6pLNsSbFu
Xe9UNW2l0GlAgHgW39njiQ2dFlyrAcqpiXedndnbcSM2yDH374b5ulHtyYDUPDyNR9Z531lZUA3k
okwc3XoLA2dzGxcGV9q8tQRIXHWbsQyujaNh8V5DSx10OZLg2pafv5hV9C/mBnge0YnvQ2YGOv8k
Qfr8hGptfmRMy7F77ViZW+qgJA2x9AYbBX5T2dmgOJaDuiQmdk7aML2Lm+ABWAwS4+mRuPhtNL7Y
A2eAf4NMwVqdUA0c0YgquJXa2Tev9NJJ4de32qCxCRfVvRsbFBczy013h/3c/nH+ZXflxzt6DiNW
Dc8QtbR7VaNJQQ1sxRS0ZyYt3802HltIdH/CqmeDPdBkiOT6YpwnYaBPCxzeCLwvfeK+q9EAnIhA
tl0R3QKiOT9sb08tGGgKThYc34I9W8dm9H0YceG2sGkkrrwFSRXQJFaFl1BHQL1YhsVuUGn0xcr6
abOUXDaAwYlHR7dB8qvNj0z6vn384tusQ7hsthJISPk2ZnIee5/hdIBb+8gU74l2Xg15nYMTbQO7
o2jYUbRsnnTQSW+UeQIyVYptCJHgJqGHbkcceWSql6BmfXJeDk6+PqQI8Kk4dLELhd83eweB+Kf6
qd0kpxAzHlnWfV72panVMxxMWhAKB1OihHa5QRclpyx2ZED7bg2yRQveaMmzy9V4lNGQrAKNDwGs
E9HiOvebuEN9LG0egjo5VoXduzWAlrgwxVgAnVZ+IJv7rAwWX+rUGhlCo7oaQtjkAayLn/BwuJs/
La1Ofk1bfB1V5GhTLxm2pl+lu7Yyx60B51M8ysegc6rt4b2xd70oVSzwEupj66IVhaw5gIqH5HrB
fA6Tvqnm+fNhG3snkJBjQZaAW1y/WWozzcOuXpqSuwW4nj6bkIHlRXsk/n0zFC5dCi+Lx7aB6q7z
GG4XdCTrSWLVvm0Euy514ocuzfv0yCW/145lwvsBGkdxv74+TURILghzaG1Bn/lwV1hINtK1XnbV
zeF5E0sQ/ercMiKX6Aj/6JESXleUg6AQ2hlIA8Sm35w2U1HDVdsn3wrHiq8Sh3bQTkU0DU8TVMoO
3fFDTgvkkS/xxnksX0LKJRYG5PcGHIwMVgwsmGmtBPLEXY5MYVTnNN3Po31O5Wdple7tjd8I+KHm
hXjP6RV8W4Y8djz2z8dSu0Dt2gSHvTqJwhSy0XmGOlbrWJDFzwaqJSEitG1o7YoeDRY4WmCDRFrn
XBH/PmVwIR9Z/TebWSqiHIvqxoI2Ixh5vfppb0WAyohCmp4ucaGHy0blF7bSxzBmy2BWi//K0MrJ
DYnXpNLDEAiCYGPn1m0FVZbjDPRIRUjYRPpRudDKHF7u/cNjvRmfeluB8EubtlDHqk5knyCLEPO4
ctJgYatxo92/ZWqdEMxDI4hTG1M1xDBl1p3Rf32JkM8RD/f21v19xf4c0jovWJVdR38V8ZSPAKCq
xvi6gdHuob7qymlAmXvL1S83biLrXcmmBcRqoqIYThm8wlXw+BODhjKNraqtt5WDuYUAKHAJKo3e
/DCocaOGZDd11v1hM3t8FM0RPF2B81PRXEdzvj26o5VpWFYECpDD8xwdg9Tst2DzPF4wsm+w00i/
WmXSO3CWINaWCoKWOW5/HB7FvgO/FBOpjApUNYBWvD5sOBajccvFCJwYiAxbw0OS9x/seA4fQA7q
u4AmJ+RX0em7J18GDYMY2748EtO8edQtG4iiAlE93TueXjn8aWx6aCC5luvaCc4qcZYZT8lVzo6q
O6+8DVpvOoEe0/hyePR7j+ILs8s74cXTqrQKetlMzBagB8ul6R/OxYWx8rAZsTiSN47mhZ2VV7Vb
n27cpRFWmyVhaA4vxXyjCu829ZMdzHnwsqRIBo/ydPDVVnTmRVrWR9Ka+6aYvDMIDSpqS1D3eqx2
nuRxq4hAGvEIY1Z1RRwEzSb/wdOVQ7KkIe+QIbwjIOiPdVa8CSdZX9cEXCAxv9x1r43LLEj7pmU5
50x8bC1ho5eTP3SoTm68MT8GP913cEgWk+DnLWsDr3ttLZP+1GSLh63q7NrT7fu5zI5VDt+2SS1D
slAfpYdoz7Pcz/Q8RfTlQXtZx3SEO6q8mYQJTYWdFNcDaJhnh97lT0ZYjDcQc5kP9tSU7zoHepYk
pq/c9bndZZd5N1Xq5Q+Ht9y+nf3y260OVDbYRdhGfLtpgD5mbEFQ1h/CwDsSP+1d1xeTsDpAKlC0
yWh87bCwAZGGJS+vtkAageiN4/YnxuQQFOINAYCtURwhygJRN+FxO9OF0q/eRVAZgKP6GTMuOVCH
jWqBNFrtnsIzK5DaOHbIh/JpPM3hHY3dv42bWvbPCzPLCr70PUOUzwgCgYRJlkz2gEbUBPIM3Fnx
YzSsY+mqvWeCNIACoOJIc502c4VwZDt51UmUhLdmP+3SOAqP+Lm9uwEIzHIjLo/GVeBWxejSVEZY
A8aOxZkqw/d0914nKbFUF+XyyDrttwYlxPJIkG9g+1Ecy8qwDUaEDNBJKMKPRp88xZb60v79NxwV
LjA90lueCSTIVyMLq7nKvDlGZ6OH4MlFyaIVXbU7vL/3LBHxBL6Egh1wunVVUkD+CbaNV48e5+4y
aaHZglKlPAI7PWZldRfFtL74WZ6ySGNzNxcjzij++wMBtkFAQVFQ89ZeeYW4y5BmD3V9MsFr4vgB
pUf3yDt+zyhYCwojFv7dfoPo8svcmIfBX8iRv1nuoy+PVSj2OFAMAIZbSEckiM/Xx9Mwh84Ma8aQ
xw9pArGbD2eaER7Zw2+H4VBnJMlCthVI6/pSJhiuuBET1LSihyr+Zqv0yJF8OwzecqbD6WC2SDyu
Lt4JBD10qxPKkZFr3XaGYW/tybR3cTC2p4e37x5TvF3JvbukNhWJ8dczhvIURSWLggbKM556p6Dq
ldCPHzby9tDD4rw4F0X3riSd8tpIZ0aN2boeu7e2ZjiBiJoL0Ec1AhGxymlmGecw/LtZaonNxQHw
FqTdwFsW8YWnNrJ4LkrNVgjhrjnxagspCKGTE5qGzoRokuWSeJiPIur37A1H8YjxoE8BlLIeKoLT
ogxstnjXp/GnNKS2nnehd2TV9llxqGWSNGIDvrntRtrTHB1gZRrLOz9KHiEuPfaQWc776/B3Ce4V
zeTAuXAHK3+QxAGUxk6M/BfSVmGK8pb3ycuz63n6PBvfD2+QPbbw1Bp8EmN62yJQyhjlU5EtfKFZ
d62QWocPpUB+iewJcmSUT5MobreHje6ZRDw3N4Ol2Sc4pNc7ROZdY9Q1rGJGOkAKZc0ClKTKLg5b
WT0jtAXJAC6Pc8yzlpbo9Tyi8VRxP/DOLNzuonXhngnJTqAtcA9Y/SSG5XeE1DCa5ovaME818j1/
IP/+4xW3QvM718K3opzqCMmb1T//6yb6VhdN8Vv7n8vH/vy11x/6r3flj/x9W//40d48l+vffPVB
/v4f9rfP7fOrf+xyGPmn++5HPT38aLq0/W8WiOU3/19/+I8fv/+Vx6n88c9fntFKz7dR09bRt/aX
P3600EYAzuKZ8CfNxGLgj5/ePmd88H9lz3ORPzdvP/PjuWn/+YuhnF9JmAEqpSq51H+XYtbw4/cf
udavC2KOWgy9Y/iQZWHzom7Df/4if+XXcSwccu4Zbku8JhzYy48M79cFpcrLn8IfD3RH//Lfw7/7
1+n618rsJ8Xgynp9CtmaBDB085KVI+tE6un1JrWHyKsmraqtA0fPVMAtPNvyc2IpqG+6EQ0zQUdn
XY/lpvfbDPVOQL9W+9XME/hwbN2G4qzwkxA27NhNpm/G5LTRs+PGVOd8kunyyvV13/lABiovSE9c
u3Tzc58kDykDoVM4w0YT8j0rtD1kv6cxSxSFBbORn3JtGsZDGEE/vSvtUiTnSVO47lWMcheJCYAO
D0FD9PWjb4JYf8zHrGuvERqA8174cYN0s68ScJU3kHH1kPnGrTMMCHKRw3ZPEi0XyemyFfZtXdSu
/NHPMfJH2kZw4sKd0Qt6iKVlpNeBFmm3jQM3qC7DvDKsy7zT0D2SGFT9aZGRm7ifKbDPC40eXWWw
8ibWiGKrFZvdcD0mme/feBYyFtcxmh7iJsuURtFmFrKVzwbBnf+sGREq03UTi2JjW6E7fxtljVfv
ZG+lT+7kNH0IlXERk3TJ6L7u7g2NvNedQAuwsE7qFNUvSF5GNHm0jjZl4IcwJ0q3p8P6cxhPLVpW
9CrY/enghh0a61FCf9sTslt2ArG157T2F49FhnNGxDUENEFuBWjLGI2dnRVNIPxTiJqj6S40UHI9
9xrou8G7JLR33Q9RZCCHWtlT+MUKLL8cNsJ30biaowR9RmqJzXOcxKbx2bdQHHkA/eO2n90QqsuN
GWpjfEI5tkKxJIP5Or3hCZ+lH5XuYZDdJDos0+BEdjGq1L8T98AFtLD4mNpIetByEXic4NksoOup
N346mQFCeY5j0g2kNd2f74cZEPllY0+qfeCAwnHEg8puhzNRoXp2l6dlFECVWrbRguZySv7KmLvF
hvNik4NFpTG3oXuPewDBG6TPfeu5z7URxSeqD2CoPnH4jH3edxBc/dBTB6fHgk20/FMnabW5cesm
HG2aUP20ibd5OCODjjBxmZ43cwApG7C/oDx3EUONrwzPyTRr001det6a6JtDW6i77Cyg3Wje1XQr
2HIjanh8kfSdIF/6alJ6gY12SLW4tntYMVGA1Rn41VLU4dciqZdPhzHYcm2jt+yhq2kUhtyYVhVO
n9E5j7wIHbACvluzC3urReLbmmnRq9FJc8YTX9ILuYv8WukvbpU1042sere5NOpiqmGJ7nt09ca6
sOBfbierSZn21jDgBYzCwb3I6ko1Z3rqtfNIYgJJ9o2d0gUEU7MqJvOmtxt4DE7SOfIKJOzjur3r
of6KLmujb+Tt1AyWf2PXfW0+u3HS+rcaCrEI7B1oUPTf4T54p2oZdJdI/JTFl0IIld3VE5/7OpSs
9Ucz42hdJBOqjmdhmnTjU+I05NZOaW23+2pn52UKz4vdUpn/QGlT6Yu2j6Mkh4SwnqLvkatjV28a
aAu7bw5ylYD+IGZrLwaFO7uBLmwaCB4arxZoljQB9Js7N0QxOxwMZ9F/cVMNx60xkTQNKG170/yk
s2AiAV0iThPJcwd3MH0ojISoGHUpyzNolDSj/ioOi9T74koDRi90WMIyOvM6A2pmBVNccIlcblLc
D4XZlb/NxSDIVzZhHzQXaeajgBbOdJor+i6DWXiwchGkQJUGM8T4pNgIisKmHSdOu+sBF9mPVTqp
6cEZEQo1EOzlVF0h3RZByifnmr8XnJudm4p7eGDz9GM/eKXxsUr8oLgvEcdOPwzmMCJnjNIGIpNO
SfKbSaj1OS+ZCs2M1jEWQbYsQWm7pywebUXoI/GQV7aTn0o7i9Kvw2T5yZ1I6QP6jnyVlSK9ajrd
TZKMkdxqFUfIiOHgkgTw2YDWZ3eSzHmK/iNIpnz81pdxjMpPW/fB9VgjyYw8CDjO6SnDd9fFRQCl
RXpmyDlFjFn6rVlfh3YrAKb2LlRYcMK7JfrMW9eh3dYl62kPJEfMRVbPtRa+T5FV3CFICIk2/iJj
ZSTZv7KxfwQyr+7nPyOk/z8CqSXE4VV2MJIq/8//fhlH/fGRPwIpm7iHSiwJELJvCwCBuOyPQErZ
v9KnpmzPIjnHq5Zg6Y84yv6VgH9piXI0BB/Lz/6Ko8SvklI1FU0idN6MaIT+nUBqyY/89ZhRfJz3
GJEDQB58zJteObSlGsN0EIwKbB1FGy8syltXyWYjQqu4jOF8e6co4b4bZF69fzFPf+yZl8RmFGXe
Gse66fAgZHKkWj3nh7pzoakVtJdFVvfsdI3+AnldeQ2pUHaZeC7SNIbvkNij9654ooQ/33Zj4H6y
Y5Ffoh2a9pvod+5FCt/SQAzPgpMxs2d4A+Q0cXcYOg3aE6KiNP9k+Mr40tJv29/73hTaN3ZcC0Dz
gwUdDAnv2SNkMmFGD0Rhzbs49YHiQXuLoLfrORBJzqbbDO/tOp7lqYCQ7iNPw9xCW30K3te9rL4X
fYaYrIb22talW23sMhHZ1i4JUlArjo0qv5ogoPdPl4QmVO1NavunurJ95zSAYNl2kBZrsuFdQRNm
coK4u9N8yAJc20Y1RgSxJUq3jlGcVHHS9PeDGJMzbhsila5LT40+aG/RYfZwTnlK/w8SlylqHQrZ
SKIlF7pjG5kIW1bBpxod0WuDa3e4TCbVdHfRVKvhJuhquOZH7tHmsrcVLX+6yopyEzVkEskc0Z+3
qwIvybcoAY4SqYBAORsbokbaQGi1pCDkjRJI6IjQeg/5VLfLeVjcDbU0LrPEan6AmyOgqwpffJr8
1IDcemJtiIZUapyVTZFcQEeZVSdm58EP6TRC3Pbh2Fw2ZdLukAUsq1M3Ftz82rHHs6ASC+il6D7V
RawuJ98nQBatHz4RroUPPhnV2+VZECDTXiKMWYYw8NKbmoidHpKmQqoz79utyEqBIIQr+m07L39S
BHVzJmovac+EmZnpdW6ECYGzbUgk3mriPODKiB/thJ0BgS20FzWnvYr6G6gao+e+rcbwlE01RZsa
Cl0TgZS2R822no3gEnUX5zGb9YB4SeFqmDtVIMfPtePmehtaZdsTocviexerCKbKKt7NSeBf+qGD
9BVpuyGl8pxbqElKXX0vvTa9TOYmokO9bOYbGhxJSHQT0lzXdtajYDH50FSdzLII480IzQWZbKhC
f8wtjxejdk3U7/R0NkfmEt+7V1A/+zcdEfClHmT2Qdfavp3TSXwwCqWfarlQ8ohUlymimC0k4U22
SICkkExU7UnbuG5yHSDMfu6qKYBEsM/rnTf6kMU6TbIL8jKGX83owq/83H/XwJ76GA1iUZMLF4mD
RPPaLUe0ZqZgvEPDTX/NCscLd4NvpqdcwMxijDjpplZ5ctramfE42kO9dUU1PesUDvfMK6bbGcaz
5mK2huLMbdrgISS1em4GHumaErEIo8sG5DVGqyTAUWhuZkUR3HokJB6nNGvPKqOybku7ma/AKLnv
rRBKcdXnMWpbIfo5wpm2c6kbcDSc7et8sMQNOcRiOw+TuAal0O2omdXnpeiLj8Ity/t6LrwH3mP1
uJFw11x22YSo6tKZ8U0kFkz9TWubSJ8bsN4WZX/p0VQFMW/hXup0SnfaaCpUfBHJHgcZnzkgOb6b
mTYvk16HNlol/5e789qyE9m69BNRI/Bwu2H79FbSDSPl8C4CCODp+9vZdfpX5akujbrsvjtGEhsI
wqw51/w4P6bDauVRVTTyVgXF9NgXRvtal0lZgaISGd1TbuG8duYiTobKIAq7/kpgj1gJmrVFZBZ1
Dom2yc6CDsX9yh7yZl0L/3rKs/om6+i7iChWsqVeBtPdZUFQnYppHI6lvYZnAlydQzHAa8cUlEZN
0QDnm930HjrlEg2qFDBBCU/WWfC1sUiArszJug5HSdKvHLtrCr3W5yI0/K+pHWbgLtX85AlpH+ss
NO6YZnQse7Pc9Zluz+ya4eTNlbnn22I0L569kwaU3ikN3G8Aa/I9br88ziw2SvTVL6epDguwkNgK
o0xyEZFl+UG2HhyI3OZmVkec16Wp78wE0OY0lC2Mu4RgJqZxvQ1IybvKSic7MYFm38raya+J0KXl
pKn1fk09/yiXYfypwxWWGdEqtM7zEeshbKJZ5QlvU1FNqOAVFzq3jvYkhhoiYzIZmypN+x+Ny4Gi
b9v2VLVdE88ZjHUObo16HsxJXIVCruz+WGkS/Dy3tdYiIkWVeUE7+XPbVub3lAmazhR0JYqQCpwF
HSXL0SM48cBvpKxAs9QdKachXzZA9y5taxVVhpttFj/XJ8mg/IyKXb2lFlkXo1rm2zWvIAt4Mr3K
TBvOdT6ND2WZLlC5CGQ6OaSZN5vecMsrndjJd6Od0pT2h8E41KnZw+EbK/L3NPmuknBaEHqr9QpU
RxDg7/RbsyMxNmeuPSPOO9hzR9KAESWfG6N1vrHGFc+DGMI7xZH/dSqyfN9Cj7gHulSc5qoaIqUW
O16nJo2MFq4owpyI7bWzDrl05J5Me32QcwF/3HPoilgXMo5WmEdGBiLQJNr5upxsCo8YmwmC84sH
uhynl3adUCwD5RkCd6NujnnZcTrq3RzYLisba+Mc8Ann3nR2ZlDAGYHJB7mWeZxOYcspwiwiieF4
y6313x1jno9+HgZ7IhrVs17N6hSKNT+xkR/2ZTpAURjH3H+ti5T8WcXDKUenj8yhmm8oExU/pTdw
kbmi7tGAFo76wmn36WqJ69DRFBpruJKettLIa+QEHWVOnmy7CbYMW+9ol4UPNKQ2H5VW6c9iykEn
pkNyV5BddQhTo92VwtWPQBj9x9rJzKj2AQg5EMl53bOxk+XSQXfOOPOwkXkM0lxsejMv95SEwteg
wyXkj5N77D3Q3YnI9c6voAJMnLahSzY1kAFr/ebzbT9CH1+fMkABz5ykyWY0Cv25ZZtLbvKoIcO4
5qknTflU0vN55/ehfZfIyvuMy2TcqamAgWmRv01OOgHsMJBhyvRQ2efePidsMHaLGKetgpn9nExT
sKVxfNi7RtaRKtvkt/MkptMYcIxslGrO4AyLu4xc7Afqe9WxBcn2yQpV+JBTHNmi/LuPM7rzNk15
YOHaSZI4Knmqx7CnI7DuD2ZJvnxHUvVWJM54nLoGuA/nWcBQVfWAXxvq1wzFOtFWd8o7NcWc1O2Y
QW3d9k5KUraftPE0Fy6Y76I4dnkf3HYim/Z4doxt7g3WzmkHYD4zQMANDL/XDn7BrlyrF86ecCok
aEY5cn+jSn9geQkeM2N2z8Ocj1HlNdOp8kfzWjFO35o697dhCUPaEtN1Vlcs2X7xMhrWF6cq5y8F
utR+nQL3kC09eJoe/Ikt0vxzxcH8wXKnhT2w5e4ohnK5sTfuxtaYD6LIYWwupXEzdpbFsjoBvVT0
z3ql030Xw2C/zH0IbBT77bFoO+MYGgv7PQ68NkhWskFuGm2E97Qdedez9C9FSEmJYZ3S+poqnXNe
jFWRBNEs0J48j2IQ8XpQHQJXf5a+O1/B94Cn2DIMbzvY9Rcobv1CzWHdrn7fw9xOvta+79wOVjmd
3HRV1iZNtCQAn++Z6M42uLL9rj7IbMmvKm+Wr4HnlzuhMdl4aSG3RpgREq6T3q4eBh3CMyeqgvTu
dHLnLf4QY5elLuVlmVvWiYe17FgK6MQazDmr2MOBui2SVQAfpPfvIKtRw7rTMqozW+8pz43HlCMZ
lLhsLM8msZhnV9jOQ6bE8tRnwtjkgn3kxq+6hvus5mAvavglrkzcE3NqH12+RdYZ2ti/pdlEgvaY
FWOENSu/E0ALrygnNs8rBVoHwmRY7fLUHu98u1ccZfqpRfvjKj4gZ48KLCsN6/4AeuNQmzkxoH6Y
BIC/Ft4MmS3hFWHd0z3gTf0tWe38ZUm8bI5SxafHScXNqV4Gbf1GH3J4K/MpuJUhI2gj0956nkTn
fjc57FHgDebl+7iA/obKkv+oM8AGYVeRnur2CWud7aCrDaqe9KacGmYFI/Fvikq71zz8/tualXpn
rnN7hUVzqKGw+hkZ98I1XnVT0eKSD3a3c/McTB3L1NFVzUKpcq06cMOXKH3mNPUt0/Nwb3pz+rlc
2FiCz4IRdclEfVpJmX/LhaPeWttn2zy8R/SvIWyQyAKM4x5roeGaN/mYZLFTBeAI//lQ/KGZ+/1A
/n4iN9F6ETY+Wrh98uaT1rbnjSTFxmRVLMdyb/ULLVJjzd4BFoM5wizPnPaZKmjuxF0617dp049E
tAyquV37Dt53mVWGuXeqYRih5dizHfOU2Lb/5udejAMf6gckzaH08GvxfTsftMLW6QSJHP0CL8ko
AS7NKSehVt/ZRP9/WQZFgl++ip9u2Q0j2LJLor8IJiJyhkkOn5yUQ2yE3PG74Ny/KWu4GE3x7uB2
uCSs8bN/Eblhzc8Z+UmasDu3eEvt3IYn2FXLw2jY41VoZeZbb2XZdZFUut3+8zP5q3z6/gaxBl7U
Lx93FzX7v16bWgHn66yfsSYWw105CPMpDLvp8H6Vf1Vy+39NlbxUxnha//di2kMr3/L67WM1jb/z
H1kyoJqGcExphQBX5jJKSn9W0zyqaSand4Yh7RyUZCi0/VlOc//AW3GJ+bhkI9IK7/G3/iNLmn9Q
kr38k+Yl/Di8dOv8C12SmtlHYZIrU7DDKoQ86hB19WHopeTaK6+W6GEVPcfRKFEICWTJ68deWP2r
CkXxdmm2/Kl0OJzQLrz9PP3w+nnntYEZD609srinScTpHU7LFLJ9bnJMoIhOXncfVO1C0gMy27U1
mBXEG9uYvqnZSe7nkZLOBjwE5Gg37e9VM1K7WGFH1+Xi/AAQPbwGa5f8MJvRv2lzaVzpVHOiVbVp
bkal2jcAABdai/Q6yFlF/znJwvImd93mEaNdzw60mdazRRWepglTTBrYsx9+Mjp/OtkiW04z/R2f
bWBU11ZmF7fktQ1PQ9AN5cbJZ3vYyr5S19pvmSVSr7mrcTqdHb+eHrK2Nw5BrsOzB/7sOqQY/pgP
hXdFkn56r8Z1/palOvmWart9qgeJ3kXH/vhpLibjMJp5e16kVxAYkyTTqV2mEQ0wU1C4qxbNcc6n
vW0gXm3spWRpNfyARupA9fkOLgbwMwAUYA+D+gBlm+hRIIbVA42q9gXt0+48F4KpWYwVXcZd+SWs
1yyeVsfY2o4cHoNWih2aidzWdmdd+ak/PGHbKXf+Uq6HznLWHXAQ/6FMLijWVsClswgYqope72rg
cl8pgSow29PwpsKwjdPVl09zhsdl4xml8VhQtUUV7PvqkSIAJtiiRbXZtKObQtss9QNx5+1OiFw8
swdCtMBlt10FFM58XOFJsaAQMi+b4LUY7ZHaneuf/LTInthPeycwEytqcOmyZHD0icPMDT6vvudE
wmJF7oNgPGjC6k8pX9YWKx+VDMPW28EU6zPmTBbd3su7jFqrVZ2MJPSO1NMAiwTtdKeIimENWvLn
pTaM4zp6Jny9WZ1VnXC8NLKCZqC5paRls6mqCMO7pZArUGKQtCsofru+DdKrxesgjBaBEzfdIA6h
J8etOYaB3iRLmh8aR5fXfY8tZq5cFasEFipFLsOOJ2+sD3VIDFKuZLlJl6BwuSB/kQNTeTe6HIOl
593UtU5JWRi9K6MFd+nNlCP7aqqfqf2oh8EhRg5UNjjgYS5BrjWzsVxrlQkob4buWuth9ZRt3U9+
Rpzjg+fY0502Ln4+eN39Y0vd4BVcW//ojCFhauVo5+fWWPSPEvDQWTQX7vEwoOMRknu70sm6V3mf
3QuhSG61ff5Ilw5HYYTBTapcG0W5hf2agu/ei9LK5zgbqHBMEw0pQg4dZFxLfhLl2G2dcM5eFc6i
G+3bxjmVQv+YOwPW1AR0TqsczKdpz2dXBWLvd9X0veKL2Q6tnA7AAMXTJYjpxrb0uOMHM6VQ+zu2
0ijuqKZVEIEWfmZrcTt8giloTG6lRCcDOTs0J1UiBcfvd9ombfbqsIU6yWmYqS2pFHLwTOfuKLV4
oeucw3piJbcrbGoAdhDMHpxQ8tKW1mGXjGkNyGVPWcrAeH7Lkbnd5pPK0sjPARJt7HIUcTHk3p3R
1m7U09YJ4nFIM5DdeDMu2XzeXY+fYC9HI5gQwcvpSdijs3Mz3X3W9awOqbWGj6M9FNvFtuq7pNf2
zYIvYQJmmvVnQtYh2FsdTx23hX/FsUPR9kTwpRM2j8u4iutEAXmtVN8e7WEm62LKbZsRLob0uKAk
QJVsivFmprJWxWSnB1eyt5S5gaJU3tOhtnz126XJ2bYWInb9eUJtcMq3JFHqQOXSfVC5C23TMZaz
m1OjY7+XA5XqDawU0J7Uy+ga8m2FHZThGjHs62VMgSIlsj53zmpuhQe9j1xTpjWq+dHFk7VnGRjP
pSEhFGYyfRCpXdvYj3sT19UEsScoZueBxh1YxKrOd+Bu+geXg3Ncr+V0Sy6TdDbJRb1uus69K7W/
8E+a0PwC+nyOjZo0JYpMPWkHfjDWvLLeVDl4YCXH4LadS+sTO/Vym2dy/roYYCYpqaffFpdqEC1P
DPvA0HK7WKCeuOJ86yoqy3TPeLD+CiMhqmDWj+2SiFf8xpdXvqrI8MVw1SljrTZwvOofZWmGUedU
apf7/XKqtEVY+dSG1CxpV69aZ/l6Of8c7HDwD2uXF3eQ0rprc/CqbZsU6ZNe8enDWqE4xrZ8Yyk7
37PaiiPEaUT2BqdP7uNOSLEvnGUW+FCHGuMqoaJw1JOwYttKzCOJo+UjxhX/lFlFsLNHXR2nZZJb
Wxb9ToSL82mpl+bQaDXBruyqmMXDP0mp5lNYuSuzXWZfO/3SHNEBPgcLrgdKs/AbodbvBVEKpyHv
vF2jQXWHlWfFy7iEN+7gjVvDnFt2FMl0m/aq3haQrICdhLL77taoL5um9QZ7Y1WLcaYNDDFm6J1z
Da9qnyS1hASUsHoTqODt5qRv9gkP7WkN3ZSZCmtHiGyBVcq3mSsab4i7dtW3hul4WwRuYKp2B8kx
oCBwi+ZR7DXFgLc8B/c7YHiNQ9+gRd+W1d4a7SxaMj+/wZ5Qni2cgbCPm/U1E/AdxdoUe2mFxg2l
9Hpr9W1xZ5XtcJ9WfAZSIN5j/TBJRpmdCLl/Pum5VjXhnJ73qIreYegBrjumkkIfrLRWva5tNm2H
Lkh2EGWLHdJDAefU6o4F1Mo9wDfKM01v7dqghks/tuPRY4KKl943ud/UNO8oRcm97Y7p3vBT74bD
fXKfU7I9BBnFNaQ8hWWqC2S7p7Q9Pa1mbj+NkqZCDv55d24zKn5tmlhXjeMtVEzlvJu0Qh4MdT8n
e+1T9EajzJoTR2e4gUPtHBlhyXU+DsZt0KXd47S0DYYK1hMnWYqYOjR47Ea1WLaaRrdxV60r9Sc9
4Fprk0BeNZYJH1YxYRtDGn4Dbgcx25tVe0Bdq0DAYq89Qnmky3seQtynJUYIouX6+QtTlbWZc9Cs
1QwDkPZh635VMkOiDJ29mQVfFrWAeB/a9X6dYNok7B1u5hm7to0BASWKJeIkpDX/FIMR/swEUGdV
Gd0hhJ99Dok72sOL6XkVynys3XoAqN4sW4y4E/viQodXMpv7x2kIV1Cjzqh3tpWFG3IUEgiRYSEO
vKa+o+rCfwTOovKIydr6jPODRdiEYLfhdG3ftXWXHDRHR8ZlC0LdZiaLtUoCZrwi/W4ETrXXuNI2
7UCkHu0L2b3uTRqdxOrkZ5Wz5pWEGtUbp6ouLqWmD6+C2uV/0MT3lpd/pYnt3LwoudBdbmQf5Get
OIertEQ3MWaW6MuiH9RafnKGthv3poMTZyPmBLecN3rzsdGMDqJs13nDMVvvuKz81GLN2Sot+Pts
6vZpyC+lrkbZd+a/gi8M9oH0uFipjDPW0fBqbWUAy5a/IVfZbRtMbQd2uNVDsKjwiupMcONjetkL
r6YspHSb3VPf5nEpdhxO1ie3TmbzEAr+aRQorj613ZYTFj9mtfVTOiv9QwqZ3QdOHexZ45qTLyQh
wujR5UaXGVLLVF3E8Dmbv0IklZ/Q/nhhrQH7S3FmeisN/mbrT8ZZL45+anthxy0JyWeR8ujL2uTF
sTlLbluAWteIq21sKidnKa7hf0OMPjkBv2xNB/zstIGe3/9cgOh7Xw4Vj6Rs82uSJuxHMejprhlb
0hhza2nMmKpzErdtLQ6691MRk0pA4dvkDafs9M5BJfvHgqSRe1HixhU1D4VkX1Ym0XVbWTnOcxrU
zWklG4bdRLe8jJmXvCFJV3tnbNgGNbp4E5Rijvhtg5sgHMMrbpwno1zuXK38ZIUosNc2uzWUpiZO
ZVc9AIzD5hDyFjX+uq2grL8zetWc3gdUabE4An/VT8RiQ6jGZrRRrXCepTTYJzo8aJlfXqpz+fl9
x9CYGei2tQY08F3+38vHVIaGYkKkSBO9j2mRDIyIjMFcLowhlfbsWhO4tBvRduGVXzN+ynV0nrGG
ZPe2npLbktl+hiHYFW8OD+xrMTQZ766T2at0bDaAsC31k5E6eiv8KbimnG7w5rvuEv3Te6sZiS5k
j3vZ3jIA9I+WcceBkex1XkPOIKN236D25F61yYog42i9TNkrqxxGVvbdbICVM/J6tMm22J+XsNlh
Cs1vCb7DfkhNmysFqECIOwXC3i5tlGAvVoYiHqzJu3eR7Pfpwi49dfvm5BR59VBqaA00lKbpd2WZ
fNbvE8qEz4e4AM0rqVCg5MJLRW00KX9O3MP7J9fKflk3U0VxOR/M7gmYEmOcqFwoyCH/ULsw6Tik
ar1ql7I/ATKaTfPls22bgCGz8MfRsvF3ORT65QYvZHj1PrjlwsBUgZ9i9rp8mnZeMcdZPJz3V0Ka
G5NUy+yQLt38taQTOnr/cNuZ0STsjPSoNB14GAQpMgSFR2ajQrThmx96JkrOf5f5jRkDuCWP8n16
1LZd7UvDZpSrEIc14SYLJ4eWX/a+/XdarMOkC1pSb5WoAS86EtsQgjMjOnXZULSI1dtSFNn9JJLp
2WWayfdl0yTlroSMcENWBafxduhb8JUaGWCTDWM9b+egN58Gr1wQSocikOe2UTIKDXp2Nr5ZZD/o
PTO3SNV4cFe+k+xqdoM+Y4h7oGNpd7+FOpqzeMOH0Ptc+ZO/FYhXL35OMEq8JL3/wrRbWzDzElG+
9d2KjFb3fHfXStkpiaoOf3PjdjM781JBAO/ctDlLo19PpuPoKw9hRjKG+on9m+9VrBZWZkDpVjJ9
XsM6TWLOnS3/UJvmMdxj46vguHgsMVS/ikKNqLatKDgOl/1LiYr9gh+xprgd9icnderbYlndnZ2S
lBepzE5/ruWKPwT++03gzsNNORrtp7ANra/SbOaXJDDFsbcLf1ekwXxKnVVd05NDL+Y6m83dwmp0
i8WppAxj1XuZFSTsskcNf0x2o28HYx3NzUBF9MFj6QaWLFx5lXS2OAXCCI5mafq4jszgc5vWxRz3
wut3IYekg+VU2T4gOgPNsEfkpBAHSXXxd41rVNd1srYnw8n0qZpS/cLZxnkc+pqa0GoFzA7VhDnR
yrX+qZKJqmljNy9WIPlGfA2swudADGkT7OYlXTlmZCRfBmNoYjWXa7CRg2xijv3GgYbN4Tvy07QT
BkAI0Y0my/IE6DVN1zgwhvYsy07G1RrQlThlabWTzjrfmv662LjTBwMPdaDKH5XfOty4uBcrZ6sD
SfLDvTEk+qnQgm+FaASLKoKZMH4LaVzWpXC5LHNghZlnrErUm8KQWPB9tmNvDXjUaVcA4DWjhnn3
CbGGP536S5OSdTQE9iH1JNPowDEKSVr4eYyPq3ibOpZRox8D/2h4uf25gAaMqiszEctmYDLrYZFi
UsBqoqfROBfEnA04ozq13Cymi2xIXgZbk1LlfMtNVtifjaChsPL+KwJsGWlctiMf7PvSTUZNdt94
E59f2TA38iMk/18wOMxZRjq1E87vJre3UktmRolPJG6X+TLfa+qUPqgJeFN87o4jWU3eVyH+JNNE
E8w8mGYc569N0fIDDJoRXwM99Hhrev47cumK5dY2abROOKiMG6cj3tXL4S+YC0AwUK05Gtq64hmX
lzVOmBTPBBFE5qYI2VjhX242Ka6v1/f7bCzNRoE87NOUeCbiOrv5FK7pYJwnkznzvZ4yabYYKqyl
t29rHVy//48r+YUQrjsMucj321SO052TJ34kJ7Jzgxn91B1G+y4FBHhiKKcYrnFG3fT0Xj5rz53O
zWgX6Aqc2VQaZt8c3LZRMQix79zGOTtNVl6BDKCoxVM5AcLzyIV3rJ80oYADSpRIv0q/w6mXBN6L
GDmUTHpJHtPB8XCBFON2HWjcVbINtxjpyeeqrOLKM/UYqyBFLywSv97VfcWJpsMegfDCsMOaGaco
f5ssUfaVrplR6a3qb5upD+8bIdYtbOg+CnWY3gp6y3ZLWpd7KWl4DSQfXY50euow/KCw4f6PXeXI
k18xulUZstee2ZRIuRZvJua/T7WJQLjO9XBsDNbpltN5sq0CStaRXJNq2syYLTmATZmlOUbPybEN
FusTjSz1RoLZLeNC98kLfj+pDv3QJY9GVs13JPyNN2MjWhP4beqiXIYsOlHuJfKVLbXwbu0QRnbE
R85XzlKBSvzvNZf/P/vFCLK4tHH935WZx7eGFrKIPjKZN38RaP78q/+xOwd/EJPrg6ukxfPd0vyn
POPafwQ2zScEP16EGHoZ/488Y1juH8TiY3YGCmLREugj5/1Hn7HCP2zEFEFKLWqP7dn2v9Jn/mo5
9mhN9gPSIOlSDom5tLwPeuUKIh4z/NTGzt7eLT/yEzbWuI0uUdnGPa6KqLsu9oJp9F+Jgv913Y+B
BTWVyoGOsTYuaZ7Y2JIyGEnev8mvMP8qPf73VT5oT9biJ8gI73dn5pvhFrtq1MfFTXXzfmuRPvwu
HvmvQut/X/GiD/8itIbZaPPyuOJaPzXTdVowKQaxwhdMU3s05ftfBt3feMatDwlnH99f8OH9FfmQ
Lnk+tvFy0tt12oS7/DQd+n19XWeHJJ6i8L5+sglJ2opzwuHc33i/6Z/+22eMNI8p8RLud9ESf71j
eoNnf7CMJl5gVW4rEhaQ4OzfDBfrQ2f4/77P/7lK8EFETumI6wYOqbHiuBXZu3CXHuxDxmoTyyeo
5ydjOxEMa+zbJysO925UnZrtfE2RKu5/E7VDG8IvEv+fr/iXn3IRPH95xeDXsRM5RRtrsuzv61YX
nOMGD+eMY7z+8+v9cCmfPtMLpdUXjBlBa8SH0ZSorhmLcazjNK9F5JkyeQrtzDrmQ7J+/+dLfUze
fb+WQ2PGO1j90mvx19sKgnqF0NDV8RDrLcohviS9bop4UlH4Vh+DHeFGfcyzjyyUQowY0e9gZn93
t7/+gsu39cuDrfyMfj8jG2KAIKXxENqn0H7857v8u0ugb3uIhYgTpGH/9RLk3+JRTywZB92L6RyT
7qkd/t3weH+O7Lwp2lyIt8yrf70EbYydRAdtyK6prpfEfZ5VsPOgtfzznXz47D5e5j3565eH5WVe
xcJBja6Q4jALm8gS9zfT5+WX/o+XhS4URh/dKJe+Glwj1seAWduVS6Nzh0sch6N5GA54jbbWofjN
HPZxln6/DjjnS0KjoNH+fWT+ciuZnLqqrkNMYvvpiq6PatdGhOUfnHjY2lA8InGw7/756b2H1Xy8
t1+u+T6v/nLNwVmaUpTc2wg07zBuScgi1rUpIuvU3tTbet9tL+vfEEG5a2MMrbH8TTTDhxntz7t2
L/mrZLFbH2fuzB4pw0+LjDuIjVXmx1qfB2w5I0bif77ZjwF+/3WpD6Pezij21XZZxziDYyfKon5P
UHr8rT9OewgBvxk2fzcyL3sdPCmX6Jbww6RlU69J2tDr4jbP49z7vmoV/eaG/u4zph9MsH+65E58
TOfTCUHHvm7quLoaOUVvVu5K7dW1dzfQohmVd8sxOwW/Wej++6Ie1AOfjCD0YfZmHzYTl34tYVLB
pfJmR7W+75IqJvTwN981MYaXmfavY/OvF/rwAGU6NUm+iCUmpwGJI2iMnoJ656/PGPWqO3dwwyya
2+W70YNMInByOVfhevFELE6yzWrb+0lYLW5fAriJoQyKr4bOw1OJv6GIxnDSxyE12ZCYtPcK6hV0
EgXDzscueaCJJthyjpanxsmz6/VCtWkaX3/Gb6nv3LYl3axXNCrjVt25wkVDm9L8U5r3evlOOkjb
2VHmpEhd0TgFhoHSBb+XgHbWy+KuN3BrboYWkdGlg2DjVln6U7FDPdbV2l9z6OkfrXK4GO0vtVWD
FuxswuEYyrS8onXc+UrVzCXJW2VZnNtFtkt5BETrFcn0WkHY5OXP624U/VhEFFgbge/eNH9QVR0P
QTWuUVAX/m3XLOZ5FFX4Sa1evmzQp2n2QGmO+enz1si74lh40j+PhZeT3OkZxckpA/tEPzH9LTTO
RI5Vucj1ef2wNNM0RnnlQAss0by3S96Jh6mq8iiRfX6VpIArKq3DGynDfrc2lohoOyHcpm8ycGhu
e5JVbz8EWqgrEtDGLT7wZp/yI6Kia5NjP4l6l3nzFGF6rmmcteTJ6azlMNe+cVRYwy5t3c0V0tW8
G0xbbiways/BjDNq41P4+sF5o9wR7rDeuhaNhOlog4x26pad1GR+VrYorvGyBJ/nGd/I6s84r/zQ
eF792tRRyw6ErjJqpw/GZORPM1Lfl6IZqliMa7E1ZhIZnFbRokHriojXQOhrGnWHbaDc+pGMyfyr
QR/HwUMke8pkF+xyMJ+R9mncQhEooGUP4jm/1A09BuQacextKBDSg/TmEx96WlLycmmHL6rFRwWe
aAFYlnJ6s3U1ZDT7JOs+bNBqpcZ0M/UnueDAbcfgi72MbUj4a5/GFQb2mApMu1/tQF5TuBXHyXTK
27ru+heXLoZN0sn8iuwDkyaYYbgZhUmIVjaY9U+jE8UL9ZK05BpqOBeoc0vsGWkfeUYwx8LwBgKn
uxXTRVVfVZTLIrfo3a1rztYXW4nu2ktGuQvLxH9cKulHXWaa+3R2XusZIh27lAxst2ymLVjtKnJb
A/f5ujqfVzMdt4HfsOFKQhlbF14SOQEQUSTFs9K3O3iccsp2EECDra6odEUBOQWUvvKBQH+3BAUT
Nou+CYlarmNYEeZN6nUBIRo29NNxo4M+vZ4sZX1T6xJ+EebYxNgccGjNq97Wq0Mukm330ylp3GJf
U4E7Agxcz7wdgBYSz/J5HS+tdEVGU0FBZthDRv3w2jPq/EX5Q3sXCkPdkTzRPdmrXX1t6pFDStC7
NFCqqkXdnvnkbHr/o2SY3NimMyZerMw6BU02PBpu7ewqVdGq5ICLsOOaLpFtLav0bYDgfkZ7t3/m
dcE7xjKF9aS2ExnPk+9wUlhN8XiRuQ701Dzbq2DOCMZ2I7PO3iZlq59sMTvDpnHWimpQYo+4mqh0
7f2y4CwResG2qjO1v4hp2xVe3Vc/9/xLU6c37JhW8JZnQf8Vs7f8Ykns7K7KkIJp+MK4RRPPMjTR
SizmOa9DptFC+waCn/s4JVJdd4lJN21l948hYUB06PRuNCrDjzMx67vVk9kVMFwVW1nSRD4Os1Pg
JsNDIbL5c9UU8q5MrIx2rjY4NDkqiTKKYj/6AVGyIQdNp+rKDekU9slO/IaCom2c1kSBQHPb6n9x
dx7LcQNJGn4iTMCbK1wbei/pghBl4L3H0+8Hze4OCfayYzS3la5SZFehTFbmbzRSjsY8FpaSuEuR
z/siz5XrxoozVkipuWzLdqcnHcxa1KN2gM2anVCGyg4kBI0cIwz8hU5waUMXhusQC7MPusz0OQrK
KxBdxl6oLaw7ZCy2C+hibqQjtADuUvM1SsO7seoCGzgk1JFAzlwEQpR9UDcGR8Yc+vVocLRaQrnX
tSi5qYvWcidxqii6xlL1hMxBeSnkSnsVB6V0qwx5u5cgNH4tODYdPHXy1RkdOGEVN3t5acf7rjGm
/UAtbI/ohLmfihL4SB/MaIY0864Cmoruijo5aSKH+7Qx6qtOKKzrdorSW+RBhUtWDlCuSYmuzEES
biYLnrU1VZ1XlnW2m8xhRfNA0uyEuVmB37SZomJofvVoMN00QpO+LOBiXztoA6NdpoV+I3TcavVI
Z8okmbhtsBK9VSZZva+F3vBKvam9oW6GF9jR6pMBmORX0uTLgw6LezdELUiMJMAhIBW/Uo0GipmF
C7Yosjmiozu3w27KENFA90Hfp6icH4Kuy67kSVVfAsQcnEKextqhA6HvJ8QPdoib6kdrKdAHTvge
FhQqDtJWsANFAlaay5Mzo2od2dViQP+yjOCy0wG0qDmCMhTStcT9A2JTmPyvpE+Vb6B+uQMZZtoh
qGWvGNMZ/kIlOuO49PYU8jsFOCgXPJVqT8/SggafVK2y/QgRO3JW8E3kIkv2Ei9Cf1BE8ZF0L9xB
BI6BWwSZ9hoDWADEpLfZa2jKVWFT4m8hiyXy8rVpyH7UFNgTWjRSc98O4XITS2nqy6rS/S6TOlaY
PeioVcG711kslSr/2ArjdRQgB1rGovKiSH3/TajF3DXFzoxsSUi0OxpKzSGjLsx2tPIbNZnqH9Bn
LaBOY2aB00NN2YAJ2SQvTcC1gBRPfmmiLAYAUKfurg3qN8CIyoWlIi+NYAs9Qci3tQJbEamOpuqj
31Ursu91KB+lXiZUrLvIB3dp+tD8URNRw/y+wBXZD+ckuEkUs/bWT+AgdiFeWBHkKwCe4x64T+TO
khw84b0aPPdLOFzUkm75A46VxyYqYx8RneyQRcLgltz8HpZb5aHoY7AauRbvodmt7ZaUl2XOmMIQ
wFWp00MaMrl2pnlq7tJl6Xa9CBpPMtKud40m7y4AE7UXcLErV0gk5ZeFD9E0pLGzBEZyMUI8oHsx
tctRbsFl06wCD4qI77WmR4XfwRO8SEcQRZpeKjH3+KyQ8+lj4NTpHHyXxNUUA2m0me5GXnMEqbQJ
Kuh15nQR09dxVgrI05RbPdQrejuXSR/V9w384ruo1ZJvMUt9lyuG8AyhMbymEZ+CJ4ZBWmnWdW05
0gtA8RGeTlHHu6DWZ1AUuPAOY8bLsBAHyj3gQQFeaBkHiWFQH62T9p5+cvrFAqYDkVWelqtokFkM
YdKaV+A8NcAlZeS3xTBfiQmgBWCn9LlHNAYeZZm9adMd6b53Vt0eoAMKha2CR2qDqf6ZB8Vyjxxh
eyEVZXudpEvJgVtbgwNSnfSna3oAXVouJi+gGbrvoRqWkLbiFWEupmaFJ0qSN0+rTUzrVIXVFn5D
syLAIqpRbBwnctQGwIqmdi4U5o1QE6ShTXNDezn5FbcazoJLnolOY3bKDdZX6W6ULF4m0lD8MPJW
0T1JbqyvdKmlzp5kGcZ52navlaAMu7rnH03wEF47bUzukCNCn68EQrI3MB772qcrAb1I6meyf/FH
MFrqgkx/KNqL0CX7yainozwhuwfLaXZ6NVadclC0I04smW8tsQKl1ZDtZVYr16CZYhcZRGJTXpL9
rKS/x5C8NQyRlUk0WXkW0Hhyk2Ead4OkTTsDyrZTI2mMm1XRemPZqRcAwLBZtrrhQedVw7unKa6s
SmGyKp1S6sCvWKYmvexoYUHXE8cLc5aipy5mkoS6M3x+XnWHoBIXbhWIkE3jzJPElAJ6VbClU5KN
Ce9yT0trapdqEnlq21gQUMfwELUws9QAwSIpDjGYaTt8mRVh4hybrEMEoWMnLCaZujQVD5Aji0Ot
ighRCbnuhhH/twjYRZVWC75SM3J9jEOvScLlO4jV6n7W+8nTGrG6sAYr8ww5IalMOrLGtgbPapjT
VQIiyh7qvvIhVovuvNRGY8elNHqa2qr70rDar7VZmJypUfYtjnROS12Onto+iZ55h+S+nOUjbwdF
/g00b/4ZCYqx7lBFumvVTt2LjcZIlkC4GtXcemgnGr46beN931S4Qc9m5EgYcOzyZC4PqCQkXiKF
0S9lbDNvFpQY0BszZcP1qzuaoaWGWH3Z9XYRs9qDkFdaJId8uEijwNeB67mXBMC8VYtOmD1nRXit
1Z143wdg9FVeql+ihGgcipITj/orqDLd1axaOSAMptvtsLR30BGEvdJh3VBHknxdCPoA4mQyIifD
GAUfaSWNgf7rYev0Ziw/dHOlfxeLqdoFi9HT2OwsT6Cu+iUNlvA49k1zN4rq+KuvQbs6ctfm33qx
L29yRTWejW7obuZBFve5kqEwAj1hvAEiILyEYpT2fFJF9pu+U5sVFhI/KH1cvvJOHFyEj6TOXYBd
IayVii/RUoK96kI0wJwuUeWrsZfMb0Wk966YWIsvWEv00tG+3iPwRlGdXdd6DQj8xda1FBfbxZDK
a8CgizfXS4dwzJTk98oyC640pkJnt30r3wpYGBwFU7Je5zkUnKZol0PJ2iErX6UPdKDUziJmUCFW
KNNElftyQezuQcpUdM+A1oXPRVoqu0yTc7+RSewnoCouaCHSPJFU3emTYvGkUkruBGgjlyZJKETh
dL4pjGHyAXGFA2IiI61Zapg/TI7RQxl2tZ9Uonpp5XVwCAB+HILeEmN7TEa6uaFo7Yc8nn+3MO/R
1ZpUkmD27K1llkvipLjHegBTddrj08IcyisgCxWg0SvEKX/MqL7sgiqtRyeCRpnxmqBi5BiJErsN
JgBeGrB9HbZg7Q+ttPxexHq5iEGFO7OooNTSodp2V1lB/zuQteBXKCaZt8yoUbhTGob34BTC/Vyn
1i/0MaghCFJoeeIUCQ+1oup78oWMZ0tQfm2iRb5Mp4AXVklZAIyZ9ih1A6m4Nltkiq34BbXB9Bky
wOLIo2Z+UVKpeED1p/D5cGB/tTgQIjtl6fDuhLluW1NsuMhirDjNNdMHpEqFRQu7b21YZs/gAVRm
dqq+lkZRXtfFhJJIFcmxHaIRR+aljr/VKoKnHaWJ5usQ7H8i14e4DG3o2hbDJkQ7J5BxupCNzrjq
NBHJDdple7BT8he9qy07tpLiJuDh46u9WV1mQwzrRxHTfK/31Cp0AZnKrpA0x4piBSO7UFouEiXP
9umcIWRWZrHAq3QW76ahHp/J/E3VblN5xl4Ir5sZVKyjNlJ56BXUOFIxNm6Ry4aclanC7QoZ8lM8
7O+SvI6eecz2/oQf4SHOgmyPDJl+OXW9+WOaNOmaR1fM+zwYLspSjW/resTmwcKftADSr9qK3A2v
stKZj3nSRXdaEFd31qyja1lN5jM4/urHNPRq4Qiw+Z8zc9T2SduRFOSY8NhKL6ReplQaqD+ezpdU
25KrFn6X23BbecDrzV96BZu95BZ6ivO6fy3VTvyBrUR0OViD6kdKWjm8USeAsbH6DTWGFpQ5Wp7V
nFSHLM2q64q7wQv6bDpIS7ncsnunaxY2SSpyUBf1OPUIyuBwA+IBk1nXClJ5P7Qgs9AeAXM9JoXS
OKI6qbuKDuRRl8LBS4EnXpeQ+6hqqGLOO03LfwmwgBAIklBvQRDDVYxk4unFlYjyDZ8b9oAMaEYp
ltueU/lrqUF/yOZF2qPEo6F9a44uhj2au6jU5VZWndPOjfqY6eZytOQhuw6jPL9PUQTZ9QhjPQ1j
MIDgC4Nu181Icxr9on21zHD8ilNHsFOyANvOPrF2Wah0lh1Nc+vqZUsZsdfTW61f2NpCMz0UXIpf
5IEjFN0J+E8Iwx4W+F+3aIqA541z+dGqTeWgLMF4r+qq9iXHj8/RpjakISNMlw1tbegaCg1uXQnn
K3MJlgstTwIeRIL0m7Mv2kmTkFzOCUJNM5RgH44ycF0C74VKiZ7jRgZsVkrWrTXK0W1b4+LX6uL0
hPRldtDHKT30XMl2U02UxSIRvnsggEOSwR0drBlVgY7c+yfllIKDPKxuUC3rPKgE1S31XQMqjlTH
V1R+q+9WDaUFkEp/h1hI86ORZkhjg1zvGgiW/iImIPS5F/OdLLXyd4QFYcDFY74bujmaYeOZFhwz
vfcXYLI+Ol+chDC1bIVD2NOqnEwFjv2l2SzKXdeH4a3U5u2dpZWoeEULYLGhQipgGXkI9FYAMLjL
nmtZqnhzzpOjIEnpK9aoPpW6CbtzVObbvKvShwrlHB/0bv6sG3N0RXUJaZTeSj11QvHPDI3sVdKW
ywCCkT0PVX3VJF1w7JMkfghxqPVq7GB4SnAnXishldk55EHakqO7cj8rN1OlSfYCmu9ImmXZMtSQ
Yy+oxY63EYk4tIarmRrlTZQLgHTqVPT6BbHEeKJgHxpidIXS0Mi/CyAAKnrc4EDVoSa01IkDEaff
mVEHNQMYkQLpSRnMi1itJL+NUEJJeW+5tWC1B02KBLDmlbCPK46zRBlQzUKO9p55jPaqkAku0lw4
TYPVwgJq/g2UFhI/wqqPKFX8LkYNIos69STtIzmvFS47MLLCVQSU7QpWFRoNsD+RX9BgaMHmqu5l
oF5OmEuUnJt8dGe0AhyKuPnBGMTqbmiS6tJqE2MHPxHyzyjDJYfL6Q6zQqdORqxaQhXossOlmWMg
at1cYV8YQ6S6em2EDisWjEAM4U5HazWpo/B+EPTma9ctoQcSF7KKpnUeeGgQk4HR8jYcf8pjme6p
hyuIRTbWNWTbcjflKLbFq8bmwjreGQrFb4HKJAhrQGyTbingexUePpMIRgxN3zVzWgLdQ6vf8OOo
LC76VBtvG1HQvIy3rUtXqXNimep6kzUjlRG5vIxyKXSnzKr3PTrDTqAG3a3SrRyLifQjHZveKWMl
vu2NZNxXE/pPEB7bqwg2xAFefHqmvfahO6SZ2A6vFq4qooe0Dt/3l6uY1WuWtNeQ4BWz20F/xfqX
h+DPbjgT6UMj732kbYsZgoKEsDOR5uZnWXydxC9n2nhrx+xdo2sTYIOkgIKIlWpiEEAYdkt0raZf
VEV2C+N1ouAS5AL9iwct0CCwDQ9IlP1NeEtDmgCb2hWJtZnJLk97Sw5rVxPVK0B5VyJXBNXSGuW+
ZcEVq86u46DjSp/3IldU1Xqf/4ITE6yIGk7Hf1BgqrG2iN80oWm2BY1Ap8fVpCKnVDb+DIP4TK/0
xHJRRKbRVMF3MdBNM7E06raP2qly8QvqbRgr32VEoIup3OdD+QXwe3GmgXlqUKhXauyhtZu/ReoY
mB0uQYX8WynDrxLGbK80093nE7di8bYrR5FXzBqSAiIqKJuONrKUglmTyLmjIzqLC/bXyXeaJ/qK
N+/rMwvlQ+OX1YGvDo8S+tloWGw+ky6WwgBQmY6CcVFiwEktPj0zoBXastkJCnIhBqARQ5dBUr1f
CWo01CJKnMDG9J9VMtociWFx5JbxgZqD8T5nwSmfWBYaDy4MtNYZNEERvlt6ZbjQAKwydJd+hN+V
H7PXru7pB9XJ/Fy1U6f3Ecu6oCR/E96ChrUjL7hO3fYB1TL3nEDIH3+wzejf/Zh1Sb3ZB4aGAfYw
8GNoNz6vUBN4fsfqUPlkDTeRTynPjukYXM8uru535oXgmmd2yYlFi3I++vmmBthF2q6nJa0TUVRp
Gllh+QhO5UuEdNTna/bEKgLOqRkqfSiAC9ZmyRZ5VIW0jgu3gPecDNda+hDC3P08yKlxvA2yWaqQ
fVVYkqhGZiADVtlyRPfPjOPEUuWlwSRpwFBVaSslEyJCkXZjQJKpLT+lUk1onULUNI0XrW2hy1Ty
j64R/yIo29zgQFmxVVt3g3EMW7NX1hVSt4oTA4yw0Yu7GMcJpdL+Ipbk56GUz9x/WxM4Y8XfWqsX
PbLExBU3iA8h6wUri6oVdNgJIGMtX9rrt/qNaaOAuHiim/uhr7mff8KzUZX3u6FchAasI1FHB1kJ
OpGA8LTr1p1dspd9e6hvKGSemd8/HiabLWhwvnH0MFIDsZ73QeMO0QJjiWo3+AbXNt6rDj0a8Rg9
wufaCY7htK4n3+ThLj2gBWw7sTtccyZ4Z8Z+Yv2yOYAgirK2Cj2vx9abk0DpcmFGqqMGhIiU1/X4
FLnoIT0EduiA4r8JnHOz/QHjtiJ6eNNb2A5JFno47wNijZjqKJ7VYM/CfbujvO2rfrM7h3E7sfkN
XrwgtllUBoN7H2ZOTR7AyCO4bYWKPGJj9FKgWMhJ05z5kie2pyFBnPuTHq6KBe8j1YYgxiqlXBdh
lQOiM09xNl6T/z5qmkxqu1QjuaJ55vo69dnw8lXAqqLr/cGvKxHzRVQgnbsoHTwHSv6cTMr+86Vx
KgS9QgXRTrxfpa37XKK1KfpBZe3itJHbumw90+o/E+PUV3obY7PfkXdAtiMualeWgcnE5TFqLql7
fj6QP19gu9Vk1prM+amgM76JIlh0J7U+q12l7sXbZjGyb2pdVN+TVZ64z9vchRk0OjVC174pDbFH
iRJGZ7lUTgUe62hGI53aFgASDYHJlzrTmJ04LCzDzhIjU53OijUvGOd6r8M3uQxqTbvUoKc/CqCa
TaePG/E1HwvtmpNvuC+aykTouRm8ZZrkq7Qr5NyZpQY9vx4ha81qWidPc+7eMAVMDa/cawN0Dzod
FU0zE+tLBWrxL7GLxH2ITuy3AZOS246qgdcHQQ9KClWKEkmzqzCykFLpUHRQMXa5RmMjD+1gVMUH
qRil2wA15x096+VYx2HD00lSUTwADoL5Tv6wyKPi1O1gOjNeFK9ollZP0qzSAwvLKrpRslHfG+ga
IbetS98p8CYIbFIKWWbTOupxorjFHAINx2nlwGkwfIHTd84H9eQapcTETxNPIB/lPi90q+DLyrQf
4cnbkXwGXPxH7u7D4sFZGhV+nKjgbLzf3kIRZ7FecE4PfnrdXSruuEtc/SuGCvbgWb+RPt3HruXO
u88X7amRmYpJo518kUxp81ILBFmQKkGr3FESvrXYTI/l9PPzEKc239sQm21RaSOwaTjOrqA8mxN6
D+2PRfryFzE4FBUdszyeD5vDkWLUNKwMLTfIVUfPfzSpbhtoYP5FFIzUOK0kEgd1w1XITKuJBbru
bkbbETXrSLoJkzMn7snZMuTVAWf1kPuTRLy5KPVUGurIHCtXBvo2q8dooYylP30+kFOXI/wk2QCP
SlqgrD/iTZAqicgAlbn6czlK+/VyjPbV2cvxIxibS/htnE3WaphA0bSaCRskOzssru6UV8sh8+Xb
fAdwwDGOHuxGvz3k/viSOOeS/1Nzaa31FBNLSPgWm5VHE1DOUipb8A4uh+4OAVOKsY+fT+WfYsl2
41oS1xcEC/4qm0XRV43UI/xVA1meXKxhjvpB2UX7ZtefucTWNfxZoM1WpfIfIDoLHyfEcEmwXg3x
qTBXTabdHJw5jdbv8iEUjPQ/r3DF2LpoliE4lE6nQAS5H+Bhj2bta58VaC+dezydXCKk4P8baj2g
3ixFReyCEkesxg2uTAe28PXoxReSrzu8Wt1pj3KOJznYft2kt+2t4J5zDT6VlONaomN7KpHHmauY
4tv4PYxLtV6af26FYDqEx24f+MMR9zOAY/DkTIl+i3Mu7olz1yQtp5TCkpHx2H4fFtpup6o1YQtg
M3g6DHN+Jl889fjGhk5VObA43D/UE+dxMlswO5wku+hxuqSzzXxWh/469vBQsoWrFZ5pLx5In5vK
yXbl/hwX8MQxQ1gkJ9fHt6JsDb0LRAPEUiwqkGeRg80CRhp0UNsBy47eLqPvqDpfydgLfb4jT+x6
omL3wlWAQev2LlB1EoogzCm+1YWFKnuzWwz2idwIZ56Rp74hdR1g7ApIL8nY7Px0BGmLb+nKh2h2
gHQvp+qc2/RHhoeGGbqpKQp3tEzzZRNjjIXMCEEOuZ2/+AtcFmkf+eItZgg79I5+tWc2/se5Y62Q
6tOOJxGhhvl+WeLplgQNiulu0ltw+3emOjrFcvx3PxBBqMlzJIvymnW8D2KgGppbHTU+sfqBRi78
aLAB4Rm/5JMjeRPEfB9EjPQONDFBkuAKDQ27VIFMIZX3F0PBa8uQuUspem+ikFGTLypgtzC1vyzC
+HFBxKY6WyX5yOFbbVF5Y6qqLKu8oDdnf4Mv8z9rr52bPKqQRGRbcq2X9Fg6qYMdxvfaBRMFpcpD
cPjJOHw+yhPJ6fvwm4u0j3JzNgYmU92h0Z0E5P5u4Q8XulteZve1Xx4GZ/BKNvbNuVvv41VEQiyp
vA1pSfOM2YxczhdD1Y28dHO8HpCmy39ISSh5TU0TRx3PHB0ngkksf+g+5EXwtzYrU1u0ZAlMpXbN
8hlOjN1lj000efO5Z/WJW8d6F2izbtQu1WS1ZltPvvWDZpgbe8NFs2/9/CDsGpt2/pP188xHPLEj
yIQUGE6GRGtCXAf/5qYVLFSD0MahK2JTgnlGDurbsO9sEIeusFM8dGH98uXzmB8vAOTKSJUlrL/o
UmzrbKitBY2l9v+8XNudedB2axGm/bczI8SQ8V5f2y3Q6rediUCKpBIfCZgr5Q8FQFAH1MJCGqEf
rnkbnrlXTyR8RFs3IdkCd+u28VIr48S9OuHVcJigp0l79TDDn0yO52pLJw5/YNF/vpcBX/ND0QzM
Z6OGNMwpU06xjZHO3vKkHcaEVM30i/h8MrQ+Mt/nfe8DbpZl3SyVUqMi5g5Ch20PRAhU5sFWuO18
Z1jQdRAuarMAmbxhZwSDo7baTupB8H++bE5sw3fj3uRkYdDL+MPyM4qFFy+Mg6wPvTHV7FA8q+u+
DunDkNerjsOVc3xbJ0QaqJ+kuMn+7IrFXbslGDk8GAiA7NSHwUOE1hZfJcGuvfT182H+qb1+FnuT
+4pLTqM/JHZxSfIAK9A2/BS2auUpR7wYdtH1mvo2DhwY9/PQJ2f4zag393ycmtpQT0ROtB/DItud
CrAg/d5bXz+Pc+LMoXL4r9ndnDl1aowCMjmZO5MiGbyJKlo8rXRuS34Io1M5VOhbWLIs8wrbTCRi
mIo2ZvBgV4q7mdJggmT8mNmQ3k1oCV5xjF16QCBdPh/en/Luuy9IYJw9NCpVCknnNsNN9TpORHPM
KenDpxG89nd/NHfq97GmeVk74b6/Cr5aTnwwjtMuH2xVw+Xs0Njg5c6W+j+8D9ffAuJZJdUm9xU3
k5BWA9YQq6ZAbKzmCZG74IbV6MeyiPaY5O4+H/qpKX8bbbOC5sky0mahptmK3B5NcJcrzX3ctQ//
WZjtAoL+FDVyB79qQGEWkBrodyHGizD+9TeBNMr4HAUkc5szJ0rHaUKtNHdr+aYrnjv5UEU/Pg/x
8dZfvxCiMFQS8Un7YOU9SNB/hwXbocGXHdUxbsCX+sueRsheuKvuEzv1zz3B1o/+YYG+Cbk50VNR
zqQ5jxCaMLpnY56p5J57b304Szaj2szcKg0F1C7O3aCG+dnpfJxfMrClDiWqzyfwTKSt4URF+8Ua
NOavL34VrILAfE4aiKXz2a7Z+ps/mbZtvj0aaHObFdPWeus36jFwauzJb78vh9iLXPlW2aW3hSew
iWFf3ky0DFOfHX47eHTznNg3Hj8f+rkfJPOD3yRv7LbVhIOhq7tmbdx5vS/szks2nFku2yr0kJhT
ned8y6STrqo5RE5/9j8fyamDg06kuCZr5IXbjnxhBlViASFxFXPBMKx2pXb6nWPveWaxfLjYWZZr
NkNxidRQ3woRJQlaWy2eRm5hZXadHdSqt0PtRQleovZ3qH37fFQfn0gUbLmEdAsGPliP7U0AQ0/B
xzz75xW0HKoDDolucpPu0M2WHIXyfeQJP4Xbczf5iS9GXOor6BagU7B9slTTBK+yJa4Q5ZhR1l8m
7VwB/2Meuo6NxxfaWSY2qtuphE4KbM1Y7Sd7e/HR9D3SWLLnL3SIWP7rJjgzmSfWyLuAm9WOkYZU
Ay3N14ArDAgCP2Za/rA3nN6dvgcXa050Tt7ixOnyLqjyfouNJrSLpl+TiCm5CqSbuo/cGonJvj+j
N3FiL78LtH7SN3tZnfSObi2BssPamu72JNHeX7SmN19tc0Mj3ijUk4GWRRoABNWuGyC5fXfmfj67
NtZZfTOYcNLQaKDF4xoP8bXmrwIkqj0dlSPijc75pXEiyeHlyh9cZ7il/2zDN+Goc4aotLPcYQB4
ooSipAWBE1bw9H1GA+vzdXgu2ObyRM5xgTfNMuyr66JJnTkufcG8zWv0MyPtTLBT2cG7oW3uURRH
aswEWRZwZBek5KmBt07p5M7glHjGU97hYrk5d36cGeNWL0fvkN6uAB27RU6nKW3NGzHtjoJmRm4r
VIe2kA6fT+rJvQ1CDaUmVMUoDb9fMDkg4wmgeu5K4rU8fF2EW8lqzszlx9r3uvbfBNmsyhQEN0Bm
gsh3YmOX140vHxVf9aoDVDRbemn2wlWxOPOlcoV3nxe8Rt65iT15nLz5CevEv1mpGposjbjUhatp
rxqkJbwFYh3CAEfafzahm1WKS7c6iy1jXbuGWfY1WXXsI+E/jLJZnaGWyWGIx4RbVY8LPgpmdJ8Z
L5+P5PSUIYsginQuEFB6P2UR1E28o/GlKeZrSCj20kyuNi22pQje55FOJAesD3oDNEBVmert+0hG
pffCrKMSZaTRqyamdlEJ3jQG39s2gXt+EQZn8rdT1/QqgwUYB3Q6B9f7gGKJ52G2ljQgHji1jFKT
eq6UcSoEbxec2P4gFbYAoSKcoNx2PJUy6L2HsVbza7EIpnN769RHehtms9yw7EBaNSBMlPfHok0d
payPXZm6Cu7Rn3+lc6E2a07LLSuNpZzX9ZDZnFQQ8bj+E3pyw+B+HurM5G1LiFGhZ3NfVK0LUe0Y
5sthqvX9X4TgzKNEQUWUvsf7JVAqCwRLVJ3dGnXxcBk6O8maM4frx+IkBx8glf8Nsk7pm1MHpI+h
T9awvhP0o7ZfC7yL09NfP1eXP3VvANSh2op+HInvOqFvAll8gnnQGI0xy987c9wroTChqa7cxEFx
0NX2LJj45Cd6E3EzfzKG5yTeDG3wuRuRiEj88in91jqJi6mynV8ZjujLrvyloWubTY/D03pjRt/O
YhlPLss3P2QzxzG6JnHajlyZl4MrubB9RpQPnPYJQ27AnJpj6M7wK9uByPt8Ba0j3LxK+bhY/9EF
Qldum4ePczQJIT7Xbhai74Doc6JYhziwbv+zMJvDUZuVGdAEtbMGPScll9ymezWxMfs8yskX09vR
bE57ddExrVb5njN3sg9F59taCpmc+Bbi7K53TUT6ml3oCv7ngU+vo3/N4mblSpBkS5z4GF7xaFRo
QWWq+3mEj+26dRfK9Nxl1PEVwMbvN4eEQICWrSFW8V1MC74JiaMbXuqUTwaIlzXbN257G6X8ZFfp
zl8UfdASA/AIXpTLTd+ER48CVSiT8K0CeCi4kbIzK+TkFL4JsNkBWoosWtOTk2rWVQXaFfmHMzN4
co+9ibDJnpJZGvVepbxYfJGPq7Jh+UvN70Xen87iFV7+EPqrWnrghN2Z0Cc32ZvIm/sNPyurnhsu
HUnV6XM+tsZrGp6pFpyeP6BXgIYRJtnir/QZdOWUMTo1xqA9d6ZuPrMET4/iXxE2X0jpESjoI4QU
F8Tzsm50WuEGB5u/mivq+yuCkKxtk9W0gpproV7mq3rXPS+yeVUBwZeoO/cS+8OT+XD0WRCeNF1F
kHGb3AxpD9W64eiT7yRwEOmd4ip+60wvwQGj3UN5+VX2R0bK+oCg6tOvmRHp+W+KxL/lRfv/Uxcd
5Om6Cv9vXfTH8gfK6HHRvvOs/ef/+h9JdO0fuoWq7MqtQPRVXTvM/yOKLv7DWJV5wckYFk3TVRT1
vz1rBe0fVM3QJTbJWkDYAhj8lyi6pPyD7r64/oE+Za3kmn/LtFbdnCv8JrAaGgkyOG26Rfpmd4eI
MxlZFXISa3NxLBVzNZmYW9jwk7ogNZMPZipwmwvhE5B17UbuW+mWH4+HnCbAmUa3ZOXq4/1kxfWT
OvbzdW50aALpQq1jX6l1UAw1VEMka0n3iTDmeNpPyjP6TQZag4v+ex5UHSZSodyaulpe1KFkPclq
PGBSF2C0olelaauqPnhVoCnPaij3X+s+KB6YV/WFAt9wh7+36QcNtt4Bwo2ITVnLsGsRcbiO+rl+
TTUzsCFHDrgHqInTGGG96rAjH5PkIa5ODcwTuBPX0aRFh5Zvcg8Cr2sdA/cEv1bl2GnSJcexsTBT
aN7oAhSlUtnWHJh+P4bhnVyWhgvTWPOzMQ92aFN0DqTBxl/6sfajWF6VP4bpwqhn5ZuIx9p90lS1
l7fDvJumVT8zCJKv+TAH82HETGZXonjoCHWITISCtEgS9KWXTcPgJEMzorFctSg2FADm0E5JEYfi
4BcLcY9KSQMVIlGCCy0Lfyy9YGOO7ChCjZX70FYvfRlUF22U5jcDeEa7UFJrH0qx4OYwxSJkrDAU
M5u82mGha7iilFbYRKI5oPijquLn0HOqYbKWIDVhtVhhDJN0nUmLptuBUTcvqMAJkZPkoCihZE3V
L9Sjhp005sMFMkO11y1acVtq8Qyssa3V3TwvbBcTM6owbRDoidvsXkWesQVe2auzHTWBup9w3XhE
Laf3kfsLQe2L6W1dWirWQIAyj7JcZ3sVq6DnPsPFE6dxiRfrXHTFhShV2Kb0EAEGqOHxIVsSedot
qlzs4qCXroLObK9UpJ9lewTzOWAgNY5e1cfVU5thxdUmU3QXLgo+qihewb+MMHIVQ1l9+jPbfzzK
oLtgtGVhuPrHg0nMRetyHHFAFdFdQKLGwiBrrpX/4uw8khvJuiy9lbKa+2+uhVlXDxyCoA7qiJi4
hWC6ls/1dnopvbH+HiN/K8KJApo5yqQxiIunrzj3HNTwlDK+LDvE1IQtpVLtEI6wtk5B9TszqQr2
/lOKgNyqrOj53AapoU+b2DMr2p+nBhnaPjNa6GwSsetag3aCqJqDayRcU/aH28eFbw3wHvpvKm2u
3iPjFSqIdUEwd2U3GhgTUUCCAwngWWlADqjB+nOb9HZ93qVSVjI3p1t3GrqNSWwZrkq07qBbQrH1
p7BR3XPVmjS3Vyvwsraa1m1UPVRHvzOhIdoiqJieASzxzl2BAuHa8dBRiDotvST2agmELLUgEhLo
I6VZ6UFZMSJtmyL39qSpg8LCWNa0aiOTzvghGuA9E+n8bCiCNenKMX8RLfzzKbKDoz/g9L+YbYO8
zcDo16XnQSYSDinCdi1nIJ0gp7kxy3zON2ZX9zCdGTUUGwXJryeIjyzrW2qMkJ/m1PshG+5G8dIj
ePytGW39O3ji+odAXLU5CxQn/1q6jfNqUGiCa5E339wA8ggfhYjVlyK3OMMlI6SonejJcBUZAVrK
rTp5gQ9gpnqx7GQ4F5DpWBu3Nlvvoinjrl4lNnpSqugqDVo8JO4gAgu/9FXibEwhgttodGd3i5ii
W23rYk5fEYYd9ZWjUFiH/GkeoBMG0YkOY+tqVyEsO2c1ReHrMm1MyEms/ikzB7TarMiCNo2Ud+F3
jeo9sp3VjWokqblCeNv5Dh9PWvsmks6PSYbawcZVkQtc0+ZvQXvkwEvscjRgRRltNr+ljzESa0R6
d0JBOzDtQtSO3BIZ4DLxWChRskNcAwW61GHrpwgq3oSTLekGIaO8pg3XvdZMRbuNqs7elYnOsqWp
9xs5MO4vhPuG18FW0EdSQ1TxYFYeHoVaJD+GGcZXCBjlgs8q3QxhHGqRL4TN75pa3ZVijltUxnK0
idKJBldfVBzKoYeTjoZ0lJJVwXq/ncoB8vWzEAHARxesyS1HQnxPnRj5QjiK2WEGJdoU5NHTkBro
COnqlG84lEgZlRUfN7ioC/Et+C4Cec47M3CGV0CQMaJwjFF0XfjbtaW1EBmD3RB1/M2IgNGbilpZ
y0vOZacOTo/YXIymYVojz1faQgqpzYhnuVXB0rVo7UFAg4pamHIYVfiFkOc114EDz52re7/fbpwQ
PcizP6JxUvUR5bgYDUm4FJB9lFpGUhfwTVhuiDUWQE/HxzfVxTQXFdSbCjpbEMydiQR2Gl5YLbhV
o5yu3TcBxon7XnVGBOECdKVFzAcOKBtfhJSFViLv+NY0b/1MURw2wCJwElOHDUC+Q+4e1Wi+mryP
cGEOo++6DDIsufve/nqwDXYFRGko0WkJxMXy16k3RHcIugGvr1HFS94k7MxK3TkqcpIDs78pQ7bQ
kDco/QiVL4rSc+E7b0qVLYPhDKCDmMEkiZwDehmZF9MqZFnpzZsCIy8CBRLBFxd2zXXdpt6NfJ8f
wp7F+DNoe5Kfrbmp2ELnLK/BorId34Vkg7+wzOarWkZtvFJ7bhIfPWWPCiqCmdtSI7/yx4NCYokn
VrAUYSr1OacZycBEyBErHtsr1OXOp8aQdetCtWCjmiQTVhooZKhat70vUNPZtagzPoxDpzxMltNd
oIfW+kM2aTdIjyaPYevZd0peG7cCFM5NHoTBLstCGKQqCIJh5XDpiixB6Xs0v10S9rS7Lh3K8xYh
z52tQduUDlXzUthRdheY0HabliAz1BdTDgl4VVCLDvofTZI+h3rlnU+BR5uKp3W7GfbAM46ytnOC
Qd9AGI3QVFWMV8aYQybkoYveDYl9ifyjdydm8KiIwcR/wb1qrvNGRZCKzrGNOyGQKVQ32Bjwa11D
QtL+VMhPrOCVhR5PhyzZhiR1O2mzC49TDhG9a2iSP6m1gC21zbZBw2wNM4N7haZ3vYVwp94OXaj/
1scMNRQr8tap0oUXcT7EG4sBr9QuG54zHr1raOG9e4WHsNvkThhd1iBaX9Gh1HxLCd0n2nPyW6HW
1U+Ze//qxkp9BYd4DMN6rorLDGa7nVOlLnKvEEDflaqqS+b4Qr1DctCBno+S9GOnNK0O1H4Ifrvq
5HKzifQvjc/XoCbkGdRgvLrxzDFTkKNLRrJmedHAODvVdkTZwrHkFREaG9NqcABCq4p+5zA83brF
kP802Viya8yJqASoQX2foRCY+BkPxHcY+Lr+HKFs50cZWLC2FaS9n7xCCynRlU3wbGd126ymDmY4
fxgHUJtVHcOE2JZ9Qusx9ZmnMEb0z+80NfgiUL4+twLdlhKRpVVSuxlNdm/nUJNzRwRQ1daTepVe
nHYr3FFUN8N5JIZAnJZbsgXG8KpEdXLDPTaj/VhZRrgdrEJTbt4u7wGCRHNVVB4uKtLU9pccgfhv
eLRcSWoJ/dcurNHkVF35KA1Z7Bo7lSS+t6kKtGZpo9KAWY8T2qIdsZIPKSzsrGUq9Js07NVsXQaO
VNWjqQQNt7htvsIN5qC7p/V8U1iNRLKBDQgDJuCw9dxOZsdLG1YowQcIP/oFjwXwljRVQzz83gtW
DfqxZ9BrGh0phLi67mAO/QKDXgqfmOGEt6no0i9d6DmQC4n5WuuQ2dxEtlFUEHjm3rVuxZHrazZU
LH6LXFtyMXL/7yItn7fCCqe1Ms9KuZocyMW2rlsnvAzwIXar1hmJyoYhd811nVusuNGryo1ezE59
kYnU7JnHoc5XmWuIbzGiu69dbc7tqg9m6KsaN6dPM4D18CzGZX/RJ1p315mjQgvVO652a5YKmaTQ
Tl97y2h/Cxu5ysxsBxtWIz0czrqhSkFioxh7nreaSZVeG4Lzqq6gxDNgjr+etLL4aogQl0FHrnhj
Ob0TwFynD6hDOlJoOoF85LoairrZ1ESaMSEduuNrroOOdx1sCu2+aoM6oYD4e9igzK381Gr043y7
8uZgBZob4dJCDdABrVoRzBd5OHrRjh7fIYSHag5UH1VNka0y29bDn1yivPeDq2bTzUxmsvzmQv2Z
rW1XhOLOLNMMFcWgz7vrkldH2Wj1lF7SfAKdV4QOtL2hElz+8spB+zaYznSdC9siMDYgZ141idag
fdkO8wMBrejRge86cY7+I4NGHhYCvrGDpBliGOTB10UIAc7OyFOUwNgCTXZel2U/3MV5g4Z8qENT
jMw53Cs704JnbzuagT2uEhVXeJWEIu4IjzInW1XtDCPF6I0CbyxsxnjV1qEKdZMeQcnrVhN3d9I5
lV+DEzwnIcrBUoJCOYvAaLfrNCzr4gbtiB622cGdYhjBI/Oyrx37eyxK+6dbttns596YveZOFD9n
BJXfZ/o/iUVHq7/Mh8781Xtek/md5VAhT6q5MNZIiNrwmMf5OJ67mYK5SI3Be+ZD+5orokNSp8qK
y4p7L1i7fVq89GPmrG0NePqandWjqCq0s6wwm3MkSjNo99pO3VR9UL6G41zZa9pwQntbJXn2ggip
m6zwsHCFJ4K4ZG1GHXStxtC2Z4hItt/sbu5v+haR5S2CDh1yF/H0nMQd998sUmj2bJMWGEKWPloF
mZqNftkX83AVwtePl8rZWc0xQTlCAKj/omg2JY3vJZZzq5cTPJCiHpElHBPl3jRi5adX69VTkwVI
r/Uwud6hiBjeKak63EMuGL9yAmxIlSoPcgn0DFdO46a0Ebl6+jSpdv91GOvudR5wsSQpwPWIxkQC
vTLOCKy0OjziwdQ7twSungMas4f3Bzp+SQUS3gD0QlDTy3OK+PD5wE+Xpfb3cY6HB0Ox1HtnEu43
AfX6LnQsxA1U3buDC9pYzYVlrCGBc3fJUNtPjdWXsV8Zo5RXarzbMe3hJ09Jzdw2sIV/rStT38Dr
b7q+pZXJd6eGED6NzenBiZX4W5OM6ABYsYUQ70APG2TyUAtCdlogY3FRe0KlHx2sPJSA3DlJBolm
GIrEx5kxEGqZv+nV0PlVw8sNK3ATXagx8xSgGXKVVnm6sRH56MkKtAjV625/Genl+GqW5nwXQOa9
1VmJjpyO6Le2Cn/4nJbN1gyMcddAjnhvV1ULT4zVbKR65l3WZs63MQ/jFy0PYBnIoSS1gqG/dauY
YMn24BnMNAhY22a45qgkd7ozdhCeiWIV2ZNy64xafql5ubW2OsQiMrUVPyylqy8Cb0zOi0Y1ib5g
q0fxM7oqkCJeDUobn+l66+EKFtoF2ufiavSgi1o11QxnQRnYF/HkJg96hIIq1Yp41yqUj2E8DXzP
UZx71c6UhyEs54fSrexzO+dICQ3UZaat9ED/lrR1e1U2xBoDybObakYXnfxZdxFQfd0GZg3pF2Hv
LW+W/SXiln/uZfjMqyGdbalQnksJaFcKXqcqGYo3mfiqn82vhjO12zoS9lppDQ1nJ/SqO46jB2Mz
u0JRHB0kR6+t9bFP1lqYJCtq1O35EFXmJrG8+Ys2VcgDllp6DU1qsEnqMrlArSPchW5c3gaaATul
sOjyXmtGlDy6ZTCv7HCyCOXUDgbkfKADqYiQy0K7dzcOMDLQvhgbPwPLys+znuAbLsz5UkkV89KI
C/16QmRmp7tlvsOx0gWC1XHx4BWlmdI74aEUcTYOOlzn/tyllCV5deptQJz6s0DpfVOkeYq0alg/
Gk1b89Ba8/CoiRp3dhYo9rqKHX41q1DZRKPhXaeF6CnEZIp1bRQJDKrNDJw5hAgTNt3gkTu3WLsW
THYbdSDKUdsZzR8rJ5cS6GY5+EhmutlqHAvrCvat+JfrxN5NMcodVNuZAdF4k6K40UwUYMLMtNd2
FTv3Djzfv03urQs70ONrVGhcRG7jQgYsU6G9dBCZ+2aTFPiAksPPVuJLoyJ6M2W0lDTt6DtSyLVA
4ucM+mEiGqNBCV0YZHNNXXmeI4TeQxeJeQQ6+Qv4tK8IgtCGl8kBHvHxp8sDZ/mq0iE+HxMQi7Li
Y5pE8M1m5D9gdUXw11RyaJDf0ntvkudlJBM1KLcSSck0WTGOBJu8POedlQX3SLWH9xaxyhUkq/Z3
qyziR530y3cXDPKmHlKxVoSpPArDIEnckHYlr5ac6RYyL1lamr5TjUXnT0MNkdZYNBchWM3ryom8
raEocHzYVX1FXCgoZblnbdhlq9wYyqtwqMzrKUPyuzHpKAeWGH4vut6gqFdxp5apgna5O99AHsJF
a7qdB1H10D6GlTX/sgdwEqLKIwI2d/yVgnhASokA1fBI4wqQ2q0vYzeYbIvxMcXRfkgj9gGODklP
8oY7otn2vNfpN/WbVJei7IlePwgapq96lO1TX3FZRtUm8m1qUg4mbRYQSHals4PtqOnWpCvN4Ntb
TeNTBZ7b6rV4aJvX1/b6R/W/5J/+IpPbxGHU/u/9H8Wfn8PXco1e7N4PG2ol7XTXvTbT/avoMv6U
D/r7X/7//vI/Xt8+5XGqXv/rP3/8zmP6AEXbxL/a90UY2upMSvT/c+nm+kfzo4j+7/8pD/zVv0s3
2r8cT5OoKwemNMOSVHh/l25M918IVEKqQdEEZLMtWRT+XbrR/kVXKvBqcNYk3x3J6vRvOVtN/RdU
YnBkEBCSTJHFoH9PwZc/hT1m78+U/P3zfxAMf0FyvhX/9Z8S6fOu/CfZFdCDA2VCixaVmyU8J0mt
1EvTmu3lQuNtUdiALjdozoyOOLwQuE5izJOd2sCjm6HFfv9uvg6YX1RT38xT19J1hFCZgCWRhIGq
PLTyfc5j3Ws70XnPikxGOUb5ua5laciGqkKlAPNGnLFo9w7TMZ+zErWDuKrH3VBq87qz58ZPXTv+
XPe6NEV7tIrHCUpA9mfuYxSkHkjUzA1JzSYYkPNDY9YerRNQZ01WgBcLB8eaIS3Reoq5fSuESFE4
W4itmWfKr+4s3PAI7Orz9k5ZB6tPLxJsI1AsGiyUzkbZN4V4Ro0EOjrlhge184A49/mQ1fqmaftg
e9zUEvX8Z/JYKxCEHpqjS8lAXEY1HHnMYVJLfhfn7g8c7/HMXKtbIIs15HGFcgIus4AM/G2R9wb8
D9UZd7Fc5C4QamlzcMGWC5E8GnCozSX15wr6b1ZIqJrEdaoEdi3mcPRqfJWYTQHx/12bpeeTPj4g
0LI5Pn/yY5a7wqUjGBlVIAq6udjmeV15iol74lvuUNh+3pJanT2hITdWKtVP3NTooR3SOjgxvI+T
qHMdMYMuwQO3kzzn70BrnU75yFBL/N2yjW65Z8z7Jmn0p+OjO7DpMQOMFeI05tB2FpteTFPkCLnp
m7W2DZ4zxKmBKJwPj9POOIHE+XgzYUoaAvGnSjze/oicuK/70Eb3Ypb5z7Ib020nCz3B2GUnduDH
RUPQ3JbUrGQfwbEu8FpqZpIRk+pm5Iu966aJL5JkKH7FvZNe1/lkfk896yTl0scVw6ik1tEAFXCF
yIfh3YqVkCugUMO2nwOkgZSifETlY1wfX7ADRlxE2SEZoFeIbprFyAaV6z0sEuR/LJKy5S8kDM+O
W/i4TFyB7yzIb/BuGJ3rUmCZuJuGzAhVwtwwOs/aEdmwAfG8E8M5ZWxxVeD/J56is8vDXuuoTJe3
IyInyDudgjHJD9o/xowKRA6OAduB1qD9UTlVWejxSOfWQE/vtzDJYNGknf1BL/voZ6AC2j0+i4fW
CSUHGp0MICO8lPv2gspzs6CjNbtyazJJ468ynD55nqDtAxRuwHzCruN60hcmkKYryA0wJDO7dOdS
/V5SsL/Mg+kUn+OS6lgyBHLDAG6hFYL/X/o07Ww4KRXDnF7dZL7tGrN+RsvG2fa5TDDlvQppfDRt
EddJXmZnoiShXo965huB2pzYnsveE3w+2UwjmcDe6C+WDo4+qYXQQnTkB0Xpn1S44ne20aZnVILd
s9mid8HTk3CtN2N7XlgDYSVV0nBV1Blys4MJ3rXsgw2AyHBLVsrbHF/3xYb+8+3wveABwV2htXl/
UYq0K/IASSu/tcwVEhcXhTFswkg/NQvyc97t5zc7dO7Bgit7B3GK9u1oEdJzExUbv4Pp7VsPdGWt
KwT6vTo2G6RYNX8sNHGuBJL1fhqfkjQeTnDjLI7U8issj1QL6X1dWwSxrJbykqdV9hjzhekSI4L9
bvYkvbafn1wHWlbppls0KCwmlxJ8nqbdmCMK2K9gctxpcYJe9kn544MjkwzJcofxhsjn5d0VqGWU
gsuJIjrJVKXyNXbxZooqlIynWlGvUUVwNonwrC/RqA6WT2d9m2xSL9A3kTIlv22eP+XCcVrzmeps
fdlMunHbxs5n6ZxZAZNXAM5ch3gIN0FuxnffE7WpNgmSpqA6FXDYKoTvBDEqGkgnfP3lBfDHEp2T
kLrSugkD2r4lZSBNNTe4CZK1AILuNSAfCYBWztozxfBPdVUubs8/5nB9YJ+nz8wwF69cZVo2ghSE
6FTsiruuT+ybilaVz3nh0gqIY4PPAMIDwm4BsKMqST+4Tkqxr+LnMA7QkTTTZ68S6ecegz+GQFij
Rg7fAXf2/ux1Zdr20ONzKQyTtS2aIDgnfdh/PX46DkwaDxz+B1hdjocud/W73UA+2Zug9yr93kOw
Du4T21cqRZy4eeSk7F88pgwmkFY3iChoE9q3YmZFqyDaJCcNsJ5uAHvIk4E8nQm3UlBdV511o8bj
ibF9PJH7VhdvXV6FwUDVjyAmzB/HQI3AJHWPjT4+QxD2D/YFXEAooSL8xEwuaRIRdlRcxHeg97bV
NeLVK72fVuA2TjwVh8aEzw1TGnhTOqEWY+o9N2a3eAUIPSmqKyyfqf0BxCH3O720T+zBjw8TrreN
PDEaDI7Ont9fN6RLDXeSSdYqy18LxNnW/QS8EiTaKS4g+UnLHYKrpbEDiTfVpR+M3FKBMcCeY1Cd
0e/9nMb2y8SoRKABtHR/Ht/2h8x5qlTQgHIMV2vxElaBjspghbm4/D0DtC8LZJybXWih1Hoq5vy4
ZBZMfXTNQ9cHanh5kBN01ZRGuqt016/yQDmDM2ar5elraj4dH9XH5eJulykPThnNeMsIhrisC1Bc
o3BIxk2vYirIZV6vBhXQ6XFLB8bEYQbbDy+Vi5rKYmO0U53EcU/CqC3R7STRTM7HbysdLlLwovl9
jpJMdMLmgdFJFm38I/xW7sTFJRIYA0gjEPk+Csk6fNN2/ppwQ+8i8Fwnnq5DpkwPijSP5gXgrfL3
725FllNTJ41whsIkQsK1m172aFCvA1QWTwQzHy9g+OJdLgwXzhR5Oe6bUsxMxG0EFxskryb80qq1
IV4zvx1fr0MDAjnJzSBJDj7QIIdWSsGPMqg/Oj+ld9fH1aUEhx23skwbyV2OY+GyQjgWrrvsCxJR
4ZmNwz1vZ+vgrDuLtnG/+8WTcpZvQdhIKtATm2LJMfVm0iXXAjcRj/kHPmE9FGMKVBD3LlAyznMR
h9B2mTSyKwgR487qvlk780Y4jeLn1K6LXa44dIqEumn9Fs0I8xiDCVF8GkxD3ZALNT0fCGztW2CT
tj2Ql/bElz5wemRUSasAAT/Mh4vTU8Sm1+sDBf7OMu9gHkQXfoJgMK5JhNba/A+s0Vsg5wdiZ1zT
xQ5rR9DAbgjEyFRWCFIgif5qdCQbTvF9fXzliSx4AEmjW1LzYnlqBHwlpvQlnBhV5/q1yb21XoYI
ef7VQzXT1WfHt9uBo7NnT07zu1MKUAElOhvPniob1FNxvA0jHsTjRuTs7D9McDwb6AJRNoDScLlW
lh4radN5MmCetXhlKkH8LcqnFMRx2FcuuK0S8tcZZtNTPWKHhge5mA5ySNYulv4s4tpel1scpiR2
r3pd25Ab+Ov44A6aMOkSQeRPknEvEnn06yqpXTK4CmW3dR5ZYmWb/ctxI4d2O/onvLSIlBOBG/vL
lOcjyOoWl6UHhwN7yyYCGuholMTdfnvc1IEdKHtoLNoS6X6BzX7fVOa1dh3oAmihTStdNPSU/ZL+
wkD4PYKxBxBl/tKi8XdijxyYRpJ3mi0zeZhe5tccN0mKkqAD7bsavF9c/hXZ1YmlOjS09zYWh2uG
t74GToTESdsrG1jSVHAF0y9Y/36GgxaspqTdjvTfH5/QA+8GnKTcHpwBduEy06tOijXWVYFIvZJv
9Wikk6K4oT/47p+YkVU2B9JJChz760ZlWYLfCarS7kkxrzQh/Db5/Q9sSGJ7WqQQj1oe5DoXEdTJ
iHeGpU4WJwZTX7d0ydhZlpzYhssudfko8dBC/+HiqEjs3/54nFr3Om2SWj9Wn6Ubp89g7awApvyo
IiciKZonarayilZHs950sh8UxaJH5AnsU0/NGy/T4v4i9UZKGyeeXeEtvgrSqbVe6lzKpaTLeXLi
Bg1HsN09UNWprtU1RrNhl2RJQkNQ15l+Bt7zNijn4LsZxPjFrTUH+Rq4AwSVNLgAoU9ae9AoyzcG
kjD5bELXnocKIpRizgww2on3OBqNXa9aZMI14r2w8XpfRdw+RMy4LwyUL4XQ1pOIaE9GzVl8cXqq
rSc274GsH/wrtOwhhyRTa2+/f/dAIP8+5URlhY+kR3CWb/Kz4qXaDMgR2bf6Fjq6dbE65ZAceC+4
BWR101JhrbLlbfjOZlGxA10l5woq0+o5dsZg3RZ242t5lzwasd1J77x2n45v7oNW8VfJc+LdUb7Y
t9oiytloCucUjcmHdlRspIzVfFU3RQDCovll0WL3cNzkx6vBlqld/BjcGIJDfd+kaNqKRBI+8hx6
92lMk1fvXrRT+TnGbo4STZUuaVFJP03eRY783Xy6wZDEA7I2/hy7t/h451EHyY2mnZjAZU3rbzsu
i0PsThJ2+UrZetCnBmkxRQN6ODTzTd2h2c7BXFW5sw7c6UZ1km2IRLiv9vZL2J0qWH+84YlFLXxZ
TiuhgLm4BHOcD/Sk+Qa5W0Y+WlI7u09/9LG1y9SyW9W5+i1LjeGEd/hxGfesLvmnVSufR7ClRAZj
MPj9HF866Hj5sUhOvSUfX0ksQUgDewf4CwjS91eynpUhHXWAL32RV7d0pQx39KohdXp8Xx4ywz7h
zQLrwUIu9iWdFrWhpBMBQffDBvBHQvCTBmweeeiYoet2Ceet5TiidHYbdCh9ywNNu6kitUOp3RSD
fSJo+zASaYhqEK3BNhnsZQGFG9HONYVaTYZ+/M9cDfu3SvL98eG8MZnsvRDSDAdYRoYoOy11Wb3R
VkRV9Igxr6fVtCnW3RMXSbB2EDAJ/OrCpnX2/LjND5vuzSQpEW4syFVkt/T7Q91ZxkDBJyFXrkFy
Mu6cOgYn359YqMNWuIg1PBie5MVOSFm9RqgEPl3zXCe/xvDOxCE8PpKDayTz2xDg490uX/opUtAT
DgDuCGDzRMe+0pcnTuiHu53JIqFNWUF2o1NI25+ssQ4NKIgiVMer7l6w10oafsYQLmeP3rJuXn9+
RGBMPJ0nE4/dXGxvW3hjq3g8YBnI33hUWj/IID09buTj0ywH9c7KYlB6VcfooYGQkPJ1ksenMJKr
YYtaxxtyJoxW9KSugjQ6UX86tCcI5ohDyFpxpBZ2rbJRB7wO8t2Vel+2wdYp0+fZCL8cH99BM1I2
j0wtVAHOwguYtSFWE5VXy2wslKH/SkL6RMP4hJ95aPNRltZQA4E64kMyuBxahwYQch9NkT2oZn+j
KdBBHx+JnJDl7UBIBSyH3CXpvkWmFGRipmQDbnMXaF5HA/pox2u6X/vSz2oxfh9RQLIpkAfVy4Av
fOqy/TiRhmaYEqrDbSvTtfubXzf6UlTGQBA8tfiKEXLkmfqQiN/HR3nADJSVtgqvDcAqGNP2zdQj
bQW2+pbPTJoLtULBw7fotabb1aSJ+/PGoEk2IJIAgP1BA7hOZqVzFWAFsddOK7Vp4LBSenTdk2T3
DyzRsAp6kXiY2un+sJyGgram0UyuqGpqrfXaMme6D+KmpQsdYb4TA/voRFF2M6n5Az5iW34IF+vY
lHT/8OUPTW77TVdTYPRMJIeMtx6gba4osU/6kS7Cceua47TT1PAUD9nH+5IppdZv8V1QMlgiycAS
NXSWUusvDUGgrNDZmvpWgiyvO5574acvlH1ri53TZLaH3jgoB3f6PkFEnv2V/w3a/R/BoR+P4L6J
5Z3lGWWXyzpWazcU5mu92OIqKhvDzV4zVw3uaQJSNmUEjvL49lnMJI8mShpEsmCiqMtQntjfPqle
ZYmqUKxvZ1o9YXAwExC8mMnylkyOd8Lc4hC+mXMIYCR3OBn+Nymtd66+4XaD7RhWQQ/XsK695M6q
I9gNThFzLW7NP2YgKaTMBNqV4uf+qLI4HcvalL3Gg3VFbf7cdE9plx8YCXgT5AZliZh69MKE0Gdm
qsgqv5e9OaVWfQk1BeG+sXk8vkLLd1QOhtSuQ9MHNVxCpEV4b1NeB0OBc5B0M1zTXWhX5jrqu2lY
wwIwEy2N4qINaZmHXyEMXsYqm6/7qCvhGCq87j4xaLbxa3OaLrouz++CgFzdiWvhw4TzCMoUJugz
cJcg+fYnXKkqpek9+hLzQcH7r8wbK65PHMMPW1VmSHkm2D2oHhPG7dsY3NZukQfAa2n6ed0a5XPn
kYW2RP+g0RVtRtYpbQT58L17GIkvJK6JqeddlGnaxRqnlUJ6VuAnVT3MjVUE5iNWUxhQW07ITTMo
3gUZInsTzaZxRnPb9NnTsrC/mNWOxpZ20jmc4InOC7PY5vnwW4eW7YSdj6u3P05jf2ZHvTTM1DBJ
3wZS4KEPvg2q+bl624e5lN/h3cmnRTLuJw8bcdx+6dL5YtLtDRopX4+flgObhGNJOp2CJS/UEqzd
B5WbmSMbsYOXTonc6zlSV4KmwjnQ14aob4+bOzBzUg2BiotFOfYD3MorgjTrHXaIRX9M48quzvrE
iOQNvNiEvLU28S6IFApui01YWsMYQY0C7jJx7dVsOjutSM4pA8O24xanvPZDA3pvbbHlsrlywNGR
g27iTm2/lAmUr6tem1T17PMzh7tHlRW3E7mKxbAE/ZxK5bBQc19vu9n4oif559oD5JYjq/3fJhZj
ofVNyeKAmdOGLl4Zs/Jo292J7oAD+41XhtvPIIeFN7Q4OnpURS0PDYh9Vd95aITGxb3iBjcTGdPJ
+SSDsRzRnrXlIZpRIWwicAZjY/l62Potmg5N8PvTS7NnRT59745qnzhTIBKswJKLbBMF2XNKLp9U
X/kzFqlAK9tF8F0X17lbQ0Oi9xLiC4WNQaOzmRsIdZ4CRn94p5kyjfAJ6jb+A+hnfzBuOVoZHet4
VuP4g2LA04TijV84zYkk5rIg8Dae94YWLhysU21vOXAGkKv3aNStsjE/C3NEMm/rNnarDZi2ufxC
Sdqwd17chu2FpahGuELpkRb140t44NJg1KAouAdJwy1FEHvVBmk8M7l8ibUKHWnn+DbvEwpDJ17+
g/NLLlPGqGA3lqmlNiwK26q4141kMNZVoUUbq4yqs2LQi8+llP7MsMTtMx5Ye5dpC91NumaC+8E3
DABEDaxVo/tiihMn+sANSMODxITQPgKAaLFhjLGMYkMHYRPWw1fDzn7EFrn248tzYNKwwUYApA32
ZAnJyxKUenqVNLOY1cTXRVdAWJa6V5Fndif25UFTvIMcAXLOlID3938fGFkLFRDbsqncX1o1dr5t
tuVT1U7J5vioDmw6C6ViWXgDCQiWbN8UTRtJVsE35lNuklCh9CrrA/gvAmcH5dYp4s4D6/Te2tt5
fHdLGZFOhcqmONFa9bZv+8cmccoT63TQBukXHE70qKgb7I8oNazI7l2C6ySpIrgCmyAJt5oh0DY4
PnUHVgkMAN085AtIoSwL6E2f2loCt5VfeFF3njawugXegCJVl4cnXsWDq0QEzxUvM43LaqHbmckM
Yx654AgiupHSpIyct5UafJ2gsTkxMHnrLbwXBvbf1hbPfF/ZIogjrAVtMNn0qWfqDma+bAtBmnam
xioqoJRI14pjJZ/3zei0pR4Keg1c3lIWL8ZLRE+NeKFyQ2sFIW54npe6dWLTH9oiGq1SNEHYOtfS
YtP3oYBu08TJUGbnhyZ6GBrUEwM54GNwuXK3yr5KrvTFjRS4yTS2OZvDVGvtaxtVzvOg5VW7aacG
2pAxA5W6avIAyPnxXXlo8XSZwcfvoG12Wf9L5wE+hUqG0ZNT/KW3ZrUqvDR6TsqyWGWaVaxiTW0g
sUys9XHLhzbpe8sLt6oZZ4qpHttGALp20/AqHS61cFw3gXrCklyf5QYlwiNwdWgc+fh+9b2DR8VL
ScLC2ORJmm5TGtJgJUzpyK2h4VGUiCjfsIuNmnfzidfm4BTjAJNIJi8JtnP/humauB1G4Oa+4gQO
UKOE8hmcTrr+XQum8bseecVfsavVdzXN8qeu0EO3DlUT3GQwXaTR9H3jYx579qwwy51ubSMXpyVt
futOeOKIHBwjYTQQSNBh+Pv7Zvow0WMxEcbGrhk9Q1077ubEyXYodM4wMg3JYwUxy3k+TOX98W10
6ORI4Wkg9ui0fDg5lqNEHhR+uR9Z8IB8n5wG3lAoqyGN6PsTAe6hUcLsrMNVzquuSgrg914zWK4m
hraEtyIQ3aZv3BhCQ8eD5FOkl0UdIiykxtY9jDzV0/FRHjoslgSkU1um9c9bHBYw25lo3o5p8mTH
kHe9zJDQwXR33MzBAToghCi48k4tk2q5baT/j7QzW44bV9b1EzGC83BLsiaVZtmy7BuG7ZY5zwQJ
8un3R6999pLKFapwn9U3K9odRgEEEonMf4h1mzqU0Vr2dqG3N/i1axVbnLCbIqjVGGUukZZbpNg+
fTz0uSBL+kcUJIOHhn1yi/DujrxSIRDRPagDSjbTJvOm4vDxKOd2C3kfD0auDAY52ac1xSWtnZkg
qYu81gcgJRLUxUNu1DOSvJ4aIJGrXjgc584gFUooe5S2wMavf/4mjSn0JomVZD0clfNZRtq+toqv
szVfuEPODgN21sExhmrlqZ7+2qediphhsrLe4vBId3EI5ktwzXMruFbLLJwDEL0+TWNcNavcsWEF
0VqDb1YUSZr7Im7m1s8ol64ianXp+WM/N5f4f39uEVCUhBhCuGtCsz2JZXZS0wWxSD4nR9hH8FDx
YwOMbv/xFjk7CmAVwhjAL9g0779Wh5qfjaYUOGdVRYgKTLxtbRBPLZILe/G0Zc9uZz5vRjrZ8lOd
ZW2qE7qUZKJ5ZCjaXo8wsUCLbu3TuRv0K791qX6MzGnX9Cao/Dzr9oWBvlhieWDRFC/8ePL6udlr
YJ5+d6lB7JzMvufDoxazYi9Row3cRJpb006TZtPjwDWxg1Xlm+ItVrLROpP/jHOG07JN1oXIol1F
rR8nnbYAE9MAy/VxNF/3UlH+sZuiBciNzmrit42VqqE95O3PCeYuwK6yRTVxELEk+3ClsK8Vz37+
eGZ/RtA12WDLWhSYoX+dHMJxnAnSNYutt1HoFeKYTOWnIs/DWtr//IuhGIlwTbCGfPx+By1FAYJ0
5IgkSWL4aQ4oI+baDURcH+ZOXkgvfnc136c3zOzNcGtQfxNeKq+p06ziWOhjul/slg7FiEqPoX9K
jAT9bJSYgtHLVD9Rk30/1v9ErnjRy+amqGzav672o+m7n3WpP1NPwMNwzBQquKilewIag4FYo6+X
3gym2AUetmgg/hRbD+Z5vCsT5a+vWCZDnZVn7NoEOI2VFT2XShhMJi9m3fQJQ/Ft1CbpEz6cEn1Y
2/YXza+jeN59/NFOeY6/TyMDQj2ko7uKgbxfxkyWA+rPIOpzZVSDUje6GwsFu/siawFplMoLmUG8
8VYd4WpRlVBoaG+hDqZvq9advn78a84dQ52aMC9sbkN+1PsfUxlLrbgGsdxoovJ7AsHFDq0iz/rw
43F+lzrebB6iD9wYELsg48GmEFXfD4T1qS1Rxq/9ZFZSLMy9+aUfzJeVjrHqwHlBbE/Kl77EYwd1
1keZxwmC/dJb1W1av7OziM2BsmhkuPKqQ3dmK4Q3boSlyI1wa3eL2Lwb4MuG7KCIUCxrqzl0Wufb
smg6mtC9gQIqrCORTS/aSOADIHVlSs0KCiIvYvhVvS3UBkHbQjsgd68FlpockZHdx73x2njRMY3d
G9F5v6D3qKGwZHxs9NI9FlHz0oz51yJG8TBJcieM1dkKJHCOm2oYrF1v5lfe3HJs1A4152V1POsv
9ndOPqSLV4QGLGtlE5LZAPB4v756NVp07XjYFULNnpIlLzZKNU0/Pv6MJ8Ht9yg6ZXYGA49DleH9
KEukAGh32LuTnbv7obc7RICQP8VDQSK9ZaTxJQb4SbLxnxFNCkEkGipiQycjppMyexPq9T5WpOS+
cVVQCx+bQ4xY9IU9enZydB5hINNB/yPrXvTCs6qRydlxN+8MU+phGqHpqkRC3FlITW8+XsxT/MP/
zu3/Bjwtn3RjPSXFCiK1WlwucJH7VRtFdpM1yq8ocoqf3TDUvyIV+d0q1tR91sOOqYUqLpRdTzKt
//wMSqAr7lsnIq7r8iau2/glVlU5cxVrkflNzZGT7kbRhHST5686r8iH3MvK5sIT4NyGJffntQxj
gJfGyahKDj4N0jLVnCrHhqN48Zb0wm49u3feDHFyPxawzJV2YO9EndUd4twarnlUmru0t+eHC99y
jV9v49t6/gA9gL8kaf3zRaMI8qthHcsEb/1KtoE0UYyaYsO5JIZp3q6PZR5K3WgT36kpaOeL7lzY
UWcnjCIYJ2XVJjvNzEfZaFIoKzazrZutJ6p5Swb/bDaX2mHnty7CUtTqOZk8BN7vmbiVJhrPTBdl
bd/DwqKzdbD56pUkikeNQNIflR+ek77Vq7dCJhd2z2lO+3vTUiFDbI3aG425dSnebNppKDJdS2Tl
u6Lc2Em0lanNLaZBGEI19+jI/ptCBlFWVAVttPqkl82+dKVyUJLxqLn948cb4NzS0xdyDVoKFAhP
nyujoUXTUINQ1Es78ZHTbo5e5thfVP71t4+HOndeV1bryppDn+f0K5tGgTjcqLCtuf3McE4F0OWy
Xyw/Vhqv91taEuN2VEH7XYgUp42p36vOCxO6ApGYOHkSjXOqW2ncA9sb5TLsis7tHnS39TaI3dTb
sejppaQ8lJqht7ZlqldHt8wuwcbOhWnqBi4JCyk2j/j3Xx4ailXRiQALqqBuW/TSjvwBzEUSKDJf
itBVDO+Swtm5JaeHY+C5xD1E3en9mEle2U1mGNQQO038zKZO+wSCxNhFyEf6iln/4wnT/vLXn5me
kclMuWp5h54EyBbl83GuaFG1XX/bN8muKlf7dtneYV0d+1bUXIgep5np+nWZILJ0wB3Iik+fLqWt
FrWyvpNG3crSbZrp8ocklESbvlC1n10sRLL6BFSfvVEqG0c4w6s1SGf2y0bD7qGOc1yKPl6F37v5
JLCSnwL8JldmPU4vSbds87hb2XKaPfVhJxRl2yhYeKc84JDPn9BkQyitMts85L03+m5lYZeCvC7y
5WO+TRyMMSMsgwIlNp9dpMXvFyeK/Waq6WNpVnYlEHeP8UDczPqM23mKKL4t7IkqqnPn9iWyQ+Jz
O5hPStMhYo6vrL/o0TbXoKliK7NLHAi/Va7EmOeOm6V2n8vU/krivvhaXmn7ocLadknj8aox0dRS
K0ugnZ//yETzlNXTDyANIpx686B3ZQ2spLwppPF5lMgGO/ZNmQ33qVG+9oW3zau890WrB7q19H6a
qQ8i6e7z3voyNEjvdsalmHbuuJPkrXpqQP2p3Z8ctUovFHtef3Xm1qv5ZRRPM2bKqNWjUlNp98uo
Tr9QNETWxJ7yzMT3yhTlLgUidwnZe+bUU3zlxAPtpTh5GvSS1pSTKyNOg/qAOvVWWgfE1zCtugQ/
O3O1UZABx7gK4nEW/jjrxTAYv3s906waQQ7q+1s1JsljNvmZzSfuoyz6At8l9jsceXW/UcHQaTK+
sPFPSqQcRn4GKRaod5o1zukzcX3ieOrvSvdS69ddnd/HkR7dUzSeOG5Z9M0rGgvR6rb+u7rU74FX
VU/ahzac/FMYSlc0ODSsN6vQ0RnCZIiU6UIj+c/cD3odWA2dYiWCdqeXd2ZUDn07wmmSwreY+upr
xowupAh/xmwGMbggLZYRXNVJhpBpyRwj6svmbfN09getGONNr0qGrVEIx6cmMVsdX4++zi4UF87M
j9cRmAmwVquz6snQcz33Six1lnCxo+tG1SWy/Ibx9x+KUWi+uisThy/x/lKyc0cUTcJlXChqOfmt
hQVJWObRcIkjdWYlEaXEUW99xGPgehIGzDal27KKGNVGpV8thnyBIfpou6iJeq7YkCpEu4+j/p/Z
1Mr+XmUj6bWuYgTvp6a0aPAUjscGQWSR293blurwpOrd54/HOTszAwg6WwTY8mlU0Qw3Rhiby6Xu
8w0k369tk31X+P+Nw9dDwfHvN/6qKwZcGZ7in3kEqrKzY9OH87Gg2LQieyoN+nUfz+ns2r0ZQ3+/
dlXvwC/3GMMcBeELbqc9hylGTB8P82dAXuk+/53KyabA+KjD1jch4dWwdfPz3s77tZGrDVttNrXX
CqumS1n/2alhGU9kRpuCLur7qaFJkjlpxJgUaUyaAVka6D2S44Pj/SXrYo2CsEjWtw10HIS7Tg7X
THMswrCpRpmt6t2gxf+MLMiVhb+Wpp4+Xsuz83oz2Mkn09t+SnqT98uoaD8S8io/qwYsh1TnQsg4
NxDa46sWK0nsH9iQLBo8k2Y4FYceYXR3vK5qrDTtS/M5tzfeDrPGxzePs3KQzQIRCLiEmiLsMiTa
TWeo2a4tnOq4WMV4ocNxflqgM6ADwD7642OhtWHlI8mBqs3VxmlUC3/OeiZbzC5BDc+Fdrr7/zfU
yaeSZDiwH5laXno7SJ8Priw//f1ucEg9ABmuuten3V93wP1ysNchBvumm7M6wNHquCzF3/Xxfm/x
N+OcZtaNAdhkctkM+jjI3TRjk0HzRT7gW2dcSGbOrhovtjV7QwX4NKeCvaQkKvktUgZCcUKc/0RN
5my0Y/jx2p0L6OvrhesQlhuPmfc7z1BbbK501s6K76PO9PFx9J0Ki0jjez9o248HO7vNKUBQRyI/
g1L3fjBseP53L1TJbRWl30ynvlsUfbOWgT4e6ez6vRnpNPCNNW5VCtEojss7FJPC2Yt/fTzEqTTS
7+2AXDhPa5uM84+3fYXzmqZgyeZnUgzHJFONWyyZum2Rz9LH4UvusEoTwbLML04y4C7XecPOWssq
qjV7wWJ3ZiiNxaAVXNhXkzn/SpPYPabYJ1xIr84dd5abKgcNdlh+Jx+5brWhTGc2btfRHrR039Hl
Ie3+jiPyn/UAIbCW9XTai+uveBPEMm+eTGuNlXllPTgFjjSDmPeZNJ5ai0u7qucLA56dFrAdHXAL
Mey0hI+nt5m5M3vXntqNFbVXE8RTzUruP/7Q54cBAQZfF0zqKfYilp5Womde+y2mOtH8ouvSt/K/
FCf+z+pBMPp/o5zEyaQv+xndI2SkBhH57urp0Q3dhdN+7gAicc9TAqjzKlD8/hN5IF5rYFU1KFEX
Mx1wgRtvEcmxp4ETjsJMLuAdzx1DChF0ItAHQRToJC3FOibNbODs/oymYo2xcEmV00xqQ1yY2LmB
qHVQ2iQDBoFwkn1EEYhinhA1FUt9PgxTlFLVKy7h1c4tH3xjAHnMicvmJH6pKmcW9CaVtHl8ypvm
oXAUbA9mrJpid/g3GRWVhFUYCL+wP4oJFAbkaK0ZlSjQgdGmIErvkSjdfLy7z67cm1HWP39zapdJ
7SNsxii04Ad1wAlY7BbMYv9FwgZJbbX6AJAKkeL9KHEx2djlolVrSOf7nIysmlAOOIz9fWLjrFoO
fCJkZCn4vh9Hb4bSsLr1C3XeDuwbfrLdvZUau48X7UxIYBjwPPQwKKiePreqCB/yWLBoljohI7yU
+AcNAwRqx5afPh7qzPchp0GzHKY7EKVTJK3ROk05YpnuE9mpsRX6ry5K/8WqcZNxkdkkG8ZpOljH
VHGXma/Tu260XYaBS0IcEHu+JK96pmJK2+x3WYrCFOD7dWHf7LYhtnvNnKkx1E6HlWFc8y1v0Plp
tGARbW/6ndI2Y4grU99hf7lgNTfa2AUGSZSmWJ5lLZKvZmWrPz5e5XMf1AMECrZobcienmwwPYl0
HAKVm5kHI1e/4Al7EJX68+NhzgQQupf/HeYk/o4ydlSgdLzQnbF7Vbp6uMP7NrmrRrC189LGFzbP
2Wmt17G1ClT9QQ313EjrMKjiVmz1jI5P8UmRAL6nzLG2/2Jm8HEh+aAk8Ee50Ux1o3Bw//AlEBFE
XgOL19mQVNsmev14pLNzejPSSRAuFqOsq4UtxD0gQzSww7F3t4OKRuHHA539WKgIoBrK0rF87/dq
aYo6KgVTys3maimQsW0wvA51fQzLYb5wBC8NdhKGeQbUmW0haZYI9djJ6kaay9WKW+a6XNILMzu/
hP+d2frnb04hlbF08Ty2BQbrWzdNbt1J7rwkuQCAOhe6kOlacY9gHClcvh/GQPg8y/EQ9JdkfpFG
ma1oq0t38plB1qsY9D9oGTq5JymGZaVr5QucTCx7w7e6/ti5+uPHO2H9oe9bKvSU+MuR5IUGSpH0
/UQShWAFf6xGp1liwvcSA7hT02srkogebD4e69x8KKRoVLDpGlK7PxmrE+4Y/77BdDt0xnJDTyT8
/xti/QlvPr8nMJbNBqIQIXjuw6TINBngKo0f68cDnV03ri6iAk++P+4VUv9ep8fJPqNr5Jj/oPXx
2A7edtT0lrW8pKdwdulWQQWuKwrJp3WA3hJqN+MT62vIlDbRtja04OMJnTk4wD14cDj6ypo8TS+0
hhQXxcsa4dtBghdCcK9LsFfuRXvh0XF2Lm9GOvlG+Wh5FZBBCgD1OAR4bX21uvSffzMbymgG8Dqo
oCdJc9oXyaiUE5+n716on0VBUeq/BlHoF5bt/GT+O5D+fsPhLR1ZZS1Qrq28pQhm5qZs3QVD7/Dj
GV0a6OTwjIUe27D7SGbd8k7U9UNvLb8+HuJMoGYL/Hcu6094c3gqx8s7T2cubdnc4uh7jeT+1h3S
705dPn081Nnjw/Wzks/JM08pQJFwC69A+hR6kxWqFICy5Rgbyo1q4kXZfv54sLNL92awk6Wzs7aq
InPNnCOtxkmjv7UgTlzYCGfPz5tBThbPa5JcWqtaZmd4v1JH+dy63c8Kz8cLF9y5j4TMKQ92iJ60
wU823OINa0LCRzIsb6dwJeC/LB19yzPxX8wI8BtVTJt/9FPG6lQoMY9flq3H8iArle3iAYVzLvV3
zm0FTCpWXANkUrqA73cdUXTolpaj6mbVuMXSq3rKoDHjbK57dw6+f4GnqPqF+spvmf7Te+/NqKeK
00DrWyrTKgEC4cI8WBSZxr4ayWFj2j3SG4Ze3sqpdkInyZJ9LmRzT1ej/bSM1bBraktByjEFtBwt
dvaQxUbxmHuluI74nwM3Rxr3caUVf6ncsVZS1mx3ZZxTeaDs9X6tSivC9jxmk+H5WAROJp+SNt+0
vOP+xS5b0w6dXhhAttO0YI2YXmuxyzz0e2Lp3sXUu3I7eha1cmlHr2Ky/O7Tr/GbYrES9/+kGkm1
GWgKzJavFYud4/gLiTQY9EzUd3nZ0ijI1AGzbrtxRLmdodsb22TqhBHKxHCGO8Xtclxi5njWdiZ/
k9z1i6ElN4grxcZt2VGkh/CAeXC1x4FXrZ7a0kiWZ12NhvZpgF7wmCrVmG30NCripx4du/j7qNZF
Qr8CcZjcr2vexCsluC/zT8uExt21O6JGG2I3WzhXRuWV3zwvsc39rPVx/WQleepscfjWleu00JQ5
jOJOk36UOBWTNKFV+VW6qm/Mw2K1m0raRj/6Hrzj5bubyjTdYHg1Z/ei8FYLuSFtv1WtKOpNWdmD
7leTOhWBObhshZqpNIfBrqYyqDunyb9iPTxMOAgtSQwmSjHjb8B3PHljZLq4a4sofpGDSPRNWTpu
sV+Wpqx2o6Y09aamDtU/QayoGw/V4cIodgDMlq+WsOW0kShWWM8Fwn4gaGSLDHJaemq2yciF0tCe
sqm5ndOpbQNFFAuGlqrDbxUj7Sy/B2pXXOmuWt0uWqTroUck+6J3Vf5TWVr9Sz6lDgtAMfJHbzfD
Nc9k+662DLQunNlSDkYxq3s2+vK1GpehCjzTFEZgV+ZYhbLk38FUdQqX3uMoMK9IBmzAs7QFRlNH
BViZpBthgcTsHTobHbLKQZzWbR9G9J0RLu7z4Wc6p8WDUmhuHCDT3qNqhO5ygFKezK+FazWveEpD
G6U/qNzoFC42pRnN36XVT6+DLqHGtADQ6wBOmfOgaUMf0GVoOl8u7YoCbNv826D0DrDvfujvsJ2r
tY2Ybe01FpO36XDTGfzYgTvpz7zO88CxEj3ztbiYq0DIud87uuC5RF6Tl+A55YQYc9q7+V702nil
8bD6J8sEk1zMWnd9oaWos6NEO7ubRJj5td521nZa5s4MTFpyCbp4CZp/McbaV03bzC8ia61faZqg
oDVP42Op9ctn1Y1jM2AeYq+ZfbZtGk2QTzfRr1pdsvu2nVqciMux2IjGKn5MSzx1W9ukSl5Unfsz
Z/L7Ms2dY0/97D7Wu/hVzGpzr1QAm5xynm5MqwElxL7dumrZpn6pQACpI719wI2u+dEmBW8fB9/2
F2aLoCglHG+bDt1Ir0FNumNmSAtb5Cj/pQvHu8/0vsvQGqwSEQpFR3FQNIVzK1LXUYOkz6zo1lpi
0wixEot+CWe0iw3pgdyWOlsa1e3O5NQNSgXGJ6le4Y6mQziMZmZBM62XPpxmzbgqZZ9wN3ndne0N
3UaJohczFl+NNntunL4N+t7IsYBrYiyeFpL2abqOl36n2eIZ1VzEci2RB/Re+k05GG6AVv8XVZaC
wGd/gSvIPaKZ5TbW85H7ybkvQOjQZJDVVYRZNrgxOMTV7MTP2Dy3P425jO9dHOw3s9fsUeawA0sf
D0XZK1sxVhwgp4a+MGfLjg9V8bYzum9RAqnC9XCqL0wt6MGZhyxIFMixXfwlqxHXjDTtuR26ft81
k3KfxYkKUzGxRXHbVrV+09i1scXHzw7YSGkA/jS9keN4gJRQPFhj7PxA+X16btu5bB+5tszNZEWj
dnCHRR0DQ7blTWlEZeyXRdTBNJGt9zgrunE1UAMXgRaVKPEaFXoc5tL0X5JlGfymHl7TobbDpW/c
cB4XsePnA75rlG3meYtvu3UWYKtQhToIuW3VVHrQs7wHafdmSEp2nbjWwS47bPpaopuiObt4FvkV
10bFcH1r0GaJlKBu3DIY5tHbAIT/YnVdt3Eqw7pBQwSinG5V9w2COcFktM96q+i+6tTLsdOj+HFo
l/SgNsiWV7pxMxT6UfUKD2kYQ0cP2igDyT3hN633sGjttZFUpp9HTr2bPbk8C+FOYZ3N0EciDTfz
DiihdKZgghvvRyYnWpN4Cgo9uV+W1PJ5TJmBV3Z3ZofGem2v2olLR9ApDHebF2yF3HFaLORcK2yE
ox9HYd3jFv1d4ULzY29ezUvKJZhFjHl03nQBHLzxOFK29y1rGZALhFhnZ/AqjcneuU3mIkpexVft
aFzBLXN9u8+roFO9IBqLcrO4yS4DoOZrLuwXr1JBgdeLvbWaDkngUUi/VWgctl6FdzktoWACY3lL
lcrZI3efBGXKZjTUB8ljijXCYUXJI9bGWsaDOqT51pa4ZUCUOtYpKF+duyRQjHIBpKN6IZoaL94w
aH47iGHjuvRligTCn9Z8bypHXiu5+cnsnT6E1PSMe7QR9CoUbkhfckPZIj9IJ2tDL1aHMI+bYZfm
s3VUokrZueo4fXZo8fqZMpgbVTrHZpwgpFZZgbT9dF8kfUPXqWqCpp10LmX9gPFMvROdtW+TLvRk
bW2WrAS6l6RXOKSLMI2HxB/GjO+sjMZmsbVvXY9NLLDj1k8qFpj0fwlysygOWQEDzazzMtDi1vXL
vNjNZh77UTpe06Va/F6UgO717tqMuKOS3DIO7CqFZy8EsjzJvuijigbb2pyNl0+JzJvQLIZjXSpP
Dpf33DgvmVHqwTDZe+zDAU04yX1jRZ+FubTBMjWPUW2+JCbh3StB1cZmOz6gHtmELP94n3nZtC2E
boRqp4WRLGUwedWXKZ+MTZ1OUZjmVNy9Kmt4IldKoMZDDG9HrzaojjW0HuMmSFOSuFJYnV9SQveL
OX8ViAOFObLnARpIRpgMzs+IHEZL56+IQ780Tfu1E92d3rm3aSLuGs/ZVsD+fZzir+xKUZ7TWLsr
HfzpJreaN0bvXklVPGtd9Jh0qrF1Fu1OG+cEB51e/qonLD0NK22QqCzVjL/GnZvUn/ICc5+xzw5m
p6dbodtLoOAYdJDo5pF/WVl845j5ELiTyrZwlWUjBsMiT83UzYCg/64e+vSxAhQVlqDVj1mMOWtU
zOOj2tTRc+Vx0XamOT5CZja2ozdWNw1m7jscarJrOeqJs4FNMMugUErL3VRT1s4PatNzKNGqSWXo
2VW7txrns2al5oCeKL6pvtLZQx1GS6Wpft6UhOhW7W96y9jFhqqij5ZHGxROhttctsrzoNoz9VK1
D1nIn7Fq9X7hdAChpyU5jHL0fJFMC7G5nUk7nIiUeBw2deOQ+FkCUy2LTWvPaRLgJ5Agy+I2/oJF
5d7z4qOM6hc8LvMg9TT5pew8sZmKuT14K8lXqHZ3zMtSBwqSoBFaI+IiynvT6G5zS5qhNSzd1hHG
fI9WgbmJFG3aZs2wj5dm3sbacEijeA+NdwaZXNGnatJ0N1eO6ldGOeyVCTKK5ZXfNXtZboWIiWsN
4LQanpq6uN4BNTXvSi3z+KbPWRZWVTv0UQI9B4u8z8DNybYzDBF0PblLcnFbNeYUIm3KuRs7A4PA
5MFcZLXzYrMIorblL7SvRzUChw5pIiBNNoJRQSgua6QRVnyu10L05Q5q6dPiGQKZUqeDZG12B62g
Bt8M6saZhY32Zxr5Xd1k3HP5Lenr1hwmSESWN/vR1OwtielqNBxydVx8VJ6+9cP4s6HTHnTImewy
BJ1DN4lfhzS5Sdvs0BTNoSu6raFU+bU5ZHcLCTN0s8Ik1SSCqLXr+Y43uj4Nh3iDJibRcxpJl3gA
kb3BSs8fsbu6IkaHPB9+Zn3zpRinMCr65V7QWw4aXowBnZKvTtmY27y2XjWZ5pvZMX9WCVuIPhhJ
mCRAW6I9AHDbKoKdOurtdRZNn+Io8Ta6RGGVYrc2rVTmL9agR0GsA9v0m6p4biztSXPLB3x2vTsV
27prZ8x5PPT7Uud9NQv156TmG7cuxq1nt/GzHRGgS0XLQiv2Wn8Yiv0giyPuvcqVOhIYEqWWSDUX
3bWb8cRE5fSBK/Y4xNMMlH+4RgUHU9189qsZdWKvK2Am99FVkS4hqorf2NHB6BQ3+owCPu9kNYue
tXni4Sb3ukm+Pifadx4vaFpMucAmM0m3eOMmodO4fZBlgAjNJAOYOVHHofvj+RynLCjGhJ1fxUqY
aqMdpJOR+aqdOFCUBxFYzuB8lk6stb6wI/MqT8H84uKFKELX3rQ5nGknqVN0WnPuAt25Lh1th71f
GnaNofidyi/J8/y5n9wOXbkeIQC8WHhaNF5oQ+wOFu5tLSuf6Wwfdatv/Fmb72Qy/kr1hXu8tjU/
z4oxsCeRXEfNfBeRuQb6pD0shWtsgGRCwICL05nyexcXIswg+Aa2Jl4jr3Hu8LpFDzwav8/V8C0v
9RgaQ60E8aAW0NX0h2I0HuKi2yVRAo5v8p6QREdV23JfkT7JArgmRZDynA+EmDK+6UDakvYvUml/
4D7xj52Q32OCXB3aLpJcjXq7VbxC8UWvQxYp2s3oNLyFvPIqt8Vw5SpOA+VSWzaq3orj0GjUvgvz
F3pzCeZ6+ucGs3Vm18Jiq35VerbTMuumyd0p4AG28LZP9mJOruKovmtkfNfHJEK90fmZM31zk+ix
Q4F3s7TpPxW5uj+P1aFbxq/6gorB0nolIQ43cq2LHxR0AXCdue1H5xpM4C+JCzYsXuX71LoH4uBV
mlrmFmnlG5nk3kZakRMI/Lc7lPHitvsRu9FjNTZkgovRPTqLuZtd76eRpJi3dxLJo9r8wsPn3ijy
G+mN8REHwa9pKmOsh7UXFJvLoE/bOrDr5WutwKAxIncfZXP5gJSB3Ap0wwLVRRa4TK8n3hIPmd0Z
NzLKUK+urMAqp6MxuzJkH4dlLI6ZFxc+XbTtItMd9ZpiVVpiXSrjH1WvN8h2Kbskhp0f2JBLjoVU
/8mc/mu8VMqGO+vTEif3tTG/wJQJhKp2oZkoA290qQaqSHeZXhwcmR2HpTrCH+0DXbHV+7j0DpVC
5SHX09SnrkNONnmYJo0WJb5uyjZjGxncidlVNg3gQjQ9LEqkZnrHfkyimttfd1+jfHpKamdHaLyL
NEWGiil/IUs++KC2jH1vDd875mNPpYTn2W2MfHzlGr6tBi/deAW54RR7t4bmhoWpPNqxJsKirh6Q
Jh2CojW3Ro+/zhh9c1bHH8GGJLPEMMaaDtoY/bKVNtuDh0eZNan3SwzdiD4D2GMFvdlyGV6TNo1h
mrTUFKYN+gvPSVo+pp2+MpSfyXNunNb+IbLGDIg79aZTbMcXaqVcVxP65iby2ENUOrusQU/IZR5R
Owp/dJNqk0KTvZn6xSPdym5y1biyYso1+fTTG9wXlOaNbdRH0dHmt/i6ksHWx51RQAcPZte9bUse
vPSRhtBxxt6PS7n4+TwgHKLnn7LEfBgj7UGPmt5vzEj3C43tS4Vn06EJS5UmekTkLygrKz0kmTvs
3J7oY5Y8++KB566zV0RDszUuDvivf/aU+qh05t4ZlOu80w9WFIV56ZL6JtaOIhtGTaXL1VCHOjZh
e3exv85j/OLN/Q5hA45kcpiR0vdRSR8pUS04ivC47AbvybWzJJRVFIddR76hTvu01vUg85RjTCoQ
1AYFJqTEdkNnXUvbCunNzKGaZD/rWrPhI2aHqiv/h6PzWI4VycLwExEBid9iype832RIal0g8d48
/Xw1q56ejmtUBZnn/LYL4O7149BU+3yc55ArRl29QvuznDENtLF/SYTbBgtVk1JzziDMwdSaQOE1
iFdvxsV84RWISYaKO+dHps2jGJrIH5bfwmzPmjeEALh3vSifJsyB/jDtG7F9ZH4Sz6YbL9W2oe5e
n6tRi8yCUw0A8MsWMg3dOUOWOUZ+ael7FupHiqX2yeLu21rFnS/DRiSxlgsSYrZ4hizJKCxsHZfw
f45WMzsV659/w9XYjpiNjOWl9paPm++Vbjn7ebDHfa97YZGRobi9j/16RYR9hzUNZ6DPY9eWsXCX
f5hZbqAfkTeJ2l4rtb6vnni2G9Qqdm+fSTbU9nNdPa08ReGYaYdab3eDlSTh5Nj3TuY+aml57enj
JTYmPdSD9eVV7o892B/kQIODWDwsrT3EvuUcgKXB4fq2jddBLw9DVh67MiF1u+t2onH+rUbJK92f
ypkTytIP1ebit5xevaI6qNk6w1FcMyCdtCvvMr9CKeHsezoeSZxxTm3aysAwtEMqaXCme/HBGK0q
xhQ6I5id7/1VngejOippX8y2Rm0p1zXInO7LlnNY+tOpSjz6UhaEtrIPtqbdVZV20IbRDKq0fqqq
7q0xp4fbUMPj0Z7oU2hi1mTqA8py3wwbgEQLzGa/2kMSN+JOaPOhZGBe6iLmsk6CTGuPjgm3v6xH
qqzOfOXXtHMfzUFFma/Fyybvm5ErwEu9x7QZ95powsRLgNN8vwhYAqDrKvtNQyAWok3gO2Lmm7rp
DvXzjrTFvWLr58DNk7AQyoo4+O/zRDuWlVGGaq5/XZwuHN6BECr0+2VP/3ng5mw7G+xfPv3X5PqX
syYX0yrfNH16sreFVqFl5Vc12VGt/bNpj7v+FpVilR9a3kbJqsWruTCjU9AdmAYbNT6wQzlMYdck
8eRM8epYkQTEgTiVD2Y7MOw02SEvnbtJzt+bP794/spGXJ7J8DjZi37qBtpOV++fzhYXEA5jBX0n
g3Gd7gbHdcOqdCn00mMyvzg2ky9NWP+WaXieRjQurbLevSm3wy3z/6TWasGMGeGUibWI6pQpZsY8
sm75pSn0PBCdfzIJGo1L0zq2i9g1br5bN/t9bfKwlnz/jXFXOu1nYstjNmSnlEOmbIENbfcOaWrs
Vf+vHFu+9cY8iUWGEs9Npm3/jLKP2PQvBhNFl4tozsz7RLA/zPjBrW0+DUP1b63Bi8oiu/pAFpmJ
Ezb5qRkZBz3td6bsjrKcn1bxTNHhO7wNY7UXOelw4PoIpmZ96I3RDrU0/W5aPTDr+ZzQpGr3FiWJ
5vhCLcSjoxVYXJPu1BpVnOfEM803fFImjRfOXeOGHVhz2MgJbmQe+4ik+CPw14+Sedx11KOWvve0
OEnYaP28c+X2QBj2G1EZ5DptzSFZtP8MVS2sYdWTr8uLpxciGtrk1c7ZAMu12JFrGTkbCLw1OVdv
3b5Xx37wc0ASAIpdyTMQNivbxTKDLxITABhRWSfXmI45i7M9VntRDWg7JWsKCfm6CzSBA/zu5oqs
5zZiNHzaVoXUZA0myA/aLa7pJr6bxPhJanI7/WGXLENkJPU+cwrqKTt0AqNu7XNpnnrPiL3Fh2Xp
d0So3ReO0wHquBcXMiMukj4a1PSbkoJTD/adaphfx7k9LkJGCnKyX/q3WpTHLR07XlAy6Z2RdJlh
WA7L2P50tQWk3ZqHbiTuRulJvIj+Th9hr9rsYg5PUz+AAm7iiC+MjAL7USuzr3l14tbvdyjQ7224
orKLBtmcy8GLzdsP6lg7vJTnvrQOdetFhqs9E8xz0prlYEzJdVnmlBbnjrgL60m4epRaJMOsnnZk
HKZSfPaH0OpLXtRSz3e9qXbD9jaYE/8uz17SmPFcFv+y3HtxkF5HlVXexEJq3QlP1iFrQRVCxx0V
hAwJsDysjUijtmJ+czZ6Mwyb9FkFeijkSlohO0qh8jiraL4iwd8MWpn/eY13t/nLr7W5j9bAGVPk
xuMsfQrsmr/RVTBo+Qnqm3eQ18v0eNrbdx26cW2nh3a8TrzHa5O8zpn4VGM/7hgy06BA0YRjnoyJ
ud/LRsQpu6LPOrDy2Wvbs2b0vDF1pGkCUfUo/+lzClzfUhrUEpMJjOPZr7z4cZm+N4m+L4R3yCye
Jo9tKpv3IJJh6/pxsRVGIDE7ZxmLbKl+aKo5jI2IetOLEs2ZoSfIRy4GvYqSGb7LrOb0rt8QRrYL
+OxYGc7BzlnYDAsWZTLkcj+logdGGpjDKre+tkk27BDLrOd2JdrAc/p+19aVekTxlARGOv1OidNE
BEwnodECEBa6Xn1DXqVEkw9GVHRCRbqtxqsuOtKHdNAnWZsfXZpUoVEmsW6V/wqtPjHoHTicY3f+
WZqZ4DlnP1XbX6eM0AXNSMr94CbHzo8QxiIWlyCveCIGzm/DbRg18D8rcVpr+jhb/2SA5IGZX9OB
eN46GcN+EYepcY8N/Ux5zgBUFT2TdNfv7YJQFGOAr5yCZWJLNuq9PdWx7a48sPpDBQsled9l2VzH
mq3cdOGTZppzxgf9/+vndB0IkOst0svyKsq15lyhVXCNuceJXhzhBQNFoHgytt+z1PbTzblPq9GG
Na0UFJsX2YtOHG1Au+ylXMYPU21X90Y5s5vI8UO4aPK6NsAVemqcBG6hDT0WLu13mqmemC1CDIwr
H9YlK8WhsbyQRYrTuThoyj25k/GeCufX8etrpdoY7GOvVS4YMenh8g4oJ//NancIHZ8Si27p41z4
OzWJA15OvjQjgn/dsd0SiVWeWpFdFogYYeWPRQK20e3Qp8BbFPIf0TVHt4QjHMarpXN6JvztNPnW
JiLMwHzcHlEudgJ72ecFIBIIkI+OQGnOQ1W81vNLzWKhKhW6gIV98ZCDDsENUXi6fOTOFI7VX5+5
L0nrHMbavTeW4dWQ3W7ot79kmHbmhNxiyuJNplagmvJrkdmznCaQpT85cciV2ZM71/ulLQ7mQEAH
EIOqjJzJjie5Tz795lrp2X7keumX8dephyvpWRFabgZTtwyrjvqdyhF7d9avBDIGm8dW4bsnyJLj
mI/7yXvl547qfH2aTGilFMxn/B7dNR5uT7PwT5073iGhOteJ9aaJ9tnAxL/BIg6zeVa2ccnZU+ap
3duEg5kpMyOYN3DmkK9nQtEvZVJHypzNkzEk93qSxYvnRXoDylwmL1anI3xQp8bn4tSm+9Razzno
xDhQn1t0LmJbMG9tO8vN+ykSJ7ipR3wtO2g+TeuL/tKnxlka//StOIrNOY8M2A1oYL6iR2jdBfik
4Sx0py/ehj8f3UuVQgOL8r5Yj6PzALX5nBJvJtv+qkhubqr1YTW786ZOPgiKt6XBemMapdhnkAWr
Dxw3N+axTrR95/YPZme+krJLBjWIqTe7P9WQ/TaFtEH8nQpYoDqWt49oLH8Kr3nhhIqWYtzV6KpW
7kxCQ8MCTLzP9G/fHS+jLM6GSp/prUcWBWfizMWHUxfvgk7HcFTZtZAZ54P27Gc27958quF+m5Gr
DAnu7kawpPbSB9hhaMxMztmyRfbm3GVOzRJS7w04kzyvz7WUR7vJI68fQe0glFI+zSq78PU88Ahd
imX9VzgFkyPlxn2rv1WkRrhG928RHTjU2sWzU3/5ogEHnJ8nPpmcttYhaelScLcXaXOBpaJZA0e+
tzdcz+5fjETC941x3vaHTMgutEaxnxmPgwawg18azriRx157NNvlAR44Vpbx6PpftJnHJtR5Ma5v
xoKtZ3LTuAIG2zywXwDflHJLnU/WZ/2fZvjuxsCa06dvzVYfDTHtUvNJjvk3wQyh2zzOuhkR93jK
Fwqqc8nNv0Wa7OJmJWRprWmDryJHzjunSc+miT7WO43KYI9p5R3v4Rku5eCa1WuuzNPqUkCecbv4
4w4FSii35l5ztsCEGO7s11bO952rNSEAokePkE7r4r41tP8qjgbwEZo9sr/Fsh4WNV/09n2auFrZ
P+oxe9D7AtscRIHa7jR9O2xTeTetzae/mkeogqBFliL7IqTcDTk/gGRBxEfCFKxAhKce/Dkvfiei
ScHHcUxAJoxm/8u8d+LhakgUzc9uZr2bxrTvxHDKO+1RF9uRvs03Z1gCM9/YmO8trYqXDnC0dR/d
bjmk1RwU2XGUDzanZcKZgpKk2/5tRRlO27brUN82lbNP8bLrxble3rgxTtwW/+ScxKLRAk9/zTz/
kE3lpVunuO76Hcjw6zb2+7JYmPTTIe7s7U2z531K6owyh6Mz5juyDIjm47qA2PYYQ4zpZdbsK8aN
KJ+8RwschCSvoOy+nXaNwBZDAomua20f7V4GiZzixcq/CxgUqycAhiBoa/CDYrMiMQgSaTQCifLY
boxdSsSZXqjI+P/mttDap/uvg6b/pZq2L0omZafh3cSyeyZob5cmYOjt/DD12WWgbYsuDpZqjQ3c
tGIOvqjLcO4uUwesqV1qy38fav86pvUHUMt/S51cLLpMwamPSrvJFRUPAKR8vNmnPIdw7PQ49R+0
2fowM3Uuinl/W3L0Jtu7ogvXsguxCe0gPaLa0ICL/xANh57P296b/6ZRnjuwT017JU4IXUEzP1jl
erLQSRBs9lQJOwsMpe5md7oMTvPYKStOh/yiaiTUtfnfjROhleBhtoz3xagOVJnsRW1iRRth7YlJ
zdsYH9CxQAWUl1WsXBFtdnIysvLUy2+55HdccvB9GbqdiunRfsROtbsFx/Njv5tW9gR6+UneeYd+
CERtkZxHlRUX4ADtUu7cpA/l/LqWXE62OXGeIcWY1c8CkV2vzVlQodszGfRywiSN5CCmIzCkWAsx
FSmyfL9rM5Kq9OVBiZbwMpky36x8oqRdZ5OAQC/Ge1unSzQdqN/i3XVeREoRNYwxwgU79oEKdBrU
W9QaTReJ1AE3ra8pGKHd3bnyUqY/bZ8g9MJByT9NFxUmR5Ip629BDUE80/i+GepkbjOHmQ+gYMKB
qfm+7M2PWiOys0DVQKUyPWrrpVZe6DrnUhPsog+jYN3Q/ytW964vrJjQjX9E/96RmLLLKEhu8o0r
frjM1o+lUO7nS6y2PFilDMz039issWYM8KH/2OMCr+1+M5XuVulenCUPtX6Iyr4FBEuvBQO5518p
ywxTGmkjvbAD6ocuIxNuhYQxEJx2Q96fJCuW52IBU0epp4RM5UHW8k7Z4rz2H0NHkFFXZEEhxheo
PYuLYbmbCvPH6biRt7G+YxT+rPIynhIuBI9BIPAsplinHb8Lu3uwNPJfGlxKHu+1IX+cChWbnbZM
RU4djgSB+HYRAGqFpp6WJKSqeDbGx2XIX0sKF8buhljnO0tD8mJkyWnt0/eWPxqf8v1aNpeED3RG
wKeP6iZqKcg4bYLO9aKuf0rkT5N9NrYeWjcSz/bg/S3UThwrIyXe/PXXvV2mtw91fV8y4ysFfQ/I
3PizW93nd5ngZxxxSBOGqaH5rvT13RPiobXbz8zwvuzxDexBj8Uq91Lpu9JO3wHevlLvfqnyf8O6
vlblvl+3Xd69+Gb2aSXLTrAMNdkz0Xif+lxdfAPVX218D5n/H/7QoDHO5JOEXSH/6E06VE72Y7ud
2OtDwjmVIErxEx/wZsq51Mo/WeeXRDKIVdp6J/s0e/KWVX51t0cyL4fXLDO9g5HcmkyJnQAiFlns
UcP9ODRaGWXQ+FFVMSN2m9DjRvXe2W48Er+aIY8shVhjyJkK9Sw1w3bxu1ASDX6olpQd0Boadmj2
+1UXRaSbeRvk7rCxSrTJedXtNvCroQ0Xw2zRTFO6maTe97w439tKQivM25cr+PJK44Zqi/qpbOt8
J931e7YNhRgMMlBbcGJWi2sF2Zq8ji3ZZ5U2MjGI9rotzrhvLVDQXg0l0qflnI7aeLSx/YWgDPVO
c7m5UQ7f+mnVw2xAfZNLhNSygqPAvcCTQJScK/ltSsgsd7Hvp9V78qbMBUktTYawNkYcamAVMzIE
ipXYe+l2cRoMVoYiIWKsp/3UO985tx2zJk1ybkLLOdpi2JsEeLD6QdMcjTnje2bRIdA0hxLOiVYz
40Hk/uNkg1/bziEnLCskzzSlGhVm3RufvWo8NDp/BGF6TSZ2jtdFNP4dZyf59sBKXCAR1csHTYM9
Xbv2yRnNi9+NN+5Keymy7Ly1bgQFzvToDj+KF2ARuDsLAbIzB65V3fFbE5nGZ5pIMwtQTHZH9L8/
GAf0sNvSJd5K1tvZmKww9UoIv6ULbakT9OUd+Xr+M0Xt7FGdHyuneJxVs5/c9RGorIo7ZOqRaePW
RugBwJo3O1sUF5fp9sZsvswrpod8ec9IlzkoNIg09BQo5bzxWGKYg4xt7JAwjR86MJ2HsqyBvmRH
juOEYHVQebRxHGVefqRR9uzpCEv6tP+P2iJcfazR9AcWL8aQ/2XbclVFv0vs4WkU+rPu1f9Z23q7
gIDG6MMcSRhpfh1TW0jnS4+VXkdNZ31Jz2HcsLWTRVJmMGYtdtmp/DMyx0AqOLtBXzMT1BXEbpXz
5ErvW1qlYn3djiJd0RAUw3IkmOe+cdKrqpv/Nlz7gJzjD5/rL7U2ergV7p7/8wGp3NcN36pvA0ml
bhBUF6Ztn4GHkK+7uuRZjNAdc+fJAKPAFM7pTNihmr+MYSOXGp3jtn3n1iZAk8Zdi+ct8qW8q+v8
KjKOOfaXLJjKrNiN45YjrEx2vWwHdAg+25XBxi1Uv0bkObShxasVqKH+HqR43ni5K15svsUtQwDP
y5iSIXscTfDguUsy6ED0b5Ulx2Bx9D+wgyVe+wo9pazf/Ka/tcjDH0lVk/Y6FPFAblOQ0ypqrD41
MP70l1UobdrZRaQ9ZPeG2xbRVKKxoPP10JfLH/v/fOh6odG8Nj3mnnOA7GYxyo8aAsUwbeaov8Gc
VqGBzyMNKVvtBPf1XVhe3PA/AjWjXpkXBk8LrwBCnyu5iHpAySFakUln6L7R+rMwLnaTmtFWTTOH
gkBhzN7sKg5cM9d2EDy7dNK5nQubLTkZ9nJtXuql+GYyAxZpjH1BPwgJJYyWU3JntuxuVIgEMyrp
sIHvbYiU2TlSvm6rcz9Uzm9F9mvX11FRVA9T13y1A/LHWoOJpAUpyhTbjRDPDaqyyOdRi+bepqAj
lVpgLfW5LeWd5Y+XbhFn1RkH0xpd0OVPGqX1XbE6z7RSv07eLa+eYuVqHX/zMb1fx+FYKfeqlLrY
ZQvvo+aDlRoPXQYSIkSxJ/v4fjCsr75M3rd5esPP/J7qSx+6unmGLN3pgwbM7P8n1sk8pnO/RKsA
6c2UMR42bwI02vZmqv/BagXK3vZ+ZR87p+CVoblprZM2Ik4aqWKfPLgV0Xq4i0Jpjce+WVG6i+6T
/cuMNNvtQbna7yaHf9IV5yTEGB6Y8kmp22B4M4ni/0Y33vFwKLu7r3IPJTokJOmuepS73DjErsKz
qDtkysxzGAxCMWQ9q7pFqns1f6QoqQNz7T5F4qUR1V1PyQI257pDwgE+ubuka8twrc027sjz5Dm1
YI6G51Z4p2GhLv7W5hLnEw9gLVdYyg3V2VB9JmvyMBfjSdbd7wTHteSZFfUIecGoiIaXbSV3aYP2
WaejhJSTMx6qe8Nr/m06+PzqYkaeNIYoQ+Tpsanna89/n3qoj948ysZZD07Pu9lKRDsZrqFBVgky
aQWOpIDWtWo4r4XfRJnd38/OcDKT5bjxxqPH2dO4dvMGTOfSdMp4Meo2QiNHzy/MuK15T6oW/xlm
n0ZkE3N7K40xVELDAYYiVnK4o+uJc3bNBw6nys5DsNeMtHv3KSU6IGi35KB8nske1kci+kE2Fa/Z
MsVp73/2mv3uGgWcgry63LBupj/6ZXaifJB1SitgdGtUuUDtTzSqneceIQJRs5xhDOnFUD+CGQLm
tOBAC0z8bGVfLRKMjV1bS5IfTFBZuAhOLBButJjiyBQOGbuM2fPgEY1DyteHUYkFvY4Tj/zo5U2n
u47kLiva/G6LoXJWjSqASe1woJrAmP1w6P0UM6Wou0uiTyzfDeKcyXUU1irpPozm6B462dwivB+F
sIydUTmvvvL0I1aiNdoGh3RUUbPQZQbvY9Xq0VBaCgE4a32HIuJBR3sRorTNd8oA/i02xHZ1u2Ly
Rw3SLvQMzJ12mHsn4fiUrwLKs1HOV7MA9Htm+obFge7Xglz/In9DPPWkd8UxRSs2GixDJrqAdEV+
5z0OrvayeeJhcq03H4GhDcffzwpaehYMGsK9Dtv2Mg3ueS2pu3TUTZ9+q2w3cxUJjeO76Qz41lT/
Gpr5OCJZNFv3o53XT9cXOnhjv+7KPGODIAX7kFHYhNAkYT4rV9gOw5xibxZz2PnNZTLFi5O4dCh0
9Sc0wt0E4osDZJbxNOnPecrc1zj261b3zzhLjlbVHzUXerDfDrdtUtXZi5Zqd1OVvKapc5W+xsI+
nPFjXUR376MwC0WHdr+pz+RHoWwrNI7hMgt7K9vpPbBxt1ydqqLPtly+MUr5qnulbeIAN3vCM/RU
1bxffnOeHO2iRPequ0xLI+iGnjO0CqeWgFXyYbPXjwF9UthZFQRa5y6wCkPEN8ReboU8lckZiWIb
4f5/HQqm9VyeU1i+3q4vHspKVtqE0d9MH236l3TTfq9S4xcNxmEw0/NUt3cQwECe9RRO3vBTA61G
mtDuF79AyareUWSERUXzVx4X6fKaGuqjbgeQXnFYSPIHXFAn0kAvda//2Kp3dlJPXsbauaAOiPmy
IWaYDRUak24CXwGrlb69E24f1RtasKVwz1r/OUxo/5KpOFNUlVKlYoZ6NjvBIHSDqa58I1z93dSc
U4HIBV/Qu7WKiB6a+5mRASzV422BkC/L0eNIzRSwggVx1pvOvhxYxnAypmbFxqfe5U1mYNWnKfdf
SFTed34a94b9VOkFCl77S23o7hCnHxVbt6vZB19bXix0dbNdRkaDbhdNTG9sW0yfF74CF52udZ7X
5ICd5V7bElCH6kOW9sGybMad37qFxCK3GrH4lr1Pg/UN9uEG5TL8cCs/lzrHt4+K1bGfeteLa9d9
IDHwvx4FNsSi9sdMGI9kN5eG99QJoKEyhVLsYYjjYSCXeV6QDSWYgvJaBWv2pRdF8cIu9dqyhnAV
woFbKkxd7aEovDuVT2gd9WcsfU8AqFF7c1AZ9MvtFDt80OJG+xggv8nshFkwJLIFTkL4ZYKmFY+V
r4n9VLRMqCYh4BuDytbPX0Pr7C1tY5LStg/X4OZp/PTxFkObLIwwhr2m+ALYBFaImFV178mCrEov
Gcmnfya3ZOgsEOttWx7SRl6Xvniu/frc+foGLzWwnVI+BIg/qmjIR+CakgBYV7gHm74vz6Qdy/d1
SG29PGmLNQVwAqc5zyDSGqHFyVSdF1eD1VmHj6Tu3t3ONPdUDe+1grvBwc2KAe3YMp429Ri1jhlm
dCgEqA9TDHZjHk/W9jZL3YVJX9JDma+Cl0GIMyvbi63XELt4OTEMZaG/oRqvpy9M2A8zGeHaxC+v
MnM8KByR+0nJl8xxT7Jh3vXTazOS42WN04HD7LUvgPTd9dRDJ7emiG8AukgTwC40hbM2ny2kUKyf
Ud1YUAv8YH4aedkKIeuDNtktNH5drXdKebFmd+eqY2W188DqtBgPiQAKyY4akbaIhDDf5L437TWT
IDR97R7WZoXPZZj0l/WAonrv+FwUflk/jdqiIe5V5ypdkQ7yOTap7vPYz0VgtPOIkDV9ZagKjcGM
J2P9NJjJUAny2ps+LpOp1dYjMjm8b3DlFAXg6rBnlHolTGyjyidjNWdeW/FIGeZBS53f1ciOUwcX
RGZ5CBs7Myvws6WzU+w9r8OBN/L6szI3i7Gn1hExAHRrNPJSUiUeNXl+ahb3DtYsxiMX4Ycls974
WNoqJsAgjy3F9ac3DNZbu/aBj2AikulSw/DPTZjmsoj9xmcddDRmBCVPNlTniHA0Ggxvl0kIPcsh
mDd9Lmkt4trqmRVND9hYLNaPs3CBWAPYpjHxRG08NsLq8Llm9RPBxmiCSZUHHja9OR5MXpUR48wy
BE7XOuGaW3cNRW97TXpPGCK5igoUD/qI8kc1239Ji/spk91Lp+VeiCgVbC5J2UKm7FHa9h36771K
M243JEiAOv3eyrlsx4F1ISOgqRom9vFyfa2F/9cgiwnH0rjWaXkwE5u/Th2T7BykNseG29ECZz86
IIVhnbOuu9YI25++YE/6tSb3eWisZ1G6rz4zbSAYFUyrOziTde/e6EE2mqdZFZ++Zrysrvnj5/aK
10aeN1xMbODt5zhjCnCa5cFdqGBTogVum+aHHnMw2HS64h9bSsYtTna6l1XUuCkwplQfzsJf66Yq
wtoXLXX9K3z+LN14N+3yIxmAyDdZp3EiUa971k6fnTGwhPxhLt8C4cp+X1OeHlCFxn/rPtEPkEGU
fhqWDL3eO0CSWXtfOmATmzFHIGtMou38nmnm69yup0KWIL3iybVqvmyd8bhj3Vl7jqHFce57Cyy0
RZTjyw38HSh4XP46lL/VppDgGDqXgP5OolOL25MLUwwabfdGspMFwKponlh8GYJ99zzjklDoR2U6
Xb3MvFizfzAWlgXhPkhLA3x3+D3yNGYMOivkZng/o4wdkSHTOGhVcvTn9j4hewQ4TGKk3MZfcBJ1
wVJUn/3e/y/T8wZTZ45efrlDerWnysnAiKURVJen+IBRAZaa/JgsxHG4ELZwyLr3Zuy/2my9krNM
B1Knqp0rGkAxPftPJHW/y02mKFjOWdfPFIEPse7UXmiRnC1K5MgIxlmIqo0bpWXOHdQTJcp8znMW
l2TykYCVRU3VQRJY6RRkU6eFfULadiuX3YaYGTMIHLOG3J7zHTOO1OAwh5ENa21/9cwcbvALyxc2
depvwYfM6pJ4/U8iEAv5Xs3v5tJOnqVcGxOq8NbRLyxiB91ApKC1U9yU5VcyOgMTM8NArhbIN03f
W9LJCI3M6ehaM16HlqVLM6rkmpb+i0mSLHyazRaLKxPzn6bvQBmykKYxxDy524daB+Wmtyk0W4Lc
ClJldfHW6Gto2+gP+szifco793deizwCtuPUd0FWV7FgxbRnG3WWV3q7qi5VbOTZj0k2T6hJct6d
WrX7qqaNalmXn5a9bweA+OLp1sVxLNZ5mZvkwfF9tAR7fhseaWyLviHWtcx/QGYWDBCGvEqbL6WT
L1GG/J6DP5vDofBa9LVIusB7Do3GBZlJ6f8KlXpQhX3yyrOFgMPX1nB0q3gzuUO0FkmK21EsVuRw
vGqCuNO0e1rh/6zVMc/5yHJntwvXV4tszrKy8VCXGfKDDhwEhrPZ0QOQh1xw5SNX2RwZefPYKuN/
3J1JcuTIlmW38iXGhUgoepTk/wMzWEsaezpJn0DYOfpWASiA3dQCahW5sTpgRGS6MzLD80uNqkbh
HnQSNDQKfe/ee960TlubcYlpAsOAPuUXmVk3NhmsC9ewykcm9HhrzWcDras6uijzicFZtei3bsOE
eG7NllyKdYeUTBdk5L2iclsLOqu9xmlTb0OzGgPdGQp+QfZAteQOGaNUsRzZUXrEnYdzG/zmsGJG
DwaQnPkHck5OcCvdOye0o3eBXncDqZX7epSjv21n09iHZR8HpmrpzZYkEZqKXJWdGD3jeXR7W3aY
p/oKToIX9/W+zs3hmtmwlC7cRxu63u+8buXG9mbCKTJ+4VZRh4ou/FXU2dM2DLtqH04VTlpRmNu5
tZ6tDu9kG9PhI43zyny3CW8ZLoFeIaUbTsE94+Drqvu4uy7mbFrjfsBXzfAZxkSOKvqWu7n21sth
xFNvtd6ZY6dtwFa3fapo5O2LyhoCL2KsJDJlb36h8duxy0gwnYgubM5Ig4uruM/lRedm3rM1mS5n
em7wSmhaegcspHgYY6s4T8hNs88oNDw3WiQ3cYFbeyXNeFl1eHvvAKqN+4r7/8QtQW3FUsOmx2UY
ponyUVRclEkKjSGYrYtGVU+nObZ4EDA3sjdr8XNNTny0SyM89TPW8txcXCdNtDi7u2wvmBq1ye1M
7TBmYK+JB8/YmKZjv1cjhoKkwgM86LaCpjjUjEvpk6CMWufMlfQC5iybnpRoUbgdtimWT3p/Gidw
Em2qsJeXEaVBI8RTi+uSVpRPntTU5aFoW/wKiUM21mPHqeuGdyVTWvFh7Bl7M8diMJZiOXfxdMPf
tDNdzjVmTgbiFNj2oEljALNMnmpF9b9XRe3sspbTmedO+dqLzn7xhkJtMwZU7ro5Gu5KejiXjsfb
mVMW3vL+Lk/oHyzgbUvAVUpKIFSQTQ/W+6JZtOx0ZGJvY2hLRM6Pz71S98+aOALHKWUCJSDKt0Pi
e4co8fUN1EnqLIyHgd8M3XmW9mT456E7hqrITl3TjN/CjpZOoZFix/WSX7odOYhQlvLMKRjmVDuJ
x7QYMV5y0bSjqVkaLo/avTAjvDs+4YSNmWSCfUtB4plu79k0pR3Rvlncwk+wj2mTzPddKtji0h8J
4iadL7Emo6ezgT0Ylc74msFjGShNdQb4m1b7wPISzrrYicio8N1R0/Zm+IDRDusk4Jb6rEqVttVL
EBxthfRrD5a+zloC7npe67wvbe+LyZW67cfYRvsWnDUrRD4j6L4mYN6fGDof7jLSVFsSTjGzwevw
KFjBCZ6mcquHk9ikRkiRQg78FNV+f2WRw95IV4m9MHMGgCZNcoBVlZMaG5Mt+/tp12dR+aUMPdQA
TKHbso3Ng9XI9FKlIff2YuXMCYoA7TF54s2QakGO1aafDXcH/SFkAAg6nVTjW7Poeirr6nMZRe6K
HKITMCndP/NzntcihCYsJB1r5ommJ4W8CTtxTClGzc46bxvb2mE/bvaaTSMx76Y+yJSDOSGx9Qvq
kRmfsM3819QtyDHkydbCqUIcPq0usZZfe4nV3vYiHQ/o4agPOO3DAO4XtlkCxgG7pDZfD6LBzZ+j
32xIzPFy6/FD99txdskHulmB3K96H2+MnhOK36DVNld2EZWkH/s0P5UeZkzu0jwQcZg+N2HZ3KQM
tNyRx1R6GiAmqgK4AktN/ZrTa1ipcGoPVW36h8lq7A20o2HKaHBVBWGosMhpaid6eNVqSX1KhtHs
uY+GYjeAXw/XfagxVKkjexwi7cbTl9HJ7RuNl0i60VRr9/yaOvV7T4OChL4+GHT6mLlOxMpy2kfp
hZkflKFL0DiNBp2pV5k0LqIyJEHfsKujpS/cYSNk7030Zwe29B4z4BxKrSzpsDi1bBAi1t2bufJL
b+9WqeavvLpvbmG6ZE8ki4U6hGZZxFtuUh9rqeHm7jkmhEz7MuAKsy5MDQLGNTMKC4KEMwPvLxM7
N4sciwDX6QhVpmX7ac1pj6WsVXaLS4MdzaasUaNee6aSRZhc/JY3WpyOA+QDZY9LJEm595XdF/Ym
noo0OiZmTg/E9RaepKxN5WwjsgSsNiSv7jMRR89hXbT9xlaZfwMZC9PZVNu4xLpuCSNig539dWEy
RpK6iTrSWaXc4c3KbOtbqKzsJovSm9J10mf48yhrRkL4ejNPq7aLyhatd+qU9j4UkXIwBUgrvnD7
jFZ0xkSn6jaal2lXEJQz7+RFIqO9GnnGE2npMqi60tvMesa51TEc1JuhaJualtCQ9IfIksm8Jh0C
TEoZxAk3uK/Bc3hjxQVlO5Ob2zZN+F7okb1xxsJS1+s5rKO3qHD5o+nxagi8njV1lzXN8k0My6RH
aoxle84Yrb4KVL7sjbRUNt4t9A51Z1Kt3o1jyc2cOh0jdKt6ms3VEFs16n4RI5+n/IelwB6xTMkI
+NFWYU5hdlUhBVAwnIDpxgK2RCE79oshK7JoJ2keqbVDVSg9OmihX+VHl/0CbqLRIcwweARwL2Pu
koUKYlr5LuqUDdnMNNSr7o5zsvkfEH9Z4mqdzJYTBl5OGCF7adxbi61YTDJdMps76rzAIr+ngQ0I
26Ugt+diFedgkkBcpPQXXGzptJwIP/plcRjmDNOtvU7QwGxGThYhah0Z2Q+W3r+8jv8zeq+uKiBZ
VSn/8a/8/ZXz0SZR3H366z8u6/fytmvf37vTc/2vy7f++z/9x49/5Tt//8nBc/f8w182vNK66bp/
b6ebd9nn3ccx+R2Wf/nf/eLf3j9+yt1Uv//9l+c33qZBIrs2ee1++f1Lh7e//2K6zoKz/Jfvj/D7
ly+eC77zKnnu/+1//yff8v4su7//oln6r6arO7oP6dNi/Owyf0+9//Yl51ckI5CmBjO3Hd82IU2W
TIyK+TbjV8ZhmQ4MnGV0EWw70HeyYsQJXxP6r/w03eZ/ur5F/tf+5Y9f74eL8B8X5W8l1IMqKTv5
918+8dN4KpjVCsLfxwlgCdP6NAUBKTK101FPV1WMlqNIM5cv352Q34/4/REWCt9vN8NyBh2HHKHv
eTrAU+o9T/88Z2FpGjcxbpgVYKB9v+v25k7bpUf5k6E0vw3T+YsDGZ9w6rJumcPOxhz50kjKQ116
xR28DzZefjjlx4jhdNkax4R1bw3S2/SdMi5Dq6bLIK3Gu0vcrLnTptC570xLCnrlQJagHJfNuupG
C5EHqGEMfA2Fl2kOSbfvwpnnaurViFndiYcnRgWOdyO2r3yPVz55idl3dmtK7cJCCB6180gU5OEy
qw/ngBfD+NKVkUWfNSwchROicZptMi990WJKvGFVs494a8HFXbZ20y6C3UI2gigW39QGzGzWEwC1
mMXSzN7xcVE561FSaXma8mEE9Jg/KQYtEZNhSM0TjLT6kjIP+iD3o/eoGJ7+wOjb8aqiVD8v/Jky
UmfJo5Cfk+65GuPqa8pYzqMY+oKZHFBg7qomLt5ocI9fZ6FR+vQg5rZOMdI4EK2f3HUhL5HdpMXT
ifpS24BkYSJhWURLLk3P2m0oJkHmYHANOj3VkNvEdkYRHezcwD3YKQt7vW4NtblKU5dgBVFk8XVI
U2rPBstkesFzox4m2UXPZSJi2pLW4gpA/T7vspHcqwrrI2NbukMFR+TVyFw6uj42Ekar+OZ6Nnv/
3MpVfqMBTr/BIap2njthiG7kbQmQi76q8o5s/9hPuBn/uJqtApNFZz10nQJSU/Yu1x1IF++OLPPa
R1OxZ2qjgi5XzhaLXlM9HJ0CNJFO8J3aaxLOMRq8dKsIK/rrrJTxdallSIM9hS9Z3I5bZzNw5o7L
ZI/T7M/tY97NHvMiuwHjKlWLnJRhr3onHY6J1xZ3Tl6aTzgW+HnRXKGp8Pamb8D+51wYsjZWrSrI
hU+qNb8yB9o45pWg6Rg7WaYYbNMAsutcNlSVU+r7dmyitwqUCAI1U1Gg7pQDJihU8vaxHROCJczW
M+5Lt22uy9wDdFJ4aX8YFPbyDTUs5BydfdQuivHZTGxD05UDAmfJyhvpsy/i/IC6TC5TmsVFO5ly
L1ST3ydyLi+Ahaa7whT6mUUNtNI13T/3tJY+mr9UzHnvuXsv9GiAFI4nz9MaEjSbHFh+NAprA76G
zKvHllniD1hP1SFvpbbntWcRWO7IAU4LksqcpobEITL3bZSGAI3m0HDvW3tqHvyk6J+0wo+ZJIC9
VhA5sKIrfdKzM9NzyKlpUUKmih7YVlXsidy0huGQqPrUmH1xX2fDfAFRK9uVSZ+cD0mW4pg1naOo
mWkrKwomZAD1LQub+SqmjrtK4+xrb1mP7F7wTds0ouNyWs0H0ZDSmfUT9Jlmn7nYDkkIDAY2waw7
gwESPzVhwSiZfiTzOY2me0GgVL+cOh95O0E4PytUbmHJYnStf8ZYtYi1UOettLcbyuWV5rccUbg9
7QY7YVTT2ibies3v6vlrrC3ZyxAX8qqm2TuvcHbo7XGQ2gQzLRL6DSiIRV9Ms/a29EyybGzWJmPt
CyJvaybeMU12wCAfBbiBdW3Tt3a2B8eqTxfU/taFkmBFTDsST54bD7cZuQvczfTBUdz03LtXvm1b
gZOp6HXQADKENR52u+77p8jTzctCL8cimDSpsRMq+HmDqRiIWCIg4zaQwrjBYYePkcicey60WQmC
coyWX9M3KK8JMCGOdwJSkShnHYcfy/hdNeNKudaZln7B5FUNeZ5z8N41nrCxGdYWSy370UsrUe1t
7g0dXAgRYTKDjKV/yQyto/upEdZyYMd1uAFnVoGhn8RZG7FoB2qgdlilMjffsslMzxszR5VIZGXe
lQTrLixFDzn2nOSxs430nutp43oUzPe20KAOAAXajS4UfcA2tvsu0JkaS/CL1jSpamPvyhk/vtP4
zcOkJibwaH51H/dRcmKWsn4nGxIF2ZBGO2y8yJ151gmWoz7aoltkF2UvUFusYXx3oSraREZG722u
ZfOK6BdvyxATlRCGtlAyogPXe24CBsoA9VGWvWWUrn1VeyV6TF9r/iFvXF5Pduw1JzHW4sGguUpw
xSexZk0RWM+xoVl6PZSeVu8ypm7vMjhnD4NhONculpWzBqJdvMzcbmbM96HLMpCBHhxRLnmGGuCT
+3rw81MLKi7dlOVc3OcTm/o1bc2lrtaSbjf6hvalbCaTnS8NmmvhitbcTEJbAIxo29LyQs5IRvBU
JMSxFEXWE+6W/DXOKNY3ZaEnvMMKWZ6ox1jRCoeo6KoZHBOdiZskh0/1RRq6wysg1helSA24j6Ks
KV5KzYoPujXlXyy/Nik4BAnVWrR3Xe2Jq0yBu1r2Jfl1yPyfK5pN5aUpZXonZ617Cck0JKDMRkBv
dSI3yWx0j2YcJ+eiK5dlWjk1ESStP2Hc6OtHvTKLkzsm/Rl3HhqIZ0h7DSAqTykiF4Ze1EjjKTGy
4dFTlKDMGmhNrG1TiNIdWR6w2XoIqdRpUN3WOo5f/Jwe5q3JB6q37uMSfJ6Is6hZl2HcvoZ0TxS9
8mr01w4gsm0/0udKwsUaWqi420KFtZAo2zLah5E5njdImwkUiNrMFufbwn5pvWmJa9lJMGZ0swMG
I9PUFQt5s7X67Fuy0DjFwuUcbIIoOJXT5hJupi3XXl13j+hsxCWYp0ACMuzH/MHVF+hnvPA/UdTB
Yi1M0HChg/aqrq+6XEas8k7qsC6DEY2sug5E3y5pgaHr7qrJ7dstxJv8RSwU0il3FnLtwiYtZtv/
xknH797iSh0mlMyJrhtnYyGbOtIDuJZAOy1yx/o2Dz7h9LrEuTP3zYhkHPNF3F2ThanXkNk1wffR
I5w3euwWPxCrDkx2Asf4gN/TMla3qjeaF5nO9m1SCLhXXeSmBR3BcMINuhBcnVhYG80ANbkqfUUN
50RqBgRqqthfNR8E2CrndTMsWNixQOcJ4ho9CnUZG+7QRNEXNl+4qjwgdcifghXWnmrv2s2iRdds
0FzXAsPbe76gaTkjBr2CVjtlfilJStPweE9yJWmBLTSorYFbwV5HC+w2/ODeNoWZXdu1kK9dPU9v
yHrN1TTFJmhDvPkoGOPCz83DkFhf2/f2c9E0YIOLeMHthvjkqkOe2kBX7d/AvA0DaNft5Mpy3cz1
/GQtFN8wG4t97Q8hFbavnEu9irrz0UujlyzsnYEWls/aA4f1tS5V9zDkqTWsjdxrv4Hp1e4qO+f+
tyurxpirIUeZ7YBbMJfTmc57t8cBwYuIXBj3a2OYJCGcqk6u/M4vXjW6OVTVhjbfwW7hx6BRATA2
MapcM2cRSk3CS/dOKJeFY8KlsTSve0nSGI/kl7CHdMpufbBYj5LqemZ7TGKNLfBtZMX+LswqqC4x
ZlVUebMbn8Oqqp1gJLB7iqLIYBtBZzXPiH1QgAzJQ95GRIitLk4Xuuhg46NuM0IpSkc1WfX61J+q
Tug0lXQCiKuB/jv1/qRbCCwqDoFlATUesY4Q34f4VY8Xc+zmD4OTdre570o80ktLDofNzorH5jmH
u3UHiSE8ku0vvrJpIcSVuDacnrhuac0lMr7Qp8i6HR3X2kG1Rl8exqYlIjnDIdwkFZRZ2bPlxh1B
PwqEjTaT9O/05ounen64KfCYxBpxKi3rAOnh1FhB5wZSqE95fJ32EsSi23UPcazJxwHc0pXXDNo2
c5qGLD3vbDo16VXZCImhxU3ia28u6OCFhg/ZjIzLxWhgAMB5kdn+SmiZfdnmVnUIDSUPNSOIFpdG
dz1Zuptv7LEan5zWpTCO2yUXrzN1d2OoGXNQJmqQHPkk8zdBy5PS2VMCeEGGmpmOaOrcPLS/UWNp
epJg79yTOcfNCdMColQelri/i/HDnwOzcl96WfgcgV/cKex2rCRVm9zZmjkTB/J4z64IKeuHAcvL
BQUdXpqp0XAwuMBvk4CV1LusG2FZ+0aPvzXurF+7SVvxiPvDcG205nzocPe8qFrUb1hI6vexV8kl
VUJ+74t22CemyPZukzTBOGI9I34iLzVt9lBd4JgOYQOFNpTuuRF2WHarKN/FaZ1dGlk/bWlXz5et
V1u7uSL81ZL4X/t4YHFE4/sYa7yuVCHGsGkcx955VhSfpYidMXcc+7pGZM7tsMAgEKhGumUCPkJd
6fvYjeq9WXVxi1gdsYJYZnGV1h6cu3C2xlvDT7oHYhz+mxOFzbUx9OlJ88VwI3FakceZcnc9Twp0
J0G6KWAnKg5RXlAv1HMKlFpvnGjvuz20dS8mJ0JldU5TGTqsNYiTH7nGzubNvsES3G5FVzhwuqxG
J4xpkfytbbqrAGjltLLw1d+5KO+rLLKrfTqTcBFzg8QGCPBcelYFzEMVR8xh9c5rB6vfmNIVG9uy
8/2Ys/ggcnYPOeCbCzwb5WGgxGE55O448w184K3bmVdYNZI10TQ98OnUfNVqc8JvkRuXFl3VXRqa
w0vPmb4UvYbvxirxtqzlYoJxhd9dWG5X76cEDIflTtg/wrHsVMC2vN3bdlt90XRojSW+riuHYojI
xBgfK4DR131Xlz0UqtaFVSNa5NnQsHY9W1M/UMq1HDKPg85WQ3V3SukTKHCamTBGBy9w5967sEZQ
N12twn0aDmqThlI+0DdsmhUjKof73CfqSHpj3EYzZkXHEdlb1soS83XuPuRZxLMw+rf1dNOFEt2/
oAn/woyRqdw6yTwPAfEGCFc83sX5kJbwSpgygdtZOgrrR+0S9xGlT44qCcUxBjf5RXLzdOQ9KqWz
suTuacYScMjaEbqTUYUjeBZ0v2OtpfFJMU6HnSqD622nA3+oJbTQVp6W6h4Luzca68ZK8vdRTh6G
iEKw39cLyJy8/U1S1xnu8HNp0SUm8krY4Ih1uLk1jXZ8caeILLyEYYa/tMxcFMEW9Af6rTnSVKjs
Yt8nnbjUrDB6tiCmW7yX/LeIdxFXO9e8Cztnnu+q1ab4sqYc2xMhwHbnMsPgvC0BqaG4+5e8wbVk
A2kzwUjWEspfs5k17+opa7+pzogf7DACVVpg/3K8MIcD4lTTaztWvr1uPRneGgIKeJ3TWEpKdd2I
xAyDv+4Mik+TTxzDJUqImM8Uc93S9c+D06FmFojHMXGnR2/XHoxNvS0v422yHjYpedlVvS7X6U9m
k3yetvengy5jUr6bVUO6DXkVg+cKF1wwHvIgDrS1tRJHc1PvnJv/y4+4zDD57mgOW7OWuBKOq1sg
qnxEJj+cwNb/9hFZ4IKff0T706SXP33ET01dmYk5aT0+Iu0ccuGH6KzYiL1vmkF6mLdBdWFvnbV5
puZ+HV7T79qrkzDKdXlwjv2FvbcLTjx/trdmUHM93LWOLaII6o2/I3QFCEHb9YFYUw8Hmv7VCqpD
uprv743zGrYE2sUqCvqfjBX56b3yadjL7Cp8XQz3WGVf1AbibYCl5ey3e4VEEmCNIF/nP7tXlmFP
P7SUf7xB3U8tZVqh7CFMTiRxmPV8ngdp0O6r83hf7+yfzLYS6Ap/PhbvXWogg8lwn6fZSFgy4PmX
Dwjn4gtptaC+RQpdg0AtA6Tidf+Tjrnxqff/223yH0f8/OkEHNVOVHy6LhgCvEIciO1JoE7zvtuH
e89QKycAAMFzgRCxatcalxVyqb1Lbt2frQU/+2U+zd3CVxKKXPHx04Ozy6/8bXYc98tjghfNWNHk
++lKYPzkjLvGj8+mO7XAQBo+f3w+b/Gb74dZbOezet+cY2TcR9t+TRSh2CZbN6DGVXLd7tRZuHE2
H4vE/9fKmG86puFyRv9rbWz9/tz+2//6Xhv792/6XR0z3V8N27AYrcgsL1P3bB7qP9Qx8atlmIbv
ep6he7rusoZ9p44xxQrUOAwwvmYvotof6pj7q2e7PvtiJCcahrCj/xl1THxaSS3f4DDAUm0G9JrC
MD8t34NFJGOiRl7l50PQZIfujgfzNrmv9y68cgjMWPDvhnstED9ZDoj6fV4PDNMRBmByy8Q+bluf
3lOx70/eFMGzTGFfIBrFpDyLQpMUqKnY9Zak+d/ItyhR8ps9APeRVPEbCyXmLnNT/yKCE7hXzOS9
kWx+sMUhs0uz558YTvbMBJr4zKPKPU3NmPZUxaX9WBdOeZXZcOfZ6hqP2LyIYTaiCc/HQtS3SRqN
j3FE97+x7O7WRCnY9Zqo9kNq47JOFBufbgLcsybSNUWrSLjkHcZ2mDbS6AwaJ7DYPDhBQQ9v9pwm
h0cg3zaGu7qrxD366Uy3PmkuCmP2tjbTTHZh0xokq9rB2LrmmO4jbQZxhvi2zia92DhT02/7phgw
IMy9fUc4ON/qaYoRJIpGUEaDoMk8KXJ3cVIZF9XgNpeY6PDft34lN4bTJKe2TBZtjT3pzooc93qC
9HSI0QBeozEyyMzWZbiCotltpcBUp5JWbMa+Mu44rHfjxhEzAk2LeQt2WRRnhZHkG7crtHJdGGSI
6mLO38opJrvRt82IR6q0d6KXyTVu0DGQujEBYe9FySXJXRgSBncWyBhz5/o2PmKGG5Ezwq3IOmgm
OtvwGHmmNOIimFUrNzkDoPDD8/que5rejRof/M6advqsmmuGK7AvrxrniLYEntUC3td0bniQlggf
jTz0r5j3Ib8aOCMI3LZpf9FKaZ3pRmicyzK1sc3b87GXUl7ZdDiDIaLRCU2n0tcK7gA+FtvxH2Q2
m3vfwim01n2VP7tWqjaWciFmlQlmQz1FFfIHpzgzRwEEsmudkxB9A2Y+KiVzO1Qbg0m2lcJfZJDe
GIyaYKllOUQ6C78ebaJILUavFOMEPxNF8IlfxD4ggUVkOW0b7pawxHQsjBTpgWLgOqbhfE7bZLw1
m2h66aVT3jluTYfXLIizj07Her70cmXQ0ve5VRGyH+0xXEP7HLsORmq7br56uWPAO8SbTDLdAjmU
GFF7h+3RPncmQRLABSdNV9RPZrmloK1EvFGQVXad3dMPaKHTg5VMkZW23eDwCC80C4yr/BMa5qCc
n0alGyUUv1o071NWuG5A7K25GTTu11a9M90KRY0s6om+kHLW5Si0/iu4hCzBoapgBJS1w5AbXXXy
ACEyremdxnXh7rF11TO42z4jrs/IxOmKNbOyzwsta8mv4P0152yglWfWS7ouOq/xxY8opdQqdNDB
9gTpQGJry59LDEWjO9o7y67dp27OyzDozIYdmGg0n5jwCI3HLpV1jI1laEYKGOrdZnpaBJRUy9le
SvOrzyuluqLPO3Kfyra7l1VjoqWbkdJWTWd0FyJR7lqVEa2ppO8aueYBdN9yEctol+u9ba0m/ERp
YIVh/w2hHBBj5sd7hXz9WMrWh8RmxATp8lhZB7/1PAKokTySUdJa+jY2hqQQ0726ckAHE3YPSw8c
Z5QjpOn2DdEq49GHjfioZrsN1zIb4i/D2HY7J2rybe71drVRcgLpL2SDXpSzMsMe6/HvrrIh8S6U
R/xI+qF+5pII8HbWBGD/Ms2K+gVeh/lIb970VvRk3fda4J8sbb25tgE+3JheVn0FG1Xv+VVxTGbY
t8yNNoQADAdX7sH2GeEFQCKuRPXRx58+evopXaXnmpZ6wVyNUDzlH/3/GckwpWxEFnAm2KK4vFvE
IgumdVev9EVUcHvWArwMHclqMwncJCrxjI2I7NJW3YuxiBPGIlMYVqVdSXzl18tLio57OiJouFV7
p8dDtsUrZQInGY2niNcny9MwSCi7H/qIyc167BgKA9sjgggE932+93DK3akGhLgRN/3R9ARzshCX
y1PxIcBEH2IMYan8FdWkeqLEJiEgR0b+9LnOVDzXqW7ztmHDr9dYNLiIERqm2UFGdODG5Lqr3+uL
IGSHlhkH2YdOVCySkZnkWB9JzSIkfWhKPlKYv+napZnhJt5xqGoAK4w1oY5JetKJG9PXtbN+0al6
YHnnJRyKHWNdrKD/0LI6opX6NZ0yCFlyquZ3t5z8d33RwFh6m1P2IYyFWGQO1Ydc1izKmd/wVBGI
GS7cD2FNG8lHarxOdgzPzYH7oMBppV+/krDw3pwPgS7/0Or6OLkdFv1O2nq0zRZNj7cO8l66KH2Z
Hs4Hd1H/okUHLCutvnGiKHtJtKF5UFg0UDjwdx6l0LTjvOiJQ09LFTKrAyUzcbwUEC9o80Es7MUP
QXIkU3IfLSolubFwUyzKJcWg/bUZCvPaGiMohWZa7WCFGG/TGMVvnpfTqROFMT66BYwcmUQ+oeJW
dAzVwSMfSM3swCgjoqYfeirtYG3hPLn6S6H6+rL+0F5x49HT5fWn7rPY756gXbT3iLdItnSovTu7
6exxnWl6SgCLG5fuwYfU2y2qrwHva8k26fKeOdU2uJtFIkYXQS3uP5Tj2V1UZFPqwj4Ww5h+VVkz
XLRhVByQk5xxI9H8eALc+i7+UKm9qpmrtTCUdhZONkhNN6oeuVm1dVkN0wUI8mm6gOme7bVMuQXD
izqEwqrTi7cWKeC2jsEAn/rewZThSF0XPNPEYVbKLetjytZoOnCp2ohltIzss7bwXcrtWpWAI+ve
eSgZAMJtOmmLE9HK8TKVVokDpUgd7SUajfF1LKQraT5brghGzZ+7Nb9Nd2iNybqHGM+gUUmFg2Mn
FIvxVkavtdfMN1IpsekUG2GyHbLCJTHW48uM9xBcVRO/Mh8S13DjTyWTG8bF3dj30M88MsPgBeui
m9cWF5aozzjSH43aSDv5Loiu74qH/8RH9qcC0XRdT+CWMy2XisH41ADASow05rMVb7N717rMu/u/
/vl/bgxZgnJBWIZv2C7F8fILfNeqaTj33dQRvYPeg7NyZVIFg/xew7zqdv7hn+9ogIwxmPv7UWLY
vvhUW8RYFVKJYL8attPG7/bldthbHK+70I0VZMBTf0mK+J9uaXw66qfeUD31lj45fMr0UNzYZ9Wa
18JKBfWNsU93f31GPyYK/9A++XSsT5dsMEti2j7HYpXeWawRvDI5twy89LsDQeNABiNa52W6CV/N
NcgK0tHJGrDCT36RP9dSP/4in62BSWoPmg3dHg9ie7D3Ax5EhtOuf/6RxZ/u0uVIqNA+A01t7J5L
z+G7m4hK10278OOimlvMzTvoqjBhz7ubLMD1vJkfU+snD4b4U5eKY5rC9SzHdQ0O/6lLNU5a6Pgk
ofh0xE2OwOtXEOdWzV23cw9/fUn/3IZbjrWsIB7qAVinT5+v4r0+TjEJLudabfSNtUk2vKvWw1Hf
6kERFJdLj+ivj/mpBl/aVIZuGIZrYISl5v90SB0mt8Tck+Bz1CDwDIHYFFvGbH0c5Z9qwpyS17aS
1bfuRy/yj57m/+dMzIaLw/e7U77YpH8wMd8k1d927XP59v63t+pvF3iQ37/v2vz+/X/0bMxfPYGn
mUXS103T0Lkcv/dsTO9Xe1mYadnwH5r9fzRs+BYb+y8TPamn8MIvM7X/aNg4v/oel5aFF3Pw0q8x
/qmGzdKz+27JIVMndJZwgduRY5nep2dBg7P+f9g7r+W4kaRtXxE24M1poz2dKJIipZMOWXjvcfXf
U5ydVRPENv7Rnv4bsREToRlll0FVZeZrbLVNfiFbAnzxQwU/agUgc1vVFKZhFSzUUDUBB58EBL5t
MzZD1QzbnHqdDwk9ZFNGiqGC2CVvAo8ftpHG3KZ5ijbalda1410UwFwg10V4CB2Oeh+XGQmJohla
SfsnowNKVeAL+WVxk1a85PZRW48bT/ElxDxDi5bgaPXPUiopsPfSYdtGg/VkG2GEwgRqLz8SoAbP
FTT2zMVnAz1rmlw9iiC005uVKQ1VuO5LG628NhV0hqKUW2VtYWFqrHRQQviSkiRw6YRjsg3xCcPK
lL7lZ7CLbXOArGa+5FgLoPsIh2U9nCiAjGgcQujPrfxZy6C7SCDcPje9jEWEeCx3ZdnZnxTZO6ks
RO6REQ66f18VJs90dBxSiNGDjPVYcLIOlQSMFFpS1VLv5Yfc4cIqX2kOvcBSyjzeG0jcrkZJR00d
mZGYKpE94ndGo5DmGE1o/6ZGtHqgr5hBqjrlkbmPuuZT5vnIo/Ayip8lAAy3kpoiN67aSHGsrNqy
gRm3vvxUOkhmFQ5Aqe0pFfLQo6S1oOY8e11A8bzJZLv0rswU+41KKtIXf4ikeyVJzO9jgdDTQdLk
4BbDd35jJdconQoA9G2LsgsZejdQw1e98TYwoIoVKf6ggTFeR+hIQIcvc4oSzql+LKqshxrMK55U
DcIb+huggyguRJqrlVF7E46aftubUO9WWlGjM2ajdLEpymF4BMOvfm9sNbhXPL1ft5lRflKxLt+1
pDEPxEXNTT0lWoXDZtTz0Ab1TRNzDBC60nRavR8VHYyCqXQpsm9SrBu7oRbWEmUwFLiB90xlbcNV
QGYPtNKVVHv5p8ogadoUiH8jRVWe2ucwrKKfYx+G8go/XDx7wZlUN37Y6L+c0WzzTYbX1rUV4Dqs
p8Wz7uvhTkfA7QZXYyBvGfD7K0O2PkWlg+xtlhlQ5kC2HHyvRyFHyTqE4CHuwZpubzy+qdNtUYLN
RrgvfExwWNHXHpjlGzwC+9u2A3hTBqB7oWsBGd0URmD8zEPcVDVEhcDnWPa2rKHnRo484M+EbQT/
DVoqoxnUaB8P6UkvN7TCg/Q+QFsTGOMY1ztFaf3vXQrzxsU6HTJcEp6srz3A8Q9Iz+RfQOBQN6q8
wYn2pR0bt3UoJR8cvVcf2QI5XTGt8F+isik/hIbaPZsdNLBVI9XpY5Qb+sPYVhlS6518DZ0Cx9ie
B+nRyW3Mo/sR3RxXH1PzkIjyV3JqRxSRFQNTv05nb7pk+wPiy+SSu7a28tQdezujiYTRy4l/BVTW
GseU7CYk4duj6JpcyTKWTKNf9TfGa61O0nPu9CaIv+Yn4eZTirJemdXOsxfYqK83ouxXKj2OOIqP
AG2T+9UHuCoodsSptytFvRB2l0o7PtSvdEmvb9XYHIWSHzVGWHYC6kfdMZaG7tiCr9pX1HNXRlI1
m1r3uOEjesQtMnG5d8QdYIDONBT59Shlyj734vGH5GWO23Vp+dKbZfbkacLyCqVmxBdQmPnlIDuT
rVQaA/iMdP0tBh01jXEAT7c5mig5ZbdS2um8zx4jLBiBNkX9j2YIjCM+V+ZjmpmCuaxkpzWXCx0f
T1c/ZKZV7C3EWNcFwO9rPxjGe41iM1BMCzkZUGwPGcsMw53iaQ2KfCUZtfS96BRpl6QSCmGIhsVo
agUfCluV1ietiB9szufv5SgVHzMHhgi4nBEpJgv9ZJIcge3Tf+hhQqUBFucdUHtwFmFmaw9eHfl4
BSjZtYF4y6GMu4GCW6j+qB1f25i6j0NOfWpBXEQm8rkdDju7ZKyQhPfKEuzDWAWcvLihHGPrVGwj
ABDPij+gJu6fxjs9j7yHxEmEW1OdQyiTdJsqY8ZD8IPaGcG3PBKkewJoB67eYmuDmh9WSaWe9pWJ
s3J6Klr8euxxD2vG2ScmdH2X0wo5l1OeSXsbyB+9AZ1csclT6QCrOqasmmCEXp4cigZJlTufgBkC
mzDRHhG5HnXC1RDaw7Ab4PdcDyNmIHZoFzfU0+rO1QKnoeugNcKarB+aY2PZ3VErBx8ZBuw1UdyJ
o/s+jjTDRVIixRCXS1F4BGjDLxClp5cRttmNUZN1r6xxRBNWRnDkY+V07QEhbtlNwz55Hqk8AbnQ
OMjcuk/RvDgFduCsAxxTkT5qwcShQpDiAosHw43RnhpQGeBp1nVtlMYOodAAIqwStDSSuwpbA1+y
dZjomSzgHVpQ/Dp7wM0kyyJ3PHsGmdyxNu9lgwaS4yAQNemmpr4R2GlvfvG5uGL8SewRTXrJPTnB
WnE+XY4lsrhJLAf0o6MZlI50y540qmIpBL1YmV/wj+ZY1O4HbVfI1hZzRLgGSLnRNVlZdr+QFfCc
fBtVoxRg8j+k9kxyn8kIWz9MKHLavxAGxurAWRn9lzC13P+fFNSD4OXxqBdMvP/evRVJAQnB8Wv6
E7zgJB8Q/+lvhqNDj0e3NLJdxB4FGOXvHq7+L05ROqd/0RvPMwJV/peFz5wqK7KOb4wu0A5/ZwSq
9i8YJxRG+ImII9G3+ScZwSQhN2QY37qpQ+4jkVRNXfz5WUIeVUgCJ56NrrX5rXB4QHIMns3LzLc2
rS4YBn8vPWI+OfaiA5TpbQgz6vUxF9LZECAOUdwdYcfhZD5sjRCFdKv40ckd9MNolwfe/UJs8XGd
fXz/ju1Ysq6RGjtTDIMe9WVZguF21V3/wTNXfA3dx3gb/Yxc7Qsdw18ib36Ci7CQ+EynlTGTAxLW
IOUjv5x89Lj+1hbI5dJVQK1ZGSzFu8sjm3zfYmDnAQQ04HzdLC8M7Co3C1ex04NcpZs8au7rTKsW
Vu+1OjKZwfNA5iRjBLSZ9E4WihkctzUILbpO+/QqeXLc3s2/qhT/8p21LtfdBtLN4fIopwCD12Eq
sqxTyzYAMrzWW862Z5wNwN5bk3JqE2w6P4fMpm8lbtVYuOmh8pQ5Qo7wuYcv4CnJ2jfwoOgLSO+Y
rdAYdsZ2YUJe647TCVHIoVVgqPw0e1KXrOGzlVUkpG3ujdjNqHTvxnWyx+l1fdpCVENMS4WodIw3
8ZN+e3k+5raVolhMhK7CQzEmn5LXtApQRarrZlKaECKb0xZS/GLFbCGMORkiXIRMBeZQufp991Xd
eEfHza4t1ptypButm+elsusUa/XXOv8emMkBer6dvRrqaw8/yu1c5eX0Cx17ULftSv9UuI+nbBvs
zJXiFj+GtXUUv6BTXCYh23oPzo/LMzy/vCplGEujIIOWwNtf4liB0eZI5br99/QxbzYpHD7k0Nfy
S/2132W163+xt/kuPy4Xn2e/NR4jf8fWJqW8LAJnACGRWcCP2nUe7CPKQcfy7ltyg83bQ3t0w9Fl
6F/D+/gmeF4Y+dyRch5d/PnZtxYOfQ6zR8KM++i8mF+HG/wV1qQ16+66eWxvzD2v878eEG80Dy6Q
3/9adlj1VE0dnVbg5JVSqkpBA4hj0jStjT/Svi+d26hGvLWwN5gs4DTtbDuw5peHOjvSs7CTNa5N
qGct3QWg85/Q1K6iJ735cDnEzMWD7jqlO3H52eYUrtgq9H+ixK/cRjtafbUKgk8SPjEB59TlQPNj
+U8gazKFWScVKikf+zX0r07OACUtu+fRuTBlkxfzXyulwwmkuq1Ysja50KgNtGTYrBSEV7dsHvrm
V2chWmD+zNSnyyOaPJjfhZqcBbjpwkOOxemDIkKFIkK39ffy3l4Y0fzdImrnvH00laLt2/0e5XrZ
ZeIgN2+qTXmNdhKS1Ffa3jvKB4jRFqkx98s23Tna+vIIxQjeXSGUfA2m05J5g72NjPWVBcYa38FE
wrGlu3WqX0KypA07MBdPKVzky/H+y1Btm0REkXk7ToY6BlXTdhBm3WozbKxttUNKa3c6iHYabnE7
Z02V5HkJszr7CZDXqo5sw6KeamegsYwcjsMTBQNat0UmMYnRQ7A+ZOHjwvDE9/puPs8iTeazK41s
BKordkx9AASko8/9AjLXbXfI9OKDJi+cW9OPDnUN1TF18BL8nwxycoDEGdgKWecAyaiYZhUcw/gp
HF4uD2t6C0+DTG6DtEWrFPJM5cr5B0l6Sawv/9vfL+KfnfdI6rBTZOzrSg5efBICrNouR5jugNcR
IIXMC5gHuKlP1qWO9SKMQ2D0UUY58jZPeH07wJGOl8PMrsbvMMbkiTpkuaJbjdq4qBT+rDTlEzbC
xxx20eUw0yOQ0dDkF5BTmokcG5Mwre8nHQLmLV527SFzMOzlgBJlpFTedcbN5WDTTqLxGk2hF2QD
sMXFYbLFIsPngEJB1YUXvlZd35W+QRlcIQTolrfdtejWLL22X8se59/Ra0ySS0WjfE7WOjkmTlQs
M+3ktXxHWHD+Sh+Va15ibrbDhnWfb4PNaQ0oa3Q1hI23NQrq/7SZ+deoz37B5OzvcTOVS8Ws3ZTX
n2UczdOtMXxJmufLszuzMTWxI8Ercs7yD2+3fmJHpjxiS+FGTn/Xo8q9cawcskaIIlZGv+dytHfH
7+u8noWbzKsP9xByPfOacs5uaGy89BAKyBgO4l2JtaC8zdbBOlsY5bTb/tdsnsWdzCae3WU42MRF
GWXMVjfiOgWYuPIhuKz0LYTFtXK4PNbZmTU0hx4/SHO6mm9nNtTpbKV2iLp/3R0oLW91LUIcRDvY
9cILawpI+Wt0FumQwJ+LeG9DwcIyUUXkC7Eexi1yDHv94B2aNX32LYC9hSt75jCmM2lDPbF1x6Ri
8zaYVmOPMnYynHcwfnaMCli+cIq9yzzELtEUapIIV/HJy+KYOz+P/dTqLTEe8e6p7xB9RLPzCq4m
aZd9BZ5vF6zxw11meojfPv3sNcU2sFpmOu0pgkCtEL/oPOWvwNUu2pUbVOcXayJTCs/rgp3HmVw4
9VCVWl4xh+k1cOZV89Nff8eO6pO5xWXatR4v78SZW4FzE4ELFUQjpIfJ9UkHWZItH95+nGVbv2RS
sw4l+GDhKTC3Mc7DTAallF3ilSr5Imqrn9oYARxFNz9fHsp8DAP/IFnIUZmTN37rjdTqDTQJlEK7
p0dzpLeyuRxCFWfQdBPwIv1PjMl9gz884hOljPntLvxgHdoX/ai6Cb4DK/sT7xzX/qzsgp1xr7P1
f8QbmKUbTJM2/SbeLH9ts1vl/NdMFg+BQV1p7aBy67W5O+2anXT7HSXBQ+3mLnqVf7KGBsggoQwj
w455++VVA3LiGPjR5kZq+lCEMN7pzP5b4e+/JruzG5Iqlm44PBrVKZ2zQ8xD1WudTM1XHxA8DHCu
xFV1UMqFh8q7aoo4SUS97O9Ik+stjYbBrkcL87UDfl8vwcfiY7fJ1/m1WW31p+C+htaZufR6rgVf
voLZ73KqqXvng/1HM/v7l0xm1mlspDPlFuFU1V63JspCiIFc3rmK2P3vdu7ZaCf3gJU0qqE0MHiF
p5dV6HdVezpGA3zlHDMF4Zv+eFJgYWT5pmshzuXJQlVudmFNgljQtHAzEX9+dnBnwhDJ78gGnLi/
Mv3gc4EuxEkpri8PdPYUQHARQ0KYT5Y+CQPMAX+4quFj7AIFBIr/iEDHH1zfBlQuDfAy2oTTzHQw
e2wicpF7ezeeL7xgm4MPgl45Ldx2c4NhqojExMFFmxw3fV7DM0HGzTVydZOdaA6ggnJ5vt41HsRn
AKDKVBWgQdysk0Nk9KIw5ksggRrQ0651uz2WhoynR65Di4K69nVoK2NVoR1NIUOoWiAPsfAbxOab
bk742yJftEDnTlOgaqxHsxfmZvYXWOxGtsJudKd3q1DfB7vkoG2wob7xrzxlVT2fPi5NgboQfpoa
FXWIiYDDe7rc2rv+2vx60+yLjUzbYB1t1E1wRLTlwdsh8/GApAUcVlVewduTt7DcKQssHbRTTunr
E4AtTEHAUdBZsyd7OFNocceBj8X4vXWw7uJH34025tF+Sg9oOT9R9bXXzhcEGNwqcTFghytDxfVo
LXxKsy9jW8f+hG9W51qdPOfod1eYBpL7+qAEwBcHVxhYbOzrHifF7+o63wFFXzin5k6Js5Cvu/Xs
lJAq0zecmqPwBIi98X9YKSbOvbcQZX5kgKYtBUFRVBgmI0NA04SbFyHhQ2Mi2BvP/R7p4gPefgBs
291yyjY3LtJFQUfl7ciyvj397MghmbLY4Z5nbiX/s4NSqqE364UPae6UPwszzb5HTckBOBEGZ5kN
tnYu+JZdeJtuhv1Sl2VhRFN0gA0CNMQ+Bh9c48fJZNZGbBkbaWmlxPHz9miwHZllstCoVahBTiZO
VUojTlWew+Eh/nDzmK6TnXwXf0Q2YIu69z8/DEU0m7yC+8NyppdUGEG9GQyi6dDH8YLbiLpq9hge
/YXKxfvZA9ot2tLQEGh+vj7tzvb5MICQU5DOcXXwJJhWBBsgW18CTIAv74ilOOKGOYtT1jAhQHw3
7oDdo2eCd4yfxvDT5SAzB9bb0YhfcRal7rou0wyiVBsFVQimbZt8HTawm1fhHQ447rBFslZFqMJy
jeNf4g5Lp+bSSCfPud45QWKq6pYGevpsy+ZOCku0y23/6vJg5+OATga3TnfEmIwVHwlJUn2pcY3Q
xmx2qyN0OzoLR6/Y1W93vZjQ30Emg6kl2681tPrc+ICABhwS6L6b8LjIaXh/XryNM3l5yhyQKhYA
Ld2s5GO+TXYot69OL/VuOX9WxW+ejglV3dciN3SVKdgmQh9otGKHrXg87eT7/qXbKGvxxI52r/+0
pQyy1nbeh+Da/2jA4BDfuMiblvpps7+Ekhb1FyBOOnnv2+2aqbhHpyqjVu+VF22bC3WTj5Satu1V
/hA9Kc/tFe6au+LQHYDehfvm2uPnnD6GX6o/2EwIGrDWfITU2iaPL984nToz8dHDaPS9FECharAc
TqzNP9+zgvbAUwLAE52GtwPWc6322kTitMHlSwnxNkJ6P67jhevn/XPVQVH8d5jJWZ2h3wiFC6ao
E8hPVII29mg+XB7JTMX3TYzpA6GTtSwbBj5zxE1X1ARvcJJ2cbpdmy/ifFl+jc1kTm8jim/o7HBz
Kgtsjswa6bwNc/hV0XVxAESxiZfVRBZm8LWadxZL82pNQVQVGf9tra6cbXtI+Sgxkd8ZN/GDswl+
1ivMRl1/D5ts7Tw62Tbb5u7iuTB3/qANTw+T1p9svvtWQzywGwTYeB+d7r19cqy/xevgY7cbVzii
4shFLXjXfkS6tXqgi2osbKS5M/Y8/CTvyTu0lSR9BL0Ni2A0cwSxdidre3krzQYBtYOuHakPtL3J
usqDb5YeQTCkX5/yj131ubf1hffL7NUIxOnvKNMXmZ80oPpR/3XDa/OYovm6guu5dxIuxWaNkdlp
325II9zmG7nO1vyI2EV2JbBCfzBY0YfjMS8jSDQ58nIUXj17POGNAsvklElY73ytoSn/b1Em11bO
jesMMVH0GmhGiFTZPsFW+xa7s6Vu7cxtIooIZPikrNSCJ6F0DRVxqSdHMkqcQQc4sRgLFYBEvcVH
4cxHaYKVpzHsOCYyMuLPzz5Kp0LLE6+Q1j3dAN/aRDR4cG0XDgQi+9MOy4iP92VGEIBnESer1QIR
bDEdALqe2/nKyPWtoXsb2DO4c9lfYhlFycsLN9MmEBHJhMDfypS4J1+cXysVJYK0pZSILzwyTqgy
rMW7TdvE90u4v5kWmkA4gn+nSGNwKU36H13QtpGqYXcHAQdHybX00uy8TeR2W/Nacrudd49slLer
1iNigj+F0t1VuTjk2Uk2Ba4ZAJOta5Mhh3FmhFJHDmg9ZKsvuhsdxdranx1X1FCNp/D4gG/wwnc4
u5c4VSEHUzp6h3OulCZMWjyL8FX5gjD2qC9UjGYONfLI33//5EEXCldf32Fm26r+lfSqvkq69IYN
s4CsnOnDsISgYunws5LGNIMeMssvsGLHRfrQXvN+ARsL9eLobPRVTLoJJGrYjhsh97X0fJudQltm
5xgCfzz98vt4oAFqE1nBy1wbYE4UC4s0O4lnESaTKPwVmqLlbMnlD0l3H1pXlrLw8Jv/4M5iTJ5k
NVSKsJbZCOEBDsmm33vXo3taeRTuvfVSgXnmOjepJgEdg0/MwTIZUNUmw9C3PHilNnypIxKKAT2y
oIC7hJefYzprNZK3peovZJ/zS/U77mSQ2NL1EdL4revJzQHVnaMVVJ8vn1yzIQT6G40rdO+0SQh8
2dvKUcR7cLzyUbRMi6USxOw5cRZh8k4YsJ+G4tdwWOk46rbpqta/jHBQBqRztaXhvEM3OnxQINa5
oWWBZ5guFapGut2keMtD/EO1FIzsd+e7vEnX3sZxjZ35UGD3/KK+JD/Ec3f5CTq398/jT+bT8+TS
UZOWyw4dGKzkY+8FiYvLa7YUYzKjXYj0KBoRWFGjWF+W1TrWvCe5XQrz6go0yTgBQyPkRlmZdE+w
Cs4v7shTnCEv2BtpEUr1ShlKDZPCZtgrwsx5TOVobedyucnMAHN12k77aszSH11ROlvKovgTGkp7
3YRqt4m6+AQffnDgPhpqhUHI0Ebp0i08k46bCtcCICAAhNCjJz/YTPu2t3gsltzC2UflKrgRiX91
h+XwQqlrdg3oYgOc4Q4E9/82VIm450kSBEmvT64zCY+GuL+HifEHR6lolv8dZpLgyq1V1ZwtlFkT
/+Mo91+UKv+ZesP28o6aOwVoYtsKwuBww+1JmDpUM7TZcCwP+m/ozrpg0neXI8w0Wyn4wE8C9QPw
gCfn2wnLsf40g4SSjHWnoGma7azN+Aq4pvS+sQ5L6zMDhwE7x1udYSFsrb5ewGevTk2OjdQX8eqX
+OCNm/QHknhr8xActKNdrttfmiuS0KWrYi7BJq6FlggceMWZouedDu2qsiMusHZeu0L01d+aawpd
23I3IM+wfKPP7cXzkOLPz4YaNdj3xhXXk1Oe7K2mFkfd4Ska2XDcFlZxLm04DzU5EnT/NNSyhEek
faMfLTTU9wUQT6daGTfWztxWd/F9+tRc+Qu7Z25/noedbB5psLpIH5hUBzwrzHWo44uHhziZp6fd
eYzJyd2nYwpzGOQd1YO1ByUWnhLycEB+6iv/ufquHFXW0N46n7K7JeFZ8fsvxZ6c6K3e2+VQ8OzU
6wyhsxTn3R+hmeCVBP3lT9JMMkYEExSVHq+pTdIHy669ItBBbCUYXsWNuRoMc9P0CzXYuTU7jzKp
+9DIJp1NRRcO8wozDN26fby8G+f2/XmEyRkcQoX3MYgkzRtxUyjy9JeRDZ+wnByXtv1SpMn5qCDC
EeBnLhJKVJn1TXFTy6vTj/aoopmTrf3jyfXuiv3/NjwxwWefddB4aduMTGCdfg46ne7Qxzz5fjnG
7B1PVYPLEvwsPILJHNbQRhU0LNj1Jdout7pbuLyUNtUXVHM29Sb5gAMZvVp1XeJ0t5iLzM7rWfTJ
vEaI6VftAJAPKc1uVQ8d+aoO/R6hxPXlgYovaPqFCWoXbSFB8ZrWkaq0Hp1SobQSH/prAT/rj9JO
3dsLT7PZa+c8zmTXV2aueJkhCkUP+MmDbdK+pUAwlZ3+/UQHpwBchF/9t8uDm53Gs8FNFtHEua9F
5RJscqi9FFH6uY3yJ81qF77opTmcrBaEZy+gACKgddgPce43WzDC+z/oucFi/b1Uk31ftmrf1IzI
rXEGllO0Rrts04MTuTxpsynkeRwxq2ffV9+i+qKVotq2s16wLTrEq/HYblCD2aU3S1n30hK9uzhT
XcEPnrc0nkX4J9OzJBNaKjwvRZnck6ciwF+oEGWoQtqHQ/6tHeQttuf/vPvKCkEapvEKWHAqWl7U
PL+NhAcH6eleNW7TKt9qibWwQLNlrvMwk29JLbtTpTgcgP4Bh8F6rWyTTfWkw1dL7+wDIsov8rq7
q38JwmAOgW619JgTO+3doWFB4qcpA7jzFc54tkPMquTVgS2k66fIzVfR11CLFwpOs9+UTQ1NwAKx
lZzc/Klcl60dMcZIuXdOn7P8sekPfoo85Ye+u9KCxUldCOhMLn9sAXuf1oR45giIg7OV7oK9IC0L
bDMoSN0FO3gVHf21DHUHIF22VTbKU/LBv80/VnfdfunLmAGFOrjz/WcKnMkyI4XnW5khqisPytZ3
c/IDeRPf6Z/tH9ZT8KTfiVK/svFe0pvyxjoIktZwNNbt1r5dunLnj++z3zI5SYXxlhmLO1fIuKG0
QufmCpFe865bA9i5F5mKcpAOfwBneDMFk5MVCeCTZmV8t7HpfOoy6YqzFnMMnO0vn3lLiz85Wn2z
HkK178R9m27zwbpv7WZdd8HGKn+qkbKWpXEnK0+Xg849bs/Xd3LOtjkiIbXPORsF5c6Xdn6BPFOM
GlbzfTgtVZvmEpTzYNNztkQdBDQaJbNM2UXSj0FCGLo6tNKvy4OagUCJXWsAsxWKG+9SZr/Pi3TE
d5SuRvxoH4ef2VPkWjfderhWvkYQLaJvCxFnD/eziJPFM4Mw7RGD5xEKSqQONq9alem23Kjb8CrJ
MUn4Fd+g5r4QVuy9d4fgWdjJ8nl496KRRV6EQFQK2CtGarBYV9iW3KlbDt6bpV7bbG38fGonaxiP
OfpiONUSkXIR3nTex6pa5Q9sGeS9NLdba4jpfPbc4g4nw8XGxlwiiNsqju5CUQPm5Nt3gdKbijWW
WusO5Sp8LDbNxtvz2lmnVxLVeWOHopXmqmt8VxYLzfOfyu/Qk6PwpIeGn8fkGZb1rUchP4lV5MuS
XY90XcIz/PLSzm+o39Emh12aNTYqwLTJENzaaWKKo2RzanT3cpi5Hi6fyu84k9Mt6Lyk7AomNL6m
JLJz7lT7FRqKxNPteKvcB4ekXXkHzA426Y3tti8/8t3SCTt7lfMs4XdAxcVl/e2iqgh6SUHDzKZN
sZLaL9JSrf613/3uOzmLMPk8T7ghdp7IRjuagHHiCmAMmW+4Rtx13aw1V37MSXFWKpCDAO2IhcVc
GuDkM5W6MigszBaQbQu/w1PcpaGykJDOv5jPhjj5MD3bCoWeGUM8qkdrW+zK/XifHATYyDrk68vb
Zm5AFnoqIPxww+Cx+XbF8OPoxjGj+ZGfDrhToyL38AcBeMDCG6Zih2zO2wCpmnUZ9uncS03pWi1m
qsNCwjT3OYvi8N8RJh9Yr2FtI7phrhXKG3wgVrrv4+aWb04S4iL+n1xJ1DuRAhIMK2qsbweEwUHN
Qc25GR5qDHycVfxZCIa0mFGu8e74WT4t5Ruzt6CQg4ZpArXLkichnb7U2zoUTLxtux6+Vqv43yA4
f28c+xvvjyoG5wEnu6LDQ9FAMg/EnaLtqcEjs2nWtFmSpVfL7PY7G9nkYV5YXuQXKiPzjR9DTAUE
09TL+2/uMWaBlKX5hg7TO+Jy7shZE8aiMUaBxm0RWVgnkeRvhlqNryDslGsfNf57ydOqj3iVSPeX
w8+d/nAnNVDVpDeQ197uFjS7uGYHmwcMXp1mmbjq+GmolvhI8zvkLMxkwQojH7v2xMFbvuBz8YuN
6Y7P5b7lIMy4R8MN0tMLF87s0p2FnCydMiIOGaB36Rq15aFCyMNWwbv78vQtBJlKFo00+nBqZfXC
Roj4lRvb2V6OsLBAU0Je10VIdwcsUBlhMN9U37PaK9Evlf6hjBt8CUE21U04ykDWlClNBllB3R5z
epbmWNxFA+7Pvbk++c7j5fHMb4WzOJM7uEfDoVMs0mluSPTdX6Kvp522FzgZFQvZx+r/QSt7dg7P
QopVPMvgoxqp0UohZIFoUjlA9Eh+LRdRxb03vfq5pmQ0htHiovv8Ngq2cXGknxzOCoS+vpeHfJu5
mFBD24/c/h4vIUmAtp+tbrX8Wp29Y85iT+5kFXXIIopoBtdrGzOmXxYiUT59rvZKYJHVl/Lr8FA9
CPu0y6s5O7MILutIm/BM1iZjjuwkjEtZA2No9nQn41Wmp5ixZwuH5FKYyfBGu8lbdI0RmcT9NCmf
suHhZHz9x0Nh19PjFjwxBzjj2+VrlKFQwIvT/Qz3UnaARYD/n7IwkJl1QrAdRLiQhKQ1OTmUqoi2
t68QBCueLVLSz0bX1JjhGtvIFKKNY/DtD0b1O+A0jXG8FNBiS4fawlUneJSrQ7jEcJpZnPMxGZOJ
86riVJ18nYmL9pn3YDbyCoeghY0283G9CaK+XZ3QU8aI/de5Rue0d4GsxJuk8Qo30PiwZL2sDn8y
b4JFBzLS1KZQT2VM5FBNGBSmvJu47NfmCTKfvFBCnd8Ov6NM9nWV4fpRj0TB+ObGGHkaYskcNuHR
0baevoQ2m1+o39Emd33QO0mqdkTzkk10y0v3ClLatt6rCN1iJ4mcQbsb9sUCSEscrpNjEQ0DyM7g
cAwNrsDblfMj7OaVnKi+plz3en1dqksg5Lk75U2MyciizJHH+sQuN2+QKPwEYebVSdZ7zA4esOBl
9sNcx+xNxMmD5lTTbU8TE0jGTXmtu8rBBOGdHQXnQf8+bjh175yd4S5jkGcY1+hoIiOFvj71dWAN
b+cTRbcoVxoie1+VF/BN/Tr+gKHtVhQoqp26CXnsYzTsu9V3KNfBh3CvX+H6voh9mVvX898xmXOL
UsFJH73eTW3tS3dq7wZtqVA599HzzKc/LWOn8U5XwVED3JzSHhPt4vt4OnSIU2f+qh0Wqu+zi4l4
GjU89E9l9GjeTqnRN0U29EwpYtiQ0zdCMsUAsGG52rEEhgk45dbjkdrtl3oLc0ARodv2n9CT1ZSS
gtdYS2j/QGPja4T3qeNihHdFG8pFKPmJYvPCUTp3DJyHnCxcb0C8CkIHMH2NyUH01HbDYxf/wcl2
HmTyfSAlndl+we7wat4gygfcBlenGjFPxDR7s1oY0uxePJvFybWq+5KRBvIJzoxVXOmVsUfuduFC
mKtHnq/UtN2l5YFeGwHTVm08aaPW3xIMcqiDOpt8D3iCnvL4Be9E9VrAddWFjvLsmiHghkaviQnL
dIdafuAbXp70bqbK63iscZwEireIpxVX9fSsBv/5nzCT3ViFFOgdfEtR9hufDK//0VrDx6HO7xu1
/Sz36haf+63njNtcs45KvlRaWhrlZGcOtdmZnh4j/lkamOhdZeFOSZx/nhcKp+X/jHGyMy29xAhc
iRjjWKy63HMbe4l/PQdzexNjsh/jxijRf2Ae8VfEHhEH6X6vHrRq1bxQLYcZvZRViZm5sHDTzZmP
puTbKYNKHHmNrP4mGJtVof70ZWdXGMX2nz+OwPFBGOHhj3rD5DE2ouKcjTmPsVOHV4Z/pSTGg6N5
C3t+7vQ/jzJJFFVdb7GbI0pLrbHynlMlQzM6XgXSwgtFrMZ08gRhA64wItnkn2+P/yZIPF/SeD0I
NSSBCvkLprdUJnu3uymyqDjUUMzk5uaefhsmVmtj8Pp6QMj31tQ/9MGNWi6MZC6EITMEXdDN8P55
G8IOWqxrkZt3ZcoqrXTXYTKnWgvX5VKQyepHedudxlp8pfpPy7iJrO9Y2/7DDcZU0b8jQRL6n+8Z
nXVp01fj+2nD69H53hhYaMbR6nKQ94XsSRRxq5yVBYzMa2wyy567Nz8I+dv6lZGHPynsgaUzYW7W
aDvYGjhUBYUQ8ednwRIJx9wgKjnBbSwk4nwFL3rl98bC6bYUZnKCl6cs9XHM6N1YKfdyoPirIkmf
Q71YSCbEKfnmm3mdu9/DmWzmXE9woIlwUbbL3vxJhT5aIwOkXVtJGsE2zLTmIPWyglAOUPvL6zY3
RIg/ugocGibuFFvrC4FR78QQi+pasT5K4YM9LnxH744eRnceYrJYgZMmfnKq2BkSgi21Zu2zOnmq
/HhXSunu8nDeN8ZEMJ65MoqP1NDtyYWU4TepK37Dkl1rK2OlbJV1Aw4JfKGL6be5NnbQx25PD3zK
K/iyO69eLRPLZyfVVmEjUfpwsHd7uz3NyOoq1WTEIWJRdXMVwBgbF0Y6N6vIhQhGPhBDZQr+7ofe
sWKdhevyYdVHn6Xsu2x9VPyflyd0JgxSF6L9TxkTRM1kPhu79jOvZWuWo/XVS4rrJHXT2k5Xvl4s
jGhm1qgZacjMwHxVabZMZg1NzVESWzFq7CtM+vi4mw+FOW4uj2g2jAUDCJ7WDOl/LLyqxq2GicuG
VVN/KpuvmlcsHIezQcByoVADCsmars7od0nS1hxQidRtrOQ+UVBfzh4uj+TdQx0VHLRbqLKBXRFY
07cTFqWUn72AjK6oPQmNarzOHhRdKhfW5X1BYBJnsgeixEt62eR1MhyHX8NGQyIhKlb07e+l++IR
0s9WW1LHfp9FTmJOHn221qI3hNkR37FIIKud8g13mv45viquFTw1+5vhyvoQe+4f8I3ehp5iuSOn
7AZz4Aip/4+0K1uOW1eSX8QIkuD6yrVXtVq79cKQLJsrQIDg/vWT9J25R6Y71OEzT2fxUgJYKFQV
sjJBlG2pr8TcdeU1JuI/YVErK6vsYtCb1IWqPT5eaJ+cGEy+m/yY7/I4e3OAai3Cbt/Ef03usBjV
McgDTClq8zW3IsGQDzcxeOfrvLhvjNlzBX3VnPGax1xyf7Qafkn12Cbmu3/3TGOUbg1SNRxlNLHf
mtvpmIYYUMbXvOF7DIA+sBCjSv1fI5WW5X0yu9pTs3Drpk+xPGuSKQBR8oktAoVa7ttVdiWh/iPP
XdlaJW4dVyE6PmOJttjaM94imoUTbZcX71WTg1e68Jm8hri+eOA/rW8VIWvFzGfINSNZnMVWHTFi
PrpXksVrJlZp3FRDbMyoYaJAREmzO4eevw5al10DWGT06/E4sGZP6q2UNOgPjb5SOR7rfjTdezJc
m/q/lI3CE/5rZV3CFU5vQc0ZVhbi9HQvdsDj3SUbxKtIf4b0yP9rTWsu/9mGQGKFIWB/Lrogy27w
TAChk+zvU7Xf1rT2OGlIXnUEebyhx9DiOeYZkhxDvZKMXvlAa1bZmuO+GTFq6NMWfc4y6gYbYtzR
1zu2XE2rjBdrAYsJ4EOY/13f9egQUq22DKQVTV1FWasca2hJ1uoiqD6ADR4EgJuvLV5KZD5bXDm2
XUHoVCF88othn8vCM8mrajw1w5VW3eXL8tPKlu39VJrMHQb4gTFAr+5JOZnRdKwf2321H3duTJ7Q
zfpWPn+9sD+7nkskQj6zMAa4KtjjfrfY1KzJGhXZZvsyVV7/sDTsXf8X0DjfqlGKoTyARsKvrV70
kk9GV85IWybqiuKAUbP3eHbjokZO2iuxYkks/vASqFxZeEBEmrumgEBPSZOQWxyhvwblvOyHYpQb
c5jB4yy81n3TCd9+vaqLbvnJ4CrA6urEnWwx2EkC1cbZq/uH1hmCLttb6bevbV28QCBjBzJNCDv8
IWMhXOn2iYGggXH73cKp00UQyYmvjX78Gjf6YxPBD4yHNwssDGtqqSwxnWpUbAQny6ruCDpbSggF
3LY+1HqWtI96mk6vbu303kj16d0BZ9ljIaHvsm2maijiTljAMRAqejdoaTqOHlg5ld1o1u1hEAra
SdRtm81IuX5AaqFkQW249s41kvpvsV+Lo39ayXLEPx0tVlmiS/IlMeuBH08fMMvlOfobUTuvNa9c
7xf9G/ArRCkCokl7FS6qwkoG0FKhSgD1EZ1eBuPHOFwJSX92wX8t6B8j61hh1C3HXQt3M5dZjCZY
2Mdo/J0awXSLOP9zOAxQkXe/QXj9a+e77BULRAqVvw5J6dX5tTHsLmwF+TU7COk1SOI3ZUjj6gRA
7ql+QIAsY08GYlsHGMu7K4QHfoFrjycXkg0ws0Ns27AXzrN1OpqCA8x1ZzH5jq36bXE/Oy9fL/Oi
gUWlyEE7EsLeqw2mPVrHtgsDzVxCTeRHd2264YKboFDVkXRq4OD+A/Glsb7E6O44+V2uQ110Y0Or
pSo+/n4Vn40sYfKT3ycjQKKDDiNKV4RGIwJhXol7F5exiBLiKceA2PgSFz9Z4DnVdW7LyZf1R8a3
zAastruSV/zJIwEOeVQY/zWyXgahrMJw4vSL0KdPPEg23+m7ZUjG2YJQWEZdJA5ya0UGVIPSYPpr
DNvK/hKQPy2y57Jjs42WMWKWR8HUkk/X8s5lCatY6+AORpMVTyKoe1b3hzFwHT8ETCQKgUjqUG8a
DY+spdrskomcONG/y+aast01o6tQ1baD0zZtN/kTWHdzKLnW9uTlAI7k2q1psLiQr1/744WbC2dq
qSGBCAQMYVXd2TZTG24glfq/Fj+Jl0n8a5xMlw7vZzOrvCaHkqKdKtXk62AbqB+hOH8tCC5/w/pz
fbawCoLToLfqlGAhfVTcymey/Q+3nPTLcy4gU+0pwB7U22KTc0/d/LzO5Hfp3H3+AVb+IqBaL4oS
7IcJCM+1ytxIRb8VqXEl2768k1AjNTEiDqzDap2Vlc0Jrenkgz4pLPssJNfa/9csrBZi6Vyxcq2e
gClzGUhU6qcyda4EkMub9c8qVn5eFE5rkFbBbVnfqpMB+WTqt1cH039BaP50CmjpgHNGg1rkKhY6
2jTWksMpBp8Hesy29n1zcPwOQIbMJ/txK/CoVR7IbtyJrfI6hzToQwxzx1eFzi6es19ZPWIm1FJW
C05S3U7cGZvqbootlVG6IfsStIvGQx+yOzDJqp6LOT7MUZ671jM/vj7lf767IlQhO0BR8R/zy/f4
FC8VNiR8dDLE6widUmvXxbVvbc0jJNPdGBqOEblyC110ok8GV/mdjsnaCqIf2HkwA3MBBsJ/ZQEA
y+XDovhcw/mTrDJBVVZOaMsWj3bFHzu3ulKzkItf7ZON9TU3Q4km4zMYTUEwPJkPKHXDXN6ASNov
VBAL5V0gElD29O22q0ND0kjpb3VF9aBFvxHysbOziIg5EgY5tTrfTFPqmfOJJz/GMUe9/I4O3r62
NI92D87wTQzWfQaQLLhZArc5ZZANn9gtK5+npkMZcz+337/2i8vrQ+WO7h5S43VONVjajG+InGqZ
51zIR7sov23ja6JWl5JjKKX+Y2flDU0nDbxcIjb20RCSiEUYbGy3Mk4fxz0PZ18NxtQHZ7n7zQq/
XuHFQIOeOvmlM47H5d8d301Vs0vqHDUGKyHpjnrQYzw51j25+3tD4NGBcujCcIg3q98N6Tlh+GVk
RAk6IXx8Tas3yq4cqkuN5gVTjCoakOblJfh3IynNVZlbS24Xsi2909+WAZbv2QKJGg41Zu6SG8wa
Bf9iZZAyAQbMQMR2VitLzYokGBDA3d0lwVDUnss/1GtLuxQvwD1GQDEDxU50E39fWWIYqeUozeRz
8pPSm7m79jh60QD46dCndC4AjEVL/teAQ+/5+N2Qf00ZihCLSRS0QhfSSfXXGfgcYnWdCQcaKP5s
vzP1hzZCZ6wJ5ZWe7sVI/tnMygVyoQ15KVA0yxDAW+FB0DSDnBj6Kj6Q7Jk3XRXpvJSTWkuHb9Gz
0VBR/P5pbHDna+mE759lb70pPXf86YKQMZ+EV4xnMjz8vbsBygUnMDHvD0rp381VLqhJExPmhP7Q
IU/UxkfHvhLYL0UFKIKgUQOgKD7YKh2dqKMwjeFb2fxBH79p/IloL/9iGVDZUBeJDQgLrJaR2E1Z
DuqyDFDD2KAuaF9UdqVBecmngQNB54FoC3fsyoZaaZ1o62UZxIgSye4G91+8MqFg/8fEyt2qSloS
D2iTn6OO5NZHhqMDOOHXe7WE/3Wa9tnIysNSN62nFrR9fsk+Sqv2BOidagjBimuH59J3t8E8hrTZ
grzbOmdw8frZmwbiJxjOgoKD2kHb9B7mDJ4aFpJlcJliNP1aAL24vE9WV3vojKxRqgRWqadUHJhd
7tnu4YpLX7wb0HqElA/eBEHrtqz9U/yZFU7nIYXDLcwVWtAkHovm50U9Gsoj5ykoNhC5CdVrlfif
g72IezamKoG5djBYubZrdQUx5hp2jbg/8GDGtJfHgqVtLQMF6iAAz2MkvfFEdJ0g6dLb0G/GV4mF
owiMTi/NjoWVbOHmqH/0nsA4J2alH6/RrF1qtP1mbXXeEmeorYJjqTLMbpfHbPUp287RHMxbNOoj
B3EY/Po39mNyUg2I96TRtd2+5MAYpCK4YwgoyozVT8B7khmGUFH9Jc9186h0QP0Zm69P46VnD0xd
/mNk5a/95ALz0GCZyTEFdd2heVjSDCuQAU08CFzvr+cYlyLZZ5OrCEC7WctB54qakzqe287eDC2x
r5d1sWf1ycZ64mcyDJLyFsvSY2On+sZT+dZvgWsEo9dCBk12ZuUlkY3hhOSdXaVIv7LC9TBQU8l5
lsu15g5F2GiGp9TvXy/wom+AoxYUvJD+BPrm9wCglilrOhPJPDF/MP5c6zfVeCWAXjSBcVz0maHR
90c9nWhEoWaNQC0pGs3FA0vum/RKkntxoz7ZWHmfqWZWClZVlKpgdWe97bXzy9cbdc3CytkmqWjz
mE9oHormPU3o82RfCxXLD7m+0Zax9v/dqPX4a0dc2bozTGiieWRWuR9LiHk687kt229dq29xW///
vs06pxlHk9pNj33LkjddOyUQjjHa+693bgkvXy1r1XyaSjk1Yrmoq17zqkoEJWA13cIGmUaQ1vK+
tnbp3gTqz4RCnYEejrEK7mhuU65UCHYcVCPNbAZDUvmCgoDpWhf0kkd8trQKq2pnDoxw7B2SUl+t
3h3Or0SfixZcZBxQmofW3ppCVivLlA8EDpHI90LeGHzzL/bq09+/2P90+9t8cpVhwgo05ZUoJ5I/
2M7L8NdzR7jrcdX/dxWrHENOWlZ1At/fAsFO3x5t0oWV9ZBcg2v/qZmHRxhAFReKGWhYGeuZ667T
cAHZ+oRZLr6tQxdUMn1k7MYApOLD4zITrWGkzIJwngnW2GbRzwnJjiDNSX1189cEgr9+GhAZQVJg
ccWVe3S8q/lECW5d4Z4oIEh6ox+AFLnyDf/0EagkAtqNmS4o5lrrysdsTWm5gwBRuyze+xaSSWy6
Elz/DOALkRhgR4s6HSqT1R1RM8NqbcWefQvlqUjMQMpzqyjB1854AcYAM2ThfgaSAd2Q1Yalc66X
lVuoyLOLh8zw6Z0F4rLsvt11wRRw6D88NfHfjxHAKOpGjOMvontrjD9jVSnbQmI6LMs2WVXe2yMJ
ZXptbPPPqAQztoOqaGkrARL8+0mbcdIsVuloWimDN6WWX6EyKhRMjBbXSGt+Yet+j7ewhfIaOt4O
Rm3Xn4s4NE/mfJ59PoNKajQDppV+rz0L2uwz5ba0Ks+Z8aisfHz9AS+6ySe7q2gyStYVJnS9AQdA
OqZv3RbDacOViuXPOxKLg2IXuiZ4X8Mj2+8b6STuNFmONvtzbz5YkMIa8M5mdHk8sUdpt4GdlFeC
8IVlwS0g6oIUCeqX68cuayazmc7j7Etb3TICmc26DPo6+nrz/rwk9d+srJoLma2YbVZiXZWZgIl5
QNdR8cpxR4fs4CrX2k7X1rS6kseUQZNDhYuUCdI+RXj1ZAajdK4s6kJswqLQKSELEQBGNX7/WBVR
c+oKZ/YVsziOudyzq6p0F1diLGMgiExglFxd90Ixho6DasNPxVONuioBGuWqVDjeaBe/Wh2q5WHi
/+ysr+KR9JBlLhoI0ZDsSIwkUHWhenM2HisqWp+SlngVlw+Nk28kqY4W0UfPoJD7M8zxPFD70FXa
RiT8WAnAfRt5PybVdtL1B9cF111WuB5mO+NqpkcAyh/HdNywLPsmjJJ7jensa6PVo2ykG0wqHTnP
AtYQvCFMrpep0JvnlocXjTjR1Xe9bl4SdJL8TMd4pasqwdz2XaCKWYtqhd/rTaL7s1ZGZOrjWZ0j
OTf3tjVXYVo0DGKMakST4X7U3LO0oMxUT2xXd+aL5iyJVK+5HsPUBqYF9KC36TEfkGfxAlSyZKjs
I/gR1JNiGltJBkhTUPykqlE/U6nslJYqXjpnZ5Xi1s1K/ApuxU7TwwUBMtHhkGYl9y1RcJ8yGhrM
iYRgO4uwnZLrg6+P/QlUBXtgtF7bdi6CWnfeO6acZa7dlSA19cauezRI8a0ti22ntpHI6j1I0m6Y
yoTPISlfT+5dpztJ2NTJlqr5YVbMzG8yhfvG0D9qsv+gmf7REuWjy/hd4srzqNeHnCmYMmzUzeCm
G62do8me+yfoLdzqtal7bNZuRWlRT2SJEpgq5sRyR7sZyLwDLO+5sxK8V8jShnLFUAfgw3xR8/nV
csW5yHgTliq1IKUsH/jI4lkBejjTBzWmdX87cYyBa3b7MgOEliSWRwqQwxvDo0DIc6r5xlERZSWE
DDjh99ArBckMMc9mD6pLaNJ1/kgnPQLO/BF6mNRD7SHCqqw/VNX5Adjg0TQg9Zla6uhpurufMk16
c9mcFiH1Wg4tXpLscAIPfsiS/qYv+607pBuoGjxUKlQ1leZO5W1kiP6gJOURosxx288POVFTDCNM
MZlU0LWwpvCzFHcCOpuxZHPloV3ceFlu3aH5FALb4uDKGG9zKiIodgaJ0PUNred7zscz3rqe1TTd
cAYJZqutgMXK5WthOycoL+w7TnbpgPen1tm5jSy3CXcV306n+7IXB1Vrd6ZBD0K3M8/py8dsLFP0
CU38H2gmqJn0ilbHA3/GI/y5JynLG6Oagr5iW+YMD9k4utHo5qnHwB/vtWXyUWf2udIbJ0TadcCD
9zd31ANWTLddbry6PLm3TeaRjEOno+8iI6FvzHA+LJ7ZXt44dwgiN+WIFIBobAyp0aSxXRSzN7Zm
LMriQAmY9EA2VwCQJXYz07aFKm6UEQyppn2Sc3pqFAXdRtrGjjG/G+WS8uEperb2XSEnL6X6s+Ts
pjA7iB2OUUqKgzTT3EuJ+SIz5Xsv7Y+Zim82JtVHfAYvUaeor/Nz0pn7PjNKMMM1sZKpoS2KjeXw
Q+oww+tcUG0byqaZq/sGBEpehePtOaICQqKcPypjPBju8NozxfZ7s/9QHNyTUOsGpeQst7KqXZ8I
3fXc1Nq3lgXFvnGK9LkPXD19n4oingwXCijzXZMiIKm9RbzEFXdlav0opAvOft58FHDpqU63DcPr
pjZAMQ6kg7m+LV267czaB+f5NnUfBs2q/apVkD929EQs5muVcZY827iiDvNciyAAEEHrJshm1ZMg
D6oBcx44XkPsMZgVG0P83ZHlr3MynIS0fFOvo7KxQh2epUlxMqvRqx07FsW4EaT1JTatgdBwi99e
96E0bRyoLpydDdEfp4w/lYq20wQIJUZ3qyUGCH3KgCnfpgEiYnjfvGPkzXZLvJA0EOIz9E2JTyFs
NbKtLp4TDBZI4zv4HrcpQHqi7mLdOE8sT5Ad1O22F8WxSNm7ln5kbHyDb4/5rhb0ZLvmNpPtg96C
tW7Uwy5DMBrNU5GDc5TzvQapWMuuYp0gGrSdJxPlsWI0yjF7WMtSetR+UBwZdBgS0cZjCQRiIwaP
qWA20VxfaJtiJoFVc+H1PPfpCHYfAzfMjMYIRwpDbg0ckxEElcSNLQrgMz/PKviGpjYAY4FuHifl
NLog1KP7KjtXde4h6EdTYseFFriiCAr3OKFsk6/o7ngjk4FdYxQHf6AEE3xW+jM75P2ImG94M+Qf
HXsOEzsPeYoxP7sD+OmuBiqin1Kg8g9tcYvwFXVT46fkgdUH2z2K5qlOAfKArcl6ZdjtcVfSIUIW
77X9DSUyHhPmCfXkdrcdfteYlrjpM9/JSNxMH6PcZnnq6/n9jGEWId5smO/AayfEXcK0Xcp/2Olj
zm/q8Zi3rq/puafJh1rfO+mDUhienr2o2GlH0C1lcl8MPCwpbnR2argE+CGJ+pSgV/tm8rOZI6I3
OTStzcCWOmgfQqd6QzHlFXnc2Y+9iwglz2V/QtocjmkbFPmxqr9PrNkBUITh2KeS7BRcUriL9xr5
SUbhO7PuK43rleUcZvW5MC1grabAgRKI2b+07U70QVapnm08VTYmedIXW2v3dHzM68or1Pca0lO2
WQXAkYYF6I9N59D1W0PgW1ncJ7bXkKeZvgwp+Nnx1/InxdyiWPYUPVDSO560vuh+ms2x1UOrlGFu
dh4Y1r2KaH7SJgF8O4XIRcN33Cm8zqrDpKdbMd40ZGcnwWRvhzZk1ZOVxhqgaNO3BjCJcUvBLZvw
2CoLX8mqwMSVjHPK6A8nUw9UOgHlHyx3IObCNkrx3uBpxVGrPUXno5GP1gAdneRc242nTzHnRVSx
KlA7HAN38py23CiEej2tA0covuykp1IBcqsd0eOyhAqPbKHB/ACmcR2qOLYArLfxEnEoRtcj6a3a
gCChoqrf6Q/UuJe4Ibt6b4gfLv2RFnGhfLNrYA5QHpLig6ebFGGdooWu4/7T6/e5OzX5k1mfyn6/
JHBwal9nmu+4wlfdMtDTG4tt4dKelqL5Lm8mfZd1B8wNRT0+1sgeZwxgGblflS8NbT2J+88eN123
0eXzqJ7JLD2GvSwyL+tBrAWYZmsZHpuMIFeNcAbfGtVbKFd0N5XMIkbfEyf1kbz4ihU3apwlMTUi
e0D8a3bz+OxWjwMvvLYRfj8ihZmitjsq/KEdNrwpDgZNfAFi9OQnqiyvl/m2saB6am2r5A08NgCh
esmkey20SDRMeSe4GLTppiju2hEZ101q9cGIVaUOgkeggcJYax8B2UiauwnOoqa+nEov0Y5jf8vt
g+rej+wFuZ01b4mzEbxDkvRekmOltZ6w7w3tNJmmp/DBU5Jpk6NHKTs8DDnQrIEcFWmMICtfplZE
hvVT505oqAnC861BH5JuN9AqlhS8Nkp+GKshZKoZl3x+mtG6AP0DgruCiFdGZV36jnpf9G883xgt
ibJhJ6BipN+6RIlFrXpZV3gzu6PZa1d3QZqzs4EfJbVyby7SqKNgI3CQnHLds3IctcwMZWYfUpcF
VYO4aYPb9XXQ32V+0pqfBQKHoz/Y6W0FhtRRcYFNHQL8AV/luIwmrCCxtqmhxGX+3M1i51RNIIvm
BTd/oIFfcsJ1nbyAzC3uu9pj9sYei1tsx+i8j+IlUdSoTlT0T96zLAsMA2laM4O1TwltN/FyboYz
d4KBPDv9GNn4KuC1s3UHd3nnKVa1YSrx3MHwu/K2Vc9F+UznvTOOoUp+uOIn7cad0Uei2NbWzqkV
0LxuOH/KmgeTfzeGMGUqLsWQKjHJER24lzUxlEoDhstcwfChBugJd3Rv6I5z/mi629oMZnRTEU+y
8acz3hYu95shovVPRxlj8D1s2uStcbNX0P9pKbiGnc1M7svxxEvMS5Al7ipgMJr4pqCvZHySCniW
lW1l3BXOHCCn3Gga91xmbRrouyVyPtCq8YxcO9uM3Yi+iYQNRfHyhU33swU5U9FtNEXbqLgidSu5
aXp1Dw06QMUAz1Fek/puLF9b3scD6I3B9AjiL7lx7I8xGQdv6G1QAk0xOFt9qSTBMrE14/8zjNbN
Rg1UCZ7gwBGW3s/6ncvey+zUSeoh6fcdjvH4qQrH4ghh5Ti3HnTnGw6W4X5T0AyYQACrjpk3uM9D
wbwkAyC8/Z4izBYuBA2K5yZLQaO979OtgWFBkhEkUFU8lknjoQ3r9xJ6AtIFpzoNm6KOjGqIlQRY
MQX5eVkGokYxhlOnTnowq+W2I8Vd1UhPtiw2gJSeGu47zIRVcef0P0aWhIXUPHTRAn0od4lJQkKU
HU3sYMS/D3A1igIQHZMBUa1W0o1tZJukRWdXHhoFjw7IANXxLsGuEDXzaTkFJg6yPQBAoOH5NzfA
o/8wtLbHddPDCOQjFcMrLkaA70wjAClfYOhTJHIZkSKWJrsrituK5juX8Y1ADKx0NU5QRc+mdUgR
gMbiJ2a1oKKeBb22L02okept3OCuqNnJVKCDUJnHvmtAMVlEZjEGOQhn0glw7bQ6F6kLnM6B58ey
7XGIRj+pUphyU6Sp87HoqM8ZyAyE6VP7FVRGXlJUwegmfqaZUZ2nL27SBDZcgsEFBomoPalhR1mc
mnVAmsovuRuljhKNLYJQcubLN0HknMAFr+ZFOFskdmcraIopcow66Psc0uldwMdTQwjKkZusGaNO
PnNNnHrjpcFCxtpBaqeA4x0kcZ3YsY55ta7HLRiaCW3ei2SMRw2smuVW5nBJFLpOfmMh9wWfKF6E
KuiDjfDlMTT4rSwmrwagS3HSb1LtPamBNR7dHd4Bnc01vygoPsqNQabI5jJmee0BnhWYdok8i3vK
XG7dSSA4wjGG5EaY9RH/3CSKBtisid8HiMNET+CS3kj11ul1NDEOdgroA0UUY5A9Jc4Jt0wzmBtQ
IEAH7iXR6WFO5ElFeq9qLwoHUW36AzkqiF4RF3aNcIPROnTJjLpy4SufD45oNkPSvuIxyu8AiFGV
M1EUz3QKv+tlZA5p5LY4BdnTkgDX2AIyHKl7o0M2lNcimmVztAyM21cQXYYK+0OdolNUos5IszFy
MiUqaHKvO4MGlVEjKtJkR0pVw9E174u2iRQQ3s8p3wx2+2Ta0Kfncqsi9Z2ldkrz+Tuthj1kChEO
LLKptWFjuum9aik/FI6RFrcPNKP+3qVAXnbFEOkCHew+q4mHKetb3qhbmsyRZRYh6ZBVTP2dFO4N
WJAjRbQ7QucdRDVxGWvBTGkMKbiN1VhFKFFW17zc8Nz8QDDEVZfsFYBenbq7hTpm1GSJT6UALK1Q
yXbUhscmy994abiB5OZOZPQ0j+WmyJ1j0WoB6ccYbyuRlaRIeCSSYfIERu+7yaCggOTW90nP/Vmf
XnNNA09QtyHLL2iV4vVa8aaVcK6O8n1TG+gCVEeElGe8iCNZm/XvDlV+2IkEn6ObPSsKWj0y++Gm
WnlwzRIAVCgQ+YiiXSAbZdfp1S0QCSeMlSTepLMRaiMWRJyT9DEt7E3GjWVJWHCtiljRrPukLc+m
XWxLXT5VY9v4wkBN2hp1htzFvqGOhtymSGMIRX+bZwMlbYsHiooIEDg1NfYtR5oFqWEpSeYZXcnQ
BS2riCvSDbR8gQT3rmdRdCMUjbySdIoxsrmtF5RPP2xUlh4yhjoeOqIvwjZPyVxvmUEf84KXO9L2
57Ynr5Pi3A6kPpedrMPJsuygc91N1TA0La1zO5S5lw8kDXWOclU4Jj3qnaoFdoqMjzl9Enaqmkbg
/Xi09Q6tFfMB08UQ4NNvrLrdoVZ8VxS+kyPZORa/qSz4bGOB3ZdS2zeU6pk21f2Q4gm00Z6VKXtS
TXo7ONN3kqu3Ch79/crR5VEAORdwrXnM8Pzld6IEU88scZpacUMoCc1qqoKCWO8d10GWrejvbs3u
kqY9gnGkj/Fmo2NcpqpcxNr53PVL+9TNRKihuvfUGrR+SEmCNmeL1K5S+INr116WzXqgFvYYARL9
VBrdI3SFA2cEaXGaMtsz8/FH29v4r4H8ZGLqgrFKJWiT0Vwsexl2XZ3NXjZlzlnapN+R3O1jOU4A
+MvMvXHaWmXQVWB5PLQD92roYN5xF2NoIasnvQvN0jWPkiTmcweJ4YexJvJnDbYijzcOgAPcHs9z
27hBWXMzqrg9hbKV053BsCFiMOZNY1sM3SW18S1VMQEItMhZ0wR7K0tZRDMvhjObcTEA1ZHvyxyM
kTVaWq94qZM/7SrXFBwLUb+pQ/LeEVWgYphaBgArEhwMawhMNJrV8NRas/rWs0JFr8hUPlQ3yx5w
OvJItXkeQMpW3TQ6dQJJSyOo1NbykmWIqaC8jac6R9lpo/GIsVATryK2nHMP95njp6WSRFlvaUtj
sZk73yQV9Kv47MaaXfcbxelITBKOfoVQ7C1iKzp1A05Tqql0SxJLQzeAuoHi6kXMbSuLFF3Yh6xs
0JaiSRWw1LRi2hYLTzKaYlKTFCQdzMiDLOlZ1KlusUkw+rfNTePcqlV7rvK2tUK3HX+VLLk0Toqe
Nj+FZqBJ0/B0DK15rFnhTXaltI89mK/Lk9UNdG/l8xi7E0RARW0iw+YQDWpZggJLM5inDzZ5Qa0B
IrrSoHGat+jPF0ssTrM8BMn9kjpa7q1hZOI8NegI6rPZ+HWa9+HIk/yD20N9W7uassMMDUOBjXMW
WzknkaPiYsfoX48GSq40u/8h7cy248aWa/srZ5x3HKNvPGw/JIDs2IkURTUvGCyKQt/3+Kf7FffH
7oSOXUpCuIRdfqlRUoqM3F3s2BEr1oqmdNoL4qDbvcpTOipTz1VbnaB37EE6tWJ40mdejzETpL3s
pzVUvpPvFjkPzCaUYFcqysBRFBJmQi/3z6IS60+kuqpPENXqNWQZFT8jm62s7uOx9m6FUW+OfqsH
oo1MS3UbtlFBoBIkt2nlxV/pQPDpLQY9/dUYy8KJTPgSRSOObhIadzuEpCzk63eEsIPimLEp1Nmu
KrpQOlJ8ovFC6CX6IyJ1zL55Q8V+87LOyh8MupX9vUmUap5iDmThKGYuVW4ZF9xY8Nq1lKHVyVLs
IJkE0oHIme3apJYmqNOmRNslVcXZb0fPrfsgfG1FQe52+YD3sJtR1BOCSau997J0ItCbLPkoFI3k
TtZouZ6smLuIttibWk6FOzP1FLJUekcIB4at84vPBL7jVcZGeBARg6BSa9xqqEGLvYynCj6GU/oJ
pN2JV2sE7n1uMSlkg+ezaghuIqT5Vax20lHWA30vKZF+9KgUH3xh5J2vdN0fctDSRTFx6RhVLR4F
TzS/1lbrn+U213Aehnal16ZOsD0ZN4MYWW6rAtmJqHE5dUeANfYR+jJTEiKsJgt2FerGI/Vo8ZhX
jXUwhpb7O+mQ6O0N9Ww1OmnsforvAr2ojpWWzoWIbqqP7SB4Z2FojTPcZsZdoKSBO41T+hKmondo
A6u/mljk68TI/VuVKO/ch1ES7pAh7j76fSFQ3Y5Vt+sSziUKXLsu9j9PzbzqkqnZlSQoz5pn6m5m
5eU1ftNyc6OuX9mw/V2VG+aLqUfyYeR437SZFT7EsV45vtkkT7yz/dtSILWm5KLndnJSWzwFBV1H
YDD3nyA+8O7buJV2OVjWa+SF9FtVLMwaTsWSrQwJE+odkYUIs59MSIHFRQ2VUJS7olUbrocqkBNb
rXJDkFQ9tVHQP+mGlf9Qpb52tEGVntMOlrksRktstDLvTsiCLHKQIWxvRSbz0Jly8ST6MYXvMsrv
m8nEL6ZGHnGAvOheDaGG9pWADJnkm6d00E2I+Dpt+KTw0S5pTeVrHDeErlXYfzO6QT5VsRldS0Oe
PiZyFLqKNoRPcNDXMZfZiKfLhf6D6pOaQWesdKIuj+/k1DN5Mhht/LlMitiOJ6545LDbr2VsZI0r
5Ejj7co2aYcPgWb241VhFJFthWZ7E0FmIx3jkMbw2yKfSzVKWSo70wvDL22RxwOnEN3rnSjCHr7z
O2k8qHAPsA0lsbvzzIBnnl8HKqUDqbHpPBS/W8hE5zs+JrNQzVdNMhjSE5mb8q5KZKjEBolsdUA6
wg7DurnTqOTd0OOGfnSrD/sqkQTTjnIvObSmpEGqlYjXGYwue4U0fHAM064ydx40XHSJ5mp8VkdK
LYEypyCypEpeFSWeTrChBnspK4mrpq4JbZ9H4LNeyCmvpKA913ls3Cn9AEWxYMH0lHveYyhNLJ6R
kgErzfnl0XqNk3etwcsDurSjKqXogkI1xsPNC90kCyXTqZJJPoUAdoj+LHXWeI1NKliKfqV0Sf0x
rhXxJWwovAipGToq4bRbTHl1Nn05cLOxjJ1UU3vHak1jH8RT6oohCcyCR/We6yY84jITCJsiadyL
STVCFB10ucO7mNAWb7wvC7G6862BA2FNyYPvt5TTBo8n/aQ0xt4Io+oxTDQh3dH3Xx1Ts1RdJRDq
T1rmz89DA1cQmMGeQi6NhEkf05TqF/KPvFcjNymsfucXpnjbsA1fqE9Y0y41qSYESpZcxQOKgjug
YKUT1pP0WFUDz/RwKtUvqudRbtSiov0cFSHCbiBPySd5BdCKbhiVKzGUkwfibDdqx6OuRzdoFn32
qvwLnBaPfZSmdqxmE6l5SiGp9FEewgPMrZQx0Q4mr1DSFpy0z6FSt04ydMemFWM7i8ObdiI6oOHw
PHalm3qZ5SgRpeEpCj9apkGyrMnJU6YvEMFxehpFO0watVdZ7k9NS9WTlEVGbjNpD9S7I0Ta5PBQ
hPmHUjOMnVAVIiQrObVaOSwONHUHthcriKVFwjnMfK7E1rD7UDxnQx84xGe008/JUjUaKLn4mriX
huwR9faCvEFyn0DPTYOl7u2mwYQoy09vxLgSOcrhx2hg1qRap+oZeSfdrDty9Vp/8LQ5BxXAiJbH
bicpdzmXrGQmjdPE5SejMl6mQDiKXgDyrlAiyldTu48qwlE1582qBhSbppZU25TV1Fj8LHNEhU99
K7B2QiS8kJKPT30mKDZtPt8zkGBHsaDAY1jm96mcXB2kT54YV5EXBDZ9zqR5p/YZ4hvzoGhBtiNA
Umy/4M5GDuqDYnlP6hiSgYj8z/MfeBoWLg2Y/b5HC5kgIc5Ic/L7O1Ol1Mrfx7L3nWeL6WZDkTyY
/ZwZzPnCdcz/KWGCSiYMTO78ywgiFNsg0tv5GjYic/5lcla4mayehZIfj6QyuM9gsLPzxntSholO
3TmsjZtSJ7FBDSuXm/5cqOQ59KS6o1u1sEOpvO1mYAex0n1CdO6Ehp8dOVy53Wc80/Mk+qQTte7i
SYGgJq6+51On2EXqfVPCcCBRTiyYqmT6k3j8PHVkP1OuDM+U7IGOEtcopNcpyAc38AlHTL/c82Kn
OC4alYNsLLTben2fwwhKOibdhaXZuabHIy7Vq09+gU+LdJ4k8XSvd/IPaaBy0kdcenItDmRo/Jep
9s+ZaTVHaHSoIwbiodCFRyCbP4gPrq2pOLeZFuwKIXYH9po6+B8JqGE+Tg5hGt72WhBhAuaHLJgT
0xMgjzATH8hvchOkQWMLnv+tmR9f2YyTMDp/HxQWeXFtOOVKyXYeU0ol0SeukWu5713NUE9dEhyz
8UfbJ06l11dFR8BaT8nJ6yvytoZMQ1f+vR6Mj2VLLiBWtRRZmwxoWW/c5XnihlF96FSJGinrvCs0
66gZnH6/PqVJTJg9dJ1TkCQG5qq6rVQcG0v/Mka+YxQ62njjKe6qaz3TP3mW9NibPu26tPTK6N7y
UH+RR4HCRp6fAee4Uyi8CGTKtOgPWY2HU0zh2g0Gz2XbUIUjwZUyWq3pnUjMD3lD9akg1FFjAdVG
kUJLYGkC0jFTZ7f1APN92tgNvyyIlK+JKZylNhXs1gvObTj9MMKUyRr0YkdLWMUzfvw2ZdH3Tqvl
G16yz8VgPOYQeNmtUX7WNPMsN3LmxFV6W4a92yekxQWLFlxFRzmhvgoRYOEZ+02N62GnicpTyn3j
IGVmkvAYzn5LaaXVxodAzL6LcWA6uQ64KSA1ZOe9fB/3o7BvuRG8GHSGNhqSLamTbquRTNxREY6a
sDBkKt+0zvudkQcvVhbchNV4W6vah7DRrf0s8UpmMK52gjU+D3ru77tU/+GNydls/Fvi8u+gkYe9
xLQSBI2nBvDJruhicaeOE0nU3id3T36J2tQhLbx+V3IJ2YXsPYiSfE9s2jhWDSUvPSHRLgyqV38o
LbdM6DgILM5A1LfVMQra6pQJAsCi3Hstav+PQgyhecp5Q8hS8V0eIsvO8vDaM73ADkvvo6nw3ihS
ud9rWfEgRd23YhLKG7me5qKforl+k5NfL6cXmiCRBizFFOBjl17JAz1DQmi+WF3ybaLRYjeIWeck
spFswHOVGYH4HgJuAe/M1SQSBquc4bnknmYuhAHSICexlR3ZmUN3Cmx0QtzSIag4S1ditFOu/XNy
1X/JH6dvhS2cfIqw9lZz0ypw8gKYt8AY5kk1+Y1eiLZOzc/g+LYjUAra0SFJoJD697/9y3/828vw
r/4rD+Bk9PPsb1mbfsjDrKn//e8r7MIyPGQmQMOZ3AXZSybpAjGfF1KdeWTgbeujeYhOc9b4u7QL
3fiT+JGE23Ck9G5Da+h2JaKUuA6nPhaftnoDV0GPF99iAd9s1TCtyeGLdlm8FO0RGq/daG50hqwg
lt+MdAH6ltpgZoweQfPqX+ZrOghkNu8tvnMDX7sKEr0YzGJfjTGEeYWgzLDhbicOnxXt4/uLtgYs
hyZ5VgKHxktR5cUWScOp9hJTh5DhY3zb3wKgO2kiII6dcoDb5WoWndVOZu6+b3ZlkeAPECHWpxuB
zNliAutK1KZkbogTkm7Xy99KSHnMdgvJuzJ7ijaDk2mk1DWah95uSCVSg843aa6ovf7eG8tvpiHk
Gyv0s1VhcfTfGFkg84OB5KGnUCmT7/sfwYeutYV8B3iOBj+0Iin4Aek7ESepdvNXAPr03ELCPzcv
wnK82OuqNQoeIEdKJxWEpAN5SdI+oE6kZgOsvLpeqDAopHJMEej825mkMKUPJRkdbs9XlTdojEzy
VrfdyqGaG4j/tLHY6+Rhp4gwjOYkS0UQrW2OUWneKkEZwAA3/PgLG/DC2GLbB2Q39VZg5gLDOBTk
DKya5L84bOzz1R14YWaxA3l4lEUtSqM9FNE9CRQC560uNWnVBg3KyNaaNBOpi6EYpdQhgUNTF4m3
E3tPOfqvAL1P9Wk8VXZ2oMqwsee3LC5GRRdM6TWFRnG4mdxYjk+RFfyP6YwgGIEcQ1RhOaEZf2Gi
bKa5nEL3lSGMGdFtc9801HchHnl6fyOsNDy/tbQ4v1LQD/Fk0hg1TJJ5oNOFAkYwhKesTCU7r1rp
YAl6cOXPTT3ihDJmpEjlY9fp6k0HJmxjw8zj+s2bXIx7bvG4uEMLdTBDa6YrC5LwbHqpzTO714tD
xpHYGPh8Zt8ztWjarCvVqyVILe1hXz7J9njTXWmuvgse1P3cs698eN/exsh+NhNfjCyf1Liccph/
2hLxixk62OMcvWvP+Pq+oXm//z4uRG5FHKNGv8vbKRxZqclUQM3nHgmt/BsCC7tU2+KI3LKycL11
VqSQELBBff9uUq+m8CYIN1g2V6I3CEJmOiY8iEyLzduByGZdIhnPzZLIkqMT7Y7Jw2BBdWCqQEE2
jK2eadiG515nE92nxay1sSdpAuzndhpVYCUTSqNf3l+XLQuLGQsHw4JOjo50KymOZixewa11eN/E
6qJAQ4JOEFyo5rK7S6BmUfgtXl1q+50cBrta1G2RWtD7Zla38oWZeaQXWzlK5Njn/cxNJQc27c62
rE3O2CEHtjGe1SmDScqClV4nNlv4pr7LgPabnJmmvkmiLwWYvL8wkgsDC3cTmG0ZjAJrUlfgUYU7
bl7Kt39kxQY57erCXNhZ+BqvlXRIouj31BE5iVod0N1Ayn9LcGv1xPDI+9kkLkPc8XZh2hxhKgSL
aNjvaiKUaTgVrfDHmI63WlXcmWK6QRezNizQiXTvGjS/wRPy1l6hqb5ZdnPwHPrVrlWS6yiNvlIx
O76/TKt2iF9Nhf5PU1k2cjVtW5pFzIVbSB/kqAHH9zp0j/87G4u95gm1SOKBJSKlBRr5eaqNXV1l
G0dHWnkpK7P8FZ1vXHM0AL+dst40p2AKmTJK/E/FPj1MB//DrOjgb8pGrhC4wHJ/YWvh0xJN8syx
Y0i9DaSYzOLZO4HGPwk2mBfonRQ3vWv/2Hp0r3mHS6uLTREOWo/KF5swqOeEQCySt8hbAMjRUQSd
9/6q/a7RqcxjJEjSKOZrv6nphBLwMIW6tB1cty74QiVwuw+zIrN6Ku25rTt6GjkKuEQ7cwvbd4KD
5Uyv7dHbWNnVPXrxReZpuXCK5igVYz5F9FpPhdNk96FcuOX4/f3hrkZrl8Nd7NKoAXPQ9D7wTwlE
k+91IJKrUbOTPjlC8ie6JUDVQEvPwBpuBiE802cZ7OR2+AsO7fJ7LBznEIgaUEi2sTDJz7UiHT25
oy8n1pz3B7zm0S7tLBynXGtq51EltaW4ttXmm94+hqD+jcyCPCzev29s/mXLyEmnV9SiaZ5GbH1x
Nkvfn1TwjROk680pg7yQnDik61vkhasHxDB1kYQDJbpl52sDX5SljHTlG2ZzJZIrJDXhxDLAcbHe
uN9+upPfhmTSeK3hNSHJX7gAC3qqokm4QSv8TWlDLPRoQrFMjryCWMkELEZizvuOKDEbl3NygwTr
Q3ZurpRDdps9kJaQIQG0nK0EyNrNrl98r4WTwD/09RjwvYaqo51D23lb2nk/w8P3hj7H/xcHMg3g
nw8Bcdjl6BbXkWqrdrIfUIiviSYd/U4GTGbP/Er5B/lYSu54/AupOLgBf03+PAkX30Al82ikFYMc
48/UiLMs2HlbUtOrbufCxvz5hQ0D/HovzzxHU9ucotS8HchJi8MW0dnWei28G443k7qMyLJPJHBH
Miyl9+8fvtWBcOyQ7IPnAVKMtwMpZS8L8hlx3cr5wS9uUkmhSvryvpFVd2JphsnFy50hLoaRBWaj
DyZ7Atot2p81R7ae4vJR7K19uhUcrV+/F8YWvtrqYLUnz0fS6Ma46131eR+74LRt4xtdPugdQwxz
7KINh7k+jb9GuJhGS0wQHg9YqCqgM0e0HD/41PZbSnprLgwmDmr5BH3QIC92nagGUxfOLGkWVsLo
S8tDoK3vw605XFuvSzuL9fKsHNSKyavMAhhW0UMhNa+aOjoeoMtN4oOtQS3WSzWFTpPL2ScFtD8O
n0QJ2JRh7hR14625ds8YhCqzlJ0FI+Xinql6WHt/sr6N5w7CaP9m1h0Uj1uUUase8NLOwvmrSh8U
tJ0SiZ0M2rMCSPyoRtwUV/Jd/qITFLmqvFOPid3urI+RHe63HODP62Xpgy+/wcLNG1ynRhiE8GM0
vQRoMRS/1FQozmDmpC95WcrnTqm0fREI+c1UiHwT1adFNqY5yxi13snj4iXzxOB1oOVuL0zKBw0A
9aEes9YBgCfuco2+ET+VmpuUNDRJbqmiBU8Y91NjpmjP9FNqW3xyGKskuAETnHxRY1k9poU50MfS
ag+RAr6G59h0awWV8JhCxW/HQl8ek1w3PxWpnu9pFM5soxX0HTkJ4wRmGOFy5GeucrPId3kf93ZY
58VeAqo141xbO9Ni5XaSEEURStC5HeTMnxFxL6iDR/VNNuQiSPSoos1Nk24yPWicMWhEWA1UywUI
N7miPPTarvbryg06TXNpulf3UlV6N1MmC2fKpP259uHLamVd2b/vJGcX8dui0dKP7gxPO1gB33pi
cFt1XgkBRRd/cjPmqU+PTefvrKl2U6s4mAg8vm9xNaw1JDROSfZIqmguTLZTWKqGwtHrzwA2nPAM
7FFzvTt9Dw/T7RZ5+dpldmlt4SMlNayUtMdaXvyQwHbr1f9cjYuc1cV4FmErpEhTl/Q8WMXJ+16K
0nUxFHsfJof3521jIEvmoIDGoaiQcfYjnXXj9KjXW9fJCuH9m5FYCx8i0RAwxhkeuIHgNAMIQuvV
vfBRPat2aXunKt0VfwwP2ZMFy+HM4thelyAubHpSd/zx9P54V6t1EAcDWMV9Uj1bzGtNA/8YTcxr
bw8OfZ9z9KqfCtd/lGwY3exxhxbNX3nQXhhd0jwWCXJ1w8iDdlKNuyr17jUz3g+D4OqczvcHuHZ7
X5pazLacZo0VhYwP5Oeexp1zIokOYjwbr+bVC+jXNC7zNqERqHXWcQCsNqZulg8PfaZSiIymU6l5
EG3IP4aKRinPEx7eH+DqHXtheRGUe3kv5klCSkLn3DWdd8hFqFV7nukQg75vavVwyDgxCZI1uhAW
t2xB/1vhqfMpt7w9NF43cjxsXOSrJhRRQp+IXLu0PBxeIXpmpHDBFnkU7rqkAWwjPb4/jNUCK+Hq
n0YWd2ikFjB2CNQp1EP4IFi77ppOSDu5CxyAIj+SW+kp3wdX4nGLqHl1qS7sLpfKF+o2LgnIuwaa
oCqGd8I6J5XkelvCC6slvMshzvN88YjpNTNtGCFDvFfPolsfPKc7a7elA7DnnO6ND9OH9yd1NW10
aXERwILQLSVattiHN8Fj8l116Qnd5+dZvaPfH/Jzc0RH01WvoyONVx/SfXMf7rckPLZ2z7wAl6OO
mqE3pJYXD51B8hjbw7glYrPuMOl+gVMFjjmyZG9tKLJQa+nI81A40g0fuLyC3elIkHGHKl+1823p
BqDohhfbtLoYmaxWYgRsfxYHUQ/6eXKMY3gOHO1WOUx2ezL36Z22saKrLg3Ot5lOEtDwUu64KEUl
AqLPZGbfG+OFFhMj/hJ1Z0kRHaP7o9kqTv1/xvjL4CKI0CpfN9I5swJa+zEmmk7s8JjsPccg5Sgb
x/E6QUE83ZBLX98zv6wuLsBSAxGtz6UXfdQdCUz8qDUbfnP1DqJ4SOXtpwDcwoRUpr3Rh7hoEJa0
tKvVAVIQcxeK2f79Q7g6ll+GltGL6peBIo/zZQ4nTCmBC9Q3NsUKlTjRy4WJxX3aGKnYtjUmapf1
Mc/NnX9V2vS+p7vmigNHVthXnMEFqkVquN2KHNbdzCzfaMJaMIsqvz1+ZabRwjQ7NgKns3HXPk8v
4w/ty+QQuICspUloV/m76IlYG06PT4ObO+hln+jztt+f67XjATJNAXJkQTG5vAw1M/dlYOPzJTLL
pAiucqhP8uaTc21JL80sxqsNba+P2lyAghhGoB3HijcOwOpdcWlicR2OYuD1+jwSqIqe+ydjjzuz
+73+EjzMEajvbAXZa+cBzA8qInO95jcW0ALEtCaEcDwaZvVYtMFTPpjXulY9vb9C62ZAOqvomUI7
On9+cRtMUg43cUshAz62aXgJw2fReHzfxNrDzhR/mVi4ZU/Tg8RKgO3RuLAX1E+VBH/N+L0M/JsE
+DS0Zc77Bte3wy+Di2dd0tDwFClUK6YOcHTg5R+8SnT/dzYWfhj4mW52mTXSUBxfVzTaqVazYWL9
8PwaxsIj5sg3SxqdLDYw1xc6iGxfCuwyeunqmZkLugSvgqbjx/vjWk0fXqzWshohtLEs5cVcjbiW
Wlv9kTk8uBxvP34Bl+NMZyhRDvisv+D9L60uTrAYyWVglOz2uqPfUIqBolM9hJXm/dHNK7/MMVya
WZziKimBqeTsdhmeAiDmxodCtJ7EQn8sJZiOjGA8vm9wdStKMrxAqqSJ4m8OMJIbUpZ4JoO0kKZ+
mYa/ZADAlq6YdJ8tUxhwEkx6KRHzgI+yQwCC41aGfDXkQPnlTxOLrd6k2pSrxU8nbh3Lp+Ex+Vgc
1Z25M1zzrv4AjZpjbrxw1t2tBKcuZVYeU0sIhp9AEVRCeGTDsOGmt7KbON3niTDO/yrvgp882u8v
1KofvDC4GGQO+4AQ6mBWOvhFwyH4IJr+nayOG/t8c2CLQ53lfjcO9L3ayt3QHpBgO1Iz3knn8Nq8
M78o/w066fUTTT4OYUyJ3uSl0iI1U9y+kuNHDpHs5M/Wlzl/IYAK11tbfqFn04ncwN3Kws5u/bez
JlsGFOCmSpF84YUb8sB5UeH2mzw8GVV/FUkBLJD+odSijbLwqilVFC2e25pu6Ysbxh+1zlfRpbCt
3LcbEbJS6EE75aDJ/cb6rVkicw6F+lwvEpcpjNTzBpg74UGq8ydfMmxvbAC80VdQfPqf78dLQ4tn
cN3XIqg9WrehQdipCZx4Q34Qx61geGs8s/+6uP7NaBJr0WNvTLlpa3ROeuKTGSJ8HG5xgK95QstU
VQIBEczs0hMabTpAd8CAesVI9rC3w1BcV/fvz9paRpd9IGmUJg2dlojlpqs60sVzkTu7bq4VZzoW
R5guSdLBb3nYwl6sDAljxGcgxRQYwBfbrlep6sNCBZd0nNqhClmOuLGxVy1IPC4hTzco2i+uRSoK
aSdENG8b/rPaP0bZ5/fna/33w1NBXwXPhSUsSKwioPop06UUX2Ppqm4/vv/7V7yqymr8+fsX318v
vEnvKHXA3KBZcLim6dcwE3o7Qyir2Diaa64VYyZ4LTQaQe8tXLgABwjuhrPZ7E3ohpGNogNTsJMf
raPY2pMMqdJuy8mtT+Avmwt3LkBcDN0DXN+BcJP3j/qWUMn6BP7X75fERTYRHg0LPiTGJHYJvCuv
U/rR8oO/NHOoVGg6t4RFqPLWC9RBQGU11Vkmm6LZ+AQPmu3f+PmuB7CxM/eRG91spRRWR3ZhU35r
s1GqZoDuiVspLU5V/yWGCtXgwf/+Blzxb7zDf41s4UbhvRIDrWV9PCvdy9WzCn2Cqf5IUt9539Dq
RqC0iqo7SEG0BN8OR8mgm7Jg1+b6qehv/ax3GyHR6ki4qRERAfYoLfsNwsyyBKlhJxgQKFXBrQ/7
bCMdc2PDha4P5JedhVMboAmgqzYW7Q4p46GFx0TZeEuvBOHU2lQuT1qgJHGpw2h1ZZmz+owkLeFZ
66NuJ4vGc2llN6YOoaTfChtudOUlNVf3VAJkmRhveSuQda31xqfdPhWaveXDXNLsoAykddzJ9Mew
tyAPPfyF/XBhcrEfolaV8rLCpKWCUWhoyEs3Fmp1Q1xYWLie0MrkNIkqXE/XnruoAfYnOMpw30jl
xiFaiyC5t+loBHth6YiSvN3co6zndRT99A+9K1AG8F3BNQWgvrtk1zvFbXOABThytcf3J3F13S7s
znv1Ijppe9TWsxC7A2R8aQIBmppCT2XF6QchSj6HczdlZhquSqn4fcurk3thefZeF5YLuq5lAakz
O88gY/mcmldCelXnW7jcNTOAcjXuLZ5vyFO+NSOZ/WAaMYc691OYqT7JxrTXoKYRtlz8lqHFTOaD
Khdmy/ua5nG7FdrTWDQ0XhXuAHvC+1O3GoNJkjrra/DyZWhvByUKWQYqEA+CQHhpa/v6AFHQQX7J
bjW7oC9qw9yaw7o0t7hIAj9JAr/C8yrUNExBdn3ZP6H+MEv82gncq9V0NtMPhUcGTbxK0OPzQkh2
2y1NqbWsLym0X+NeLObQVxp8ER1XgNO7yL11tgXtp00gcjTvJnKs0xlh9v2I73Gs01aqdXPaF0sM
0j/2htlxx0/qec5PxrZ3NA4Y/m8IVq7d3pdjXZwPLdJgMJt9uKh+lXrIn5HRC1/eX9lVGzJ674gd
iry3FrH8BO6mH1VaimfyVyi7IZxzwnIrJbTmY0B//Gll4airBrLfUmH75J5+RAsYUn1IIWBBCc5p
jPpnZe4pQr4/sp9tPYu3MQA2khsSAZfxWyMutLySIZQMrXJG13+O4b7+CouIo9PBj9CuQ7JomOur
Llm+nXweXpPNJvWfpanfvgNfQOehRI1geUwDLZOtKkIbadgP4U59APpyBxn0l3BwJCdx0oP4sXWM
s+qMe28/d5DDW/sFYgTf5i1l/4VAmniA5uS5aKhSUXvrNBQ98KHQURG90pv21i9i00V3Yeu5u7LY
4Dc0jukslwy2560VychapaiNORUyXP+qR2wpeP3sePltbgk2UECT4JFctnXJpTkCiOTiyn8018kJ
0AhQ4xv9Zy4rsGfh+O5Is7e4D+AnO1XonnNKZ3G4cFNpdcXza4CqrLkhgyrM8u4eOh/tEpGJtdLI
IfW+i0UFUheow5I/Nnb1PHsXo0ZOCcmPuS96roRqv+1qaDETrYfSjhpJdW3ccVvb9UH9qh1HFyIG
ZGXTa8nVzvMGokf2UO77Y7V//zssRvvbV1g4Qak2xbEtstpWpts++Ngqn8PqrmZ/v29Gmr3Ce0Nd
+L+4kmRBnIKaF5No90+SE+0FO76aWRd0p3PjD4o7S/np4m5zb20Ncf78IjQJoaXSJpVZTk7iYUAs
OEeFwYZH7qA7kCA6mj08NG7PmzdxxyvkdihORXZxvX3lLN3Yb7O98NCektO/jUyELX2Mn+Bk2qWu
BJGrE58hX/06g9xhhjzk0JI+yNc6pM/bD/D12aBRkxcLscbSi/l61fhqCJWxAedRaDyWImRInR0O
GzXdn/mp31Z8LpGhy0dFU1+E2zKN8kkx76zoBOvMWX3o9qPb3saucBvajRvdQSbauPIe/hiVAHm7
rWpxHf5zsunLRkoerCJ1wbfrboxmV5VhWcORH974sf7MDjyZSf5J6ofD3opfCzgM3c/W1P8oEvOs
tRD61GKzERgvPOg/v8XsouX5RUCW5e23QHYui+HQqW2IMqELREn5RwpuOdXqXdl9z8vbcPyxcdbm
ePG3mf9l8qcO2sWGz/Jp6GBHq36etfq2Biyj3lW3kOM6+T8v5n95w6ZS/2RXeUHqsgr9oFn88T9u
wpcqr3HM/zb/2J//7O0P/cdd8Zp9bKrX1+bmuVj+yzc/yO//T/vOc/P85g9u1oTNeN++VuPDa90m
zX/xvsz/8r/74d9ef/6Wx7F4/fe/P39PQxi46oZoq/n7f350+g5tDBkxdsyfzDKzhf/8+PY55Sc/
PFfP//f//PG88kOvz3Xz738XFPUfyG0ClqV/QLbmO+Xvf+tf//mR+Q+DIgL5dwvgG3IprGEGs2bA
j+n/IA+LQJwlIjRJj6hCgF4jczN/Zv4DaAA0Yqoq8wACNGf9/b+m4MM/t8A/V2edCmf5TqW0Qds2
lTCLUhsHZFkHGCoIaGRz3vducYq++1dBcDt+K+2581Dcm7ID2tBC12Cz5WbZXwlskBQt1Xq8g0Ws
uhSPT4ZxZMawrN1VaKjH544KGdc/PT5bF8BS92+2ZZBaVrnTYdDllfX2CE5REaHhUfq78ewf50hC
OqBPT1Vsy9LyrMskZxRaiSyRtjEec4toSY6LPh4z7ccM3kjBpvWEK/JxC12rLxO3OjkZ+hHYGjRT
onu6POCxN+G8kxJlrqozXuWmkZ46qyzu1Lb3DF77jdCcJNHgAafE2jcp70v0SQThkMqREVJ68Zor
vxjyH0aR+eepaIJ6P8Agf9uq4vBFELK5W7FtKnVnjaa59zxvUne6H+rIcqO65lZBLx37pM9uW2ls
HorWHx7SxILesC1h62rMJD1WbWPdIpMzV6+M7rWdguwUdJ501oagoW2jVsI/hEIRboIaQlktERCK
8as2SR1x9MqvxAvtI2yjaFwJHlRkjR+oJ9+opeNMRDBzZgWSowVj+ZGUEUTwcRK7TYe+oIkI3G2X
DOaNmHQmZIUFqGN9yM4xwgkORGboqOZhifAA8jfzDCptCaFf1SFpCGHuQUxF61o0Bv6j8HemmKuf
0KSJe9SCKq1w4FIT72OYOMtdE9bjtVXrHaLIkX4oe7F+VupAPMqV0u0EgxENEjRtIy0OpA9C2VXU
JONxH3n/j70vW5KTx9Z9IjoYBEi3kEmOlTVPviFcLptJEgKJ8enPR3Xv7nK6wrl7X58/HA7H70EI
pKWltb7BvFng/FS4qMFZIhwL9xusHvpNtdgSwjnNB+kJkn8b6nFrA/nCYluMGnqcEAHfKL8On8Xk
dPWKDdSSAImAS0HDybtxZ8Y2pOqDJ7j0pa+hP6m1aKFo3qQ6aeERL090MM29ZnLAjUW0wQ9GBXs2
zJl2ruRdZPcTdiFkKXB9HKeHLvMKyLo3zTu8/1Qe116mT5DoT6/dOXQPTg8RYcjVd9AUhl0Z7Ptg
EpXFHZYtiUcPuMlIqKYccL5n7g7qwd0tM557COU43dczt7+HnNRPAvJRWeQN3nQLl7nmmoS6dKDJ
KDw48BEbDmVc0KGPq6Ab11NZN4cAJLc9/OF4UlkS1jjMb+BpxAxIICuI82Thjs1N/9qaprhuIKDb
AT0mBYnhEyNOeY5aFRL7GpcMTX3YKnjWdxvK6BbE4zt91NNQkyj1GBQah4qB02pbpGYR3KO4iLSF
jmkJGxi4Ukj7AJB4fy2I7osY4oPgR7a95cFEoITS4OC3ckPrBmqwKsj66yYnkI7ya8FcqMlnHX3C
lTe47Zjpk2yG4yWpK+upg7zus20yWJ4ZKdMY+ozBFnaDi62fGMw3wCZMt3OzQbwaP1BHQOecWyDC
USdxcBOEEE05PmZFTVnUuE7nrAbQAZ3IBy2QgSFDar7KNEu/QVeystcplBwJKhEQT4352OlnVLLL
d2f00aKFT2/6piY5JZAHcmETUbuP/ggjXfD64bpC+7re8LKG6C5EYGDXxTP/oIyc39CJJVtndBzo
8xWVRNwF6u6eQpzvxEMK+USoa29Dt5qvO5bCtCHPQ2hOZegfrysZZvaaekXzy0G1DY3+bAqsw1RT
K4uUUyAyGa8s2l3u9Y2/8Vs6NitY3vWwZc2CK0UGCPkGPRXfCj9n3saFGCEcJwTv8piAhzPC5N22
yijLKqDeFKQ+jrAHMHfwGMsFvCl9mAP0Wpur0i/Sl5BCchKkJ+bHZQszgzVL4cwZw/2ouoUIuvrp
uD3YuCCfDXtZh91+dPmiGMg7mBpXNVB2UCgT7dU8196LphTWMWkJyQ8xVNkBqlHs3eIoCgEcikAc
VWhhL3qo4Dp6soe0CdCdzt0AyEcDj0HGjy7prV0/NB8677yGG19tbRvi6xzmlu3sQUG5YNvWofMW
thL93sAS4SC1m24BuKXwjRIgL8N/xdsZJ2ygY+g3xZtyWHhTwi0QSpy+20IegtmwiCKKWHd5ns7X
NnySMBkmn/OGNElB0xqOqIXENYUMJhJ1OEHePw8zOKcFFZzQIMwAiyAotkGgyFQJgzD0e+t7FDEw
o/vOc+rjAEX4u7Eo6T063BTkNumwa68U3aaYM/LuDg5smkcEH8m0iftgbu4KX+sfELQrXzLPrEEZ
AAKPFU0NBcfO2tjjPDy7rLnmtVNvhxqV/SEP0gP0qNU9cgK4NNaqu8qKab5t2qA+0o65q6EHt2vK
iHsDiIJJ3MKV6arM52FThlPw0E+Fv/fzanznltvsKmhB30MVH/5ekwe2mJW67JQzS7dRgJWzL9RA
dimesIb5AbV+FVRCj0n2HBcc37YeIV2dPZCqVWs2O9O7DHCKGujhH+2gh9ZnH2bZHhqi+DA1QtTe
nzN5U5kQavWpb34ynZu1J+HD4cxwsDRKObd6CrIbivQmGtoWvrx+M2wB5Mu3pLAX/6p0CqLCh+h0
jGZYWaygKOltCuAxwFspg3HthYO8k10mYa9ImhEwV13cijrzNyLkYwx/XFxFgf7i79wdxsdyDqFv
G5TSwZVRufum4AXgfKFE85NDlJarDO4qPmrLEeygDISDSwhh28bRUZaS7Ad0iPnOAx77Foq5/QYO
BeAgwaahT8CPaupEh3C6kX2Irzgz55RPIKFEqfLsOu6ybLyyczatXWvkyZwV/kOFAxz2Y0akGwjl
orPHHPpdlVaPNqzPYWuqAz/bwbCdJh3sFR60T9Uv0TT9A7zVbbPmUIs7hZ3drHwYFSV2kLmPQ9uD
bdk1aRUV1oz0VDl8zmNDUwAj57kjp67taji+iWKD+OLfBHZvHQB7qt4zNsh3Rnga1Wpgh0Lhy1Wj
Ay8qtTCDjEP1gfcwOXWrwE/Gss2u8qBXkCTn/SPNQa+EgD4EkV0xUejF9yMM3wuP7cJJBQgRrLKe
yaTZXZ8ycppUap0s1FrhRMCcuxFh/NlDMrZJA9K9pKa07yfZV7el67UJd3t+65MGRlpBUPlObIVN
eshHMh9hMuY/Q4vY3FOEkVtioNysJ252Nk2Dt1pKhSOtNgCve04ebGldVS9WDan1RGUGznBlLZIB
vnP7rGfimohseERawYJIqnwx9QDY7oi/ncGmqiYQoQL5YaVpJ79bdjo9ZGAz3YZTFn73m17eDkVm
9iRzutPUt24Lf4ZJ/eBF6D4WJA/iQBD4rBW17u7GXAR0RduGr+aq7t41dwQM3b0QWiIwyUbYCIsX
1/hDGKWuhGS91vAPGrSBvmcK581D1ZdqJSkccOBmAx9tHN7dj9CuxB7Y0RmuDNqRaPsQQAfGZvQP
nZ6nJgIjnSfDKMb7EgrcW+lC20MNBs2RQMHurxwa+oqyfPUIZqwHG3uTpjD7Dft2Rxe/AniwVk7i
uyOTm17ZpR+VpUTlvFeeC1sgTte4tFtb7sDjNhPVfkgLcRDYFb8oeKtXrc1hFTWn2TWrqXs7zEbd
+eM4ilUNaWWIEQe5hvgwoojHYJHb5g17zUvHvLoZfGNhgU3wNhoiurUpbDAAEfR3onbSw+iJCrbu
XnbvuCEMt1nb66iCe/GbH9bpkxOM5EnbXfG99WtvE+i8ubGMZk+tRbwjACTeHcXeQ85a5uR+Kipr
Jzq3Opa+JleNrPKfTkg7OKqGA/wvP67c/7/+gPoDdED+Wn/42crv4q37Uf9egfj4a/+qQLjsHx5B
gsBQavAAqg1RSvhXBYI4/1g6BwvtArACSEP9uwBh/wMQaqCzGFtqhKEdLoKk/1OAYP8g4Cjh9/AX
PcCsoP/wXxQgzouEuKvhwdBLwT8KpSWUNX6/mruwO/FTSEBHSwsQJ3IOy5K2HNb8IUxgY76FV+S2
Xzsxe4Ln+JUrIE56WX74vBgBqgWQxihFoAYCnIjHzmt0jqtVM4QvZFPdeVsYl0ZDQhJ3m11sLpw3
Hc+GQun/9wk7CAqwoaphxYBqaFpcWfAq2FvrFoVQg5D1Xxc/CAOKFTQrIAlROEKmc1aTYNXMsQXD
FysNRDzPNtqdTtvBL5aVMa34Tiv7aWIerLYQFenFZvNZLfKP4c8+MBkDjiWG+eo1jmlv1W36bQ/K
HlxUYCT/39ZaF8lXNCY/hG5RcT2r+IK5n7HeT1/KXbpfqp7eZqm/XKryLI/8W3n1bJSzT+hZQVm2
bvriI9kdg1frosDFH4Xr3wc4BxnWVqhrS8KuFRYHWbol111z4UX9UUFCwe3zm/oQCv9UIkaH02lq
kb7Ye32qb4v1YFbqF6x9wc2WG+yxTTetPgWnf9UeP8tuL+/+L29tKWp+7sJ4lk2dzE5fDJSUVZrQ
wl9L+8HA8qgpHvz28e+jne8z8Ad+n+DZss/hb2Mtnnj8CEWXuFqjMX1i37DJwMWon/8+2Fffa5GA
dVFdXDQpl9//9DI9mLYF1Wi9WNTAD+4KdaSoulTU/6Ntg/l8HmP5/U9jmJoHuBVYL5Wn4tDsuIIf
LU2h6H2Bcn4eCz9eHAhUUNcMPrQcz/aQcOTcDnb22uWTfA4Vbza+gTI7QQF9iEbgAu5w/4ZJo1vj
082qZSaSM7xotQr6Cyi0r94rJKPRvaGQx0Z4/n3ODp8cT2v2UjW/AnIj/Qda3f79y331VheoMNSi
F5EcdhadfL8ZJW41L9KpV2NYxy0My2F+EuWoNvx9pHNSyMd7/TzU2SKBj25WwyznZYiHtQs5rw4O
6pC1AoA8gr7fqrqHOW789zEvze5szaRyToMpDF98DwVCVEVtmFYtzjKud2GgcyTPH5M762taE/P5
WNEXmIHvc8h3wUJr5yTOSm/Epoj7dX5odt3DfJWtLkHKL83xbLlK1g0zxNNfIPgCJdWtTcfIDu68
7NL3+yroA1FOXSDoCFRbz+JJxxpLi4K9KBg82ezRFpeIEl8PABjAglB07HPYAYGriTFd+FI7cC2x
2+IZesAXZEC/GAJY5ZCFmAVZIN+/76dhrmWrZ5S1yFrjkpyicP73BffFhv1tgLOXBF4VtMEQ41lx
x8h1zb/x4eHvI/xxcC18lQWgHITADSNfPOvlTPPQhXNVlpH4pb9bIulueUJhYwvbpah49Z/mb20T
2Ze+/rJ+Px9eHywZz4NZAnJp+kdjp0L/LmQaPJmq667HlkK1F0XccZD33JmvHTNt/j7N8y+FjtWS
XSNBD9xFT/Vslii5wAezR4WyyZV9V9T5rTY0f/37IOfdv6UvhtwQRUD04SDS8qFo8elMgd6Gk3kB
RmlXiQ1D1fSVABThwZ46hjfN5N6N1r0f52sLLkUXVsqXE/w09Nm2halaVzfpMkHWQ0Wpb9TaqCBM
LszwLPv8mCGoLYCAo90FubrlMT7N0ACH63YWzIrkke5pEcOsbtOuwSPvY3fbbS+Mtuyf31cJoNKf
RjsL8QqOw2HDMNoQQ8ThOLsf4y1JKNDz/7ceKtANaFOj7Qhs4Qer/dPs/FRmNA8xXrkrtuM9MMax
Xjlxf3c55/0jLVjWyuexzubWi6rJ8CdQ0d9lKDFHCzrJrKeVBjP+Yh5/HtSXwQJoCBPEQrhvnJM4
qkBQvwkgiFos7ue6RfcFYvbwZMJ/Gwlz0Qvwwq86xEh2wIWBzweSjXMOL7wM7Rm2OHlkee5tPU6v
qHk5KxXmx9qCy5w2YSRmWEg6BXzE3Qth+Vw5ZlmlyHEcqCYvmQgOmN9XKapxi+eeWe5Ido4OkX/n
pNdwFPIhRLg0kYUfACsCkfj8CqSWFFJwly5OFx/hbD8Gs6jLccQjuBtdbcP5lAJmCZmMRYdz+NE8
kPpa1QegceGzcilNOQf//Wv+SPFcCipScB7T2xko7p4Ny/xH7JuaAaki+u9LMApWITzHyTO4YmJH
Enhbr9VJJNXN/CSdbVGsHs3m4j4+P8b++T3+8zxn52TrqXbIs/GfRQk6Pqqk3oTIYsYnqBuCKXca
4di1uQTodJbT8Sx8LKkulLPB9gtBzvx9GRBoPaFv2OdRcOW/oGnQgDUAP9oX+sM9km2RNJdW/Z+n
2rLu/j3gOYwArWE7bDMMiHUH2GWxXeRfRAx30O0c81O5be7FvYwvpWyXJvoRaz7FLbhDwtC1x7jQ
LFpBRgjk2vy+inkUburEfr4kkPT15/zPNM8+Z2/NAyUNlledjzK2ZHmTZs4Vb5m+lAZ/cQD89kLP
8p95qqqm6TAxs6IbVoBQt6S/4HvAXQ/KJRd37RfH22/jnR1vsFF2uDSYGd+JuwXY8mOO1anHFffS
Hv3yHQKWi2IiNC+AFPp9bXauC8trCQfRYSxzN2KuDsCcD30WZz3Mxf9+kJ7blP0zIHwa7Swg6ryr
/F5gAw6xk8wwpU4jxy8Tsh630I2I+HdvzX6VWxfqbt/rnbfmd3YC5IMb0e1wLF6762aHRqWKLleY
ljj4xx799GRncbJqXJOLGk82B54DZEz1gFbED0vkO51Cdc9ULYtnTi9hKb/cqQBKoT0CfwVoHf7+
+lHqd4I6RHhu1lUD8bJnKE149atWN7BlDSGEeQL8J2rQ7UPMXgTHloulC2aYRADJ15MqV5XqgXU1
/wv10K9yAx913H8/3Vm2ypyg6GXe5VGFwttGJXlSAASysRMD+srFMPnlov802tl25kxOEPfDuyh3
7U6s0fkHfhiYDGywi5W+Lzd0yALUzoFMh57h7+8dpLsObav2nxs6BNjf7Dw4TovnbAQEPbwL0UoF
tiOqRFStU6jYT4k68W3vXlkwCtui4loVq5lH0/3Yv6kZ1ldRH0RhEE0uftw448r/VbxYGteZm/6W
EMT5y1Ihf9TCPs6zT7M4W7QF48IZnGbZTsO6G1cC+0hBtROp4ozs7eIX+vIg+zTe2UEWykGzocJb
Ixtx4nqlknFrom61sKluFuWk/7bK/M+A8Z8RzyumJcyWJ9fDDMmG34g1nJaTpZgp98XFSPh1qvRp
rLPVXtFGd3mJ2ek1mmyDfUeelm8fxvpoyGvItyIgSQ9OGmqplz/mF6kxbHH/vSLPy6i0AuaNhxh9
GNuXsXfWaOzHGh7pfIz+HoW/uGojPUCzJ8BNG9cn+2yjFTNkiMSMl7r0ZiwCF4wap1kH+NDK+2Xu
PHRqLjrFfb1WPw16doRqf4Ytb/uxVp0ksO7/Z+1o6AN7+//FxebLk+3TgGdnaMvKScMweMl8hyee
vcEr/KA1ju5szSA81gag1/rHfPo/J5qfxl6e7VMiNA1m9osRY7d4w4oBkurBGWMFB0pkm0o8O95t
VUYcMJHLL/rLk+zT2GcnusRt29Tlx9jmOJJYTF7ENViq3xf6IYq6Eb9TfBdYj7U7bvT15Zzi650E
F6RF4p0wcNZ+n/4sutFDHrEssH5F0HRbnoYDDoO3PyKs2wm8oyN3vncjgEPhUnphgX95qn4a/2wn
1zbvgpR+9OLqk0TccBIB2fft4r5iJ4D41fBBtX6Rix2kr+6b2Fr/mfnZ1ip5U4dZrv4ZITsUSbtE
nurkf9Ha/PIE+zTS2X6ymwYoQgtzLHfd9yXwL5mB/wusplW2ulTV+aPI/XHSMDSVMTVUMu2z0SxQ
p2wQPwCaSNLNt6l9+ucdDgjCeflBkkX76NJ581VIXMqyED5aKBZ/yLQbaoqwmfMIWL/mmQIOu5qB
2dijZkvWdNbl+sK6+SoDQZMYXpZoqkMy8Gzr+EFJvDSFbZfHH9QIHLJ4qB2ISfXdPbxpD0Cd3AQS
GrPekx9eIkB/tWY/j32WkcyDw0vCMDYvjzN11oN1DTxdacPX+JJLlWN/ION/S3dh8Qy0DgqE4Bws
zfHfd6jsOBSJjGOivnT9KoFokHFjN5s4opJF1ZsUbfOjZvlijiK78LurmwJtex2o17GdGih6uuVj
h59R0s5qGqxamSq5QnFHPxGvCx6mphudtUkL14tUNle3VtiqcJWndnYw2u/LCFwI31sFaRDCUgpG
13FhgIBFUPQMjlzVEXJoClW+N3XKdZz74fCQN3LcBOXsujFnDqwmpV+glapQZdlmPBMFLNj74IXy
yv8110Mn10K1Yjs5oz2s2zTLnXUVDqbeF56XP855iucMx/mhYANYO7ycehL5sLzB+V42w5WfEe/U
IS/IVtILy++zR2sBiRuAQyNja3ltW9345GlP1Fcwmpn4ygAnxSM5FgB6ufZ4dHiQbSzhtsWajD61
4Ko49rc0yCC2LPHS05UlM9vbwqZdwzk8K0kWOb03XE+TTcrIVMD4rjp7muh6GN32Zi57/QK6CaCm
c+qGO1CxpvvSh9X4ChVKeRrsoayiEqT9dw+oeZhOmRGQ60I5VbMmPcueMkKruwzuB0BVac86zBkK
0gANTHClMtC7tgN/eFD51G4KWEymsQ7D5i5XXXHtA5XKbmCeM4WxJTr1lPph99Pxeufo+xN5K/qs
RWd7wgYBhLa8zYFTqiLaVlgctR38slxfIaHuUh88xEpZN0U78KvKsu13mTceh7y9gst3ZY3+dg5k
egj8Ud4BTR52sAIocOvuuVevAmsEpNYK6uGWEae44aVc1BAqQb77QGdBBQHLjFoWXenQ5a/e0P9K
e8s/SGbkyniF1cQeUd7PQAv7h1Zluoc1Pdt4YyPR8S+RuHs5ve8n7QO9WgTsiYeeBhYVStYHaPUE
By5kYdbgv8l9N5epG2kUuUFZ4OrFGoNyH9ABcBZp+l7GYzY6t6EOxWFofAjxGOLIR6Xm+b6teix5
ldv01c6zAZ+vDrZQtoPp7DASK/Lgs3A/ysFaaB9jcRsIMR99Ezo32FF8W1RlgLjY5uy+E1l7LYrq
wTSTTgQ0RcKoMG5vrfU0GSfx2MBfWwjXncK8KV7gFuftnbwKrwEBbCDWnnVdPINxHE8IiLErvHrr
KQLHoSazhqQtlTpZDumvQpi0AIJNJieZfHAj8tkrVkHVI/azPITVsAeKHSFKAeDrB4l2O1QSFCUs
gqFMCosHYVcwXeDNaxbYgCMXXsXuvd7W96wdptVE+v7Kqgpz7HxVQzGgkeoxbJoAZurzOPzMeode
ub0/29EET4QpIqSA6IUaWXuC/0R6rcnAj60OYE4Scqiqa+B7X7tZA+7KK/RhVSg2gvjVzajy9HUQ
IUkqOoaboWyanRhSvXdmWE/03B23urUcgUWlMni4VDlTWAAS0nu1D2ApyC+rzq8YjgkjAB6VIbqw
2vZ2LFTYMJPDX0foH6i4pqP9mlVFv/YsU16xrPF/Vm5KH3ImGdZwLvoh8kuBKqBLhXpQIQUEOXSm
txI74WnWdf7upbNZAWM5FHCyGL3XCUl9H6FRpq/GbG5OA7y/7kxNp6vK7Sk8IhyZ7agoyCMrbHeT
myYAI8RRToOnbbL9NLsozPmyZKuOwrBslQMw8qagbISo9ajGDGoN+qeo3ENrWkgOhvpdG3flpQxL
3roKrCoO7PItAzS4mUA56ttT6dIVCyCaOvGT6JMGnTSW4T6R1zik1xYLwfzhIJzNUxTk3i/Lb4H9
pSqq2wz+T9Az1wFiXWPVeBlG3/vVtyFr9h4RR4A91zxjPy2OrB0LyQnfLS9ssW08bMPuyJ0Fdh0P
rfMUItOlgLrb+RAbp+RAu69tSfd5M1wzqdawDohEx+N6prdYvkeeec9Kt3v06nYmNzs0V4848zYm
C6LSzm/VANg8WBodb6AUnN0o/+SA/WTRPCH0Gyks+J0sbKdTa2A5MuZJpspr7g0POn0GrQSI6+Kb
MzynAlsKCth8fOUQGJ+A+pmKn0CVRoGFskb+5ENK2rVFnKtXuKx+D0SVFADypu7JBNdheOjFLgDW
HmSX2MPHKZsf3MfKHMunru6CtTVasCcAfSkLyBvC0SZg+Rq+LquUASjP4dQYZL8UmLjC+OXK9VKY
fbUpSlmmv2vZ7K9CKpx1V3bvtSjyRIQA77TtdtagUVkZaFXpqp3f5nbc8nwBsBJA3G8MEKLoXhpJ
IsI6qIyk72UPhgNAJRCMsH5Qo06FWz7h8lWs0Vdeo80FQ/IB7I+4tIn1TauwQCzGaoVx6Q1kdpqV
E8CNl0IFKyk5fbRVeNui6+8ULRRv8lXP7TWs/47Cru9Tpg7+6OwGWd/6xUPvexvKyqTyxJ3Kyaqb
gQ/X2aGTAhKxGqBs8G0CSFkikbz23GxNU5ARcvfJb8hxGmiC01ThNcm9QwDtdeVOpuEmldNOWf67
P9rAec/kBoWByGudhBQiqYfp2pm6bbUQLsYBvDPt/NRFvpn6cRcoeJq04tb29a5sXAtvxdt2nvbj
RqXltoLy6oln8n0qp2pTlnTlZsrfD5zcI83cqb5DJ0Y0+mWeZgdyPvk3HNhDxAdPfQ+1fVNodpOh
k1Npmfhlj2kpmIY3Fux4MuTmSFyp1fkrlUuQ71jrbMYQbKZ5TsnTEOaHoGgPYT1GEL1JvDrYZ64z
r8Ap0PDOMSQq3Yk+Qmkv/zEZHLtydIqYDc7PtihQCHFxzsnQA3bN9qxVCwOqePYJZOWbHHPNlHew
OIRqXQEcimwa+pgWMM2ByzZIyq0LuW1o5CQgLMQyrFhkDVps3b4r9vUE1cBaFjwGlQzEE9/HERKE
MU9LUHdIug8Hb4jCJgfHwOHxyM2b6MQWMmPH0KglcUGEIpbVRH2v8HH9FHIL0+TfjKmxEtuj7zaA
+0fKHXYkE9jxVA91GUGVanyzBaMnTCdHakJnvrfLai1Trdb2NLdRbkJy9HSpfngLBY/a0rvxFlpe
+sHQy3JwPeIaLnO3xrP5Tb6Q+eDdg4bLQvDL8xrCpqIE6w9O2nMygsK3oQspsHQU4DpQ6arAa+zN
W9syrjfjQiUsxkqCUmegleGAIiPY3EewYpq3fe0Eb5OxwE9IHSAtuwIK9x98xUy39i3KGwRpSDmB
lscWcmNlqhxVhpodQafAT4Chb+wM/093NiyDazeHKGBfN91KdS7f1Z5Gm3QYU/d18BV+mcH7d28v
NMuKSLoZFupli3Rqy4UbJDXp4IQhKgjU23b+6i20TWY3tjjkC5mzW2idNliMcjW2YftY2UPzmn/Q
QIMPSqjj5u02a8ATDUBuejNTq2lkoNyxr6qSbro+RZlfykklQCxnt2NhgBkuDF+P+GAdeDczhUaU
MHew+ZEnZODOViwU1vCDzQo2bwahFjFPeYzctgO5bGHADgsXtgcPRifBwpDNF66su7BmU8jEQ/rF
nscHpezg3ZjZS3TlYpM5KTM7kNUYDIplpq67OnOeatsKfrYfuHdcJBcMvGfD9Z665KqjVnWcF7B8
jnv0/dDgFUeiEfPGKjvrIFXvHbMOKHt4IzY3ekHe28huv7sLGj9YcPm64u0bb0uwWMFuSKcISTZw
/Auiv2NWu9MLyt/6APwzZHNh5C08AAiVdq+SE/aK1YXuCkD8W7dJ7Q0plYtjXXSTQKUW3II8lKg/
LXwDvTAPqOXA/KuWDTLmBn/S1ma+kkN4AIQONAUHXJRhITIAoAtOw/DBbwg+uA65QkTUgwdgHaQi
IOMiTJ/TFY7ozLq2SlAl8q7mj9UA+oT6YFI0C6kinKFJVS1EC2BRyjumlT4Okx4feV77h/6DnCE+
iBr+wtnoC8r3ZuFxtHkRVpu09uw3YJzcw/jB+wBDaQlTCx0EJyCYIW3TFS/FQhcpjQeHzZBw6Kws
dJImBOvTqqYhWxdd1t1NIy6aWwAgoMcFagMoLiCmNFDNAQjTbqC+Yzy9RxiSt43lYjxufuCfld/S
heRCdSa/Z6UTrhoC+nU84pISG5SAkGSo4Ah6r02jzq5Amsmgff1odWDSjAunBggInCILz6Z0iAnA
DwL7jSw8HP1ByamDsfZxE+qDN2oy64g+J91Z1ux7kckrd6VVJVckqOnRNjXZV2OArkUXNAKAw4US
1Fdjm6DeWt029ZReD1Ob/WiH1mycQRTP1kIsKkFGWs8L2WhYaEf+QkAKWi99lp2LW3hpdwydL9RC
Ygs6MnthTeXPqq78ZNKkeywWfhOIw9mVt3CexMJ+GsdZH5oPShRf2FENqDGgSIExBdl7AFo/WFTW
jKYK6NXDi8HFAhzvJj22XQdU5tQS9wU3UrGpRSBvgrpXSNJcituy4Y+sYcNR+E5+8N2g+k7DWq1r
I+maDvWQDAHnd1bN4cGDo6xAbXeBHWHYdV4M+lc/N/q9U82rLqgN1IGlH21/dO/lDKZx5FgF1OQh
+Id0plcCSl6MTEtdo+tc5JZ5YFdxyyZ5RPsD3DP4+mY/7MwMSc9IDeTqIJqVO4YihN+Cl5VRWjLr
LQMjvo/sUdkwuADl8067E3nUfgWEb8Fn9M+wvod15ki5r81oHYADKg426P/jqiYSHPCB8IXR3jfw
AKl5XgQr6WfBM9j+Aqgn1PDZxnGnlBwgF9VmSQWm27QLNS+vM+jx/wBzrdbxrN38IdSTkdHoE6li
CVYP+PrMzh9KCgVnQI6turtiltfcj5zTXz6O+5uxHIcEnPBujmg/UnefD71yIpOWNfjc+cJLFXgP
LAafONyHWWo9CZsW2XqyUtpE0tCW4qYPBtZe9qoAXS61p+YIj2Qk8VirxWE2DApf0MK2r6fMhCc4
8JCd1VNYAfbj3CGFDPWha0v3Tk89QgYlSl7z7bYkLsC1HTK9LBoCQANZUfc3yCmnG5/x4ZfxJ/pt
Fl6wH3BFfqyLrjjKAplWXfXzCQI54IF4vXfT+rZ6RP5Ekiwv7A1I2NyJc1Sedkzi8G9gon2C7Jrr
gBuoYCoIwlb3GgR9gzCI29MUQf6pvG1DT/lxN5YKGZrr1yvcwMm3sa2sLcuCfgf+V/hcg/v+0qb2
gAuhm9Uv4MC3e+FKq4qQrIenAkipb4HTVd9EV1QHECrTSLiUbiB9CpqlUMiPoWnfgINuNEpB+Fda
cefKstmOKUH4BGI+UWRSe9Ay9SMGtzdlhStUDHkkcxV4Tb/hTWGABgQNE1SR0sMWKduwOPQFVqYc
QcQ32f9j70yW5DaydP0qZb0HDTMcyw4gppwnMkluYKRIYp4cgGN4m/ss98Xuh6CkSgZVzKvqVbd1
yYoLSpkeQADu55x/chZQzAUKJg9NSjFfmbH1YYl6/wou42/pqJs301yPlOI17xqOBPmGvxPXBPyO
X+tGjE/kdAxh16Jy2LS8D3scLpKdzjm1kcZsUmRZ4qbOAbU7EfdHe1TRbSZk8dFmj/xSDwO/EU2o
f9/THH+ssqG6gPDaf20ic/mtHuyR6ZZP4ulQJ23yCjHhjDEpDOhhFvQwl7BFnaHouXpniIZmXlL0
9gCpo7shXSLoL1fbJnvXXdk7HQy6uH4t6uH0W/85hf1p1XN0UzOH9U007tut2Jvb7pODBT7vwr6+
9h8qjLTURgXltbFHrBz0b6d9eVvu4t3yAW+0/eu0wxPZ4Fcf5ww2ySqJxwkfJyPJ3Qvpo6/iA3Zl
oVhN8K7du/ToX4y3Fr53/x9I74og/GrxM+TEGCyt6lg8ugasObQBirBNF2YP3yGi32kv/ysv/A8T
uA287V/bG11/6ut/YC7SdT/qC7//3O/6Qkd/g2jOcYkDNUEHmMT/qS90jTfQJhAK4nmFZyL//1Ng
qHmoEgVBS77rotIxVyL6H/pCQ7zRsbCAaoprLi6W/Lu/oS+0T4aw/3xe4HRibE+yN/8gRTPw0f8R
wSjFMLYSN4zAKBqE4no5J9/6aqrkdalKd7ieEEIOgaqiodiLsW2Go5Z67nCf4soKf7euSvMgtUhV
t9Ic+vQyn6cMWoNQvQ9REzH4E/GiEy9C5FvPY1pMCOaTxWBU4BtT9zQzs9RuqNa1b3HbqwzvGSz2
VkHmbS5XOWxuxJp+FxuG7A5R4uE8IuKoqva5Q9t3Kxab/CmAktqg0MCYmxmSJqq9PzBNLDaZykSN
IBld+u0SKUaXNDBtaiHks8Zi67am/bXAlNO8KSgos7su7hi52g11T6C5btYwBxMNOeSiycQWFamQ
JDPgCn9T2Irdc0rBVx58v5rG0NUjbQktCShBrUddGPLeIlUo47pbbUZ7dzkUuWZ1Afb42bJpMz2O
wrbNrXZrpUs/BnGsJYkRzJhHuDdF7TegSAtGI/mFRXYJvnt+VHoBTU0z7/FEit13k8zifI9KfF72
1SR772KOhtkMZ0cWzrthTv2HMtU8iECYe9t3hjE07q1eVlRTelJwiNXdONUImtFWIIqOxy5o9NH+
opuJmWwdlNzlRqI8CufR7YBFNaPoQ8sap6Atyq0HJRhTiESg86sycgsQOC8ePRxBwu7tKMzqTijD
4m6Y/j0Wvsa968toOcrFHpCEp4NrhVnZwJOIV1HBp7Ic9Om2wYtAhGM0qDIspY0Lg66rFJcoLxUO
w1ZZ+iEtNayOXmBrdD1H+dJ8tSvpDii85y4PEi/vmkO95Iba5eaC2mwqhfutjvNabJQRe97Wk7yU
e03GscvEpjHqCy8zm7HdLFqe4bPoR7bzJHO9s7ZU4r7xVaMHtjF0EL1+GISiewurshJJVe94onLk
ZjulmSJCNs48sA+q3CJkwa8jY/hoxI1Ba6sSfm1Qe3jD7qTNc/8OyYJp3ZgR+oV9mupOBVJFRXox
qol8zDJrqdssztR4t3rHwJnMirzCoB13wq1IZ6yssK4ay4eekpMyEMHnYF/5vRtRIhl94V+7tls2
mAyl1WTfde1cMkHp0rwIKLh6pW1ccC3v0PS9aLZVzuAmNN12GZ5yzJmgO3glU5YLakaj+KxTcy2H
BAeT6c7H/CI64qFTMhPMYwvQWhs680YaXrkg5QdZvOXJ6oA5sjgytnLRY/ttouu4Pc2bzsBpRG83
Rlo5NtTPxi1vE1fz8q005NR/VKOs1aGO+sEP8rgy6eBS9tEtTjLFgwmasuzohLuGgbCrfS7cWWrb
PLWlEyI6tT9aje+pTVarRG6tNfdzM1WDTshtSm/NABgqVCDj2cRVuZTVc0knv+y9wffktRxUpe8j
Jn90ZW6NZVBmRyTbJ73lt1+rtiriYBwmUzyjN6is4xJF1M+dGoDQbcEOISR1XudWdXWPZ3xhB9aY
LkX6HrQAiGhUrt1jZ+Sb75c8TUmVtDvMs9uJocbO6CtHbGpryI2wr/0cMr2a2EqiXlgVY2CMGi/S
xfL7sPfasXJwLKnwVLHbWDcPjuF86WzR14fGoDk4xoYozHsc8lrniI2FN2zNZfLmgDbJcj7zH3pg
pQXKD7hKbTFs8152n11MsYAMp7J/0qtyvJ8NkdSYbM6Zeyw1Q6s+DU6dyNAfJOOqpFJ1cedVzYCn
MLtYvsMMxTIeqYKVs+1ovYegHdA7YUNujLs4y7L6UhbGYLBdW8oNJEYSziYuqiW9Usorv4HROQ+T
D7oZynhhtOAzc/6myaXACtpN7WsXwzwaCYu5HQE2ovhIUye/JlPafjBZu9vSH086FqmmHPZoJPS3
szLT4jJdorw4NKZJ++ZGtFmPixdVOgN3n9lwLqe8JPOShPXsfhkYldCrRwsI+AUewk4U7fJSpgBl
SlNmxw5C1INR7sd6sbSgdPPMOA54FJkbjy/Ev7B71bj38aAkIis/N7J4V3IcaIFsc/ZtKoQh2meD
Jd+P5argsCezQpjSKllvYl97J6upqRqML4bFu9QqBrR7kk/ZDjLLpN/QbCYKIDRVkT1JuxQ23U+y
cFy5eiqd9wbNqb9J6Cr7jWlMsXkwR3MKGlBE5GZ4Ve2bouSZqxheU5RjKDLfdIMAmBuHkVYREcus
X9ZZBWHBjuM+u3BIHzY/4FtXvgW1a71tYoF9h2OeeeLoW5lsAr0raKoSrfbTyyz24/gYF9p4NfWW
KLfuoo/RUcMRyg3dNHeXa4YnCa7U+sir2WXL4O0dv03HICIgyz9Ghd0vx7RoRLqraOHxqhGT+w2K
wPAWUQzsidV++sgeU9+XVYVZLCesEJg95Xb8duyj5BogsqQN4Em8rarBMa9n0eXyCX8uUQRdPmKy
m4w4zRwt3b6QlrdvdScdbkGyOeNwIvLUsYj83AthvWpqxwxUdndTneFEG2XQFn6j1fPno8IRgZmh
Lavhwuk0ME+TCXq16y0ClN9ONXOVo0LxigeJblRHkGcshJ0yy839xE6eHNEzp31YD6nCujitsy7E
DtJfMEuxWlfxL+hZ2UeKSb8TU9H5F4th8wjYDcfr1jPSQlzjAVXs48Xg4cl0hjXCpuvGyC66BUfT
LQb5ERCRMpe5vx8Jm1w2nWXxpzep8SvvG49eh9Xal16v3PnhVA7/b2/wH6TmwBb8163Bfxaf4vpT
99J25PuP/OF76rwxHIw9/+wFLPHGtDwPTQuWny5F+YteQLwRBikwtAnwAAVdAe3kn82A/gYDbhd7
Uib6DONJKPobzYCx1vovewHfgpqGCvDkn2qhpj/rBXjoRRsxA23eD9/GT0mQbsUxPRbP4867SN/n
tMsvbsvd91/90vPgjFsKPezHBc/4nX2ilX1esKCyWqYostl0uXuQfm4Gf2shl25uNZl1fJL/uGEn
puULIumgJ4M1LWm5KdxuV3neR7/v72wZH369DF6zP95CFuJLRIKgg8caAj+qH28hA3srj2KCjsA0
nORO0wf8stxOLg+Mfrtqk5tJtlw1oMUFE7CJRHJISNUR90EcMjkuLeD3NF3aY5d1dX47VA77ioUX
IWOgHpv1gqIkxoWS2fhsBkk6veWH8ElyncV6GlK8Cilc5rAYANfypc0enAi+Tpon0x6KKVhMkvaM
2rrUC6fKnh6iscOqqq6ngw9HZAgzTe/kjgSq6qCqojv6crDeGY7qQrv3p4fMS9gF295MrND3Pedd
2XjGbTk6aWjbdXTFgD4tntQ0xZeim9z3zKWrcWOJqXnUNae5VLKzj5R3+cYQCGW29MCxupCQgr45
uvTIZNQ9ZHVTC5YsrRlf7NRQn+Kh9Lswykaf6ItCeH6Y6VN10FdiB0lp0zu5kj1AabW9c2KAuCsZ
JBqVgpinGGhvunQWT1EMccQDF7tuBzCVKU3L34AF6Vswsyo+iBPtJOmso75SUbAwy/FrXeEYxrCQ
8+kyb7KVvkKnAe3CObFaugiW0mZcyS5sshwBrtFdTCsVZqBXCMssTi6TynGfLH3sH4qVPFPlGte5
EmryxBw/RB5Y6UaLjTkUYDlXMbrf2/ZEx2mmqtwQwUnxUWo5jB1tgLyjVhqPZsgkDqx0birKa7u7
cu1CwbSTc7gws3jMVlaQxj0lO8q3mg9NP3S7vKLrBVBgekyvT/ERrVQWZ+UaDSvriCfUtUEQantH
qZmGc62pwFuZSmBHAud5c1DX+MfUN7Xp+pCazNkPzVnVB0Jn3GBe2U9qboZACmzkCLyAHZUBTl7A
O03fdyt3yl5ZVP2JUJWa86BtqxPRqrFlt8ML88lURnsbYY32yFQaNS0NUnHosWO9c1bmFluX8Syi
IkHmtDK78hPJC3Mi6ziVc7TrbA5OP0/9D92JGNauHLEmaaq3tl1A+MEFoSSxRRj3db8Sy9zMMcpA
ZvTYTjlO7wgszLbqREdrV2Ya5QUktWTlq2Un6lq5sticlc+m+qpcNpZmpe88IxpDe2W+kXPr7/uV
DTfX1vIbNC7r6xRJNEmdaSZhtygKWCFrGAnqW0dD80FnQLztFt8J3ZV2F3MIfCpPXDw8y9K72IOg
5524euNK2ytPDL5RMFo5OCuxr8Lu7jJbyX6TaczTxvDrPAYc8DRCK1dmIDtjBDya2PJ20Ruog1aT
u99yPBNDoxkbqIUryzCOsggLX01z5cYXmf15Skvjaig7rMaLpHnHQHnyAsMoDS3IUiv91A+TCGNE
FketsMf3UlnqWelt9FvWQQYRsZu8L+clucuNqfKoSCl/NlI2zeXcujSBpgKJDmIktR+cAcrU5YQt
4RyWgl+5ifMVOBKqBHwuXa0HuU9ERehOpabugtkEWO4KAD7nKwM09KOJr7YrhroJ13VozcUiLrMa
JTMeoF4PtYqJwdbrhuKtKWGxbmC2tp/TxB2/YGlQh8LK7IdMH/NHf6g7tcmLOkaqBaB7pdP5P5Oc
KW7yziCBJx4qsZLmIuxyberhO89OwTxcfYJBO+kYvHVGm11ZSQ+zJctnB4Z862rbxXGc0LejT3a9
hFPua0+UDG4I0FLCu6v6C7If7OOEpaMMXIzhnoql8sUr5jVnB/x6OmFLRvgt/bKNO/rZsG+olTNH
Cr1VPNfLhmPko5yG46/PwL9cAzsBfc2Y9LDT+PEEbKPGSLA1RKyaRAFicGDqV6qG9Te8KFO+X8WL
Fc7kWm1RD1Nns4JWfYB3fWVN1Waw+4DB1iZOxCulw2vXcybWmk1Hmcm6Wm9dee2z4T7/+n79rDPh
O/nn1ThnRRfMEaEIQSh4Z6Nibbqe6wRHt0U9S9XvJyt2IGrKVxZ95aKcM4iC89xdLDrrjecNKSxg
FKFd+sqDcFbcnX9N6xD7pXgnSTJ48DprOBbS1ObKIYaoz+QrX89rq1g/rtJHpayTmVX0vrs22M5y
H5Jqff/rL+m1Vc5eHAGtoo0Y5WwW405aRyu5ZvL46yV+SoA5vZwvHoSzYjjx7UXXNbyCkyvzQt+2
92m8JrFMBDhpgUIlbQXiczJtxOfXpT6vPQ9nio2o1mtVKta2m2XLIJDxjrX59fW9dgvXt/pFCW7a
o5U1BbfQZjxHkk4z4Jqiv+awc4ZAuj89dWebQ5PbernYXAnW0numBRj9YxQATRjj5ZBJkovEJruI
SUb69eWdWohf7ErO2T6RNZac5ML1dRd9mN0pc9PeJO/HG1wKLuynDLnrY3UTiY29hM7dr9d+5dae
922y0HozXpdOO+V+GfECPvoG1RSTEbCbf2ctj3IP2fLas/74Napp8LTCYy3DmDZyxMeFsbVr3f4b
q7j0vWtWBKr6s3fBinBPqzskb3juKhwv8iyI7NcuZX2of/rGXixy/tDDZAWCQDGBjKYHlZf7PqsP
hmV3R1glrxy9f/kduZy9eHiQVHryfHjx+Me9pgzXZ7FyUZdptm+oHwzPfuUl+8vD5MUqZ/sUBB6z
iyfumxGXAA5wHvWBnDW8gu202up+ei3z17yYzPWw+Pk+/vPSzr4sgu5rWxtYVN+DIzbH5crfFbt4
wgNnfKtt27D5FEOTCaBjI/lNw2Q8vpbH+hfCOk7RFxd+9l0mbM99y0gZ29Dkbvzm/1Y/MOIOzTvx
mCGx3sxPcv+qD8prF372LrTSrwup1rvtZ/4xGXq9CaZeFLivYwttMJa9Hglt2zauHh+ZGUC5MfX0
KPRJHf7++wKO6zmOIFQVOeOPb2WrD5mflOx60D1gZpfBAERayNdSyv7qjXm5zNld9oxEb12LeY0+
DhuL/l2tTK7oLSPKV7aZv9xOXy51dm8JsDCmqOaK+pBmr7jDMnJb5IFxic55O7/3nV19l239MJcb
8+G/djPPjhBrFJFTtyydNpJlDWvXSOVsuqrY/nqhvzp1X17j2ZFhi9SAHMftrIX7cdbwOxDFKxvp
K0ucpyB6RuGNKl+PQ997TscROCh7e7qKvzXn/e8WXgUdQ/CO/OsR7r5O/+//6X6Y4H7/kd9HuLbz
BkE2Iy4wp9PAlur2d+Nox3qDzhbzvdWyCphvFfmiJTzFUxnmG8SpFCmMeUlxxHv6xTD3ZB1triZi
hm77TIL/zjDXPjVaL7ZlpL6Yg1lwsRAb0++t4+aXBRfjw4ZIhJi5DAlXH+qkYmOquz6uMaCsKtkD
QmvJb3a8gBV1vNpf9Ijshb3jZEN8qcXSA3CerNnfl51U3rYfHL3DBHSs1QMCuomQEEie7XwpZbaE
laYlDqoZtZSBHgmjuegMv1kJ+7hVBZasIU1rYFMwIbWptvdWPcKZAPQioCIHPBlDevtivE1tbRx3
sE8Hkg59zByQEeVOPoTCHLXfLK9E4uCOi0ZYlcIZdbjIGD72G5s/Afvzxpw+L9acWlu79SDCWXk6
PS2yVTNeCW2mLnNsPu5FjHJoqzWZOzxC74WeCjQCV1ROlhy3OT6WqMr4NeXWhltWhxop6bBHnXp6
ytwx+5TPdiNDoC+waXtRkaSfdkFVln5NkrGX3I52ROJMn+sZvmOI51HRXxKBUO31xu/f23qn0O3F
tUlYvQLsBb3rF+9GyHGTIheNvmoN6VEbLcvd8YrkjoExhiOzPtTSSYxXZlS0c2hldYTZVxnlBmOt
wX7rx5BY+MT5+IRwrUUrnzGd2unL7IhtS3mjh5obad7tIOvoY2SkXrbr+C2kbxT+slzpKAHvyYuR
d7mXIln1DHGjHHFnEY49CXFXishqNgMiUyiRjZi+eNrs8Rdu3Hyh0ijQ9VVu3j9Eg1ZPN60eRV+8
QXbdZeTrpB6hSfRh1xdma95XjteL48L8YN5mzHl13Pc7HM4esFDCvzdv/MpFsORygAm49NOuJbZC
hBNhClmKevDgzTUZLIgU0M6UXK2PvJCB5sWoYZDRX2mJjVarjpGB3eijk6ibgccn2VWdn4LEZX5m
XijR+9GWUbTXXaPsksV1X/Ya2TqM92uuMB5d3fku5OCB09VxwOcmvxJV67o81gUS17jSEKp5DX9h
507BvfZnHsZ4NBwPrnq3Eo8hkcTXtRDK3daoWOOjxnwXVvo09+ADTpSTsxCnHgBeXQ8Fz7lwIncX
OzVM5a4yCvOWFOrOxp+AuNXhqGcup3uGa2P5DE8BXHhBi9TuLR9I8pBYOW+3TZSRDPSlb7V91bFm
wLsGROzrVeSS1+20w3ZGLCQ3ObLI4kDUXj5vmmpABOcxRPODpgJpJFPMrqIL329yuV0Dhj/Ffjne
1kYT3eaCoWDA62IOYVTnSXVVQPX1gpFp+wfIJhpbTS3H294n3S8srFmalw7saH3Tubl/42Wj9s7X
GuKQjbKW6+bSKrRHkIt5l4emsR8Tsxhy3C7IrArqfmSgno52ogK4atEQ+Gkm3T37T9Y9t0ucO1eN
3tbvGo3h47Up2X7Dsi87I8gcLEt6orTy0LSNQgGx5o4TlFM+gB/bIgY70MR2gF+wXLSlhLTKxLeT
EIYha5DY5RckyiTMZoa3WitrZPij0DVvm7l6me1bf4bv25jJIu/R6A4WU26zvbSl8DQo/pq3HHox
4HmgFq2yDzWJGFhF44OGv32LdIYMjFLeWIntamELSUYFRc0Wu2UOyBYKuu+22xn9ExHrk+fDU2k6
/XPuqRRfev6M0Va3JjyTWvOBcmtlrg/eAG/vcXT8HvZ7UdtqN6hmxG8NUyjMhVxvedbcEUHWPNr+
DhL0PAU1gDOYvO/UF11S2fr1bLPTXkCIwc8AnCX+EkM7w/uwLaflYHvC5+HJcy3f1fqKJ+uVTmAR
LX5dXHTTgExqbKC+r8qCsZvW9LMEcXkVVyvfwWJOX2pW9CSSIf7iNan3YPW1k1dIyVzeIpJAPHJx
THtBIW/a6FkFDIgysNeX5dOCXEDdWz2uNLeR3efzAaZfUweWM/JfAqQN5SMpapFK9hnzpyQNRJzk
2aU1pZV1k8Tc341teBPPvVmXsPGxiPvAJjaoXdkb4rnGsQKFKcN9L4jRc3Sfplm77CBGIbht2zpX
D32WZnOgQQZ89mkBqFHtBFnTnCG/36eWNs+fGnvIE0hBgIHAPP2yWknVnnGVGmXHhMefy+KWXUGa
fEirqyFKJZnzTjebagkSXxX+1ZjC4N/3yayrLYTz0bhaQDvIhS2MSlwWZm4SqI1KGRVrVtXaDuV0
l+LMDQmqvQWm06b94k6t/K2G+M7wY3LQzzYnumErdY2g1UxLYQLkYGOPMORTb+NUhBTypDVk+fi5
m8LlW8fvfGDI9n73TV/KqDx4hdSrYFlLiA1jZjhR4ETxCgBiuXCv94lhXSugOgxyTizLpIMCf+mL
er1TPFVdcSuZLzT7xChsSJpaUiGvn82GPEWtrXCpG8yyQYIcU3zdwqobYWmnHBhovE2ePrefFC4T
iwIXKIA4+mtB70d0C2KxL57RT/qNpinHfDTFMqpNiaqYsyDj6dtIagYzzAGBcRJQ/QLflXw8ez9E
iS4vHJId5Z0aQTAOrROj6liUZYz3me24/XFW8RDfc2gK9xqT6La9UkPLtLlTS+Xu5mnSkqsOHol7
qeF/QM7c1GPDYAO52ReqGiBgEO0GUUwwgDeCUXfNDxD4qTdGBJT1RvRzZt4SaGTYN3xtg4ekMo6T
u0rPkWA7xryUxzhvy+htJUb2taHShm0l0tq/ZKu0ine6Myvn4FfSM7eNZuZjmCLMNrZs0q5Eqdou
ToJGjb0VQSC6pM+xOVsTbiFZCZSEdgxuTJNkCDOjqNFu4JfSQCN9da48lEzL99bnbzUN/zNzcS04
2QwK/nVr8fhVxmnz9WVv8fvP/EEPcWkSsNvF6/b3LuHP3mIlithQPpDTG7igei4d+B+9hf8Gr8s1
eOaUOvM9seZPoojxhrgc3nB8/D3dpCf4O73F+cSHz0Uy75rNix2thbn9WYfcmGCIpaOgR1+MSzAE
c1A+FGENnLrNA3szEhmewy/AdRALmJ3AxbR9fnHL/oI58pNDlOGsLvAG1Jc1QPgnB/AZcbHIxYDx
xhETmNVGydkCZRjX6asW+udDtfOlzoZqrTcBmVOmAIy6d2RA7vD6aAKFOMqvvacKMWpHjfraAIQG
8oepGqv6nm+cPNyxtTxP50aNRvDgeoGrxyeuPiR7XqKL3FoBvOg8mLzvb+QPQdUvuTj4pv96RXv9
RC9GlHa1QIOAd7KhOjKeelSpu4WoytBsunmr5iXfzrFM95XX60E2Vskd0X75B4G5CvVDobZt2fg7
0ffTUZvT5rLV4BvTR5X5Z9XVsyAs1LS04yw9e9pEkCkht6ZZ/rAUM9tL2o2tdqUmv3W3YL1du9Hd
EkKQhIryORMqDxwy3258AGjEoMOgvpImLOkCx6F/NPMWq/sYKxrjnrQDJT+UcjFgi0QWm+Amyis4
zzqE4/m2gu8PJ0Lq7UN5Qli9FWyN53FKIMPmRTgPQ3UNUVXdT5mC+b5Ctai6noXE+YHRKnzQE6pr
nxDefgV7mRZbj7RWqyT+hAavRMm7aRpHBFCt5iwbO3GApYwVRu4mZ37WVmi5OKHMlbHYvzWp9MsN
dEr7wV8B6dZoxy/lClJbJ7yaBg/97wnFjlsA7Q6KpxegU4gvqxPi3Z/Qb8eM/Ce9qOuH0jMGiU8G
IHnZkVIZzMRAtAdxwtGrE6bun/D15IS1D1qn4IkrfGuhVZuLvMYao/9gnVD65YTYYzllA+Fnc3Tt
4Hp4wJmlDFJDx+hcGTwLZtFcE95ZQhBGWh66E2cjPsJRAI+5uMMWdz7MJjJNIuJUiD1piaky5lLk
80IBb9Fem7Ap0F3eDB1OFUJZot2atFb4sI1lyIajH+KysD6gLS33aENTBJJaRluDY0CNRJm+CuKJ
BwV+Uw2NfFzGsosfIFSj4DPtOPcD22vMLRIOxrCLKQIdyD5sPNldpMS6k3CaDsku0Yr50dNV/9xG
Hiq2suyCokm7sI2IsIXbC4drSpJhA7e6Ki/MfBq0z8jOq2s/b3X3iO4CGeuQ9jeJqSE816UyHyn9
5ByQMhg9da2/PFiV47+3Fmd+QvEoPkxsZluo2SRoDqV4l2ra9Ii3z9q3GaP+VBrcCdgF3pEIkfZq
qnT9RjR5+w5hzvyRErX4kukRNr+V6G+Il41uYYZSLhMwi8cE+kR3R5Jddh+pObkpbc3+JIYpv4qr
zLiNwYE/4nsg7/HnkiENQHGdpFp38CaJmYg/JcEyj82BGgcv2Tz3dj399W5qYv1ebxw8W5C4rDHO
zkwK54KYDuYPAlRVX5rwqYh+tckq85xl59S1Gyy0D0G6wEQnhTTfFD5Kx6L1v8Q5Mxg4sfZWFxVU
aQw/NobsES23iDbdvs32UWaqg6eN3sEZO/OTEymCIsekhLfmzkdcV+Jj49YSuXKMx7PnxNustPKD
q+roUA9rnEeREmvsu8jb0xZm+6b26zmQlpMcPEcuR98pu4NgInWAKkMCAnZpF2nWlbu2TNWOjHT9
3a+PsJ/2W3AtGJuCgDfIgoJj/cf9NprarjUUvvWukju3am9rUzzqhXmxUkXmqiKl1PxQzfZNOjzF
pb6BzN/q/UbGdy5voj16YQTKWFWPRn6Z+Nm2p2t1yqskfyi8g4nZcc3NG/yP5ajvpGQrEvtoJdB7
TtARz0IQc1BDGMz1x9Sb9nqibX3rlqlF2HdW4CZ3olarciZcc6b9+R5l7ubXd+Bno3MkcWs1QsVi
QBXxz4b8Fuf7ODuccauxfYZ81tmuJqp26BJosATCxh/5VS9cxq8/HKzc9h8WPSteNKEikXosOu2K
Jxcbs3A58GpD+9qulrSv+/f/hJr8sKBzbvoYlTW2fznfs7UgBi21o9DezYm6Kno9/C/dULhiPz5S
VQFHofG5ttWS1g2KMGm3TMiujMDc5I9G9mptZJ6XKevd5PlFVAHy5FEZ/rhiO6lEd5HWUaZotyO6
9jmYQnxjULltOD13PmQjO8BELWSLsLbzwQAQD143xl3XeTHtds8/xxk05fI/z0xIHXbGRziDT5nz
Fk71t3/j/r682rMH1u5IyJ6109VOYao5WK7TkHKZ5eLv6PTxDHW+02j+Vqf03w1eMWFac2v+dQ/0
Qjz7jy/1Px6H4mU79PuP/94OoaH1TVATqt0Vy8BW9M92yBFvKI1XyAQugs5OyvP+RztkeOu/W5sl
yPHMqj2emD/aIdN+AxOO9CDHQlLh8vD+nXbIctbX6sXDR6gNzHJUvuRS0JYhVvzxJfCnyW/4jCqs
BiZZ28Vnnv95jjU/f2B6Qg54qOZ1SNlnHE+3lAMxDjAFdNnyInexE7yosZlx39tak1BD5rHWeVuR
W512pzdDl3yezc6xP61MNOfjoJi+BSnGC0zYNMSx5mq5GffGnZ3PDaQPzDXb6WMNL7HfwsnGP4Ms
wc7Z5nNOBq9AfItuqffGcmuNplffDWU0jPs57oxyqzuqWPaJZcQ0dcojB5yQcelfMjIZ/SfqhgK6
XZ5hUhQtlSlvdb9NQGQQGTfGc95hjkJFDpcouixdvp0Phmq0JBxxTXDDwm2aYj2VRXwhZMrssGvt
2HtL/FD3EZYwg5+uj+y3Y5SA5YhipIYZ59GvrxiKyR1oklNgdgmv985TdkKmdhe300Ev3Q5tbIkK
B+lm7w2bFkw+2c3f5x5x34/1VvkwqkNZkoO0NbIyJi7kNDSpTwOUqTY6c5f7ppm+g3bMpGVhZofx
XZFG8V3WxRkMglqQuQDBGKDjdiQZmZGNR9OyFTN23Htxmu2MpzmPXeHCcSFO8584jvMBK688dQ+l
KIrlFp/QJjvSarXRHhN4U79ocSxil8ybsd4xcWd2BJzF1xZjneMzUm8reUWB43qbfPEk3gE05QxD
HWINVs1PrGd8mHxxVtVhngA06Ezv0yD32nmhZl6keKzTWrr3Y5yM8KMRUIHDjQmi1HBGNqXv9QqL
WrizK2FkdBehP8yFNJab4f9xd17NcSPJFv5F2IA3r2i0pZFIiXIviBGlgfcev/5+oGZG3SCmsdK+
3afdCMUwuwpZWVmZJ88JEyE+yllVvBte5pnyJg3rJ2gYmXMC/j/yO17mn7qXWShmypiLStWqsr7C
4WZ1G1EXVB7/RlopDvKQTFNpvRsajvYyZVVoXamDzbd65pWMUYtO9HKseiPBHx9uxpepLb/PhO6U
uooP/cnLYFc2iv6dFzPt1VCMyzbpjykw1RPqT4AAgzcy/F90zKDiffbjipFp1WzzP8PaLeBJFBMl
cSqr1wrqjzztbV0Ix8IWk7w29npntmCTfwyoZaU63skerEkUFvp4OA4vA23khcp3ZKnxjyAUOvW+
7VKAm31gGIR/CMvNYxz5iumouSXIW11JqCkWZhZAEyQM43dIjsrsXT5aZndTv4zeZWPq9vcAnhjJ
Y66aYr+S94GwC5KSWrPX0bVv9JLyeGpYgrex3FopmV0Oen9fBlD2bCgI1uDLyhD8STN2emcXQ9Ml
bzuhqKnRiowQbL0ktL4yXOjiK0oNncwHL3CL6jbPtRwUu4Cqu+hC21lN/mrGY8e9FoFstpxC7ngP
2aKip+2NGdZRQa/I8FSnMgWI88osKJi3bTy5cqitq271ofZoqlXbOkjD7zz8tBYWnt6HGF9ItA71
91CH/DkrUsEGhlxO+m0UvJ1KEFNkKkTm7nlQmBlRSuMH7JS47Yx9PAaqt1XksNDetqlpVBQjmqhy
aPwW1b5OfcW/zUcUWJwm8a3SSeW437VS3U31/2BsHTPN1ezUoVyfMic+dvKmE7RGtwVLbT1HkWiM
b7tOiOXHVCusP5NS5q1hSX7r7guBWumNbOVt9TQkTHufoGhsoIeF6tfd01hNsqMYuIq0UZlfeurd
3Ir3SKvpjA5IkD3asUZj8sDD2jWZN/X12u6NUvpU0gQMNgZhkMZv2VfJnn51aUA+GkGT2Ij0iW2m
ct33bdPp70Dkj+9bXfbCvZZFaXbwcjlCBMuvvyn6kN81XROLIK6Z2NzwtvNUJkCzpN8OdY+mBSL0
TF1CsWYk2zpKagXlXMTsD2MZp8KNrqahB/eOMRa7AdIbf2MJdc8jDL6dJ6VKIXQ28t6HkYb5UxDt
oQVLYmHWVXs3Ajwq31ZtZUo3eSd0zQc3YZbomCpFod6IQsmkNXoXZXkzKnnXPnb8Qv3BHydOLNdl
5ucQKOOQvs/S2vMc2RT8wSndmpIT0VwtN0lXd3AIwJkWPvklSPmnopSykL8paAnDUlLT3ftVM4Sn
uCZM3Mi91o+3da30H6XeYJi4gnzQ2xnG0LxPS7XxtpEZ9fIpMkwE6HpTD9wDZP+DuGGUOZO2hpBu
By0/0TON6FeozBvf0rVoaqePs4ECl9uk4P0jLehOsFWnL5RQhn8nptNMelfmWbstW6sxdqoLJzPY
i1Gyc6U14V9AD8d60PNWpFBUDvpf42e/lCr+/yyqk+KR9f17Pmn/4Qd/XKSQL//B3wV1+FQ0Rigt
QD8mAmoGj5i/Vd71/+hMKsDdTqaIlPs5WMf8j6YoTPKZomhAy48S2M8MEhoWKFpILkn2UKeb/rtf
mLycVZh5NaGZCl5IpM4L44s5qwSkgpIyFU29EqHg4K5xPeODhdjcHXCK4S0wnXAfR5X61lRRTzrb
prc/ctTzqu/s2TRZnh5GGjghkYLzCwzvrOZLAVexAhPlYnn80rufdUC9EJCvvfPXrMzWZ6gRb1J9
wn3TNr6HiHQXOwhObxUYtTbFEUz23nLWcKlzTOjL2iatWNmEYGRSX7rMyjt3Yt7OsTo8tM7odHtI
J0KntQun/1M5+YeY16j27fp+zt/Dr4zOX4jMgQuMOmJ032y1HaJjot1WG1exgy+602+kTeaM2+ZW
ONUP4iG8axLGyRzn+q+YVRzmP+Klf3P2VQe4M3Nf50d0XnxQ4F3LoJMzqq/MzaxYWt5k+CUANYsK
XYoJI3tmCso4kqtBwdTGfTBP/TE4tR9r5JPMN64t2+Vd2Ntrum5L7sTIzD82pwrPmU2P10yUANBh
imwYv1iuaxwpCFeOSFHwx+v7X7siy6YobSDwAJ7vRdj5zJSh5wxlJPhQJH4RtDdV/1EkV7/+teYz
Cz8+F5ympkFHm8nJ2R4qnhvrccPnmmTxGMyq0GNPnirgRODBbG1vnMxdd5M/J7+qNPhi2YQDiq4h
YERmwi53UopI64WXgwlh2wg/2cRSZmx129rHW2+3BtNe8EvGz3jKo2gDU9y83tfHht4aBQstATSN
6mj7JrOB4vsAkoKVPZ3Gps6e5NPKzkypcz3qpAO2FsE0aDM+tWnxSm+v7WHz2fv765ZeN0NNhD9E
rCkIpBLIZ3volb4P2QJjzjSCMlt4lpGRkQ7ZXXSnfzO+3Cqn5na4hS7iSf4Y7zuO5Ir7zC4PBhhU
Wrv6RDAmKRRCZt4DcbUrK+AO7Jw6tTvuYXgJVcU2B4iEzHLT6iuq86/FzF8MUvCwRAb8wJZeOk1l
ZBbcF3BlyNm7gnZL3LTHLEY0xCjtjNF9LzTtVI/3qdmeQGDsrcraBYwPR0w/BLl6TKqPRv8HvKWw
X6YreOeX73r23f/ajX9+3JwLUHcrRpgyflyDiIk9ottcnKqnr2BFkq0PEyAYiz9JruMP/TZz4ofs
rXzw74a1qbTFbwJ5G44BFaKsz26BEgq+UlZqwKvV0ZXMPccbIs8B9iVhwxvVBp6x4gVz8oYfCz8z
OXNDOTObNEgwqfI4hrdsk9yTrELjQmlWQpW1OspOHNnGSoCcHelXZmfO4I2mQZsT74t5BLfBZ0DJ
TiZ/HT1jZYELhqBwQACXQIXa4HxO0qpMSG1IqyF1KxiXhyZFKrfdeBNbH64f6OnbzDwIsg0Gf+jA
g7aZ46bToZBAQfL71bH0HlsxmAjwQ0eTPKQM4jh8J1bm/XWT6oJJjTQMaCltEG0+HBQIzNAHnUkt
JM4egvC+7vWVRb12SI0UluySOxp+HHEWJDTX8gjIiQ6rmJfyPNQOUIN/zvTxVOntUyCbB2RKD9dX
9XojsYk1A0VUC36S6W49uztbSDdyj8lvGw2Yp7DQT4Yf3EEwcQrM4l40o2/Xzb3exEtzkwOdmdMa
hTJNFwPgrNvNaCXIW/ziDJfEe04Etw8q40V2fubrBqI9hl4U0G3k5p1uhFRWES4HABKv3F4LS4GG
BewHNW9ahMY8wek1M0VbiJkTV37K1OioKOWKuPGaienfz3YroueIYglAZFyms+Fl2jV+/Hz9i7w+
sgRAhvg4RbCiwOVxaSN2kzTO5Vij6OyJTqAgVR7ot6pBOmWN4hoN7Ctr3Pk6ryhyUMUAJTHfNHQa
OxQ4ZFsvuvvGBQgtaNleaLtiK9SKsBKOXu2fJhmyJDGlgTwSJ2p2oBor9mXLF0W7acZNX3xIzLWB
WUVmey4C0czE9O9nnyjoFAWsOLQfw0nf50d1oxxAXMDoGmzTXfo23UUP1n12Gg/mrfJgontePgw7
KEhs+SZ9ku89GlS/0WiTNMlE35i7n6QRbbHZ1WbkbdOgFCPaGcjnKIofpeQbdHh/XHedVzqXUJxC
1YNYnQ5rqm5MjEjni69AxUpNwhREMXTNLVJfRk1nwwWIMerao+xmqV3EJpJAlVjsTCr4W8BSEOWl
uUnlOFh7B7y+Xvk9VAooTCsQSb8i9knVKOF9wENZs0ERANilxekec9CbtrxL0Gy1jmvsSKs2Z1e6
YvjZWHTYBI/bPyOptWv23gnsObzZexoTB/+U/WrMnpbJM4dWG/UOKgKX2x5LXafCWQNnD+3aWPve
uki5tZ+sPmTAvtxe/8jTH7t08Atj8ysdbHmdwBvK+mTz5MYpilPRewF4jxQaf5pC/aABFaLqWPzy
2b20Ozu7ZVNAL1dNRQ8r2vWauBlWWSPWljY7u+ooNGNSsDR4V+HBbvpTD6TS7oX8tmpy8mAVMnPV
k2woPVc+4StUxXR0uKVUmYk1Duq87lEVtSAFSshT4+VRl2xDR9iox34zPeqEo76SvMyeyFi6NDcL
CAP19qrS2U0LxKcZuo6u4Sypv+Isq8uan4ZgQCalZFn1rtsqVJD6m+DO2Ko2smO79Gntrfo6wF8u
a3YSioAdbhPMhePHSHmspK/XnX/l77+wiJ9F9zSBhT0P+fu9F92Mfv1FFgmo120sR5CfrjAvBKlJ
A0xew0i7S4/Bo7r1tiDytK0I2STY3I7Jv4Ny/B+Nzny/sJqwGgwconTMh95RHG9b34AHdTKeIIAS
D9IK/8HqMmdXP8SOBCidZWpcCvaEPwngc7JRwbSlTfVevhGcX6xB/eX1oLco2EDQPa97QX4aQn7K
IlH02A3BAwMiWy19d30rX2XQ09GiLm1OuTuZxiyDFtskCFK0MO3Q1aGscOMtGn97Tck/K7GBxGkO
Q9Z1i4teeWZxdu3mpR4ZViO0yHnoSHQ3vXmLNITx/rqVxZBxZmUWMpICIKxWsi4lfzA8EdWbzBal
lexz0YhGRYT6/URGNIvyBeP5kTpVJgPpSCK18dC1gXT3N1ZyZmTmeV7nwi4euCgMeACe4iZpwbuq
+rYw+24lAK6tZ/p0ZwEjUisN+VFMZQoxbxo6pVg/emsesHhzna1o+hlnZtwyCXWzwkyuUeFhztav
fVvXn02V6nn3NcvfCflaMr18gHXI7IHyMDw9jTWcG2X0LaaHZzLQc1vuvHv9lO78nf6t3ehEd/F2
XaRh0c/PDM48MNTAExeUru1BGUC5R7dWk3/4Ddc4MzG7r/SxBC08YqLqjXstNE+RCYxfX6O2nFfg
f0QiHRVi3os8S5WZCw6+BoYZwn0ArvZEHJTueDJY22Zn7Kujss12kWM5a1XPf/liP63OvLENCpC/
VPiAbpZH8Wk8ZJtg793y2D+WD5PFZq3OubrQmWeKctcmSHROTiJ9kgntUEHsJvjdeGLyg1lq8bbd
53tz5dytLnXmnGif5mjRvCxV2SmOdJjqiIXDKN6jPAma7LuHX/YcuH9pBkomJ4K5ucvToPiDMSgF
qjxm4+91XTjkMbOjqvfndTNLC7N4zlCRV1GZ4P9e2pEHRm+LqUGW3sLWzdoOJsKENnKEMLV4mwLE
yX5NjHzhSruwOfObcAzGPjDzgXlmk3HQKgeFAuij1/JjwBz605h0hYXkLliblavtFcEWiSqjzFA2
0LOdDsvMf5o+G3wpZbnNpnaQoNzIBbpHzA6lYI7NY7cb6Ljs9V20i++61VbL9NFmj50L6zMvGmEm
7A2ZQes2sWJADyODiXZhaYO0b+nWeRsKaegWdr2lCJtRl6L3ddXV+U1fGF4NWT4AsF+/uyjL6RQ7
edYqcAJefn4B/GqneyCHZGb/Suk5hnpQCddesdOuztctUTaj7Q6oC5KzSyuoM0Dm5BbMBzSDyTxv
oW0RWRK2hiWPu+sOveRb1BpFZuegjQJyd2mKD6/B7h5zbgI/3oLjFT9lcDztTVSlbeQsKzgyW31/
3ejCTUI9kLcWoZ7hOnm2vlwVBVOcjOp9OKE5naSX1jx3yphf7eGZjdlVotEus6wIuSxDiEA2+d+1
Jjq5VfnEK4UhheYuKMKPbV70tmi020jy041ag0q8vtLJQ6/9ipm/MCQgSWmeDLbYD/uxUJDlZiZV
ZC5O/HTd0uKewlhCpR/BYHNegh/QBolibQoSw/eWXo5U1yuusmzBItWQZYMC08xVlMCDpKLHAgIK
NjQStsC76Poilhyfir7MWC/Nanne7EShXTAHge0aNc825CcBcLwufv3fjMw8I4gR1GEKfCAh/Bhm
dwaMADU6mdeNLJ0rKMgNyLpp8/MQuTxXolwgp5MzBRIjdSpJ90i525XwzRgbbl1re93Y0raBsBah
O9dESZo/WeMmL5AM4Dy5qW8HJmoG5beg+/O6kaXPf25kOnBnSW6li6piTkZGN0FTJnG6/Fd7BVw2
7BYAIigucLLZnjWZYkDAj4UeuQENIcxabY4yj9LfWAgzsJRIGcQlil8upM7B4HaRDu9v4J4ks96l
4lozYumDUEsCSo8mpAmeZmZi9ACWwguDYmH0BtmZU+Yycevpne5cX8trQ7T1KCkr4PEVk5rxpaG4
jmofNrUJgKu9ScXmKUyqu7hU3v2GGVj2JSiaJkzYzIw5em7lGpzL2o9PUCYfCpM7P4lX2uSLqzkz
M3Mxxu4Eo7AwUxblN5Bk28ZsHvTQWGl4Twf8MiizaTT0qMqjf/KqxwIhW6uLU1Cuav8T7AQfdMX/
5jXFTosAuioWzwD1l3tHGDyzac0oawfPb/u85kPlBfxMqh+PoNf1lQP0+raZjOiMfiDwpxEOLr3B
9MtqQASWOFCT2htVdurhCC+l/lHRYan4DZ8wDCAUHCNkYmdXW0rxCGUOwijoPLuPNcYb/K3brNSp
XkcdlkQSaGhU17EzO6x5IEY60rrEBKpyb6y8Tm7GntmL62tZKJTi27SmJHycF+F853jN1q3QKx1P
s2zcaLvgZG36jf7c3MJq46zPt83xS1ibDBKEJpim+oK8PI+mJiTcVprLlHPojdS3EvpcdrB1ndqu
t7DbkSjcTzwAxeH6Qhe288Ls9O9nQRzKUw8eMMzKsIikQ7Ob4C7XTSw44dTvguZgas+/qiEJea3k
ggI8u46+pOb3oDb3ufQGNqDjdTuLS5FlSVY1QGbcGZdLaWVEaeuQT+ar/m2cT8zoawS1i0v5aWIO
jNGaYZQQwaXXi/KAZsFiX7zzcncDcZBzfTGv0wXcQWWik4wYsNeLf559F7EPLHGAP8WWh3oPHPsx
TjSkYMsdzOiOkUa76+YW3nWX9mZ+kJdDaZYer6mhsFJAtE0XSIoTxGhoM6quQeMmKE1zC0GU9tB2
VoogRzs+mY27ibLyq6pXH6wIvWk79PvoY2cqOYMMUgPEPGD8+o8oFlLzdz732Q7NYltaeKkeKOyQ
ajKN0cB5pa2wSb/cYrN74eIjTO5w9hHkSEuzUMZE/yw8owUg+eig3fXRptOmeryt2tLGOoWHtN+a
9UH2bamwxZvio7CCM1goMlx+nVnQi43BSItprdOMr7g1DsFDtJ8kYaGDvZFvrONa33w5HKkcVhkM
D08y5XLpAa15UWqwqDT2hGqsNsVT1tvtod0Ut/Uf4SHblXfxfq11unDhs+M/zc7csADa6OYDZtHf
s5FE2xglGtj5WjL+ihn1Jdqe2Zk5T58LXhxOdqYNFex8p5tbCAmyve40QIuHY38H2A5apny1eLPQ
ledjckXqiCYTFeft4SpQdWUYgPR2cLr0x4jWYrKJNsmELXtY49edgt4rFzYN4KlQD4oU8i+/o4xO
pisq1tS8qo/VPtp3OxWk+FqBYnlRZ3ZmmRrDVwhAW9iZ+qWw1Tn1V4MLk7b+TnCkzyvRajHUn1mb
eWc7VEleVlibRrStT+Hn8nOwFTbNrt0Kexg2y/UC5rRRrzaSggi7KDFEO8cXi6qbMXuIyfiI8Pyd
7xAFdv4hfYAjcuXClNZszTazV72+g3NhWh4TNd+UgzCh/B/LB2919nzxwJ0ta7aTVS9orhxOO2k+
a+NzC1+gqn9Z+VxLRsgIyQImsSoqpZdOWJupaFD8/eEcGh3NP9Vxkzp0JxzzjV4+TExH4dPqIV/y
knOzs0Oepm0bdhlmzTtICgCyAmvajIeJACiyjtJWtBGvXvt2SykCL18NBaUXJPHs23koANcw15DH
vTH3yo7KCNqXZHHhh7G0ocSYbO7Tp9VewvR35/55bnf2IZO2oK5UYpeB0Q2qVixU4Ioy9rIjHv6a
p/9XRP/i9XBubfZF1biOE7XCmntn7sPQ9j/LW+WQ7d33+u2wk7gOeUtN0txr27t0NMDWkCCbIIng
z7p0JW0w1K6Hyc9uTuPO2BV799a/nyjRhdWjseg+Z6Zm+aRlonsUToo+nuJt8wZsdpxuV07GwssT
sPnfy6GYermcXizisuleApkDe8dncCbvwmCnJCD6bXhw+02/nQgfPOQWrQ+ruzk5xSunOTM/ux2y
UmpdJm1ImY8a5WsuCNeR7uU32l47oQVz8+sNfybWz+zNDodiRkwGSpO9SdfGY1gj0GGfiuzr27qU
PJ+bmZ2FSIUCsvAxY41vhf45Vv2NCJd7ZjLe2K7YWgzW58ZmR0FLDCFxW9yk0uz8mECiJj36H8Rd
veH1u+Yvkz9c+2CzkJbLf/tLeERg812yeYYwepc/rXWYFu/z81XNUt8AaiEKE6xqUHf5Md8x8bmp
hwMsp7RDURVd615PP/zawmYZrjrmTWRMeYqa5O/1PEOvbnxIkRlf+1xrhmYBRGVKW3VdFta37/S9
vI227pHjNj4Wz4hfG0y6OCARnbUNvR5MqF9cHvRYriMlQOLMzs3Rbq2PubQ2RbZ48fw8Wy9kf2eP
FTTbi7CIsVCKoAskB+oup2FWuu69FbDa8lpoD2nmy2DGzAkLtYdlOeCtKGufdCmwU3XFwPJSzOnl
AVqUKYLLzXIHPSbykp2XAgocWWZXIzxecbLxveP1SLF8kQHG/dvU7PRafiPmo0yoML8E9LfuBRsO
xr353to8F59g3tlnTvRu7fpc3sCfRmcbqPiJqNb+9MpBbi/P6q2RtM7Kwpb9/KeN2QGWygEZwMnP
mWfaRzflG+mmPXh7ZS/uZEe/kQ/dR2ulWvsvQeOnzdkhDgSV6RL4xV5eVZITbGEhEI/tFlKoU/Ex
W3sVL4f5n+ZmR3mI5CbuLMxJb6isw90c3E9Dsd4Xg+uztotPcAKn1FYJxcFu7UD/S9z/aX12ovPG
8BCHwfoUitMdtFDO8/SGy96s3ZprTqrOsgRmdjRY8PEXONToux+lQ/Dk7YXIrpx2K/La8XbacbhZ
XeJyevDPEucYihQJUHhksDs96sQ/staBqNCpeCBnCuhUez3nWnyYgyv4+zzO+TO9quNATi6UQ592
qpCdgrtcePS+q2+pLA+fXFu0/ZMSOiNp9f76mVk8ljIlN4N2KaO482yotWDn87mDuu7RC79a7VqF
fM3ALP2xMsvwNZ8HiWDRoIFCKPLylftt8rpX9+jZGmahsxdMwYpbTLS7KZ1rD/Ab7f+L9/5ieDmz
My317LYRe5jnjelJNz1Rp/IQpEnxm0ljzdqH9lPi2+l6UrJ4L5wZncXNOIfeg+Yad7dll5TI/eeA
eURro+xhShF3cE7cVF+rw5rG1WL5DXK0fxxjFksh/URdMsFuSbnBCJiCTPbBpnG62/Aw0d3BLL/y
GRdD25nFWSRtmQ71ohpXBI8Q0oHynrO4or6Y6HtYRg9avhq713xzFkxrQ/dUafqg4kne6BvpYN3r
6a7a9dvpde4X3MV2/On6gVu+MM6WOYuhaS4JViJgVN33sg3ImS5LwrSvt+nv/ovH48rhmKdITEVa
ALnZVbxlY4n3qewot+Mh2uRbMbx1o9t+HzjxRt53H1wkKJzV4sBi+v5zvS93ytmp8chjClj8p/dW
S9mRws69srdOyW5tonSxf3Xmsi87f2apDOSxj0N2VqhO7p76JsOXj/ptFtjdbf2l8Indq6tbOZ7z
noUO1/CoTC5UbONjCcb2sdpk6C4ih/wsPvv3sMbvxLWR1n/xoZexRUbX6FteRiLwjMyhwOdOxFN2
/qZ58rbIHLyTdxl0/vbqk3n5nPxjbi4G1QtVLQo/Al+3TT8bN6i08TbqdhpsuE5EaxBC1+vH5KXZ
+Dqo/7Q5u5hQt0q7LGCJFTMb1UN/gLhpK1b4j/tShqw/KH9Op3TyWBmJNvNNcyzvrHV9xsXqCy1K
JlKnvZ44YM6jflS2fQfVyXRe62P5DkrTTX9qjuHJOq5u9PS3ri16dpNF49+L7qBG54ax412yLw8G
BATRm7Wrf/k6+7mw2XVWD4li5VOp0NVvCsPcBNXnMPh2/TMuHw+GwiDKgQ1nTkYuCS3i08OUriL8
XluO1d5JxjaP1gZWluxQfVRps6OCRQH08iOhsFIhnBSDa0dmO1EfaOTs3BZspPB4fUFLRwG2G+TY
gbqD05mdvEYNa0MOaGSkxkFJRqdU1/qti5nvmYn5dJsX9moQoIn+14ui2PimLQv22OziG3BzjN8Q
TFtybx7VayWJleVps31041ar9Q7baZXvAS87fvM7xSMZOYGJ8BKFMcYFL79VaQWl2mXi9IgIDu07
jyZGdFR37sf1Sv9SoMQW55ZxfIjm5tAgrTGUIofajg5GcAimXB51pIwWpmzDPu851vvr7rHUU74w
OIsWkI0ZhWIM00RRs51K0qp/Ch6gU5B4n32V9upOPpiGLdROJG+T1WfTwjmQJSamxYlyRtPmra9A
Dc0QXBnrbb1nzXS3g/BouPW3rE1WGsVLboopC9JHAOeARWbpWhbqeVMqoChgonZK0Xi0UgZ6RYTq
RSU6pjKgcCv+XErxZ2hED3oYvo+j+FOFdJMAtLYx1ftObb9f3/4F92W2mtlxmQ0AQjlLlv3Glcqi
Yfn50O+6DrWyvHi+bmIpywBvAXPKC04PUM6l+/Z+IQpNgEtNF5J0K9FyMNBmmhrTW/lGdDe/MRdH
VqPARSVZfFti3KVFaCstaOCqHyPE4y3KQPEOaZeH4P34Qb7Ndum+X3tSLaX/2OS2Q1GHRur8GRyG
jR8YAza7TXosj/XbgAwj3yZHhWXqh98qFl4YnB2cRvPHJB8xiJaRbXRPMoMa17/cwn0nS5rIhL9B
7Ab3eLmNklUovqWVfLj2j6gzPpZZDmFgf7huZSHfnrh0sASJMDLHM/coPGBpkjWx+hBxtJv6EEFT
Jt+sNp+nXztLFS7szN4uvpw1uu/pED3ejTsZ4qCW+YtyO24mnY/1RHcxsJwta3bv6UEdQ7/Z0oPS
RKftaOOnkTPKn/y1C/Y1SxDR+mwDzVnhB145KxlzLLWfKMBsGxqKPswF0X4imdLfdzvlNDhQ/srb
9S70oov8XOX8urBQJhuHHtt5kb1prQoq8pwpcrdVgs11N1m8mc6XOfN3syoauaAPRlrJAiUbjaVv
+XZweAYyXeJYqyd6xWHMmfuLo5eoXsHaqq3EjlZ77sK3E7OcwVsMOv+1p9FiLD7by9k1H0oxYh0d
C+zHt2gxMsK+NnG49rVmcVEUY98wGlYU5tWbWIx3VSh/iy15t/KppiN75aiZ09k4e1fCqgget8aO
5jkoIG6DQwz1P1nLpuWDoWhcT9Xebfd1tRi5toezYOIrhZtAnPGjwT06kh2/M+mriztbP8BItnKl
L2G/Lo7eLKb0bW5KQ80n6zblrXArQx4ykQAY91D3xrUNNx+YTBQiD8YJicCDdCxWytvL6+WGk5jE
0WkRX+50r0jQdxBd7KiH5UvK9MeiLN9f/5yvmb5eAgxdFuZ6wE2+pHBnn1NpoPLtWjZ1fEPk3CQe
mNP2IIi2dNMDlIAp5BY1gE14am6U7+WdthH/m8LBslP9/BWzgCp2xpi7rJXj6O6Tk3fTfWlUOz8k
+3Yj7pLPw23/IXPQvvHX3Hk5EPxjeU4gYHSuqIdTIPCPyKvsqn2yGTQSGOgmDtHOhVdyZceXz+lP
g7NHRTOIY6VNUXVE/y+qv5l1sIef6PpnXc7LUFX+67O+EGyefVa4un03GbEycTjbzT3VvA2kdnsw
seCI/e3q4Zwi9Ouw8NPgLKBWatAhSfzXF0yd4BRLsOw0jrQt92gg/0Z5lDcToxQGdKsgZKezc7Y+
M4PzAZVboBmZeB/nxa7K5DeNm2pOOdS7SMj2Kxu66KFnBmeHUWz6IPMFDMqIlsGD6n/Kfbt5ABW+
BY77oJykbf2gePSZ1iZnF8OACUcghIFQY81fMU0SjFk6AbRTZoc8XbKzdG3+Xlq0MbG7wvuEAIM8
C+r5iPAT5FM/7t+0IKDXH6evJzrKd0gmp/HctebdYnyFkYHBWUD8JjJsl58wUkIFtm+eDu1OeoaN
5Ebcy6fgMIGlvNvxxnWGN5HqlOD5APMldvhllfBioRgrn/+CWYRXe1PrS43n6VTMSk4Zd5iy9w/J
m9X8dGl/zy3N4htypaqRhS/PpC8/KEJZpK3dV87EJhN/X0s3Fj/oT4MopV9urj5Uw+CZLG3Kb5Jy
k1I6m15lFaPmR2BvzvBxNQQshVK6ZgzPU9vif2ZJHDT+YSuiNYHN3mF8gXngZG86sa2d2n3wbu2C
XkwaMaZDUwZ3J1iVyzWiaUFPBqFzG4bx/L3kFJvgS++BmJpoiRG2Wi2pT6dgHuMQ6OHdaUyD3vMH
ddgKBmp3jD6XO+2d+WB8UjfUo3YwvTZ2XrK7E7DWc/rP12PPovOcmZ0dTtVX1RZ5P6rqqVwdoyTg
vcFI0soI1AIxwFQ8h9iQYoFqmfMSRhjro+V6kJbUTutkj9BeIkVZ2N6WJIvMrpIoEjn/xc2x5Dbn
dmenEP3tukxr7HajVu1kqxwgpPT1va+iGZ3Ai8+ggee+LbK+skOz0R0KDnVjp13jHpqsTDeWXqVr
acHSLa0YhCXqtJTm5gEx9X1LkHy/40FZfPAO3V2jb8J3PWAUxvq1Tf/d+D58Nb5d/9BrRmcRUbEy
vbQGjNbiu2YAhgJetQ3ClZf/kjudL22231rUCJGXYQWhHIJsjXJ7G6Te4/W1LFtRKdDAbQtz5Swf
QDlaM7PGIwHp0xtT9n14buO1pSymOYqpMngPIypD+PMdq0UfyZ2ENOAP4dnz4Hz2tuVNu0EE+1gh
c74Kc18KAecGZ5uXmbWsSi0G25B6l/WlRacjjpw2X9m+RVeAy36icpEgzp5tX9yEkVn4YWcb3t7Q
R9gY3xuS9jueAGvFC40DyeIsgEpVJ43JRGwe5f5+rIXbSs/eXXeD5XX8NCFfxuhKgwNHn5xNEExH
6MoDahKCXTWKvLKWxQ9ztpbZhqFvgRy1NRmSPVtGPbXoT+hwQ6jbrDzLlp3uzNTk+me5J1lmrugt
pqqtd0hpWRuPJpQtw645+iftWK55+dLSUIeDIhrJQg2VrJm9MhFC1eh5cTeKg9CQg6DSrdF8Lbhz
fv1rgVunE8EdzgzdLGsYmlZrNZc0Re8SO8/1jRdlO7fQ16LrUjKN05GWUJeHzmLmeKqeZl4ZaQSH
T8mHGJqswK5A+jyAF3O656J0JiaaD9aHaOft1vLOxbRhKqox6a1PBBezXEzXlbGReqYRvXv1z4n6
JqB3K5Q8cl+E55zrW7rYAzkzNx/zRSesmui/CbcPERwMn/QTbX+nYBBHd+qT8BA/Ru/jx3ib7n+n
fnBuebbLrRp4NYrtWM49eywj5NtXcoalIH9uYXa68wayNXPS3Unk5AhR8V3fDitlmDUTs3M9+Gks
RTImlLSwi/YmlNaO87QN86zufBGz4+x5ekIInyzQpBq2lR2d1LcTqBrVhf11Z1iKhuemZie5aOog
Dy18wRuKg95XhwDISasa/+uSpohyFqFit2yiflpSyUyByqDND+J+c+c/rGb9i2f553GaX8Ep/ca8
L3gYT2WyQTxIrp3X9GRcZ5LMDP8YnPCgoy11X9+tjbat+cbsMo6NorL8l3nfSt8o1QcJfdr/7YPN
YkURBDnK0CyO0XbbVZF6ZUFrHJZLXgEYgImWiRzkVbueVxqCWxXxXa8U1JjljRqIGzda479ZNKMB
piatgJN23sQytUgoFZ3nUt8Vd2lY7BWh+JR58vb6li22QieSILjKmZt/xfGbRUFfjRZtR3VfHq2d
doOQqunkNGNSoPX9friBUmG9J7O4vDOzM2dAKTux6LdyjBVks1TDQSdv60VrUNzFssX58mYuUSa5
GonCy/KSe4W5zcROYI9GVnk7NZzE2/TeoyjcHSKneavfrA+YLXk9UAELNnBKMtq8LOwzGDVmCT8A
EY0nXcnfyVq+ckEv76WlmMrE4PJq9rxOgMe2CXFK0OKdpoX3bd0evVpag4tPwXseepFJ/MfOLPSm
bSMDvWcpU/e4+1Kn9kR30DjyzrwpKXatDuetLWz697PAKLpAVvuehWmKB+c4+YUOSp2QtXIGlr/R
z4XNAvBQlrUSyNMGHtwH/3POmJqPUlP3mYLoZqwAMCcfr5t8YR64tpdTnD5bmioleat2mGwRZA7e
uZvcIcE59bf97VT8ybdGuNGPcEE+V04PRZ2xyXDVcpPDKcEXCGkgqo/Xf9Nipnz+fWdnsm2SXEqm
7aZCE/1BsrzTj8HRh7qDUol60x2StZtvzaP+j7Tv2o1dSZb9IgL0ZL2yaNuru9UyL4Rs0RaLvsiv
P9FzgHvXaBa2gDkP2wFbq8QyaSIzI368znKEsCJwMRi5Z31zLwRDMC8CAydmnosA8MUvDv2vweQf
X/izfKDkzqqa0HaE95O+DjZza/AUCrlITF2CXP1XCOqXi/UzctZtMFVp95dpHVEoOY9nAFC4WENQ
p9CFvmtx/ebgf3kyPysJ3OKloXKsOLD3VUcQWbuYqvu1IHsPFf/h+v6rTvXH9W3dGt1R92X4Tgs1
39pmYYkyzOz3pyH6zYj/LWb589R+2J1RJ2ml3Lt1yNCWkVXzwsubCiSR1ejX/0qy9M9fnsJvB/fD
8iwp72d+v5h6lO5T4M3juY8Y8p11M7zVwit/n0/5G7z951f+MEIQOB7mesKS6qaHmhKoDXZNMj0o
v462/TXH+XOlH7ZnkjDko8BKSnwvIpbbiXu1pMURuo6pn2MiwLohB8FAMPz+3u1/Mbd/3VsH7NEo
YIB+6GejggsRFgVqygirGfFYAS2l/4ZbFxx0f6xxv79/3M8ya7KCNFgDjep+f7hXgus9CpTJnJhP
+b8ab3+5MX99EX+s+CPz0aqaGM19Re1ofHTJGGVhGoJgBZQDwe8w7F+f+R+r/XgSU63KTp3v34ex
Hjmf0E/tr+ZvMejd4P/HK/9jlR+vAPyWZWstqDMZuRot9anTBq9xkwmyqZz3nl2T/+PV+PEGBC/G
kUMW0qs64eno6TeN+J/P6f4n/NMn/bj7LWO6NTCsIHXMhejcQ6nOT8ssZupv3L2/LfXDnZo94Nb6
Hvmt89MIxlGNPFlKZOot/edP+mspACp6YM0F8RAEAn94UV2FgKaqo+IAzpDdAAVCNB5psQT1i3sk
39OhPUJ08RdX+vcL+P/W/NnoSyxzKDoTWRBva9MzG9ldRe64HneN3woqf/fa///7fjb2clEocjTw
fV0oMTNQBpgy7bbjfdgznN//i2FP9KA6IA1Bzzxyoh84TFrwEW2YAquhy9Yehdf8V+V+1CrQJAJ+
LagQ/jiwtazdsrE6vF6UF0G+clQVT2Ne/QyI0InacI7d+bfg/S+4CQRlVGST/yt7+uMtj1CWX10T
1bAS/EA61bz+8d6cD3GCx99K4H85MGyfBcUYF1GAjr/9u/VVslLvmw6sVJhlfXDCdQt5tN2M9rD7
uMVvxdP/dCdYDJJsKFugaZH8nCdx3G7uax2LDUqxZwriLOc3la3/vOz3JeCw0FGgI5H78T22vhYm
mdCvCNKVVLxysa1ADP/Pr/iva4A1867Ja99Lsv++Z40U1tj19/MZnEPatQFIdjNwFPwmEvmfNh3f
8sc6PzwHBOpFYa5Yh6+ab855AKLY0F1BoXgstd1sJ//8WX+/C3+s92Pv8lmOi7x/FwSdNiJME4YB
43sPexZAgfyXTbw/nH+37v/+cT/8R9vPLYO8NqTZExYb8Z09CdTsv5aV/nrl7szOKi6D9h/YzDQW
SglVNCDhLL9NmvqppNrjP+/b35dwrbsUFNTQfvIPGDPyd3tBQS7tPzNX0KZ8/j8t8LN4AH7+zF4d
LDBqtm/XDfTtP/55hb/eaBf0rJBzA0O1+eMwlFwXap9iBROC72sadh3UKAvh//MqkCf8j8gZBL2g
6gXT0/9icj98urNOsk4FJ948No75bM9S5S7018TgvPPSGrStkkK5LF6kbg9vc+b03X5duT6+qaUq
2btmSajSeIs7KOtpEBNHdYFBV93PJKShwKjhlHG6tBAV0NfW8kw9V6YYrNeW7XUT1BGjkYzTW9er
i+ZPk8tf+DwPO1UO7alDxW6PlkH52ecg4fMGofQjxbio4Rd6CSG9AkzljqeA06Dbd2Pvpq+MFJpv
DJ15Fk2NO6bP85jFYEFVE3uQutyKtOzF3jXrqgwsVWXriwp9w5PNmrR+EdVsZtHCillNUC1vqKvN
Q6wVrHmwtfthdJYxTlG5ZhKwnlN3Q+7lzMwLSpwc83BSsxo/Tcm6SRXImEq2tvCCdTG2Fwn5qEAa
vfAg8wCBZ6KPD/U0j+ApJUpcGoayNfspe6kbpwT3jrD3jjU2B3uy+CvGcSaLDsLKvQ4zEC/oBKl3
Kyi+I9YP00vfyOpMFNsIJVpETmbmQOlMWmVssmXTkfRUMn2g2sIxy65MWmDNCqGWVZ9WLiw6c5Yo
tfJRj3XMGqZttNUwKGvrImjT6qp1xanNxIs7LMRbFdYd0qo+SNU6VH231Wpzonm1MA9ciQ8lbLuZ
on3falkip2yn2uW5Vad+2xkiD4QATz1R1zzo9F7bjpNNKEIybWunjroDn6IdWrWhxxYZSg8Oqwkn
oUOdzqje02kSviyFTieXISdHgXdvpy67Zq2DgrEqk8XKMMdrsbc152d3YpOvzir888h7avK1oGO5
5F7VV+HEVtuvVWcM10ytAaEiR6tMraPmlOU7UOMSyvDXStxXs3NFWDYiggYxYN0VmnGZFNCqWLTy
BC7yIOelcwTD+VvOCjgdUaXeKuejPiwfppaRazmNck+cKT81pgliD55/aeosqGNML3qln7m77JrV
bmg7EVpJVMamAR3hQ+Yvwtq2VVkHFmqX1DG7L9S0dUzSVWG+Fsm46GfWuC8jB51LaxgW2Ht1su+Z
WfiVJmyPSWjnKqO+s+Y5GFac0mJemKZ7DgQM+uHQszBbsyeoOmLAbJrjiSt0MXbZ0p6NWQ2V1ogz
iL8Wswjl0ETqhEbgFE/QXWMBUk60pRzdfvHH5VKp6Lsi4iCM3Bck93UDOE37AVLMIK3aoHXCEvrN
mQECB6v+IJl8Lnm+Y5PxqdRV6PRs2xbzyemlSpGXxRwbJVQLPBrdhM+Y0KNataU3zHnjgQzruW3J
TpfpreHlYTWquNGzrcXsExnNa5/mm3ldj/ZafRb6EipSXMc8PTDbuYwg0M1c1FnbkkpbCWbmHNXU
9rWq94d22bVVv62m+kstEUu2h3IIc0Hl8jWS21Rpnm56AMBX4tXvpfuwcgq54q4K3cWrUXIynlkb
FvmLW4PGZaTrSbgn/V07SdDEp1ATCI0PLXu0Mn8lr927tsIs+rUN3UEORbnn7Gqewb6IGJ2/9exm
aiss/tmA6Jua+fNyYrpPap8YIcP1qj2052jOvnxMj615l9x7GrmXI9xx3VgpNwvzJ/BZAY+/aDdY
IW+qKqgA3IwsaYbriG5RQ4HUgY3Uul49JUcHgaJ484IzIlXxiFbaPVf4G3Q+fNhrTBUPZ12KJ/BY
UWW69EMBWYZAqulDA4p9Z+He3DsPypR7WTsdOWglIW8UsEyjqglCSeErbwZHo5oJVumoQsfAkwFQ
rSdBLsL5mU9nrdmiRpMVlG3R6VQpG617qNhhydAwjOR8vxLa5LVH3GDsaaWAhgcaQzeQlMEk9gXx
ob3rG1jSbvdTBa6CdA5HMl207jlLUQrOsj14LnxevHGnj5Ts2dQxj2c9KU7pwQggg+3fK2evr9fM
aqmqHvW8ixRwyBdeWwdpHvMpRk1sAROUE/QFNZeYww43Rhu4uURdgs6NTjsj9RyngfRgNKWPdvuB
G66OnyV7aYjiwe3lIofQ2FO2En9JL6OFtipt9aFJ7IBXcYYlQtO7ejbazWonOFBtaw6UVH4/Ro4V
8vppxYSrPUaDFQ56g5b8r3qKMysSMB9lZAyXuUpYjl//2q5JKw4ZsG/pZ1bMyVWbYN/KfT7H1lPG
Q6uq/K7PE62ESQwGziEv7ZeInN2vLt+rfcxGim4zTNSjazvSwPkqnsfSb5eeSuR0uhNo8p1klNRP
Dcqf5NBO0YpmwPSAa1h9WeVutrxaBNj8fKBDccJUi52jr39bzTtub1LuFWcVba7Qqa8j4vhI2wRP
5jLokHwvGDgzACl3dCTekr5mqp+lW9BtKENcG5vG8efurGdUXGYnGLqITNJLD/0csfFSzYFowuU9
U4KOnFLmtxjUzqLU8bR5s5Ye33cFZDhVWgu/fMm0TXEWYJmB/9m7WlRU4b0vTw/ZNkOdBPKcw36C
y3NiIKaFQrMpHMuoReU3o265s8ESw+hwVYedVYYE2TQ5cHZo1cBoPFzeST+kaqDNdB19cxxoiket
K9QdL8sT5u68ug5ks69BQ80OdbE3s0TpYIf8PHVob8aj4lvzUfal30+bgSEksAOG9K9GczAAaVHe
WitesPPi0A6brkJ/NkzFQPvhghatYX6YneuiJ8UQQTCtxVyYmzQNtIeyqBWZt5KjgohA3TbVntWR
4h5TcsjlI+n2tRF1VmLhWmTVc8oeRy0sMphhX4cGuZqQYvSBlkEgrbD1iGsenw5uW3sM5nFf2M+T
FWJzUuezzwJugeTd1wE6y5OB25bFa/Wc9yodlc8cQVnxKQGyKAE6VKhWveplkn+ziy6/ieGxlUI8
1K1uY7uFoOhiU72IhjGEIJa4Zlkw9QtuyBOY2RSL4jmvl/u2u9s+jxt0phPcLxbb2an86ptAAamW
uPA8nIqoe7TxX8jccD+LfGsUQe6iG3OX2q9rGWn5RmeH8goFhh6EDix2pycxIuGffecrG47cDTTT
q5WHrntb8sDJKP5PLnxrOgBWGeB8njC6ooB4InUTzfbKJUNXWyyn68IMv+dJZl2c9lytEZSMoNFa
5lTjr3zZFsausz7w4cOcuMCOeeUTlsbTeF7s2jetQIfR7Ok4FeguS4wpRoHec5aoxaRxu9Wh6qeP
kdIcdLxkCFobBBe0x+T4UWbfEjE2JHTk0zib4bTGDsZfoCxq2rqXGhm1UmxBlGaHpYRiIKikTOYP
d03sG5pUPVEf5r6lhvPkOmfhwsLtIUiGsMzhAYNXMuDJFPcy5zs3TdAf4+VOXHBf12SwdFGNPlar
4jECUN9h3zK/VMqlU/PAaLEvCGfFXi0TUPa7byv5zsredwgP7A7gYkVhNhl7KGsDmktnGJUU7DdZ
jgm9XVdEGfg1nAOfKP6lbjYu3+ZjyIaPavho82gqkqLbWkqgzgdDi3CQqoE85sUe9zNIUFB8dVXf
EqeavBmu38hjUSNuktJz5XFxXISHUTWSoHI5zYv6RIzezzEKlfcX7ra+u1RxX1yLsYrc6ms2PpsW
v6RaMTAFvrfqtWhu2vy+ijzO1gUmFodBlIOqWadhhqb5VJzRQ0Qt3tqeNFBmMsS4T1UWtKq2FWsd
m6nmGfLbKOD2VssHiV7QatrrYMgwX4xgauEIK+HxCtPHGnKPeblYxrVfNhpTw7Z55/AK9nmGBe9W
XyhHXR4sKyzHCwOLlo7IqtoUXZDlx2kNSHnC5dDHgCyHrMEJHhZQ78hhw0k81EFnJ7aazKQOl+Gl
XAMVzeA4N14QBJFJKkPRBY1V+KaTQW3S8MzykWBqpB83NV6T+WwWSpzpwTKVCOPC0tADV7GDnIR1
fbTaCAq+BZ66pT8VxjGDHVDZ6AMaxfFuFBRWDAEZAvS5szqlSEaUNBjnBxeJGnszzVctveaphZuo
eVN3uYcfaONeINGjoiunLjVaN4rXgaH1XpLtvxy1hdAz4goj7MawGXZS9WWHTiikn9mKrcbQANws
X3fc2ZZTINYjaS9V0aEBNu5UcI3IV82kw9rQonyauoDoaKcbktKgBX8Y8msnAwz928gGTOrKz0ZG
jUnHJpjLmzpMkartWvwK1cr8RhxJsW1hKYftAGHGrNsrKI5pNy5p1XR+g60cMQDGHVRb9bsRdXfS
zXGHirBz1bAc3BgD/3i7LUZkdmQIF4HejGUj15fcPKhSxdQlNRS/YhWqmDG+EnGyr5aUrTu9vK5a
aKhhBW+I2DD37xmfVBKt2TN7Q1pfaMW+aDBtfg9Gt1N6noZXFYsoxRiT9a2HF6k/5JTYq6Tp2vmt
wF42nov0h0PfQzTpNVMWaMTPvtJOB+k0G2K3VG/wZzFPASmChOWeXBWp3wWUEF5ni4cVhA3eimYM
n6hHRSPUXZyLPjRew2AL3KDOv/o1ggQPAu0gRxVlBK3YG3OeJNtN48lZPqb+Ylt+mz+XthVM6qFp
tk6/IeQ481MlXvNW+imhtrIbXcrd2FWEp0wRXC+eN7e/6hVKsCsYhcugFrs2Y95dvua7J9cu/5LN
eRm2hv6szHuT70tr1yJ6M99tLJbk3Btume0zTmfoJLgXYB5acWl6aJb5I1hYnVbZsKWPxrx+IL0S
6WDQNxpUQk/G+DYADh3S3Jv6OZiyj7mCtlDQ1s8kjRWkyc6Di4Q+tTluiYUY4rmwaAt3Tah61tJb
IQP1pIJLqgnEbcw8i+9GgrlGCyEHxQ8jsKjCVYaMWmtSjp4C2YIHfbp109YZ792o4qXOQC98J6a4
1HayviB6GbLYPNSHEhFoiRg3gefva1CNVciv0OTWgF16N+ubWfelFTrWllQR7jwzHvELVIuPsCqz
T4ihWmtTA7jp1ategou9hEvqnrUZiZZngtv/qyqpI98dkPs3XjveI4yzfbaBQQwx0Xz2rYKQEiwL
9a5/t2zabgcDzh4a9RL31YV4aknVL7j4KjRf7hRM9nbCWPx8XIuQbbSI6BuQI1pWkJa+qm/s9kSe
4A5VJHe37AN9dAMMrKCAql6a26xGLgoIFticwUFm3QieUAprAr1tr7QC42mEo5IUjfdV4qQh+Vhz
f4ZLmBPhhmqSv6wRST1iJooeO6rXuaPXQcULNNjIZbxsuXIZi/hOg4csPeK4gdusiTsZKUMkrnoN
KnLEmY6H782QVFzm9xkTRWB6Sc96d7GXs/FcjOjj7cvnAlzFGa1M2uVoHqhHzCZjo4avpQ7N+dDm
oXrOHR+XfEGGMtaB81F9omANIcoj+p1ZelgRkCOKc2L0yVgsQg5oBy5C9nS3bBuMm2hbQ/NyfVMo
Yd34Sn4r9O0kmO/k1Dm5j/lRHT1SJ4NKpRG3hcdOUBBzR1qPsZqkw9F5z6NC+g6ewnObe/pONHQu
QpjgR1XS7knJ47o5Ni+W5c2f5QC+afy47sM2QEOjaj35pT3UJwEh+dHry6QDcNPszD3yLjOy0HEW
rtPNabbCpSbbcL+pvO64uqF9XWu/7h/KjxoT2sAM9EiR94XXAQLxmGBewUO2B57qlL5wTs2wLcnV
UZ8z8OCmQBfDtfhqFFrYFLic1SCneBLyoU3Gj+FQk4dxovNTqiIvDfLSDAwE76i/Z/vJoMpukBjf
M9BiBI/7tpQ0ayjHeB2I1Z4EfNoEGRjju0exoPsq981uYv9qw7530lswyq6v2YG2dXfWZvzM9xlw
rnVbaYGiRY4Zy56qxrF7xv2cvhqNzjMo1NRNWiYpKeicHrIsKtaDsM/5ejTa6+L6xDrraUHbjYMc
uA7gIV0Z9TIGhYimhXn+0hEoTlxn1M7M8YwkZkgh4LlCdz5gBn4IXnWMqgqzJXzjDBfVvjiFDJse
3MH8eUG3rauchUZN4aEag1P76Bqw26dDwPJTan5kzrXMveFtHBJDTdYFofujxfYStNTaKVsDncDy
+i1aQAUGoBhNmcDQ1XZhCVA5l0rnZehA5gYBMSQIyJF3HUzEQiukTr6J0N4bYapP6reJ1i9OXfRZ
ndzW03o6PU87QDX69wRLeF5GOp/y+WGUFODBICOIZs4bgjw6RFaKvv8083HargYJ5hhiuDZ6GTHw
iitQtH52MfALLKF6YwL43FFuwQ8IjqkdfiPE7foIzZewQdaF8uOWX/kxVZIG9sfku3WTbUUZzPem
qKmi/bvca8DOcNDQU++oOyX1MzAN7Sm91roH2UWRKE7UXesF/s1ztq3ynd06G1p5kQ0fvRzME3hJ
RVzqvqI9IEHsw1W/qfUWmXB1msFM9ojXtQbimOPqpNq223Hjsj4ve7f8cNhuboJm2gFsghqfDuGP
/GwttM4PIJdqCxxCGzUgzZMw5kHLo0XbGPYu3WfPOOtO85DS34MqzOVLMxHICgliCrDDwJSRoC4h
0JP0RWRBQeRkvxZugLidI5WfA0TMqR1nl2wGt3puR/IV2MUqaHeA6tgiYnS5A320hqgTD/P4nVk+
f0h1r3JBaaf7eOgpuZqgu0ckgVDqY81oCo+K7B5ich8y/QQuU/WvmIpbIMsHW4x9emEx9NwrJZqf
Bpz1fBgsaBbFJfzArGwnxFxwel25tdUPVYXXQbjsl9bqdVcUPVrjMAEkmE4rKO7WQOZ+pvgL4AmQ
P2tB/ylhGESCZFErEOgBY/90dMB29kbdII3lH/N7D4/Ko+mBSxSdjLijQ+UNXzP0yoU3dvdbux7r
8YTitfsg8ZU2MBob8i8WBbkK4MLRd+pbfVQ+Ofb+pcwQjPCtIHvVvjoV0AZxnKekjXgXaO/GYYDy
NZwjxGp0LUQxbWBbcbR3BIELMv4zzttGy0SbrL7hRhwp6JH4ZR+hJtFrCJQ3Q1IJP71VCtiouBan
bohfzCxixQyQA9ku3mhgOcH0cg8JyaOxg3er31bUDEA1uPqWBFjrLWc1DWrlVCh74AAI4Yw+1PjW
4ae8ptUm2xvts+O+qV1oNjgmhuvXAw6jZYFJ3acR+H6f2Ed+SatYf6ysiIH4tryk0Np9BxkoMDi9
9m04Y1bHPaIEocCoLQU2liKuIsDuCdwMyzXapAcYPjEDgcNQoeMvxstibGrrRUVGidr5ejOWalNn
bbysr+oCnSkclqr4ILgKrRXJOG8DVFqAZwLly89K9QUeGG9Um2hlAIbMnKZ2B94gaIz2I9DYwF7v
urEyXBY9SImDA47NfMOnN0W6R9cukhl9YFVTnFxl2RiL4hsK5Is1y2scfee2z/l6k4BzU2A6g7Y+
jvW7YwI+N5uIsLOdZx6Bl8e8gZcuTTS504MunodCpwvRryhdALGrzqv7vkD3+F8SVRg5RA84NdaO
SvVVmxJkdTWGw4xbapwa+cTzTdZeyjyqyHVs8A/2ooiTum5KZ4fcy9cmcKMVD4yFTFkon+Fvdgpv
oHJleh1iBMy81N2pEHvNVoAFXkj6YhUPSx+7/VGvDjM7L0tAxoMLNaO+Ahdmy/a9Ugcm2psFfzH4
ZVTfOSbfDagvpBtXfUoR2HbtyepNb6h12syvIm33cniSiGDnkvuqwqmGhzOVc2Aor85wHKpEOrHu
uk+TWoQtLrrWEq/UgMydNQwP6vOWLE+cWLEzXgaCTCfzhZUUJq7rd4kz0Y4Vf+QgCzYSNk2bBjZ/
qCvfSRGYwJuaEj19Kjw7NjZ/kc5HK9iTC0uTGi+kQs6n8hiCPLTqQBJby5jBGzAToko1DwRyntVx
E5MMcVa6XopYecD+9mDL5BmK+PqVEedaIdRqjTQ0q4PSHUdzK7vnMb/Oiwy4ekhTC6T2zw04JZp+
eHSWIpCoCRUlkqO6oOq4Lwg6U5HhLBihyJfHqkGHrDx3PJxtPeRjlZgTFMcnQCOgZBP1dCzgXKDA
GzKY7Nxcwjx9IVa1sTSkKz240pELgWkYDxeAwVTA4LPhpUN3FzSONmTmgGmQbFRGvRGAgwcwx5tw
j6piUtDDeTwH/WbeHMrycdE+raU+Q+bDL9tt3ezW6tvNFjys0hPIZG1LSSxFCbVKRB0z97rocVHw
Md1NL/YjrEyVamHvNGFlOJ5ZNZtVm3eu/ZDZ+MMxPjQU9b2gEtrLTI0x1mfhY1TWt2yo2S5vpoFn
iqrXArCRlCArA3ZSqttsRL5UK5de+QY6Wt7DZbaEpvpt1L3XlHVopGW8aPnWLpaEjzD6CxAn4Bp9
gV+myWMtG6mGGu9SvtdVRSvHoQP4LybM70l9V41DQY3qCGSHIaHM2+l1SHvUQ2WyFptcQBsdWFY+
TnlgERZC4zfInJHKFVi5jbNoFGSCKcZRMSwnRNK4GK1v1Q6erd7xO1jboPShZBmu8HWZxnhG693M
0MOlk0gi6dNTaE+i2U+QUExwffw1z7dLCWFFm3nmDOm69qy7N96i8DvcrKyORmHHzoySlvE82/1h
LtG8TXR2VZQmQBlraR6McadZcZ2fG+Q6OP/W3BK2z5dYYceCdH5f9TuO1FHrhwCHlxoWrQBDTnUW
q+VtyI24dpq3ptc2NhIOWeDqtuWHuuS7Tg6B7hQv6jgGfa+dqtF4mPX+YN/HwIkTEGefF7qfFwY6
WyGxa5aAIfQVEV+tVTuZ25upaHxrGMZ4GIePIesF1ZrqG6dwtoYG+Zhq3lRtTvQaJSmLQeJRYWE/
KACDYZl69azX6rkncm8I6Hw0BcodGBtYZn90vgdHXKcyoxiUOAwDTFAhXK92diJbN2qOse7RmOm4
WL6FwgNC0wZqhUWjR4wVCDlQ6+Lap+B6WLUFVQCuTOh6kCj6ZRZI5Wtra8EHLNrz1PeH1u6BKlWB
4INvMFRIoCjsLtIrJ+RUOepVLSo4K9zsWAXlDGucdrHLqi3BU3JFTzuHBRkHHZoRtfI6I+x3UBtc
zaM2gWIHoaxY8IPWQeO7RheQxpiDAlrxE2+ppaweJKC9en4Z+geghtIsaQpgFYUEFGtbPVzLJ5U9
ZKlf1/4EXY08Ru0uW7YVeW1XAGtUAwiJAtVUPepGSLg/dtRBT9yKOC2oAEjW1LCivNjrSuK0SdZf
OcMmhgNcR58Uqj9rCZP7Faw5DOkGkgz3qTcelPqBNz0t5yPiIRf8KBaKi2os9MIr11cM0YL49I3Y
H5l7M+85t/nAurdZRi3i/r6w4MiRy4PNyDg43aY1Xmxb0hwYr/jW+8HX2YO7RDZ/JAji17bCvK8P
tMxApsevM5DiTIdjF0DlfZdtbOV1ct8BEHK509fjDBRzeVJ44qKyWHBPjNKzuu0AEu1hm+EsG+So
SnUs7VeCyL16tch+1iNrDEzSUxucWepnuuw08t2jVGOi/bfUXlfnmPFnCSjOQG5yW7VPvf1APXAQ
Q+C6VC9ZkIICh3EULJHpZ9a2UfGSmjejO6IE6uSv47DrjW3KQ6QpovgUqJM56c0mVawBKhJA41cT
uTOQvgrmdZ8Z8aC9N4gsZH8pC+qaSDY634EuDNJj3X0oUAvpnBtDZJSr+wH97W1oGi+Ki1IesGZD
CaSmb7scwSzIrTOIxT50SNdB6mu4twm3vCkBGsqr6aJkQgialgLMcAdLc8YNcVHXszgEHLoR9UFE
2C6QOycs0CTEugwpQ04H1OqyZQpQ67+NZu33DiB/WXrMwVwlgvJaNXwFpywHFEqw6wu25X+oO7Pl
xpEsTb9KWd4jG4tja+uqC5LgIonaFdsNTBGhwA4H3B3rO81TzIv1R1V2T2ZUW+XU3M1NmkVSEkjC
4X7Ov52or88NKqyW2tUE/qkjl6kv7Pt8/D5ybPkMg7eg4fOuS5xUbppSb0iB8Mb7ZbxG3rEJ6x+D
+7RGD8V66Ptr8kKSKLzJwlMU3zfRg1ruA4RAa3lTWTCMoGjxpYh7iYerhu02DbujbMNtHojbWWd3
zjRk23GKbsp6ZOsZv4xOv8866znsiY+jVSwq9SWw4TPBO0T0oCVx+mI5kMtx09ri0AEXL61zFToR
NLZMItDdPme+GZLaqFm+1Xm+UwHnydKcUj/+hEjsoIoq3a35PeEiu9bKNtE4QEboUzhSK3ti53Fz
L28jRrUQt/bWwCrbc5h4vqQcGKDKv05K78pLB6S5T5a7V8GbANQpXKISirfJ9R7nlvWTDgD6l64/
O2bO8NID/QyWd2qd+rae/XOce4d5Bd7vp9upufV7a59bxdVoAdaqzDte/J5ti1uxm0823JL2na0K
CiA+HpVmlhsfWoQBz6elZ45b0d3Y5vPlTeYjFNXwTcSf5SjPbgp+vFDR++1yGJbyLmeNzzaxr/A9
48B+FXTHOWr3AwKLzOFIqKJdNLCXgob1kAqI5I82zNJYqv1oBxt7rN9Uqg+OJPAkKj5aU72dmwBi
Oj/UwYCkCXVSHB5iqe619VVOb7ZG2pDDiln5OazzbTOaW6eAFpk+5rI+ZiojVU5+MWvx8bLeuqZQ
O2eSB4XCwUXQUDM9tYSPD7pNxlDZJT4vqBhGpzlpizkgw3BVC3kOqT9GxBZi8q7SkfTgdtilc/Sy
6uLZlO1VAS9UVnlinDGppHXpQZ6z6OOivyxLBBqq7QMl3s5fqmRZrZModbF3J6DXtYdSsRQLuczH
azFSwnZCnvC3XzFS46M1fHYLiFjTPARF+TEAt8gHOoLCnRCZCMK/wHZmhfCoCl7sVdz4ZX6Wiwfc
yFpfow+Fmm9D56IOgd60NZtyv0/VfD060aXg+lx44QOawhs/6kAPu4OTqZ2w3S+mKz7a6Pd0nG7r
hRvpt7t+bOAVelB7eSo9KEu5mtvIVXe1m+7SYX2pLOQlZkyv6t7bVpwBO8eyn9PO7GY7umE4yHWu
2vs1r/Z5K28WPmsz0KwMAjy8P0XTl7wABvHpp2RdbDV4sDeob3FTXM1sGxbkVT1Hp3j6Xlv9yfg0
1VEXvHWtDpPMluvGqAz+pv08V9VeT3Dlyq4/LLQYfIiRK3azf5B9t/U5AJnq9FjpdbvMJ3/Jd+P6
1I23Qv7o0mGTx2PCHZHjrRqfZ4I9EH1Kai/Lu/UBLUFfmAiv+w8OY+u8aJvO5daBoCPYaxN2HWKE
KzM/VVmVsJOsxXiStEdjFGO0zkCxDlUFrvNEmP92co7kKG/lzMk3MpPViba5N9xqH4GaMDdV/2jF
nwdXHdP0IJtzr64LV6D9MUjl7F1Xfu4BydPpIQueWgrZovkqVtQc1zLbC9gaurYRpaS1kNSK6LLi
MB4fRsB2Sw4oJM9u/inOWANBB0e2Ha29q75J8bn1j5Viz7PdrX8xUauX2bkdV5GkMzIyCiMaUL8M
97kZ97E6+euuMnIbS71ruq8FIERL836A3jFgsjPDBCdWe9CdIvfVXbYmThQ4vld8z9Lrevg0Y/MF
YtD6usnMtkyDTQxeOJ99MI6GjDvS54aB8yd6DG3u6kpf8cxhvo7ZtZie3Sygn2MOc+ZtKY2j8l7Z
865v5damBopBCYLAuneihw7i0aGtMxcJQ+UfxpG59x7KxKT0CCsUKA0hbQ1eSrSORb8z1sskz3XB
/t4fYlqOcXpwkNVUQFJhneCK2I2IBBf9uKQeCHe/X20I9uWG9KYDT9vGAXuum1MTl1e5j6oFveVS
0YzdpzMzKlkqVXvTmDyxFm+XTncWi8guyl08P8/DiT5os8wUeMhNVr+6K1Vxaiuydsv6dpY1cVVn
4PbOkFi3mKs6q04SISlLDooSEFU+lFFBXwNsMrDXnmmEEUsS/1AeaAITu+c2eIfKex1jRj0CITNs
rydL2K6qbZvZ23FAbtS2u65AsTn+8Feerbo5og4/u0I/uHABnoOhJOCAZmz7Mi/UAajhuvaBqPlr
qfWXdY2SJY43iG02BhDe8pOy/Ob0pxDNGaNXth088uiZ29kwwZPQJF+vexUzV7dyrzvpoYrFP6sX
iD+z52OfehdR4MTMkpiwZY0WKmbG14o8+nJ6LzYxhWjkS+ujn5sdgoutXdOQ8aVGFUwAAGZXzR98
pmnnfPNjcRygd03mIW6FEgxeY3s+mBrQGvXM4IpddFGHDUicAF1MgI6vB5nP4LbDXYpWIF6gWDmS
mXh0Y2fq0OZfZ2+6riYA4NQmddqujj0CxBThnQq8rW58ZkeR0WbGrTuFALiAavVDijvMGtftpWkc
ppy+4GFeUY00aJHbm7Spt2FY3Xg63JUhnn77a+QDhSRevFtnhD+GClkz08nad9myk5a4W63+XEbB
vpy9TcAX69PSj4v7MR+XbcRfhny02hLZYZhIsFjbfFJevfNWcjoh1JYVdvk299Ztj/wpAxZ26Inq
Oj2G0keHlzvJMDsbI/1rwkSRek7HBaUeyURMF5yvfY4LD8JFgVNVMuH8hPMO4RUiro16lpmAl83U
898U08OyBwxyj7NBxmnCs0IcGOZ9IrgdujdHgNbZ27OHqLrbdqH71tRNf8zq9jFeK3sfB9nBacCZ
sba+ZrH1aKbxdRQsi4YJ24kkuui2bqz2aK2uSQJAP91Qjo1lR7XknrTDQRVH4x7Re71baKMrx0LD
Hi7U90wg3+QFp4dWfJKh8eNdoFyJ0HOoty3yolRZj6kcqAJ693tjbLriQf0Qg/i6DPAMi6W+RHZH
V7dmN27tcPyrwEZcgQgtztb7OXfuojC/raT9yaj42Gv9NAkg2xGwbq4lnCJkvd9FFxlefAjdDruY
br87ElCIAAG67HRwE4Kr76Qe3W3GfdiOhbwifYIubVLWxoSoApeguCZ14KZ05yu/D9HAMzdju4z+
GbPGRThH9+hmJjvweBY744Tp1vWbZRPO0O2BbO/6ZnI3WbTemjL4Cj210Oy7N72B+8xN++hPndrZ
HhfpHYT4zfraxe6naM2PssnTjba6x3ZsXkDKIHC7eBO18tim01c7Tr+FvUza2IXuRhoUF1gwp/bJ
D9pz0E+AocXdlOqnvjCvPS1ol/mf1CTuitG/bTXKQ6d5Tn35bHL/qgxSkRhE52WJ6gu92TkzPRrY
yxmtsmWbi5LnyVMHbwEowzCZOD6kcl3WD/mIUKovwm3WlihFzKvIAcicqDpYS3c9MfEU8TOa69AV
z32kL9KKMN74Yf4gdJNUc3B0lb6tLHFcmvpoJotzdZLgU5YfQGQ4H6o8O4az8zZWejk1w9TA92WX
OMOcc7SsnoKhuRNBSBOaUon3fgXsnhWvrdUxm0mUAQSEaBHqdY8k+NSwz6tC6TPfd9MIZsaAzVTf
Kk1NEanxbmlFuS2b+mUeBkSrSIijXn2LgvpW4NHATfQo2/YeBwZ9P2qhlkxBZ2K59324E4H9MgFF
7VbFHlcXK8/67NyJqjBXVVmn+9myepqR6aYzgj/cdYe+Xat0C0wH4aULuslB39TKAe1t6ivbzx4G
O74fBnYHd+x/2M0gdozW9BIlgm8TI2RQ383Zh7IAcd/2axQ8thmATiS6F6Xn7Kmk0bvPbLsNEiPH
9WC3KQ3jAmL5UcShD57QQ064nm3O6xSU8kRULQM2xBw8kEgxPxcjJVBXlvgqO3vdLZIKmbaJ8BIf
IqCJls92ULgnJ2ui+6GI3Rtr8tBnx1GV76ywjT90Klbzx7Ai6+fSnFtdDwVT2sivN8XY1+LI5hAW
X90gG5gb1io/TvK8ZEYi00tZG+zlrbPY6bFOWxsCrqMJQlDjlV/7pmggB9aiu9Z1PZ8Idon3omNH
nFMw1Mlrg7spTpE8NdPwccnhCFReQlg4Ub63aLp2OmdDSC3PfratsXqeMtmdWArrdnCd+mpcFj/p
yjk+5ATvHCNfrXhKlpwdVS7bso8olhCwLNed8sddN2jCi0Jmvh8R91XHGIgu6VRNXnNwAd2ixj7G
cR9xsrn9YfFEt7dXe35kLYD8h/F47NIVLKuc88T38uhhhDzgGQLdjstaJO4SpMhhzQcx1MCES5Hv
sJ/QHDBfABeNdeoDme7q4Juf5Xu/gXTH4VGjsx5KAbomxFs4NZ89ScrijFI4q8BF9E2fUqetfXcO
4PWHmnyz2pu+Zam4N075IBr7KUpXIqFaph02bWWjcR+uLKIeKJmrgOBOQOFmoAY2fUsRKXx0mry9
Pmi/jk72FmfB51bPP5wqHralPxInhFnF2QSVhyKQLNCw/DTjUYXt1pPfPeRFIYjxDc3QnlKFWhu4
xq7e8JzbwUnYIsfmodSSxYmv5ERqo74UmLNdGXUFdE1JO0yIvdy6qfJba/VTeV9mQUq7nOo0lM9e
F9Biy8GaxFVbRSF1LUJyJo+bvNFJ1E8iOig7XN19rknfv+2bNh7QO4iYUyfygS2jKbOaAagp7+JD
xSzqhT/t4FNI3Q7ePs5HFCxuKIO3daJIPtS6j4Kj3w2XI8u4loZHacca+Ymsx920FAiy+Wm4pzTT
kqNdNvN4aPJsSk9VXk39VloyyK7ddWjORRC1+TmOltV58jIRuhhqUuomSeYghE0hqvZk+zKd0P10
qKQKZ1ynpBiXOr3xXDEymWG01ukxqgRoYOkr9sm+Np7ce7rqxGniQ1C8eVnhP+ahcWBiysVZDsWg
pvCHzHuwyxJPFk6L1jjDSXrEhm5LL9YsIh/Eda+zLmhulrJRhGyXi1cnTO8Z4/2oW4cyOZiCLskM
iBfVteWpT4U/tera9dIaJ01lZXmKtFsjC0jtoZ73re2l/Za00wH6CESJzcJTsU6E6Kvwyptb1VzL
xsN51nLcDrOtJc9XPE43og/YQzRzTRw0KhGA4JpqQUpRM7Yd4pUKCcDqN6K7Ip57SXcl/RB8bGRX
ZXzsgkmt9zyxc0EPeIntDPsA5H31msBJ0tDDY7BU2qf38SwnOjiUVfY2k1X8fQBSBybMYag2hs1o
PlY0/Aoldp75cDs6rnaLLme9y6v2gtp1zvQhojLfZHanRFKpYfqahqJzbWp2HcknO8Mi9ziUsW2e
U03Q94OjPHAmBjP1/fdoNDNdFedWd8w1fqPT2AyoEaqFVmYX1l3b8PTK2ezyKUfEPi5yRZ7QqtBy
6CiWJThNoTITosu8u8iKW7yHhApoL5FkrNgP7tzOiM6lq/mcrkPLuzb9WsPmChnuTQP0da38WnQ7
4Y58/bw1v3rp26h51lrm7SmcF7c/Sr8r9cmMXRndFKvF3hhAc7ZP7ehacEiNWICv4ty1jlkLUHaI
WqHLpIpiCV0+OWK4T2XUhdeyE8AOWdXwX9mp1n6UpVLMLk2JP93qtNbxVcXa8RMTZlAQkCsD/vmw
Fo21sXWYOV+scIAavYzbUAe/Ev2rL9BkmqCSZtfP3Yp4B8zP/5yayJ3VJu39dXgWq0VEmCtgOFfj
+YQxRdLur6f1whqmhSv1p7IexHTnyCi9nRxvvmun2F4QM0Um2086M96L5UP8JFlrN+qmadIGzGyS
02c9NZOP3rwOQqjKCq7dxzGXMadhDpjFNPZuhto7NSo4hKXMUZU4gtmw8QphGLmlC0/RT2uBrjLz
Pmg7W+7mwU8/VCv16sGdlIyO9loVT7opi/HWWS549oLJ0drIPi1JKLbYFrfD5QEjjT8I7MR3F79+
wZu5ogis6wGPBfNTo1PKjIe9Xw4+OYGFLZ+wwfpA8qHPR3Gpgbxd4dfZ11Rq5WwdZdv+Djhnic7E
1ssPBe49/6YbCif7JKxmDvaU3xNADf7UcStl0fUntiOmBc+dQOkWx61TvYhJocLpZYl90W6kQrrB
+q+SuRnjNJl12rnXWVn4/cGXphfJOFryczy2nI3z2oflOR47j0SyDifAdipgVufRp3lqdcVpEsVd
BSmaiTa9kq0jUF443mrTZM9Fn6R2XKGM8NK1Ps6SfgxZdRnA4ncij7ZTL8CoGj07tKbDXE/7OnLS
ficKWc2f1Fx78cZLI2wMFf5NkItUEi6V+mVWHgdH1fjRSxqIo0nb615b06Er2+mYIZQ3h6wqtbW3
hJL+vkmdIANRykBmgYt0VVxhXCvzoz+XsoPdb6HJ9Cy0pt6h+EIiqu352Dia3tVpvUI9ioKLsAWo
EszIqab8hbrOx1/mjFQ+SZuuKbl+oQe2OWgq5uswn3EDc0Ja9VGtFXq0fGysYT+ni7Ku2tbLIjQM
jWBUQzEXxUtaKobV+3AtGnMQBCcakTZ077zc6b4skrPt3MRT9l2PmtMbH2d/Xk0uP+ncRhpQZiZ6
nmWUhclS6jrGIhnhn0WAMdEplgTYNVfoTxDm2SQcF2fQ30aarR1fnB2mB459WeMKJNktGr+CX/SV
4oFi6RMXE3E622OHpCNYXQ+19tQtzktWLos6UXW64S5SkfROcZTWZZJX+TDLW0jWvFEbp3LW6WR0
ny8HuPrQnMxCvu6u9OcpAPmKRnEV833CddBr5ldV3WX9MWZzIDhJybZ/AVeMgpu5FYO9W+YUX3IW
pvSR2iqQvTf5OP0IWZQ0Wa6L4yyTa4PKtXZRx9QuGfjL3Nh7G/Zr71UFIA5GZUR2YvbG/gGoDpbN
Iwmr3xqrsisos8UHQp1tU+7Jysu+2+Ei3GvpFrMFYxXirJnSOR6edNvUPs+cV4T7ZfLlhFpo0Pl9
N7Omk0x48xMEiJfoZrWviZ5td15Ob0hONDxtbzo0UoGdOR9E2K8eho84KrA4GLSA46Mo6xpr2Rwv
6nLNIX60AleYT9LUudgtvZHELc0hE6DdiuflwE4kPsV8rxeNfgar1/q+hTZsDB28k1XlvGprydLD
wCp59dbZpI+pb4DgG0+2eBGKClpKWGkr7726gF9gdbbwfEOT57WhQg7WP0up+4cshkDYnhMTMeBT
dv7D8LU5tWIpooJ8AebJgRzrbbnrcE9s2g9iT01BnXS2/n7Rf/s2/3v2Ju//Hlqh//Yf/Pub7GD5
stz89M+/3XVv7ZNRb2/m/Nr9x+VX//tH//bHf/Kbv/3l3at5/cM/ktYUZnkY3tTy+KaH2rxfk/dw
+cn/2xf/8vb+V56X7u2vv7x+bwoMwdqo4pv55beXTt//+osXBjGxWP/2+yv89vLta8Nvngvcv385
vKnXQv8Pv/j2qs1ff7G8+NfIZ6Z7yMhAh0jSS/bF9Pb+ku/8ansB0wQjh5/wCD345S+tVCbn1xzx
q0s3xwhVO2Aj9QSvaTm8v+a6v8YuOdm2zczDgBlK/i//9Sb/cCv+z635Szs097Jojf7rL350CWP5
Xc6IYHqFF8YxbyMmTCWOLiErv4sXG+mJFcgBLrIwH8pduYBI72sL39VDZImuRIHvwx51zYpO2xRW
JJI2jKxDpC2yBQodWffrmk2oGmMY770aR07ZyRpMtCmHdrASuIoOYWTbQp9ox0NdJv1RzzeGwgGv
SSx7symsAte7Gw5oN5YwhUbIRGPOQ75aw4eyG7z8R9Blc/Xgz9bwg9bfIMUxZTnPJ2b10DmvMhjl
tbJRCW3X3Kjudh2CokOyzSF3x/k6ovQ0xe2q9WKe3H6mJVRO0fkHMcWDi6NzXArS+3WPhUCmIxXu
KtfI3nYe7elmRd6CfYfeotg5VBcYjNBsYTakbYu3C8l9ZscOg35RZ8puKNJGlPtQre4A4Y3DtGKu
DfUluHFOPnKzn8YBj1uUBUJhZ40i/W3SYVfvBrdFu00nh4gimP3H0YbyRaLUTM0pjw2xaMEsnNe1
EsI9ed7oyNuRYXkEL9kDzUktQ+oMS5Z+cXWZVj+8CJFF4XZoGEDO6d8oC95XB6i97cjB55DOMHGq
q8lgKHzn4zp7ebUJyhhtPjPPdLBLl8kdGZXqwPYspRtCAI+DF3Tnri5ifS/4oLA8HB7ppnSmODhE
7oDgrgTd8ncL6cJ8MR1DfB+cVpgBNXIVl3srDPMsKf2Jcce0+366C0gliG9Ctj08ums004QUfAEo
FWu+oWF2XbiHaMRbV4cTX469jhUsnnsJS+JEmLyvpbOipx5UlD+ETd0NSY5g7lWq2q0PtTHkKwal
sCBcdGg6RMt67K4t4qPt8xwBT2xsCyHaPWMGwY4WRsxgtqmhmklIgciWrj/ifAgV5vwqLaf4EKRp
CmlS++t3NTTBdxpx9YSJE/1Xv9rKTzjPI0KHp7l3CHtUnv+Nvnf+OAtreQ36ugxwZCoLTVy9UowI
EOWQbzazxGH15ehd19YqseTRdFZXRRNk7XO+rGmaZE48oBjPsyZIYlVJHCHvZ4p4P18alYavXUGW
1SFvY/vrWEvOIvpsziU2k0aeu5RzFLaLo6sZYot42PcTrVumGD+5I4zYucHqOVuKH+PzFFjUHQjp
rDhIhJs11pYZYo/T+8EpUotDtAiM86GwU45Wnui2wwrcVIkYB24rsdPX5bS0B35h/Ui+SI+xxQoK
667L4fX27ftBbt4PdQoJC9/4WDSMf9GDG+17T43mZr3UA74rhnIv3ssEP53GLLEHxyIDYpoJx/bf
y4oW9A9H7uTRUxdLj6sYUOGgFsYJ2MoqOjQDPYNHsm6C7GpV7/K5LE5o5NOqhQ/WxpmvmsWfEEcw
HIYRxXRr7XWzTAtWIYoNwFcwcge7cFStV/jX0/AwvddShDSMwQFKNF53wej6pGy+117dwG+fgAgv
RVnx9xKtm9KqTMjlxCc2a7sXO/DLWZ2m9/ou6Eucec573Sd6TQ2YxZd60HqvDd3Wo07M8ihDeWxR
KX+s0u6yemNpwdTx9NfzOVsuFScdDtXnwOqqIXb91LvPUOspfzO6gGZ7R2X9c5OF+Hqk1Vu3sa3W
NfGLi881j6ymvBGXErh5r4bt98rY9pe6RTNi5LqL3DYLn2YFL3rQfYzfbAgjv7ku3qvt1tOSyjuP
enn0CLFies17dV74GZW6fK/ax9Be1zIxc6vTZF1X1312clnEKEUFLbFl/NZ6dBdv8ja5yNb5OL/3
CMBVa3eXZ4DeaYQUIFiILLCqKP8AwxSCsQIjV8XR4ZBorhAdTOv3xWSk2ZRd3fr7/L0/KS7A98Hx
HKKEgkaNpzH1Quew9FOBPUGQOYSKwTKQl9k8Z97NCAg7XPHm6F+1J9KYqhfj77Umz48g7nTmv7rS
aZxMYzAjwrJN2PR3LSeU3Ot2jYP9aC49NCLFEUBtHL38Put6GiusoKWdndooGgkVmPra24u4X5ok
04q+eqW+hOuvfP5/FA347ogHmp6RXHNcFWqx0p3buFZ5M/fROCee1zRiWxrUE98sjjm5b5gDgdtz
EOkFUe5mVZxL0w7eVUdyTb5ly22Y7sqO34Pz9euCVTie1odq7FbvqiwNQ1OCge3yeijpETbEGYny
ji1PWQ9OmmLLhhvtcNciscHgEGRvrZUqInQqJJ0bRKSfy2E516Y8T2JimLkKc1vfVMvc8upIT7nv
0tj/SP2MEyOe6gDj2WK7aaK9wVkR46UWGhCrmp4RXM5ZortQvMjmElJflp3VIiOr+4XDVwbmZopK
n9FxBDr6cK6GvYOPh97dL2UxvsVpdCSEThEKUeiqZURvYfHoKKfNP470+Qm7ENY6GVUcFpkv569i
jt10bxuzIPxriGMDYSoWhJWqI/jEliHmYLDB8lV20fScDTa7oWA7lLvM9riFtnIh0uhm1ZRE9sqy
kQ2o807IFE5wkumSnSVQ0XAoyyxqQe6rATE0nemzYiQWOm03y7B508zxZtye1VcBuZjNFPj+cAWY
nnk/3D5O1V76SJl2NGQTYQEkqLfjxmM2uL2PzFTFkAo5a8F1Z6B6zZJmq+7dkMiMpvGHQ+SUKG7c
tpQJ5xN0RyllEBKP0dClM9c9n65gF7Enqr6oIPqYmoVQwIstQmLCwSLD2CvH7FF2FTuDW8ohZHc2
EBBL2OmO5giM6rpfROXsjRcBSPZNVBAv64XmtZ05E3BtWHDKG9E7iD99pOTk3SFBIBxDE6x01Jfv
ZLfaTAs8d2GukOZN1Fy3XU2tm1g9CWabKrSX4fL3lX5KUfbrdEONWun9NEWdvB9XBN5oScIJ22g7
KXGn6oaMqQtKkjXnsOpm50mzb6UNWxzmlmfRNGX8aSRo29vwEfDZOrWdVzs19aW67yHeU0QWohr2
nqUXiIvR9utEKXtYedpF36A+anN0C1XJmp2U3ZKFhR0DhUS0FOoFmNnP4G0WBxYbYTfOM1vM2XfT
h2gNQSJjpO2cnSQPLcruiRtM486cpnbo5vtU1zAfrZQGgkNZFQEIIZluG0p9QkKcCxycDLHI8oea
/EomcbTcOdz0im0Cm5mzIn6Utvyh7GqpPjVttzAcKZe7oXT6GUGf6tpXqvG+P4xi8ElBcKr568Sg
oBAxPYXYjcxmUMIytEr5FE4wvUIzkR0wPJAWAfr5YsGcS6foPza+hzkxKOI+R3Y0mvWcZgs6p66A
tyZ4yTYET5EKBhro+M1umhpKs6nPqWdXanScq9CA+DZSjwcotBovvhIDH3m7Fs2q9x5WZb2lRC6K
nVXWxcX16F1s9CB6sF+X0p97X2NB4suX2xrolGSNxXNxc3Oz1MZunZDYnkY33TMQmCHlqL9oltaG
8oj4DB9AtxwcLe/rxcMoGWFW6auh/wahsIzIm2TJ3No+Yrq4Ct3oc1UX8Aq02naxD6eeDXTqCVkk
IciYfgNakhbX64DY4+/xgf9Sn30u8HZq+cP8san+Y3P+/103jsxX/NNunG3/f/8vVRj5l6dXyo/f
N+S//e5vDbkb/UoybBBFAeNbXXINaXd/a8iF82tE5mpEv+0xpIQm+3cNefgrwyguk7folH3HCXnt
vxty51fglEBEYXhBVqCO/pWG/CeAxrdjWnoRCjdgGpbj/DwLkQe5GmAIzaa/8Pelt+lhKn8HVPyG
Afy+5/95tPs/XOOnlp8OdPDWfC220Qte9eQySzJFlLzJv6KStBm6fHuJv4cgSyyMWmaHDfxP3sFP
oMPP7yD4adyXqxomzXg+gR3b5nXB7LZhhOZb/424EbPHLbmL/vRD/xRh7cfsfJdU3cgRDmqGn5Ol
Q7RaYlR4nNKz/8lQam7sD/IL4Xjkmm0RBT7UTNQm9PnwL44x+PnCP8dLa3ACM/ZcWDUvnbizvZsa
ud0//0J/yif9h2v8FPQ8G2GR0XkxcE0vToqBFu+cgdT+f7hKRP6ph7TXpZz/I1TUhXOWDROG0VoG
QLlr+cMaw9uRrvBPLuRcYk5/B0q9f56A5w1+OhQi8i7r53egFI6qyKJ30Btxxm3D2NMTAuGjfrNu
0Up7/sZ8IMHhqrjz7v3nf/4Z/6dl8vsrX57P3125TjOQuoor6waNH3FxGbFKLRlIS/Mn88Wcf7hp
ZEQK5mGGsesJx7d/+joZH1Wk2tQQAbspoS0KkPzKLe0E44+XHQkjBJP5b9Yu/ZOn76dkYab0/PG6
P4XZShFabaO4blp6kLptM5wKsaKl9CcCvYAC1+NkL/qOEcn/yd55ZMmNZGt6K316jjrQYuqAy9CC
QQYnOExmEVprbOctpTfWHyLrVboj8BydldOe1CDJ4nUzmF0zu/cX7l2eCu3u+hQvjlujwKqJFEaN
D++Wsymmnd0MroEYA71qS2f4Bnzi+uv1INKnDzmN8izK7EOOpG+OZKL0u+aNx0aIhQE4qyMSFE57
T+Epegde4W8RtfdWYs9z+McEn4Wefdg2GqgWtIRW67carQRgCSsbZG0KZ59QRj7YjyUiBIgqRHQJ
FQNwAa2M65O4OBDMnDgrVazOtdk2xFNPS8BNYSwjYTKMdMzYvl+PMNfU/mMxnoWYfabO64BHioTo
7I6TiCbcb/ojiqa3aAfeIA55Pdxs3nRJFyVFZcNRXAclNlerb5I6gmuCSpcM9htOoSNCwBhoEv6t
MB+OSWcrHGxMHfcBDa1BvPOCX0r+u6v8uB5iliH/GImGPzD2s9w95hnSA2IYpK6OQEvwbAHKMGVU
Ux6i6DudvJVJm+2kP0JZsmZy/8G/bb5fuwj5NzNj0lrw2FX8VtcGkn4YTyv318e0+HXOAs3WQlsX
JjcsMYQJgJqPZdzgGXfsKdpcD7M2ntn2TGMKFjy6MKVCMKvtIAyp91aEsoVoba9Hmu2fTzM326aF
oELAmkThIhcdHDl58v1yZamthZjWyflSE4SmCKnOg3pGOzb8XmsrH2VpoalYEojYHxjTnfQyAK/p
pB4H7hMD3ElDREfGeMp7GH7R7139eH2+lhbAeSz5MpYYxgWMfgZTQCWUkMkZMtMugHRfD/Pxm8+u
Fx/fRZUVljJZgNbbbAVIiog4eKZQ29jTmU41gJuO+Av1FifZg6QufwWP1q/w3rL7U/AoOuDunWKt
E7u0CrlIsXlV4EdcSC/H6rvtGEQCrJL0VjhoTrXtfmQnkIc2hMtb4fu4RXZyv+oa9sk6gwR4HnU2
8q6MQGf7IV/zFD6q2/6AAttDdpQ3kaM/X5/ltQHOFn+Te6geCIhUtaa5zdA+bcbC7lP6O+6v65Hm
h8jH99RolPJKNMnvc4PJQQh41AMdsIHV740dwnn7emvsQbdMtk8rq2dpQ5wHmy1SULCFZmTwY329
RIFRdSQxhP//GsbyQ503K8n3I7vO1qosgl2ib6/pJtnicp3IGgXgDOyMjcDVuItuijtEjTbhj8mD
pN4Hq5ZaC3vwIt5seC14MS9uerTcKJdV5T8ldBmo065MorSQty7CKJfD8kDYmrVUfgwLvV+krfEl
Nr73v8RbuPab/Jn1clhZJgsr8iLmbMt1uSkomkxMFLCc9FW1s++w2REykuxpqXjctDt7uHG3K3EX
p5TLhgQaXdUUY5aj0UdXhG5kSrNfzSSgIznFXrBbuzdtBLbs6ji9eNdcjZY2hSwaE3iAvK1wxbqc
YSpRfTeUtLbdu8mQMDhp2/H0x0hTe+1NsTxE8EH4xsuyJM8f9JGRZYYLyauGDwM5sYSCFcdrnihL
i0YBEoETOfgVdW4bH48awNAMZFWDtseYeBtEYa5/q6WjQcbmg1cJ6Aoui7N1WStNLkpgKm3xhCze
PZ/K9rb1xngybryT+trbwn68w3PgmB2Mx2C3No9LS1QVdZAfhg5G0piFN+VMEuWY2mZSmw7wSTsJ
Yzsp0F7RvZUtuPTJVCpNnEGaPFXDLteH3oJvFjQIZlbffdVypE898UegqCthFkekiVTOqGkBGZst
wyAfCymcmK6Q0Pa+9pbKP8B+nyzvn9e/3GKixOUK1Aw3VUVXph9ydhPS6QGXnedHtvKgnkbHt6sv
wjN9jge+2Jfu5i+WdaYzRz4PN9vUTaqaUkvvAzEa5duYuChjDHsk+Zy/OazZ/JlmGPQDflB2ePRf
g8N4026AL2yn9J/t1j1+J9jReenlj3EZKt5r3PYNntCX0xjSIuTvZBEurvpeuEF2cg+RcK8+kbj6
HcTaZ+smOsFvP6Q/3Jf61GC6Im8mE1A73f4/+dgvrSAqd//+RbMPmzRlCC4FcVLVRejNBn16Yx6N
7y5QDLuC2LPpSanb9AnG82rVcFYr+TQbs688RDyzFSiUpG4kUGm+3E0VGvW1xG1vi+xevWm37jdl
G/l09+30+5rt6lLG0yhZKrqqyDh1z/JBVVpWLFMTxpgm2COxsGmCtRvGcgge+VQNKOt9lKnO9k2V
kLaNniH63hut7sJ6WlnBCxcmbikShTxFw9N5vqKUvmuHRuEFoUKM33LS2+MhOmmHyZ+zPvQ2itNv
KrTqnbmSepYy3Hng2cIBCU26KGlbCvl7b77L8mNprHnRLS7Os8HNFkgI4yKlRThd48ujhDT0JtgK
toqTxUY5CSfzBr9Cu9wlK8+HxY92FnaWFcBft0HUEbbGm2AEfQES7vpnW1z5lskOUHgy6PNiL5yk
vioac3opTPbJ7QFjoj2GuCsDmVdBP3YYqVTk2mCASdVn91vO+jwWdNRR+2/hq7iNbvya9SFspxaE
2G5Qtv4SrK6MpenTgb8ie8ONz9JnSS5otGAwMrxnGqg1Dehss3euT9/C2uO+ztOO0plliOY0vWe7
agyG2gf/TY+leoslSPkIdJXtSgl5YRjnQazZratULAbi6yBqKgSvb5p25e0/r8NPH0ehGo67lqYA
Xp3fXIeqlAEviwEOCPbHywpaxkZ+BSpA5oO0vkEB5CGAU7f6ypKnzDZ79yimhmfl1HMDIDvbWBEg
aCETp+fjzjtYN5je2v1OBLCcvmDccZvclTfGl/jH4CAyDGj7roHU+aKvTMDSVzTZANoElcYFcrZO
5LzRxbFCWL7Sx1tOqH3jyy8ConF/fbGYuk63Q1cNRbVmYca8kJRSRq8hRD2zhS3aoWupYZN1PYy8
tF7O48wSYgohQqor4qAPJj6jJ4Zs6MF/BcywN4/pAz7NjrJX3uB8x78hmeXgi3Mn3eWrLbEP6+5P
H/dswLOPy2lvqihlBtzVrNt6h4WRo9tIL1NiQmb/IOBZ89rvU/xY7hNnOFQH9Sn8snbXXko9yvl0
zJOo13pB2E8y2g/cK5DfmtDwiDfdy0ckkSkI2r26We+/LC+qP7/2LDXwttajYBo8FSo7RA4qqDBO
Qn73+teet3k/Nu+fw8M+b5aC9FCTWk1BBWSXH8tbuHj33fNILie5Ohy6v4Zdc4SKiXTD3Zpv6vUx
avOXmqR3IFlExliYLwr20cUjULiVAS4cvWefTxNnDxgzAdUXR8SIkZxKQwRIxPfQf4XRuxLo+rbR
xNklLKdh38LiCSjnN2jq3uXlyi1iebYsAAlwBCTaLZdfSh5rqGEmh0Ub3ipu4GQ04xSMGK4viOVh
/BlllmVM2H9ohHFa9Pl7Ggx2WXrO9QhLNQc+yZ8hZglGRyxNCmJC6E+yjVR4vfEdqqj24Ix36VN1
uB5ubUCzLCLEvZugXBbgLPJbJD2W+Ze/9+/P8kOuiAZ2uYxGTJUNCw1I6PP1CItL2Jja6RrdUHne
WjGtPtMAMCPM1Uq2UsNpaH4K9btHRfF6oGkqPiXcs0CzFQblMHTbgKnqQXoo7i1ep3aa/fImHWtE
O68HW14GZ9FmK60tNLOj5BDY6t475A/jDaW9L9BTHZ2mHmXF6+EWd89ZtNmig67OM80i2iTAiPZd
icLo1+shlk/OsxizpQarL25Lkxgy6vDiKXlWtzFy32AVt90eJpgd2KiA28kjT2G0yHdQfXfr5+bi
gj/7FbMFqUDLVqSSX2GMAFIR0ZObeHd9pAvXfljlf67I2eE0VFWuiRUh8Cg5TDVZGDK7cr0RsXi9
M0WQDxp1IUuTL1NeII95WaTE0R7aW8XBB2sbHc0NGqq0ItDhWVmSizN3Fm6WwitodcircRYO2c1I
i3n8eX3aFjfy2b8/218jsg5elwgMR5YPQpxvfaTapQrBuGAl0uKd3DwLNdtc4HAzramZOXUv7e7o
Xm6NG4RvvH1/mm7kEyxGf052a9XztRmc7TK1441oNRyCeqhvGg+RYu/l+hwu7mNToeypfWCMZveV
WBJc1w/5Rv6gbQT5QcMcwVW/Xw+yfPWkaT55XXPUzu/aIXJ9auDSd5ugZ8DmH8cHdS/ayg5Bn613
Kg+YbaEeH9t4Ie2SnYlx4sNa828pG1siwGmRUx1D8dknJOmj8oBuko3uIPLRvK3oQ+jxXahiRbIG
plqa1vNgsw+H5kMyRtOHw/AVg7zXBJWdxFqZ1sVVeR5lliCHKu0VZL6o6HzrToM9OuIJsWtbuYG+
+whGuX9DifXOc9aqV4ujkwBKmtNpjDvAZR7Rc3JZrTKVRnxbhW9xe9uP364vmcXjzKISSgUbUT99
jhpJqy4ezekVTAvO3ONu+d0CoiXFvH7ROljNVXPo0sfF3ZJMUaHCzJtwfnnu66Gux+mwqX9OTvNY
Cd6nN9r34Z1+4w5h+z02QNeHuDyLf0acZWMRwYw2FJhFNQO0PvwTAVLcKYeVS8hHF2h+Czkf2CwL
15aUaLnLhara1iT99KG8Fbfil2yPiPVT+Ow+oEds0/l/bF6QEt5eH+N0OF4LPkvRQ62WljBdSjQ/
usky8bayioNSw3/2sQUreOT3SL9ej7ng5y7iGP/nxE4Tf1YGcjs1b12foJO/h3LQj9Mhh2cST9rr
kRa/oCpP7Q8wddoEUD4PBL1s8Ap/2uVBsu8qvKladYsoin09zPJeQMGKUh34TGVeLR7jdOrAcZEM
kbOE3Gy7BdTPtO6+ZAUWOen4PA7g7IxwwCcAm0NfRE5d739d/xlLhxFopH//illO82U0StC551dE
XwzlIS6e/96/P8sqqdB3cIT4bJ7V/HAD8S1uzJWy+NoQZne5oPb+9earwgANnZc8XKmsrgWY3eS0
qjbCUmKO8iq71YTwCKB3bXkvHmQajQlg8Qpw+tmG1lWoa2XDtQeX4q25T36Yp6mGMjW36QvhWW2P
26lL9R9U9hVL473MGhQt9aP0cbatsmKQmoFPZOf6LwV8kI4VNfKNK9W/pZbieZh5V7sJkROOOpaB
mypvkYt7KL6QSK7s2sZHaRQdNUTFb9JCebY4ISYW1D0EXDyJvXoleS1u7z8H/NG2Phtwm1cI9tbT
+60cUCj9rgdI1SH8fH3ZL+/uszCzLFKNCnAynQF3J3M/3crzm6nVSJlq6zmacz3atEk/JeSzYLPF
w3dLTeBZbLL8V4LfvBy+ieiv5N6wshPWJm/aKWeT51aNLpQjgVqZsirsTG340aHEe304i1EAYsJa
0xBSsGY5oyj9qAnGGmyp/q1OvyFEiAS3shJksSxunUWZpQ1Jyq068FkI/42XLfU7PXSCbf7i9dsM
bvAJxLGxbXYSj4EYdzLE/FGWQT1bRObt9e+NeZZjEh1m14hbph1Ht2LGJQwMu5H+dj3I8t3yv8ds
Inxx+f3QWvGEEaycbd4NbxV4jHRnHivH2kPhnF6ngLyEnbV6D5uWxaf1aYkISPAimYASl2FlNtwf
KN5Qi/YROsI+zs8rQ1u4lKClzhsYOAsPjzkKkNZR3fcaEyjnHq0oXy4EbGpTbV/lHiakdDAL7PUq
0dwhHQTjLQvwzsjU0ekTCw14f2KxdjgiiALq7RMFZKO2sfSYd0X7kqNRtXLLWLrPAEQDBUyFQFM+
cRZGK6vHKOZTyHt3n++SPTYNx3CT22uN74XddBFodsInnRG1RkptXhx1bNDqN7OJJ1atuJLy1Inx
NfvM8LmA21hgVD5a1JefGQ5t0YUe/m9pLiOI5XrBkG5HZNbkjVarLrWcIYW3V7emhYy0LogvpVzp
7wMHU7dpIV3qSEyNSP8hYmdC7NPKJ7+MhgP0exyskQhEYJmNYkN8rb7loxvdaywFXPksRBXTEO+S
KKDNaprF+NSr1rjJczwscb3BikXrtO4JQnFoB/DJ7xuFSrcUCukvDkCzQZYEGQDBMPVThva00/cN
GuY9ouFpFQtIW6IZ1pnFgPE1moIF/7OrG7dFI1YA0Kr2xg6NPB+lB7HPpI0E9by2uwwhLBVpKGlj
jGBcUIaOggdzrE0Qo0mkvME273ag6JNjECTD90Qo2hvahLzVY0P3vmSdhex8m9fScxsnyp1pDT8h
ONMUL/XCqYpa3itN0D/X8FEfZNGir+dliNNngOHGTm0h7gMnkbQYE1I3QX4OEd92wERLLX4mYst/
lXo0DAY3Hm7R+kCYQax4mPUjxK6ykm9lM4Xaqg8GXjV1XJbfECH2f+8wuTr0pS8/141koRutVg8j
Om9IZ4clQnogEWHc6lJPaWNseuQ4eS1gRpLhgFGhZOzLfe90qizdJfKo49ElBcZ9EOT4XMAKt+q9
ZgnDY+8N6KYgM18oLeYqaVyjEVEoBjqLbKZ/GnmXV7jcaIZ2q6FR2N2Gigxj2DOBm241X0HSXfIL
X9uFWjEUN6MxpHK1MwvBw99QGsemQMoooyWHXPYObjIeK2EdKuFWERPlWytIbEZrDJ164JthhgI/
V4xyLF+HWu7wShINbV8zfTdjEmkvYYO/TAE499AgL7hVorDba0bY7XgJRk9ykMaPflLod4Zuxt9g
JSbPetGkTjddh5OiVZ89NZZOLiSuneYm0iFFo+BRCi1/C1+geURypNjGHhJ8PlR+mO8I0CFIZphb
OQjMd1doFSyxlCrNtmVqoa/cd8FJ0IYQncZc2wlaFfzT0F2mUNbh91YICOKUKuawqcdBRm0iKtGg
LdSjWEjq1gCi/rsvyCXOUU1zH4NE6TdJi/uvIlrofI34Hxl9VDgdJwDEcB3XlnCoOEqQ13tVjBbf
ny5R79AUMT27otKANEKt9BicDgipxUiA7xU9Qvva7eIbUKaYGYWT/QTSZAjGuEjz7MfI64z7vHSb
B98twm+CUsn3Zos+t5mheFin2JWh/1YctCafjLgUq/6exSnCduifTlaaMXyXxky7m3Aw5B8womUM
n333TSxyqT0NWu/fhYGOf1fvWfUNtS053Ae9n31Nugx5tkxOMLXJikOeywoza2hf0QEInlJfCB8n
wMhTNQgFbzNR4maQ5PjqaVFTHXCvUu7lprQeSQH6RpWybKcaXvjoinhdKYmFSlOrWcckFLEhHUvh
RUnd5J5cNNwKSJshb6IHt6qYCA7SbcoBRVyAWSTCX4XXdjuxk+p9ocTevkLSau+2XnE3RGO9RZbX
f24RdHcCuOSH1hjifZ1FulM0Qb2HtI7hCxqkt36giXYoK+gm5HU3eQy49dGsE8k2rKQ6+ZFa0jhv
feQNymbbtEGz7yQzPIUjizkdUL7sApmySS0jjRG5lof8sVLBr0M1sfqVhe5obFrZN/BxD/GATw3h
uTP0FmPGfvhSNDlef/mHbBFP7PyhdFEzwdfM2g54YcEpS8d9IFg56lA1UvtIvEe3JpY0d0EXjM9J
I5RvInw3z25iXdlVAyIrbWjWJ/w309/HMW6/1kFqOVUeN6fOyvz9YHi4gveB6n/tGlSLA0+oVVxr
TH2rDHr9WKmF8S5mDT3CTg1d/JbV+NXTsdhD1QNVTCGH0IDfifSqNClyq4ra/MjzIBbtTI70L1rq
9++lkIiIRcuhltpICFmocmpRghJsnUdOgOLqcyCZEjYwQ4gv/aCgJiq19V73suGxG98Rkqr2tRj2
P1Ux7fbpkKAalUDW/+p9aEkFZuB+0UweoLYf+9prqObSI9lc2sdFjvyJSOUFpKl7H2e4T2oNgl+p
Nkr1FkUbNNeNTpaPXijHJ6Fqyp0udc0pb7MCYfUBDzivbZMtXoTWNtdK3ETdwcJl1YfbryA3cdJE
V7gbZEW55T6O5zzCC8dUqdPfUOzC51ksxvtOTDWs0LVg55tDeF9oyGtxZrTpIUWO/CFHPPiIOJV6
QmPe3yk5jpEISLWHrA5xCG9q47XHFVfXM2UzhKNL4ago7iTstA6FVgkbRY9dp5toAV1cVrssbPI7
bP1czAdYYGWD0AXuns2RLNB/18peQxvM097azI/2uj+aP4ADwswwNXOviaVOCmP3Zb2PSWU9jghA
e8YRodMKO9IQoEjrlcha17r0HS7d9yxvHypUM1izRbeNAwwiMSkb5P6hHhn/kPr4uXpGdDNGOmLM
XERUH5sK6PDo7BSB9jAOvXknJHhPNwOOIqi3qciopXgGy6HpIrWUuXd9aRrx3jS6ZsAywmyw/u0j
4feRhb5N8gyTzLSsx5Wr2ucrIQJ6VHhVtKVMqg3Tn58949D9AQ/U4+Csatqu929kITsEmLhev5J/
vvVPUYDWgTqClzO/9Zu8E5vQ9BJbxFGkE+/hyq5EWHhlEwI+JRDzD2DV7GHhZV6ZZqmI76qD/9fR
Qx9nh3LQTuIkuAlPa6XBBZzLZbxpyGcTN8R5W0sDE6c9TLIwt+MmdIC+7QyIFlso7x7Yy3/Bo/+/
GMX/pqg5lV/+Z2nIl//zX9n/evzRxBc6FP/6v/1Lh0JV/wG2jqoZ/xnJB2PClPy3MKTyDwlOOFyK
qd9gfGhG/lsY0vqHwZNBIUPqaKfyCDvTodD+oXwUHjRFZAFDDP0rOhSz4gwKCUhh8NampkdBmR90
uWYSaD8eSn6iXaYsFm7ospTvTcADbvfzbHIe/3hQX8hRzIqI/wrFY1KRmQvVmO1rUagirxJ4yYTH
kWurdzc6oPywUd4OO8zvnlEk95KdZ3Myrb7xZznlU+zZMIOwiHuZCbWbHOXJDl29r2hur2z4pbmk
Ws07DCKOCZTwci7J8oOcusylKmZ3XSLe8/e+KW33PSqL08pkTrWQs6LFx4DOY83qQ+iipbBouTAF
Zf0kZ/Gd0WHNiP1WDydnRFgvCZ5CHqTI6eK166Xv1+MvDpUe9wTm5WEwJ2G4uVSWQUH4WAIuD2Rm
5DotVgjtaWuzOkvUf4x06o4xoxwIpnw5q4bWNWbJqx53Lu8rpjnvAxr310eztDo4BkxLVOmpAEW9
DOGrOBikPqujrb/pyW9d841H6/UQCxMGE2uiVqMdQ6RZBU0JI0/PXUJwW0LnDuml/omL6z5v1ZVV
uDBfZ5GYuMvB6EGA0RO73a46JB5dDH6Syr4+mHnncvom8NygcOt0ZGXS0GWMxkskrfEwyxb3zTZ9
tXax03/1vvxMjtkjGit2hOe9tQKeW5pBHnGArcEqky6nPz873Sp0MqUun8wL3BCk44BIc6XVCX52
Ue+0ODatxJvjKj8GCRmDvEjPA7LR7Pg2cnyn22lVdKfkHqfZ3oFyX+1TZ+pjohx3wvTqTdz5+Ev9
s/6iPF6f44U1aZxHnx/mfp/WRs8OKwwNweyfrfSurHZq14JMf342pz3Kpzhk6nhDxBWecL6CMlrx
bgniWj1xaVGej2b28WIDX6Fk5CmHLKWjY7cE0aDeUGGx/YO8CeDZraF+1yLOkrGUZJGo1i5K+Y27
D1EKVTNzZaetzd4sbZS+ZHnggTASrK0nROvQxNVR7G/StZU4cSNmyR54A1xBi8c+q2K23XqMUIRI
6el/ddl2jH7LMmk7UEQIDOUeVXjHKtFaaxH2FrN9mgsrw5yGcS36bB8k7VD2IT/PhkyxjfVyj75o
isNM5rSZGNkot9uNab5eX/6Lux3ImCLp0DYQ5bpcmXEnttxIWJkuOLvBS20EdjGe/OUiTHc9kjab
XdqhXL9o54AuoTYM0eIyVInfUNi7kYJcv2fgodlRJ5BKS3wvKBFsK0UQ0IcPo33TiOU3QcIKRxh6
YWf2angIc3SuK0g08UZt3PEomUJ+Hw5qulX1xt36OiyXOsSOKB7lfKeCDz0Evmc8o/ThvcByRWEj
F+U71a8LDb/5SH1H7bK4wWE9xXpY0YeHuvI08yEUJmthJ7y9wZznrsefColO7MpvOgH3pa1A1fUE
McvfiUopPKijh6NiHEq3VQmXTMI+b6eLkfsoq4J0ENO2P2RoO5/wtJVWdvps231MJkRkjdMa1RJd
ny2WEAb7OKAZaVemiP3z74W2EmDerP0UYfoFZzlLHWQkWdNY4VXl3rlPSMAeTAeS9bARARWuw/hX
A86SpFLmieI2DIln1dE8JQfvCf7zFirkf4Rh/DTA2XrkpoCjEg5UcIMzQCydjR3m9SX/caE529J/
hOAqoqhklenxcTmHMg3vJscOhe4iXrS3+a68xSpg3x/ybXFLkt5Ldngobet9LSvPUuanwLNM1llV
7gvKFDh/k9zXKsFcs1k5OReX4NngZktQVfKaAiQxagTtWuvF6lbuctJSxkAi59/TN1uCgitXfdkR
YSKPa7/hb7bx7/UddPHHNfrxQiw+kcoDDRsHBQWx2Wgo1TXlMPSKHd9Onbj+ENxa+3AzNerXMHbz
AgJf5zLWbFwh1G1EkYlVOwgYxKwIMB5bw+52yonG1jbedodVqZLZ8fIRVNF5Q0CJMrhNztbiEA41
hpOtaqtPoo1mr+To5SZ6Rrd0az3reHPibox8l41UhC0cs69/eSsooDOhHXPD44Sdg/5UpaiRoSd8
+7PbUgo9KY5yCF+mb6pv+m2DGqxd2/pXz1GO10N/jOxyF16EnstHgVDQmr6ZQu+67Qey5hS+6x+4
msAONq8C/G+aANseXt5pOPxFcM0fE8+JZyK0wAKbAxkEA8APlSvVRo5Z++YVibURxBJv6ZS68H8y
VHBkIDdRqVDnNb0BAmCgIPgNPi55Q6b64zotbyEI3yFudoTzvQnvjdFWd+4m2eGauFoBmF0oPkar
Ae5E1xAdHuDolylPVeOoRbZFtT1EpxR0J8f8hb+2cUH3XB/s5xzHuxvDQqQ9Ufsj8GUkPRhLHP8k
FjSudtF3FGtRFx/svxdkdki4lGqwzOTjJZDUi69VdTTbNUTxvIA5zdnFSGZ36N6txDKpGUlnSzsV
2STcdzf11oIf7O2ytUNp+tdm2+Ei2pQozg52Iw7SUWynedsbzd63oy0yiZldHoQvwg/EkeUdjkps
xn+qof0XMUqfRjp7nuO8Spl8IHYvveEqcTPAf/W91rGK3Ln+4T6fTtOcUiNiH3Ct/aS1l/nKoE07
QYlurRRFoezLXw8Ao3Aq7OkA9uZcXqwpQgwGpq02YE6boXgjf/t7EWYfCsn4ZAwUIrhjswmr27Zd
efB8JN3ZUtApEk7CjhTpQYddLgWarZYVTPb16r7buifhIThkz8IuPRb3rIsnn7J25ZhIUegb/Vg4
0SvwQzL2fQYhx3JyZ+2UWNjSwMEnUR9d4RU2/2h161UQamvd1vvk1jMz5PrrZzl+vT6vC1E4AIlg
cSJxIs5GLSixnzaomNld7G08/Dvz1NyVfb2Sn6Z/Zja5cBGgIPKymt6UszCyWw267nYak1sfJ+oP
HiKHcr/Wjlgczb/DUGK+/Iaa3vp54feajXPMd6lovqY+ekTaKlJ5ugD9z8Nh0VzGqdu+LN0pDhCG
B3zc8eHat9ySRHVb3QI0368pLi2cJOCIuJHJlgI6Wp/NXyWqeSNFrWab4Yvf4J9Z2ZJxI5Exri+H
pfvBeSBjNoODX+LHGfGhOhveMvCXiT+N2/weyXfJyQ8lN7TbcKve/sGk8u7FwxqYfiFbGRLFbFE3
Ge0nsZ3BAyvke6UG8gacjqzYQvDr+ijntcQp9V6EmB0ynYfyWRFX03IMnr1qN2zbl+IO0yXjLgDC
Ywun4UV4xChi9XhbGpyK9jAO2oC4AFpdrhzsn7QgqNA8k/fVyXoIH5NDDC8cmQXM+faajay7c32w
c1jnx2DPQ04/6eyMU7URl1MSDMTZ4of/OsAqrL54N8k2u9N2XP12gv2z+xbfZ4/dg2+gtAO8YX/9
Nywt3/OfMO3bs59AjzDyqLRrNj1rB9WHZ/AvT2FYZHalgiu9HmwpCXDn0pEYYvWgA3wZrMT6MQjR
x7Dz5qR7wz5y91Em7K4HWfyOk00hJVuINPMXBAZ//TCmfMdCzB1PT5w8+e16hDmb7I/vdhZCvhxH
o9aWkveEqHfgsoWTuI0pA7uPLnKACJh4dvJS21/lx5jXgnVKdsK7+nz9JyzNJOV2hN4QpofSNlus
Y2uYOe7Imo3U5KassRtr4NAUL389Ch1HCB9U9mVuD5fjFLygi2SXcaZutJcrwWmqp6Bd2/JT4pqn
bNT3J6V92CVoyV1GySMxaZXSBzg90Z7u3OPP0Y4e5cMauHRpqZ/Hmc1ZVPmN7GMabiteZWO05Vit
egQAMZlUvF2fuGli5kOiRouo/6Tg9Ek8Ny5Q0a69qTsRC0cxfEoLcZM12YNKVy5a42MsrQXeMaLM
+T2pfM628OBaulIJvQwc2NoaSuuoRXOq8jW22NJFYWq6gU6m8ow25eVnssoqrPCvkO2g8asbJfHT
fep7uV33melojaTvMERGyAQ1k6ckruXH61O69PU+uuaUE2HNz1c84Mg47cDqIt2P0bjtC13wANJv
uE0kmj2JJw8/rwdcyiPnAefJGTSvhnGOhMBEcuhl61AL6UryXfhy5nTacMdDzxkC7GxK69YfZd+U
gAq+FM1drZ5EbYWiuRgC4ACEtKk9Ozd69DIc2jyAL3bT5sUOmFB2UnAS3spmONp/ecJMssQk3IMa
66cucNZW49ilgmxbSg3l1EDM4v16hKXBkPMg1k2v6U+ulYqgxb4nybIddaAGBEroRbBHB2Clnb5Q
g4JQpzIrVIFQFZwlJKyEkxYrYdl2zc7JwYzq7Uv8m+nTGAOqoK9BIZZGhTQ5AHuYbcixzRaajzw0
9SgLU/oUDPUAnTv6Illr6uQLyxnd8ElsCHIDvNbZ9k00t5L6kEE1FQg180tsrGzQOWFjOhVNZSKE
cXmyrE83YXJBlDUpSa/Au3Hrv3dvIFO3eF19a7eUr3fqrrrlaNytPS2WChPngec344KcGKoJgfU7
7KKwFYkd455DJL+XD2v3pbmE7ccoEVelmGIpCwpVAPo8/KhymQtqYw92D6OVQX4Z79HWOSlb4VF4
vb7oF84SqssgZEDmANucs+0EHDT1wMUKuYrqaFP27otSgv8rMp6CviY0juqtsf4Xci1tMMSHRZ3W
DUO+zEupWGJsaxEyQRd78PU9uPBNFHeOFa/hOdZCTX9+dv+MijYKAq/E6Fnd+Ri0IOilBz8Ub43k
trTJYNsgeqrisYO82WUcT3NboQo6mqY4NuotGPhw2Ep0669/rIVDcuL2c5NB24V2ymzmtKGOg64Z
JVYHpMiP1/QkpLH2gZb6ABdxZtOmpwmCCu1HHOvb1KqpN5UT/I7zPaJo14e0uK81Tg4SK6Aw8uLl
1MmTdH5pwbd076J7ccumPrWH+EaCA5Q5/ta1p5Y9/YeV42TpKcgY/4w7u69VVhqZfVXDVDnVu/RW
/uXGm+iEU+TLeC/BAgOhTcvtQVvLY0uZEo+oielMI+DTfQprSikIE4Wm11E94Y9mG+jQTeTWzqnv
RSdeh2pOMzi7Lk4oMRCs07lJOeZyhqs2SzDE1bnbHIN7YycdvL37AscLAqbl/AeF/otgs0u96pWJ
ULUGN4L4a9wFGyW4q7uVnLW4Zrg8gZmcbJeAPF6OqAjkhIeYK320FOujDn2P5rlNqW7/h4Rg8xA8
IH2xsmaWTu4/wyJgeBnW1TtU1lQwGF7c7SZag5HcJQbGk/nWLBU7iFbGuZSbz+PNskqqtSXlBIYZ
BS4usUdByMG0u3ahsR//g3sCKcUwRY06Gprisw+XRUPXJxmt7hx+k9rbqe9uwzUB0KUvh1grrzC6
FRzm82KrX6ajjmKDYg/lJnfw4XWqveSED7pj3CEddyudREc9eM6a6OJy4Al9Dc2Gd8wcRRYPYtV3
EcPrbFjBtm+TZn7Ld9j/vsuv9VZE8nGA/AFgcy1pL2z4SVPA5JhFdBcL7MtVA9WqqK0mV2zfDHFN
flSbr9dT6MIhB9qXKx5FCW26NlwGkF2rMtGSU+yxDF8tlwvYIJf32K6Gmzik+XU92sdT6DKdcHLT
x7d4t+v0iGcLRWvKXI15QdnFL/5xCD8+XcT6MPyEjzgpZ66jIj7PIBEZGkBCXPRwlL8cYA6wRAK4
o+D60GNdPCRvavXXL7DoloNwRpQU3XJjfoLXvivUPrchGvlSdIhzWF/AoUVnZfI+fyvCTFUViHdY
7Mx7k6PYy17XE0Z58Pf1z6kDHDoWxsCnDhi0tNH2ClosyruykkrkxcB09bl5IVLEW/5yDk3Na5Oc
wpIdvSk/02P07B9bZ/gRHVrnYzdsydPAijZUsumKOrkdIyhifhNv89Vi/edbzCQR/+dPmZ34LGI1
jUt+ipSbx9ETX1XZP1Alufci9wZu6+b/knZey3Hj2hp+IlQxgOmWoYNaOdnyDcuWbYAECTCABMmn
Pz+1L0ZqdanP7H0zNVW2tQQQYWGF/8tzcFFBVdp/Pfmn7a6V9jgFUAt/ZLeKLFUWY+hCkMbfQubx
tW9d9DHC2a7DYYsimIeqjvy4Bo32a8MnIrEYMVwmy0Y2Dk1O6wJ/54ZSAJwVcMhYwBv/YkyH3ZBE
6Nt7nvaIr7PY+zGk0UUJ3dl2kzkbuB2b3blo8Ik9hGpx6EOtCkCfs1x5h/ZBM3Mg7xiqm+sBD80z
yhaffWC4v+gfWtUKsBmPd2lYrfUWFcUO8v3YHqBYZ0tQll+/nssT48C+oXido80FVV9H61jPZAkr
q0aSYEU2oIdaVmcsnDrgPpg4XieWr/OpqdZUyH/wYepJQG/yTQgtI/tzpRkn5u2DuSNHVIastPsW
5jqNbmg75gAFMjDnv56301Zw8aLMAuIm4ZHvYuzWb7UnUN4bTClatGMDWWA5nPHmT6SR8FE83HQ4
2vBiP44WRmENJokQIVo8i781RHsW8tMRWOvzkLbObx38ME6TtiJE5zOcmXFAs5tKOKpOVmE7n96U
XfPLdNGFjWpaI9Gtnp/bCSdcAfyOeHqutZ64V459kK7z5OAFRfhWHxw8oIQxId/YhYDaorzm1yZd
y4Tl1Vm7n4/gtZ4cHJN1+WJ2jq4x8JaxQ31EiHVajjECMo/Rr5Kk9q9iW+/1dYUOvidm/z8sf94z
Hw0f5dCXQUy0KGEY0a9YueI7ou5nNs25sR155EhnVx0oyBibeHL8lR2IrzwOWxb8y449hAs+DOY4
UDxFgLjNDSx1zSPePLGSNz66r7/eLSfiMB+tHB0zCDVDAm4dT480aAS69V3/xDfrMUC2vU6aHzI5
97o4USj50ebRuUPmlje9C5urwqm6GG8RlEmKDOFvLwZxHIkfaEVc0Xt9dc47PrNAjgtpxxHl5Twv
Maeo74Unth+a4kyk+JQJH/Qb+Kg4t9dGsg9XINRGnK5qTZAU5MGpfo3duQ7IEwYCqEUBbxMhMQc/
+KMBMaElfSorsN3YlOZ4klXk79eLYv0VPzq+kEB7Z2H9Dd7d4nY3C806WKhLk0AUdvZuG6htR1LH
wj6HJTpxC620Tx9tfOjqRDPu0XjGgko6Bm6IWyjcrt1r9Z9iS6FhLrP50G3OJd9PbOAAHYOoJMOl
irL/ow08dVBeiAYKwQwBAVrvSdjBdtC7CiIfX8/iqWUOSwiTrTv5P12K76dRB16+dHBUQLBAgDO1
MpNN+yLjqdyVz2Gc78idgj57ezjnAx832awGP1g++oCDlAyCDKDEa/TI0it6R+9NIvc0E+ix/4HW
76yF31lBS2/VCjx3/p9aPu/HfRS8q/OxcscS1oXzMlqPnnXrs10Y3ugwOnN6fb7rP45z/dbvFmqb
27pTLmZYe+VuYkFqCbJf+Dl/+uQSRcjORekUAgaI5h7ZqWVnLc4MOxt/u6rtF9kIOUJINm0p3g3k
TKXWyWG9M3c8LBo00WjDHCRrYlP+DWc39fjZ9+3JnbAKblkeopFAWX0cVV+1jssEvpP3MGfqugH6
r06cx+BubTbjWbBPydkGojfVt+OzBaiS9XES4XF9LF3sz5GFymuMzdqqKlYkE/dR7AOivh8P40Xx
2FwDH4l2bv0Mef3duYDvqSEjdQPR2FVZEgf8xyG7rT0Nc20H0EK4LqptzgvAWH8651Ccp7zD4K3N
2IYbhE7kIyd0qUlpvNkKAJiNDZRc+T7cNtCAmzYLVg+343JTbAGBClIPKYjfqDl4sP99/NWDiAni
oYjI4CXoHR100LtDN1/jotAc3n35ghfgW6E7+hDy7xCWWT+x+PX1kXfi/QdPE1jdNQAU4dQ7WlJV
ofUwSXicPbICKL0BRQwBX723dz6q62/8xwFwYg9wDDcJfjZbCCLE8mk+l2L/fEPiC1M0MwKBglrr
Y/9zRMTbcgXih6L280QxBRGhcbD/9eGzWsEbY9U3cxEl+riWnNEsxFUwEKpXW34fPJIiVJp9PaMn
h4JxYCrhWn5Ss50pgxSzgnJE2zfpuJgHRy67/83EkTemRjeqpiDIEexdEsKRzw4h9nTmMvx8pGGy
3o3jaLICi3s19kOeyKG8FRPBqu8oKj/9kZyxdHLGcMI4eJ+HcJKO/C/HoN3MrqI8qeYNRLVSqHml
/8WEvbNw9MrwVF5Ll+CbTAt0OhEifLECdWYUnw8qzBeSNmvR0IoQOjqoZNU70KKjmC+FjLY7azdG
hBPEKg/1ifZCzn2fc/bWP393k9aLmhCMcvPEHUgQhzyqIYQ1tnFT5JfVDJHar6fw1HJ48/dWuZA1
B/zRXGeXUJFpsRxcH3pSRv0ECSz25b+PoaC2C5oISAatU3l8b9ekdpzJ4SRZqELlkCgf3bncfz2U
U+sNnXlIcwVAmaDT8eNQagaywdQykuQOv6Kyd+MaWtv/xZJ7b+To86A8yvJMRHIwpMt7gg53Nbhn
Vty5cRztG2hRuWjZxzgK3kWxrKM7UtAzkbNTq+z9MI52TtGiRiO3YGNuO1SElBsXld8WfV7M3dcf
5bMLig//7qMcra8oL0eHWZgvbsDB7qGkC9mgIdxWq/JQFW2+tnZm6o5rQsD1tm2Tw9pUkZ2W7SZU
/OV/M3H0TJ/hzSz9hJmTMCFsSHM11s+vTZzck8ic4u2AqlJAVD8uZK68ug7LkiRdp777NktJ3/xs
239JTsXbZP00/5g5um6Grq8sSGDDzOz+YJ5+1bL85QfBmdGcXgH/mDm6cLxGsyL3MRpaNm3sTurG
dtV1QGx09EIJrvlvlgC8ARRzI9f+qWAhWEpBSQSWGhF5lSELhhzDuAxnunlOfSIUjKMeEkVOeKAf
nTVy6ccKPX8kiYI8FhKNudBKdKg4cxScM3N02nBGfKjkwgwGc1D1twJQqMryz4RQ183+8SWwClDj
eWw50MiBeM3H9eaNVUGbDlZonpu0E5I+h2N1bXfQ0Bw6obJ5mDW6YRqefb3QTxQ6rZVVa3k63uaf
QwDzqiA6QGc6NUlx3V73yXTwH18VyjCqH2fLPtb1/GmY/xg77keceEvhEzOWBg8NtMqBham3/qX5
Hl1A0WNzrq7q1FH0bmju0SYWrjODDYOh+aG5RW7oqjwHDDqRYPswe8dlfSgThSpchAEVz96rBx0B
xDZMUu07oNUTkHUy8AhQxWUn/e1Ux102p8W2yaYs+nu+a+TEy/zjL3O0zUU4++MyY7xjsG//Ds+o
C87UFmi8/t6kDspqzk3wiSsM0ixvjfjAaPvH4T1knomZZc3SCn5SV+YPlgluc1pEybkCkxPxI6Cs
gfYMbdTJfY46LFGzNHlboEdW3shgN2foab3xvoV7euNHcXcdXfHrkMf1JeUZ2KJnngWnB/qP9aND
QBBZglIA6wuEkOLR55dMei9URD+WKj/jF5x4L6/UbmQrUMAbfK55FC1HmMLJydtblRSQWGN3+qF5
4BsdX14q6K4lZQwhxzwbdmux1Lma9hMn3nv7x6WPVEy1RjKMJAhW2YtJXPeRnvXpT1RifRjlsUCA
RotiOShYGTcuaogRAMmgMpoIPMnNCMHcOD94Q6pFyi/OxeROL6Z/Zvg4J9zjGeuXHWwLaMV0jwuS
z8/1BS83Zkr6q243b6zUb3ZCJ+WExPy5xXziXMIEI+KDyDKu/+NXmRcOpdRdiAlWoB85BtXT9dmA
1kkjwMEh7o7gy6fErBoj6IFYhCTsp/N3/rmKnfupukSgM7hgCd2Rs0VgJ5r7Ye6dySOPdhYGjGQJ
k+YieigfwR9ai0SizN6WP/UzKmfj8yCzYx3x1YX6YPTo5ozwAqWkgdEVE7QW+ND9vPE31uHfH3bR
OpHoVXuDoxwHUoIIytWeITytbQcRSKB+rWcehjE0eM+4HJ/cNThOeOn6KJfFk/BTLFJBggrBlImn
viPjmUPhxNn7xROn42aCAMvXDsCn3b4aQ4caDdBcgjfb0SUJhivQgb4AXZHkd7VSV1E0JW2Un/HZ
T40JCWi84yHFDQ/gyMzkanASdIS7Kew3Uu5c8lg436CWlhp9jpj8aeljSO9tHXnVbieqqWpgK+hs
cUUCm2xJYf/99/OGkqHVa0MW65OTm9uOT8JuYakK0d7H/yr/15L/65NiHck7I0f3DgSrrSZXMAJU
3zeOOg5nqs40JrxFtj/4ZLDh2QF4VNRDZPTNq3gX7RhtNU0s9FnqjJ1z5UPJ7z4afXDgbM2GYQv9
Y68GMMFXjn0BNbRafUM8sU1sS5R+VkE69Un3nvNTVsp69Y01z1uUpTl4bQ7u8puiTA3+VzN1FqQX
i/wZj53yhaAVYWON0Csic83uxtL5UQiP7twepAJACKCLvOrL/QbRuzlIq+T7BoDquyjq+esUeOO5
HsLPJ9c6ByhkQSQeCBj0hH90v8ueFI5BFX7avQqUQT0GBybi4N6/9G+mKnZ/WiBCn8/9Op+8/tUs
6mOgkx2uDQ5HDlvhWqDZB4ynizYQZi+UKl+tqR8PQeCIS2+i1n7JKbvoB4Ul3MzBTVnTYDM0vafi
2db5ZmFBcNV7Hn9sSiddSjqlTVSyxJZ1/gLFXl/Ecm7afbFI4DsWS9aXTh+xV4my1j+F1eVXlYJG
UyrmyHsaLL89N7XrCv20uqAvCmgw+l6s47yKsbtGgB6AbYLVW7otlKGnLc1XkedfX2/Ic5bWU+Hd
OsbTgmlkrVjKK+sg3GaXo9p0IHlsuf/WG1w/G8QcEUh7Y7IfrRY3V4HfEY+lbVfi+r5sq6xZdNws
53Q+Th1kOJzRYLjGCeAvfBySE+YofLAXjrKZMVa2H2t2ZihvP+L4+6wNGRAiQW7wU2misRm4RCFF
HhYIAUhPF8ZfQKej4XMNXbSDxSu0awQT1Krzklk/iwK5A9T15EbH0iEm9Qtj9qMJgthzWpl4/Twk
7rj8EBOEzBvj2N8i7c3bwmfDVVFTsR+IqC5Y70x/apN3fyvoiXZnBnXqrnk/pqNTczQIJ5PIwZiY
tc3pi/QsUJ2zCbxYUu2/XnUnbYX4OqiLhVolXbf4u1WnOtEgTKR56rgkDoHMqf/0fbUd7N9hPf7+
2tapq9p/Z+vI1UEIutNFP3DAL8ym6cpk0n1MPX1mSGfMeEf5Os+upE2akacc23WorLhiDaRKRPb1
aE7tVzgDHqoOLESL3w7HdzOHs1jKos15OgyohnSKCTQqfhCGPUFRqD1j7NROem/saOoW5hHUnq7O
2+j10JohgdnbczGdO+7Wz328nQJU26GvClm/z/UbJbQuEWrhKRXNE/Td4xYCda1OZxzELBJbQvX2
v5nGAC1+SIyhvPjIsRKOVXqDwwo4Vu4FG9yHpa8fqNZ75YWbr03Zb6rQn8eH3nDUrHlrE/fx1qKo
VBoKjA/VMM0mcstwiWvqmQu7UdHWWIs5NDhCNmAct3ikjmiO6ks/vKuA5XrBzdQD0hJEW2774qCj
Ytn5UgTXCG6Nm2poVIJWxWrjjHP4Y+GO2ZJyCa6a1q2BtygQRWQ9SMWAzByYdqBs4/Miv7UL3b0I
Tw8SEgDoF4wbP5fpNOfQ1LcqrS+7orBfwn6AQqfbdjKdi6qEQmho4iXXkb8xwJlvK5B1ELyREGvq
Y6WN/RBYs3zqokYgARCZ4ZnmpBueRC4sg6JGp9vPE/ZEXaK+Op5kWx6GIDTRY+dNgU7x6ZHT1x2N
GUpv9yZiDagBeTXHdcibHTKL3nMd1JRcLsPQ1Ld2UC3Fr2Jyu/BVEdWhQ0H7Io9pWQ6Xk9e7V204
o2y5U9GVBS/rarKgxMm1tr73Bvqcjg7FJSTsy8ziDb9wZKNenIHmu2LsxowVXn6P75aruM+r6ZJH
qr4ShQuICesWEDxMf0fwTfagY3kHF/I+O7cue/AKfHVpLWoBUa0usrYcAHQL3BYoh6Wp09AM94Nl
rH3BoAYZQTHxFvQbVcaWWNC1aDttsgCrmszVCHF9KmKLQQItasukQYarV0GUlJ3MD74N3M7SUbOt
csE3QzUX2VpYaDa1E+r94lQy63Q9HirPBqixDqvHYBqsdARVJAbCQSX1PPC70p6sICNwQ5Y0DCZ+
abgbobkj7FBQ6uKnzar0m3gYpdi7IHLE88isO2A1+4wKp30guZE3Q1Q7qTW6A9jmHnTuOUBOYqbD
ev/WZmsmXyeBlEAf+UG/E7nfZWqJ8kuncgIcYFGYzGFelwk4Hc63ubF6SO3UGgaQG5d2Wd5G1Tgm
+UREKhzA15A8HS+aNgBbx61KiTIkQMgPjd3z61osgwWt7aj347Boglva2vXealYuTsP5Nnes/Ffu
r7B3q/Mg8iFnfREV3E5ZM7cZPDqo3FmTTOVsOZvcWOFu4boGNkLaWzqOXhzOkUiJF+mYcT+6kMQH
Vt0MChKzPYLqpFPtQRHqXjHHg2wKi+y4DyUk68oiyGY21AeDirEMDZfNplmkyNzRKhMZOcGz59U/
PGGCGOKCAKB4DjI1KrQfPbQ3JU7eofhLjOLZ0YPuUi5BIYkLSNFsl07VGYEE6T0FMeNvEYwSggc9
SDqghW6sxqAqB0ijWJd6vJzVMBxKzeyHMjTTLlxAqAv1VWXa+TvGZ6WM0vbO7n3nWiFM+ZAPXvVT
Kmd6ok7bA0A1LptaquKW05nsJxCfirh2omkvRAGdFhSuQHW8B4VKdBW7w+O2eYkCqa4md6wPTjVa
IJJ6Rv+cbEJvKy1dvHRy8qSFnJLBIRFUiHvRvuJ8jDKpRpI6jXSvGSfRki42nzYQj0DEaeZlAiFo
IDUaXu7xn3yj+kbsjB+Nv/0ZbXXo/UK0iFg22nNZjTXmk/Jhhu/0G/xIsIQ5CVUHmYR+fMydYHi0
7ALbilpTtekbd/o9F2p50KarhswbaXENNgnedI6vxQ86EEvHnU2mNi79dprTJRoB0lkc8eBavL9C
+eqQKE/I/QhhF1Tfwp9eQNPJqDFyXwxtdSGqvL5HqYtMCk3ne0Rw1TW1NQeAzl6ewZ8DuRMs13th
t/xuBbvch60xm7f/Q6AK7Sm5NBsKsswuxGn+XaEQ/x5a0cXBAjJ5Q90hvxEW/i8M4PlYnQy3ROGf
4Zx2U9GZcMtmH12qZlQb3oYaLKXIPPbeQJ+CWpvN4uoJJx+X6dvPE1ETbGTezgbI7K54hmvgs4SF
YHC5wMJkdsSXRHe6uiHoIn4tg0XsJz4D69MWw/cKDbk/bN8h23DJ84uZFWWmcdbtEJ8ORDyRrr5d
tN9e14ttPSDhQexYBByymr5LtoFwd7Rw7WucH+4hgsz9kviqWw5MhaFM/M6M6ULd6QbVWXPWuq3+
zqpa/ISbze91gEM8LlZtjtifyPC3Idq+LZagiaMhghgggvFoqg5J+I0V7XznVUsgLpcqqjOD6pIE
KBZ6WZW5kGubBtmzFvdm3JOwTWpfoVHNGXI3K+Gy3XfTRC5H3LpJ2C/WbWhx8owfN6QhsYDokS1f
0gLQgy6OitoH4qpZokwVDAA2NvVAK5Gwwr5pI7oLI9Ei78zE1VK59B5K+FQmIZnCu7YnqESyCrC2
xTT3135emJsqcqYHlc/1a5+r7qajvZN4AhGxOAIP5gn8temuaTVqDl1t4XBmy3Rv0B/ySFw+/J0m
2oAizNr8geA20Uk3OvKhh5hcpgNJH2Zn6b5bQ/G7Q1VhlhMU3aEGbtj1hSf+dkAB/eFtF4DYNvrN
Pb6J2gi7AgyRLZ77yAJVPrskEA+gadlZ35YtpEosbccF8gEpMEb+HlxNARyWtFXMK81va7cZD0Xd
do/jqJo+rvHjQNn0dXXV107+6nmz9xc+MoVng0svgVJoyxM5jbhkAeo5TPgyh8ou68wtHPJ9dgmU
wCdIwcRI9cxZZ4HiCR1nNuBGssCZgW7sjs29uJslYEhIXc8vIyZuOxkzLvGy8CoueR9ehy18ktjm
Bd+jM5RB8BDgqys4x+1tQRoLMKjeuvQGVXEIsUh60bnRVc/HS97TO4dvgNoIHuxy4betVvLK5S7H
8mqr3WKjIpRW+1Da1tMCNcwyYgl3B8CREGXaOMxvM6iBjqCHMR1t3HoTIDTUTQlEsZEha3AudK4D
TFSE+FHcVkR9U7UKM4hP6j2+BbhxviEHC/Dvg3GU+wJku7VTas5v+qKJLkWfh9cUVb8XDJ8vMxP+
VBP4PjE0Skzs1Xxp4YR53VYvTHTxFI7DFfqk0QYKulmMxAAairlXbRbkse4AJW4y/LUwo46WF30R
0qdx4fBmZvxw6TrkBm1DdIkpmFQPwJzIuzkaahwIffdi88rgPlHBb7duhizvHPe6hiP6iISud1eD
05WWftnvbCHZheUOI/JLOTiGYxFUN3IuintoC0HCVJQyC60yuhaOARhM+cu8weO7EAkbcUTH/RQU
BxV21T0bq+mR9rO8MIsMM+HMwbfeVWVKodhyYwaUAsZvYwADU6b9XBegIqq+uu+BU3lCbpZdj9bQ
3aJfV9G4XUS9r5Ry9uHQRDdvQ6bcddO+75usW+rfXtOxK6LzZdOF4ERagNCleIPMCx47LU55gXNX
lV61Bcqk2jIoyqzhXnlBOehIsVVWOBmYwN80osdAjF+vv3RUHP5zSThAWjJBqy0JXX5XW9rZCx3M
0Poy9QQ4IBU72s1mZ+Vde6XrIdjDX/PTjinEJ0fe/WYMNdExMiT80M8uYvZz68oi6yB+9Y21LbCC
5cwzZo/iVgSlFesOMjMtIWWqyMQy02uaWjbLdzm2jSGyy1xtyyuac7hbIbPuB2KHh2IymAXcwZvC
nrA0xzrYaTo2L8rW7oMzyyFhsqS/pMjRaCQAB8O9GmxA+NL3dWAHl4Pqph0eOOIPFCXqB6fkTeYZ
2T/hPi63IZ/0hTDE8xO5MHtXqUHch0OHW2+o8w4zhJUJIGSYsQE7Q1QgXCSMq6XORL6UP02ZY25V
a5PD4lr62Qvgn1pjGwIN67YPquVR/PZ9RgcdxzE1y/RLaYYYHRW9vFAelhP1iHk0CO+lalrclEKd
8HtT44U1RHlI1yO8tHBOTEzu/d5020bXzRb8G7VpcSql9SCBvlvEArRm6W988qdTv7FaariSCsf1
5LoMf1Swu8KtmhkPMLq0eNEO+MUn5la3IBWPz/mAhd/2db1SGaMtVkdzgYQM+1N3jURpb+eoV9ZF
4T3H3RgkblVN226K/Du/Le3DZA+yTR2rgxqOCbi4W/ypvaItC54GIgcZl4HNrmTE61enQE4/cbku
7nxnbJbYcQhBDEm5DBxMNJvHvk/w0qzK1kp7p3Ee/cKKAOKz6bVX+cvNhIjbD9TiQbrNNxFvY1sR
+BSdIeEv4CYZ9K5stIEWVhGmUGhBCrS3erohUSQuB63obzOu5O+gaKo2QxTN+w1FogjyRDzKhFVN
v/o2iFQmpoL9ZouJBBx2hHET1guAW6mbOy9WqEi7s/oummI7MPOrKxEh3VtBPaMdHuqcjyEeDNB9
ZD22yEJWr99D7vdG8gXeVjhiEc2iEtdlq/ULVtr0C5QBg3KUIBhZbNVwruj6BtgqMpOD0lHXH6yK
QT+XKtU2SQjmKJBwo8pvLIpXbkKDofd3pHTUvimtFRvYNwtKdhy4896UI3raB0HN9nbbws8daCTw
0LabEO7taAowm1plsxgiGvPdSK38WdUj/+bxqRGZBC6y35RTOwdouG+hvUy9Ar+Dqic4iF4fXSqG
QzLtjZLtDXPtBr9fjxGEnsQMDpFRG0NnrH4MBmsuXMRcbHF85nXSD/1sxwo+mhsL08FhMp5rHhWR
1X1jNxGCFm6B472JvBEK/pQXUPWYK0xqGHB+JwJ8sJQRCoe0wWm/oY7T9IdejBM6e0hj/vhN3b2i
OYC5aejCD86pN4eAwofBfI2yh17GSynpGjmXbrszrSnDm3Buyp80bPm3cGkL1Jz49VxnrAzFkOIW
DsluNMBbQM2Y9dGF31C3uXRaACxJz92bEVLV+5xyagDhyi0/Lecc/UwcYhCgi+ouX3W25hz4CMGi
TWfVqIOmouMaKyLsVJo3b6wMKzTrD7DxfGlr/K3MMgADbTwGsfWM9Iu5dSGrNqK7PCr+SsOcNu6R
NXsExVcWqZqn4DYwbFbwdgoxJMJexm8KUqv5nmmB+ZuhKM4QfbRCfGYCgTacpwHcZwz4V1mi32Wr
6QDqrMmbmV0ZMWi+MRH+kPkdljBCiuyiX4DO2KmoKpbEwmMeykrzbMyurl0CX7UR7DeEzvLqEl4c
PraDkEE8gPL5ZDh4FljKnvNiShtrR/BS713x9psq7Oy9qqxCZ31jYUmQSVX3XrMMYVxUICuOuJPd
lFhu42yXoato2lIIs6VuOdoXLR66z2tpdpgtiH8sW1Xk4PYaR2DdF0jTYcoMpXuOuM9hDlCKCtLq
VG/kws2zU/qDj1dgz+/J5FWXEkF9d8NI5b6E0zR2KcXxfm3Tzu/3uXTRcderKCgzua5X6PHkUYZF
hqugjsLrUSJDCs8rxMpYHB/aP+OEmECMzmSrjstmxPUwUPPHEwxYZjWJ/kAc4rzgzFmPAwsrj9EZ
131g50sdj/aU36BSpvs+chwwYOpiz3SynZYdqlDBY61bKAzFJWSZnxgDwowGenxdhlFEaaAAyk5d
Npk/qgUQM8E6ICmkV+CiLBL/QNmu+bOKeSyZYJrfUfzqP2onyO8jf5hncMFaa1ibiuvLyhqHDOVu
Lo/Lwir9uHEh6AYqs7rwcjd6KeGtXtkhtiYQwYt+9GdSZrPfD98H15Xf8PRhW41ga5nkEG2j8dh3
EDF10ZcXmyGPHoSzlgFFwJfj1kJo5BBwU+3HAfoUQ6enh54H5cYfwhk+FI3aPu6gQZuiRXG8LpTn
3jX5jOdBOA/NGFeLaC8CN2d/OoNKKqtwy4NeAv/3SIPCpEWgh/tWFt5dS+mMw9jwV1R1mD+B07Up
5OHtHWDhfVwqxXiMmkz5rQ1x9xI7d7u0qO3lGlDN6RnTD9J9MKLtGl0icTcHTWLjErlEMCXAIrLC
K5C/q+2bD72g6SpBrA3P8QmVAXDwDEIKeHojB1VtR2n5W69k0b6Zm+GOl1F77VsIrseN0iRr81yB
uWr8Z+BiwgxFeNBxEiHbGTQ5XNZztXyHu4aNo/LpRoiqS2jlITvjatJCSWvERrAA5/bbsN2jnK2F
JhPC9HXX9bHWKtwHjq4PYw7W6TLMaqvLudm1i02ypuv4NhpHCajooC79PBwuWKDVXmqGOIhpIeW9
NqY4s6MvdViJC592cuv1NdmgyMRJEboNX9ejG/Gu0LoQdeRcUBaxQ+/nOBUw108jA0uW0zbfO8bz
kVoc3HTi1ZL5WC8pMxPftlPgxSUiRonubf5gQxF0V5QRwi2dNe7LBcqPmlZ/kdf7KSO32zejbLFJ
Cqx4avGM146XhkrKRM55ezv1hN+Fc+0nC1kkBHQalIOFOejidoi+sbZhz0gTAwdMhXisuckP4PoM
B9GgYMALBfBv2DfoLEBWGb0FYPhYI36V3rV1mSEAXSQIsznJWBlz22jypCIlt13k6D2owG3mOXj2
l+ujS9QDHmbw7TYzwmdoptJZ2WOVBGzsf3RQCUW5YxiBGcLDaluusRqE3syfJYASWyxWQH2vu+iy
kpN+8WfWWrHlgGcuXFdB0CEItgHvzR73intnNf6SznXv7yO9/C6IXV3MVkUzB1v7xu/xhPEtpB8d
qcLd5CuNT0GqbQUCF5yJ3Abiu1GA+1aFb+27trb+FJEqQRVoevPLWERm7VyVN9oaWKJQ/fB9JEQA
bKhsea1tsK0G3/1VlXA+bFaFF6LgxWVvj+6z6br60EUSNZya9t/Y6NSpDCf/3gxe/msmZMrKoIbI
Bujb085DBh4S6xP6CDnjl5Xju4dBGfl79tZyUSQArojnyc3oAlYxIWhy7ZSOPCCkBDS2aPufUxtO
V+7kDzf4MOHOY335f6R9yXLdSJLtr5TlHtUYAlNbVy0w3YkzKSqlDYykKMzzjL953/J+rE9Q2SJu
EIXIVJrlRnaldHiEh4eHD+fcgHvpFS2S3VFX23qHB9m0z9tkBq6IH9qpoeKDwLR8Sk0Js8pRXl9H
KU3cyvMAFMi6FQCD1MOxF6CX+dxUqvZIqlB09SHHm7fWgUWQVWoU2qFvGseoR85WC0DC1ZbiF+Ra
1H3XK8QbZ6LuplrVbo1KniycYAkM5lPq9VVg2qD8SZ02RLabAI39ctZn/YRe/dKOfEQVNa41KzBG
+Sh1CnhAJDp9OHbhPmvNfteTOHGNoG8vEBf1R3GWkI+NRhx3uCJMB9dN5QBhCug18jydSFZOLpqa
pxdBkcSXulWm70I5jh4egihaKolcIowBt7SNKDO4Sf1a9YIiDg6w0PhrGQv5CaiwIPyesrSyQjlN
nak3IqcSBUyYSkm0A+RF/xKR5os0I4uO9mzf7tusOEyz0NyhEzTfZ1jowurErjedOh/I71km45Sm
7RQchS6svRhtQq7p12SfodJ1V7QJd4ZAWqvXYr4LKEaAtZAVFi0eJawWEW8WOpUL+PaL5mp6HU/1
Hi2FYLhGp5/8HN3zWijXZeqUBALd6qg+npe9UeWZ0OdboTOhLG+7AJ3PSD96VY3LklNzXCuwI6eM
Rljgf2L4iymwx2kx9GIDA00P8c2I/HxlRwCon1pHvQJevQNG8XBEd/O0F8CdyINnWG3RWYpnCsft
AErvSSlQc8fEukKAzYBqUn2I0B71AErKU36NYaeL+ElHB3txP+4EQDmNeBA74278lNx3zzx+q7VK
9uKD3vohl2VzDPSaIbi3nbqnlyayhskdZ8nXKvNLEUxJWRfrLsZFQ5ecIFuYewjPmstkB0KMF8Np
0cTe3jXVHhlPXp/1x2F9tNYsRTOte30+akFFdzsm7njT7ZEkOvrH9B4Ts+hIC17Fe80iv88ANAFY
VeTxtpunOdOQlYeiUA8txCMCc9SotEC2vlP035M545TtVw/Qu1mz4FCJTEYiR1hjWocTk8AJzAxN
Ki/bW8mTQn9fGMskywlGAqgU2nGVPCfRUwJ4xr8nhOkJEJFETOsIR2RUUFXW0epV15d1zsPQ5OlC
HcVCFxBtNimI22mzXH45FHh7R15a1t62MrzjxbgbMw3aoTMhRUOBWRBA/jr9yp5gHA+U3Wi6ktlR
nxKpsD5BGhrMuYg3FKscD530tK3F+jl6F8J6iaCrlQIMdaGjWOlB/l56yqm+Dlzfmb4gl/gA6GRn
Os2XyIg881iWVs8Q5g3RUwrQMcyanu9ThgeiL3YQXSiFZQK6jyD0DLrK0ZCR3lZzVRRlrJMw206p
Lc9FFYYSq36OhD2qPm7VZ55pIDBsR+WLGGSP27JWl9SkAAZ4ttDZVsY3dJKvxvMIYa2DYbOutqoT
vRPaQ+khB9bvjYcSnhH0rMN9kVsDl0xtzTKX8unvC/vXES7HHaqojul/SrPXkgd083HuBL53KYBZ
TTU2S01sIYAiEeWe/5h7eJNoR/j/HXpviKt55W6I7Rg9/Ydx114ad7x+54/TaMw30B1fKCmGHZrd
O3xDesBdr3uUCLlyMPOigrSdj1u7ZkBLlRmfQopSR4kK4qQ4OZFZvqpLEdnS7CgHKcdW6eoxnWGY
UdQBtINOS1BPMYFEGYLnR6zRDB3IsxWPnVdXoYVn7H7bTDliTCYwI9UMunYZYvQytsMcczXhbEkB
r+uMJ4YJEaI5ayKzh5jIFwEgSTkicjycAm9bmxWbXy6ayYQDCVpiQjmDGDm812tgd2DdtiWsKqIB
wB7YAoCnVBkLMLNAVYewCpwmri0hLhxBu5qa0P57UhifKANuMtZLSMFL0xYB/YN6pI3xoL9+EwNI
4F0ZxsaUshZTRS+xXNVrnebIqF5NhcTRZXVP3oV8gGKT0yhW8dZz0sqpu286epR+ZbF0VQPTCcYR
2K54f4j8eVDTAMNfZWApoXQfFYC3HfW/PKquKUAOw9QrkcA9gjmLc2fTaemYDBWqrjIRMFA33gaV
xruIV1cLvaBAnQEI8AcE1qzpukhVWyT2juE3CvzdfDKvGid/CvfNPaWSkw7bq/cRxI5qtZDInJm5
VKReIpAYgTE6c75qT+iyPESHPnOIZx4BdvOJF7avKomhHhMQwSuj2AF68EJ0tiLPp2d2ll90IFXd
1mpNAlYPuMOYi/w4pZwhrT/JAzKJVXsRZIDl7LMfZv1fL+N/B6/FzQ9X3Pz7f/Dnl6KcUEsMW+aP
/76MXuqiKb63/0P/2c+/dv6P/n1dvub3bf362l4+lezfPPuH+P//Id95ap/O/uDmbdROt91rPd29
Nl3avgnBl9K/+Wd//Mfr2//lYSpf//Xb07csQl8W0mjRS/vbHz8dvv3rN8ohB8S1xYJTGX/8haun
DP/25ql+yv///1v9V69PTfuv3wRi/BMQVRTNWjUBpIsG59/+Mby+/aSSf+LRCWhLBHsiYIYU/JQX
dRvin8nyPxEKYuILrzrMl2EA47d/NAUqMfQ37Z/oyTZME5SpGK3DmOb/LcLZdr1v3z/yLrsporxt
/vUb48jfEOFBIQe4AVPGeWYpLaQE7d2lhKZ/VMYOU956DR5WpfDXrldIAeeljik5DOcBVcdgDtck
IGHZod/JqWNshqnNQNKITXWXTSrnHH/Uh54kDJbhYqIIYUwkNGk+Uu9yBibZtHHSYrRa/3NU7xa7
/MciLheNzR0RTELQlSeiBPcESCImXBhngyTVjO7x0QNEVX9RJDvkdG4oNHok20a4G5DVh5fCoMu2
5A/qvY1LIAzCVoE8hjDqBW1sjEb91iifAXJw1zkJntzbMhin8aYcMF/fhlsAqsCSTCSoQJIGPeKO
lIlWJ7/KGm/56HYvgrofEiikN7DFwFHDTn8YWpprugAJIRi/5AfFy/EWSE9C8W1w3kazORrRVdmS
x1zwddWoyUi3q0EvF5p/kDEYLEMTXUPmIWF9FKUDaQk0NzJ2CncjE7J0fjKCxS+OnDS+CMCMKM6h
XRW36MrnWAK9Zc91giATHTfwHnTIibUERax0JUqhkzm5c5tViCPTzqprTbRmlLUdlEK27eKj7VGM
DWCIwZGhiqcxhxi1YBXZbpSg0RONl5ymXiBLfMAcnMkRxA65wz50vPFVBW99ghKSyiyiJI0tGSQf
b/3byabWgaG8T+VptIObL+k+cfb+Xfr7X1eOcrtiHgn/gXPkPKgZJKGKUgkeSgJeCRJAd12Vn6Ri
uN8Ws7ZrSzHMrqHqnXfJBMsf/P4oozMAB/G6MdFKrXcHgmrntrg1awTQC1bzB/wDIy4jBM04HYxk
FHpH1161RACvMXBfQh4kz0enAa4UEDYAWgagfRg1Ol+/UZbIiKo97pHWE6VvgsSzd46ANxqexRPX
JNls1hrOMKoSGJKtnbHioO6yWNdvZgccblyEwHwDwQFj4BUZAsAlw+y0r8L96FR31W10NK/mwBrt
6EGMLOBOHwUH/Tp329vEvt/fJAO2AqdLQjiAgO189QxMmxTBAOUUKzqVMzruwV05zpj8cKrDeIkG
R4HjPlYOM8bkMT6moUSAliq63IvlxJxmr5QG7kkQNzy0AfLT9YApjumP+PAsPFxelatywLuI/A+S
QIhyzuXEpdTo+Qg5UqfudVKjNWH2TH/kqLNi6AiSfophX1fA6M/DHs1iuLOKC1VrbnP5tRKvgpED
q7ouBxsEYEiETez0XY7MR+uDEB2jTOIhEZSDL4UvnZmi2UGpeCbPvkmoWYDniZ5duEIkBZnFw/1b
JdEErfyvgzJYNuapZVd3xF113b7GO7LLrnlvEkZB4EJQp0vvZhXDPSBdYvYrk5swrYzYScoXHdwE
UdW4va67NVruto2eJ4n+vrBAqRcVPWvkyJHryJny1EbFRAsKdzbM/bYkNlz7oBT1ygtRROzKIVaU
yDFy+agUQ+rMoybYZT8Mtiqj0h4LQXdqZUG/MTHieEHqAaAbraq4mAnwXb0o69suwshBa2AEYvvj
GL8Gvnm8/uCjwbSjy8hGMkc/7vxgbH06S14/+WZohTHhLPS6BFQBCeD0MWPJWpFWN5gw7NA6poug
j60sg4cptiqBMhThEYNUHWs0xGyLrkFbk6NIo5Uml5XIuTY/2ApdpIUAxlYwnTXGVRPFeMf6npLP
jySLXbn0nVY2OSd8XRfgjKJqSgMsRlSc9uh/7aALyIQlpOGRuub4KsYlvu24olJKJ0LjDRZGZ45n
ySfjGDmiNEpeloq3DYCaXSEybrZNa23VACqLgVq875CmY85y1opJUml95ICf+FaZTyAySMv0kojE
3hbERDVvGgH7BwP31FtpbJK2rVIffY+0OVEpOnvU9L3Y1qEF8ne76rVrQ4p5F+aqRAnwCCqwXlTg
sJ+f6ABDh0UOyjRHBRQRBkeCR+2YuRk6/lBhviPWPFmah9a/0Yq5zGbsbf1D3YVwxkQ0I+zMKIdw
gDy9TC5694+gj2otfSc7IFnhIeis2QsKXooOhHtwaGvUYhfeCxQlo2DEsJcuvU8E/diN/m5UeX5o
zViWUpgVVXT0/VQilIqlyhswElMKuj03s9uUpbttLmtHbCmKWT+YCwYHS4gKpfxzlNWXGfr1OYfs
o8+HywA2A8rihgmwVBa3Na1jHL9aAjT9vXGreGiZr6x+T5kDwSy0qx4oPyNvp1YVAzIVUN0w5v0B
klbIgMOrNDhwVTtnj1FXdpiS1guOh1q3P2iFWxoeF0Ao5wbRlWOKmTiIaWESVrRHotJRbqMHFSSF
QHnm3J4fAbnpSi7EyefiiCaMTS5CnHwb+rSCRyY7lQFabGlPALE/TRj6PbaPKP7Knnhh7lJMkdiY
MHOA58DZ1bWjgJWVdfhN5LjZqf2qTRLAVoaY9anRZBDWtl5M1lxwmcfWNnIph1FZUlu1SzUcOXmy
JeKWh8wd99Kdin63F1AZihdAW3eK5+1jsXYCcSsgTkaGDIxbzD0NBIQZEHk4Fl2EPsXo6OMRr2MS
Oh452EXr2v0UxMJJAtFdyMoZ2rXw0K4PkIeDVg68EtFKYRTgNRLScIhf0fjJ1gkafUzFucJNmjyW
h+pqAocFGq1kjJ5bPUVzP9RuctNewW7AHyDsMifyeO9f7jcwz9Ku96cKU6ogDQVbS2dXFeYzABik
YY5Ow1wFOOSMMnd8wfwmywFFQWy6q7lXeq9OtWgH94F23zyWntDrrdsdmtputDwHqYIeVpgFz5Ag
y4mfOlURVRKo2CRuqoyGf4s0z9tds1xExigUtU0GbcQi1g7mVg/T1/lEyT9GjOlYmLgQHF4vz0d2
BRz3d4kSS9w5kEQN0hwSpXvtUkB/IphHosYSLHSzfqVQ/BiXB2Qk0OLQVebEx3zHox1Ytc+fhgNY
bMbhoE+7q2p8AWawrbp6aXkxHl20/7yoEstvOaNPS5tCCECX1C4DhW7t/imCavqhW3KY2F7M0cY4
NZDTe8NjB9BWdFm4OmpJsct7t616xsWa0TVdBAlJUpMxbmZ6plG/8k1ExqMtBbxS6erdA4A9EckD
IJ99aOdoxaLCsJFG7576YnjUT+OptTRL+T5c81lgVpVaCGOUEvNirvKJIFDQMOVl9Dt9flDkknPB
UR/wYZdk5BuR8iYfQaujDHj4YwyVlEZ+IqDaHs3Ii2L0ABQGBpvkQz3knPfMf1jGd5nMBeNHIuj4
csikvTCanTrZcJC/dN7s4kiV3sRrf/wIcktPtYzQHOEyalHsI3Ce694oMPMMgf4ud6TT3NiCPdrm
rvDixIrueYWY1UP8LpCFQ80jjENnNTQczHuAmVlazQGy/g9r+FMlnXUTWZjFZgIJxXfRpqDI7V6+
75zmQG8SHokGm5P+4YgX+jA71gOwamhFHLDamT3tsbL9m8jNbBj/tW+hOryLroNrXilmNYpdbBtb
nstiPODQ0k+fGr1D7ByjQGjnVK4gVkJqMPPSXaFbycR50K0fvPelZQ5eNTWtWVZ65JB2BtE9ZoWn
FgDBnc/B72YzXB9WlX7I0m1F+QgwgSp24ov2IttXoKUGqsrBsIhHI0gBCdHtIItnlszbQ4tSuQXB
DCI7sCzIxuVQXm8L4C0dk2tCx2hqThicd+IOWFlhsGsqH5NqPH+/eoUtzJEJbFRgx9QdwKLeus6U
fbtXd8QT97/yokE1S6dUOGjBYtHiFQyAqRVI2J20bJ4w//EQmdwrZTXuXchgtkQMBmSUBmTA4gMg
HPSH9DA7kKh+xthqCoC83ewO9y1M/68jnVOniIyVKKJRHkUf5n4mWiFVZUK1IwEOVIBZdZ6TWktU
LEUwJ0kHumJMKvhdzHmJR6R73Cixqq/tHp1Aoy179bG+FfdATDp0PJK/1XttoR1ztoRu0P0gwO2Z
pI1wLWNKywp9ubYB8yOeMkytfy+6ILgQ9C7mvGTWDhmKQUhY075P/c2rLU41psq1QakgWQluyhkk
twA52T5lbK3mzXEsRTBGUwInCNBRSOkOvjv+roEaGllyR8L0/A6wXg8KTgPZU5JyjNr+gnNcimZO
eIFWIVHMoF07xHsSGEc5ar+TfL7bVnFtEbF04DYAWi6K8UyPAYaUp05vVCxicV30sZ0JvBrQqgRZ
1okMFntM5TCKVDHRMTYFVLcoD6y+ufF5r5c1X4gy2k8BjJMa5qQBSNCM5zrAK0NBBZxObKm9wfHp
PDHMG0mbMoxLAbLBkbWTmGCIt8fjLucIWfNSC13Ylo9u0OpcB6iuk9aZaQWxWFiCoH4FQrLdCSnn
XuRopDKhjTr5moF59sjJstcZ7OpZeVBCTnaYs/ssi14mj2ai65Dhj4YTtvNDI1aff8GE3/dfZfzr
aJqFEWZYs7kI7FH/EjQP2wJW3/fIlGjohHlLczMLlREZOKwBlMCInl0fGgtD5USFJzAuCECBXJrl
C5zkAVOqdnZtBJbxFYCI2x+x0uKO+wN44yoagTA5x9ZSZwGxtdLnsaO2O+qLOjQDmXZx4QM+5ELH
s29HrO5C20+Yy+E911ej4KVwakoLX5srmpap9Iw1YMtDo5vb78XBiuzJk1wRYL4OR9lVs0HWHR1W
KlQ1mRVvZpmgKElwpr3mUbqgEdtLbxeH5lBbNdY65Xhbnjz5XL9+jIVClCFPzm+0onHVTOZIWA1C
gcv5UyXGTDUxS7WBolu2zo/HWGg+JPHLdAPYQKe6NpR9k16qEef8ccVSzRc7pwE1HmkWaIYxQORT
g/CyuOp2/T65SBtP9I/CLnUDT/C2N5C3noy9FOKoZ2UnxQ7wn+y5xqALjyB59a25XE/mbgZigoLp
AAVbtiOZS4mZ5+cWaYL5qB5HzfoTFC48pZibDHdlgukBSKwdyQMsW4GWjdzyD4Kt7JBvQZLHyXc8
PVed9MJsmNutCAEC2okyzMYHFM43zXj2ubfOWpi/XErmamsMqYoq9JMhzKd9UP1+8ITdn1hAauJs
DuRdjsom/Vq1mImkYAEHO3wYkeXfxQ7wRHbmZXkVqta0D3fbZsgxEpVN8gV6F5rmhLsB2UU4EQx9
4wUfOpEdaqdwDzRKvAS2Ra4bCfwhJUQEPRNjJFIiAH2B3kaJVNpzifmjIv2lw/UugjEJHXj9pl9B
BBkirxf8y67WOC8KnhaMRdRTD6RgBf6+00EBK18CzYdzn63b9U8l2F4aoTAmI+oSHN/aiwDYMUmq
JQwZZ6noan+0uHcpzD3SGgEBfi2k+JV2SJr+quhmNFlodkFAvxSST9ubzxPHXCMiABSiGMyHjjjM
Vii9tNOhVzwjOqly+TfXj7lO5Fiof0S9hlADrA0zRfKDAXThv6cQtZPF7ZGUwOMxU6zfJArWUH+K
csEKRkCBkEclHA/bwjhGxxZTJZJjDD/ADUlMgB9232Ut5SwaTwJzZ6S5ToCQjP3pB9NB05MVqwXH
5fBEMOc/q8IRzWcQkQLIE4GjZZScPeGdHOb4T22HsndTAgYPGNQmQFF6GaxMr9t7sS4Ezb9oU1TR
wUd/X2w8yA9HTC7AAShh6pSpdhqq+qo05IazI6u5R/QiqgoYGyjhNfMA1eWwmqIBkYI6XamdLdsh
cJ3ATAS2vQd1pyhfgJPsBNwC1Oo2LcQyjkHKjVBSFYg1awDCGIBjMGaO71lN5i5VY7xBGddBKJk4
PGTXXzTipWgrIPVEwWSvu+FVQexa3HeZLRzlX8qoLUUz3gETtgNAAXGUJK39XWoy4CXnj79gIYsV
pCu8sJB2DLVJqxCY6PozwEwGAFmO5t+UwVhhXSt4zw/0MKVYufIJWDEAUq7tbU1WvfZCE8YrhAAh
E6qBhj/JIIMFYG7uO6BN27rfAuNELQEJo/b64GxLfbPsD3fTQizjKYRCG/QRze0IYP0dnVMODsBN
xFOSl8VdPcsLQYzDILlcocmUvjwEYpsVZXUaLOD98xSiZ2ZLISZoyAOpVNoMZ8q/rFF6F+4KAT3N
6lFxJ+CLc6RR82KFocSEGrKJHpgP1FhxgFbcyTAjBwBSeCRGjeqYJFc5eXa69R+kKMDkRMM0JubZ
KKWscKPPtF9JnwDbKYiAdlX31ajdA+eac3Gs7ZJBEDWCPwgjHexkpWnGwDTL0Kmqa3dC9NBWJ6B6
c0yOepwP6qiYkQIuOGYq2QDcR8TTUIwpJ/gB1EIrSwBPLfACjV0Uedxteaurh6FxTHKgLRSNe/ic
hYuY8rycJwV1pSkSjh3ofK0oTy+0KruWMsDBbwtbXb+FMGowC2FAWy2zFLjAKAWO15IUHnJgF1lp
7XMa+FcNj1LaAl/HQE6fuTmGdE7FOsI+ddULwhXM3nNsbl2RdwHMtSHEhgTyFQiYyy8inF2WA/pw
eN1erVUtdEwh4ATBIFiaQ6Vr41qckNnOZ7AQ5sFNFjTft0Ws6UGnx/CiE7EvLHldL5S6DyYMvPZ6
YAGhs7wHj4ImPW9Loc6LNWlTRqMAOlAx3Mh2hap6mtaA48VFnit2mV5PIOUtU6DRk284QqnkbYtb
VYrCOUEzPO7Y9qnGrISBCLjr/Kz+apD8OfWB4VqI+t22nLcA64Ne74LY9ildH6SR5DTdZykv2ifj
ElN+rTe4szOg0YmmO4pdfxJLi1jkJXxsgMhZO6KTeKbD62/i6MxS9QJ0RUyzCLEgouev+qRcij1a
76Jq5Jzg1VjQXOjMWL7eaU04VGjAblygpt7pP9TdVXb93DgTQLyc4j78tL3Qq8oRU6WDdKL4odVk
AlI32r1HKBeo9kSnmNshDayqzTg7uuYMcZHARAEajAF65nZshYTkU4LjgI5RK4oSd5YeOhO5ZMD2
bqu0mq1diGK7IjKSE3DMYR0He3qLqOcTRm/QTKW45Y7XgrGqFwUbQ06ariGjV5iBPuwtxVKUsxv6
yj4n0a1Ri19Uc3jkKLa6We+y2McC2hRMP6oRUdOG7P4gJ25V2Mlr+bl2ZU+6lF7BlhEWtsSr56+v
6EIw4/SNKNG1YpioZSqeZsde1ru9PdtvC/ql4VarqaV/OP0LecxJgOOZs6BGKNV7op3NFg0PAbv8
u/I9daP7X8kxmrqOBlzEOAh0mEgUg9JDQABi74xacjA0Ygvtc65zMtGre2cgVBN18a2Ocn4/l0ag
BEgJIjciAjRZvyzwNu6mV46FrMXy5kIKtdZFFFBRICAgyCNhgfbh1Bt/B/tbtEeup7KiHR3tRBwf
txeTg/Ydh9dIs3apLoUz6xjHcyuaBVTs6LRPczX43CrCqmEs9GNi+blM/RbdH/RNiVStM5+UCiTi
jRPu652s7Hka0cP7wQ4NxcAQFvgUEWyfL+cIhlAZ+K14R9b+aa5Du6l7p8VoB1Au7M7P9+UsJJbq
T3vOPq5by7tgJpojZZD1IGeiLky0pciSHGWvAMrZlg8gnn4EgRao7+yMk/ZckUpUoqATRAXhLojv
ztVNpzJtTQDeOk2dOKQDqKAg2lVX8LRb8ZmoayHfgRQDRmZYwl0jFfPcrCAnPgR7AJDDqYS29FlT
LEIx9DBTku6i0smeOatKt4vZTqAkSGAKkDCT+YGzsk8D9Dl2VD+U8YLAa+zQQ0MKwRxoeRer1q/Q
eeN1Rt+eIGdGLgkber6kfpbIygDcZGykfAR0leC0kl3u1TvVBa1Ib7V2aXfg59w1J1Ww1Idtjdc2
FBTAxg8aQ51t5Z+zEWMtOp72ZXwH6pu9rzcWIsndtpQVp0MwAoK0GxwYehyYU5LLIehRegOsYVJP
KJ71UU0N26wlGbxh+YuRBrxZqFW9FhKZ4xGrYRA3uZ44OprDh06wgGPuldXMGQJZs1Pc66DxBrAa
RkCYu72LhjBPdWQKyDzaOShEtfBFiQdbGH6h3QVL+FPSW7/4wm+3PgG4tZikTp31VqRfVaVhJ+Jk
bW/UioM+k8Jc40A1IpmigEEEvdlgLHqNxm/bAjgLxg53m1KYY1wIAsr2cymmbtI/pE1qA+3C2xbE
04QxucQMS4OUEJSr3xtwmDRq72xLWDVqir8mI7tCuw6Yg+v3Za9XMOoY2MllBIjsMrLCWT6J7e/1
+GVb2Ko6C2F0XRfbj5F+vEZnqBPErXhBJlPf96YhcVRa3R30igEqB4OwJttCAfDQYAwmqFQHKaKA
23kAdYIwASOYRzW69pQhiIZ/imJWDyy76ZB3YPADoYMjurknXAWXqmte4hljyXtM3J9+AVwKARyG
v0B5DvTKDxmkrI0HNWwxVQ17GNwOuol72Y09pNKtPHPg9oAVHh953Zurui7l0s1dbF6dobldVgJg
AN4nV7ODV9pldNmhQ67cG/dSas2fmueWO3q3tplLqcwKD/lkEEC304tl9uob43L2UC/CIJNnOOS6
Ud3ABqGJw3NUayXls1VmTDWozAZkk6Ag/L+nQPJqXplocqclc0O3tLvto7Hm6pd6MhfogDChApIG
8Ix75TiDJVQbSlcKOSHJuhQ4YDSoICxh8xpm2KAIRCfyCRAWXSPWDSdR0/aoYzSCE2StORYdyEJ/
iGIzG3EO8sGiQFkJ70bwNu5LEMP5/U4OfFsBZ8P26q31v2C73qUxLl8LGr8CiWPqGJ/GFwN59nE/
13YLtHD6fAPYQXmphd620NXFxHpJmow4C1N25wci1GLg3YPADFv2GeylVhmbNhKS20LWGsLQ0EDQ
f2piblJiX21dDNB8UFgmeCPWFzG4Uxvw2Vrmc/UVkMKI6QAkAFLyxjIfp9waX/k44/KK1z77AuYx
omSB0IGEDpjyaIip8Jz7ND8rn8ubEIdQc8a9si8w/gHUCld2+ku5BYeRBTZS4cB7pqws+NmHMHEK
WBzAYhTgQ/JQ97QGtEKhaPuw4e0l54gxmFplK6sBmVUEKZExuHUffAdDy14S8qe/J4YxWR3FmmaY
sLGt0F7VBJ0xYNsLrKKvXn9FEB7+JnCW0JrLuLJKzmY1i+HKOjkBywYIOpr2xZT8h20xb6g5zLND
JbSwgSZjCvnF2InRZUaVTHgDiJNNS12hB3VKN/qm2PXuF6pdZ8IYWwikqa5H2mRUAxQ3I3sfOY0i
+AVLWGjEIrmaIXKiYY2HVDHugxA40dqVOfBaPNYKyEtV2C7IjvT9hO5I2r1E53IaO3Dl2AJZdWNJ
O/Vtwi+4HnM74+afVnz0mWT53IN10+iDAwuLSHboAHD64po2ToE/5gX8KR06n3/Hk4bC/v6JC3bt
lOEVLqL7HtB36HI/ly3lcl9HPWT7n2ZvcvtDeW1eRSqSHHqKGSjMUWDGFxXMbSNdCSdwAEQTYA9v
lwX9qkUQE2mAFNRCKXGy8asSnIZAO8w+pm1bHtzsmtNcCmIOXQgmu0yhfeRS6wo+egGEmXMzrEnA
iw0lEVyxuMyZE0DUTA0zFcE0yBG+aGVzgcZ/3r26tkkLGWxhVJ+nNgcHT+I0bWoJ83Mcgq1T+by9
JzwhjCPsSKmkbQ9FakwoVJYO+utjlKXlTppi3hzLWopXXWrEmLwPVLqeGHhSA8nYpYctARUpwrrq
QBBGKl+2VePskca830pzRLE5h2qC8ipOo+VPd9sCeGtHP2BhzzUpu9pH94kDgjO7Lf09+DxB+cuz
Zp4Y+vtCTI5epFYyNbxzIhDTT1L5NTeSfBf6NWfBVgXRFnRaHkcxmdmeIpr8PozAzA7ictnpQuO2
K+cS1Efiy/bCrbk+lKtNWt+FPLZOIwMzWVMJBJVl5aTdAHbhwC5pXQN561L9hVgRPC2YvgSCgYEH
I2MIWWgMWdrjJpETWEHboEfoquaWhNbMTVMwIwN6dwB6vA06LbdJSwr4APjUoGleFAmYNXrBaUtb
W7elCOaSTyNh1mR6JaqjCYJgPMX82A66azEwQZDLG4fgKcT4OCPBkEScqIlT+aVVI7KfeZ1p6/og
MAJShg4gEGZjoj5WxV5AfxNBDT7OvsmRbtH0XqN8LfVfGIVFafBdGHNa80aKiiKDOuCovwzH9Eny
h0clEext215bNUBnYbQe+W1ZYXUCP5pU+JKfOEZyX4e1qwFTfVvC2jEFVDtQU+gZxbD7uT/AUB7Q
DcHN5QSK7hZpcifIIJXKeQh51JjYiHIphvEGTZ/OY2fiuWqAQMUWGtrRCapt00C8IKH1yJdOg5Rw
LHxdNyTP6RMZSMaMzaFJqJbBpoSXuHIhyJ/qMqV8q5wtWps5BCLeTyns81jNjAAcnZBC7yHJSTEU
exwLp/uSHQK7tgXHALdO3e9NAPFwZK8qiDYd7BxeAwi+zjdvnEg2JTFEN8UNmR98f3TTnledXpum
UgGt81MKs3eDJDadGoZ43uDVmJyCk3FrdhbIKvcqBn0KGyy6heX3NniEDhkqIqeWWBnPf6y+nvEy
VySgA6si4JTOdS0GvZNb1afpo7fY2moux9ZCNU2N7YY49NHqW5VXfm0Td/hcEhByc47K2mFcfgH9
feGT+07osiTFFyRdZA/+3FkoJFTW9nlcXe2lFLrnCylSoguBmkOK/1W47p5KDxsaG1Z/Ag3bvBsc
8HUnlv887JGhA97KxdsMi7v9EWtJGNxxgKUCBDn66NgyYonx54DE+Ij4EO0lw/JRuB8fwsQGias1
AiDZiudjNL9UnFQTobvI+AkIBnaxKKKqh084114pgGrsKxCM1W0BqSA5iRu4iV3Tk4W0CQX9jz39
rrmcHc2unogbuQKgMiIX+KwOsL2vDC91m4Oxz65lhxjWZIFBcV/b9WXOPX4rBnH2sczBCBtkUcMK
736itZ/iWPws5iDa3d4KngzG7MtslCapiZH+bgDpIOcgMJbRzbMtZC2WPtOEMe0KheRJ1LDsZDc6
od2GFl307FDcxMeJ2+z8hkK9tcuMjbdGEpJWhDhkwg76XvX0Z/8mORqYU6TbLR9Ge3KSHynaW7Tl
F04CLkZMSbaewuly4KrOPu+mSM7nGd+SX1DVlc9gb4QrMyzhmN3zch283aQxzOJwI95Kgpk6sUY6
pFpmZYPGsZc1oCbKJ4IyNTqKTPQKMiKCIMGgMNLswr5zaSFjFq0IiAKi1SoHFRPddg88+npXgbcW
tU9EmEAXfS0Lj2NSK+HY2Xcwqg6GCj4xuq60oKJ6iavnh1Y7GtlzcqnsJid11eFQJ7t02mXqJQ8S
bi3rfyaeiW6zopH0FhyqsOj2ELnzcxp5id26io2MxHWqoVjJWfm1rNmZSCbckIG0Liclkppz1XhR
dDUZV1KRgcLat3oTPIfdt6AdPaQ07LFsOcu9EgksZbPPe2BX6QWpsdoqeEeJ2HxLm/kianJOfXlt
UyVqXZjQQvWPDThmENLVhY5XcFVrrRvm4q5ow9zS1CCm8+6j1ZntftuQ1jRbimSc7CTkfl6DP9cB
6bxT+CCoBDe2CLzBbTFrRTEMs7yrxjjaJFPAiz3rUO27FqIAbEkXtG9MQMc1KgJG7aR3BGVAnqGu
eYSlWMbz1nKNgKeFenhsNrciyds7MN52HAfPk8I43LHoKgMM8QiewuwkTpVn8J77PAmM26mBXysP
tPNgIPG3Tohu8qDmZTnp/4O9NpZrxbiUuezQf9nDyMGFOwonM8fgmRfiiG2bAk8M4zroQZL6EG8V
nKe7pLwj8ndtll0y9e62IN6aMQ4j70F+EjdwGHqzF4POnnLt7+37B2ByPx6AxJL+L2lf1hw3ziX7
ixhBEtzwyq1WlUoq7S8IW5a5EyRIcPv1k/TM7ZbpGnE+37eOlm0IxMHBWfJk4vWsKtcso61i63+z
CU0lMzu4Pj85v783OWBRtpnia402JHPBFN+lyd+4gH+XWMJj7d7OgXfBuYu4C1ndB2pd+/00rezk
z3Ofe/AAikOnA5XFZc2l0bjDO8YBsY8cd5hVeDFmFjlK2K71ca40CualANxE4/ZKXl9ZRdubGpZK
nvjT4DenMsSDfdLwWgAuB1aMTfdW3axxtl6JdX5fduFsFEAREX9g2VzsygfNb8BCoT+MY2ju0RtY
JVKavcrv9/X35eaff4p2CjLESkGxnGJ85PlLop9pelq5QmtrLPxO1YK0E2Ja2JLU4jrAFF0Hte5i
qLRtZzUKNKvpgLhRVXPEmmMiAytLVU9aehWi8hZvnbzQfAva7l7lKN1FKetKuk0ec2i0YK6MW1P3
BoKPKAAtg4Gxtqr16qoZXlIxTp6eQb48h1R91Pty0E4Oi+imjTXLKw1bOaD8EO+iorUDUzETL+ul
fTsYVrUvBZCDaQdB+ajISFBCXHxvEr3eIIaw3AZAmNHl2thtlVpTz4npjCszMVCD+uNoZnUpTIpq
ECz4oxdtWVxkat6CQ1F6/OcspyI3xjeyBf391n7ENMaLenQ4+OvWX7wryeWcVv679sK/WgYYFKe4
nkvpRDkqbOw9Cun0x0ZVzC1RCnPAYLlhfgD9P1yMutDcUpjjYXTsJApqcHJsoC4TbQzMsGy+tqYr
xvTbb7bwZWnU5KMagfkLtbbMTY3kFiMsByqi/zzp+O0TLBvT6KElrB1+kZux/RwjBo7fgZgGQkTi
//DJV/a1nOwB66LdpRVOuygBMho6j5CH+j+fQP59T4tAbWiKTqb6TGtqxG5hQmX6sSnvvj6gX3i8
hUv5fELOIkqL4oFCuAA7AQ3tJtnKCDU3K5hTt7kDhInJQ4QBA695UcO4gOwRCnBg7VwrRl3/ns4s
tTZjSJcU+rSwsp603awc8WOMbjmJPbomx/tncDB/zn/XWDg2Kwf7wWhjjTJzXBsTLkYSfP0xryQs
vy+xiKfy3pFgI8e4n5OTm2GM7guS7slE/WrMtySyanfQ9Dt16okXN0kMEgH6vPIrrH3JhS+IHKst
upk0P3tKToNvh6PhsjMNDDf/lp+6UxEqr8XKomtfdnHLa7uO+6oHjeVk9V4WPxHnZWVXKyssWcHy
CmyS+sz2CNXIzpclildp+IsVtLztfd0ft8pD9P+3q2XlrO50kJ0J2Isuix1toQHTrJFLrBzWkhts
zOtBNCMOq5DfsxiCu8jEdGflil+LjT4b/rLQGwMPotQdVjE21l7/VgRl6bYH+qsmM3yDylOAikW+
l9uvD+1/cS3/XLgl2FSZNLsGHnyOyVruOtqGSk97t99ptBFJMDuXZMMuReGJbDfiRkR3BsJDr73p
D2t1/Ss9hd9upjmfxKfIKY6bXMX9x+9S+PmD4Wmu9p0CUNH7Vkjv7MDemJ6+zTdrfLZXQuDfvv3C
6dQcn15i/NMXokFUk7i62Jf5RR9/fP2xr1Tzf9/gwvU0aq72fYeF1D19qaBIDXH1FzNM9plXAjzz
k0GjugfJQ+LWEHZl92tDcGumvPQ7ZOTSUvCOTPF40Yz+pTSzoDCr3df7XHMEC1dj09YaJcM2rdbZ
81T6dbVadpp/1T+fxH/sdln6EaxVx3wms4c2Pcg4isxXpZ9e0BYByyymMMedRAUVPKPfUfKzibtG
HXal1PbbWS5biJPdON3Q4MKmR/7NTFChjxDOaHfsdq7Dg20u+PqjrhjpH8iCISu5PT9bfRJvANvG
cNqFaLqPideVSsBshV992kW0ATnPwVAzjN8TU/N4rbiZ2I7slbcv6VitpOprV2Ip6MKRLsa1Dlvp
9w2a8bVXNG4uUb3MQ5DpTaPnuP2xiAPtp7Bc6/9QirqWHn6+/Us+H9oY4JBq8GzZF31vhmjLeizU
X4hXADa25uNWroa1cDXtUKYZ5diu2ZRaEIM3LRjSqAq/tpW1E1z4mYglDotLbKmj45lBvX2sSWC0
7blsu5d+EiuB/dpyC7dSQjGcIx2F1Av6V4a4mM53B8RzkHR2LWdasc7ZeXxlnQvnUpZRzunsrI0N
OC432YaAE3mdmuZKZfS3+70sv6iFWtT2zKkBHTIL9mhvx4/8Ng6b0HIpHM7Z2sYBxpq+Prm1N3BJ
5K4kjHbKhO11IX2f/PhleECvzwMMlbll7hYPs1VqP+L9WuR9pYXy+4YXmYw1pGOazgpZvVcdI3bq
dF8P+kdMpyIMyY4a+Lu4W8uZJ+VghambhGtDCyuXYwky0hRpdxIACZ+itT6V7Yk09go44n9Jw/95
N+z5d/gUYxggSuHMwC6FDzq3DoxrIJJHHXomoJZe+40E69Taq7a0CGwklNlmsOh8qCo/TJ1LE5f4
fEO9ZKdKr7Rc86diYeBmrfO28uDbC3fTJTXlXLXgbthNBWITu3vTTW3lZVq5/kuEP2CbmDYcsLup
4ce4oF5FSdBTLbDY3uzXPOjalhbOZixSy8KYO8hhYgD4MTtQ13eNXAMMXjVFCgSNoYF2GqQdv5tJ
Kmkc9TX2NAwXtYPAASZavr7pV/fxaYX5558MsRApuv5z/NDyzoWupTvpD13/H0qOApyMS/1plYUB
DHqq5WkBeaORvkS1syHAh6B9urKXta+1eG+SKHWabBDAL0zyRJt0b6rjCgv02hKLY1fU/5dc6sDr
VXxnS74SiqwdyOJhUUimJkTiyPlkO2412Q+0raETOXz7+uCvp3r/nslyiFRmaEuos/wI+EWR1gGx
XgBN1A9hjookesTDpvJKL77Jlc3XK1+7qATTDSD4nxn+f4FwPpkcH+OeQ4IRmWzfSZfmaEJDNmTY
8G60bobYfNcxQx98vea1r/p5zcWrUmNmSkHdCKUre/J1/t0aS/iFtU7f1TCSQDTYIBSURJBe/v02
GWnt2E00R+OJa0dBNLqK5tL3CJ4V4+MzrCPu/VHzzSIwwIF9LsEmvMapOt+lZWSCcNXE18XQBSbn
f/8dWhYZEeaoYEDGQ9TIoBq3wixdDUwLf/FNARbSzJkL31myHjY6rtjQo/lUmwc12TqzUmq7xvF+
9eA+LbLwHPlUx9MwYhGLnu1ql4HeJ3n9eh9XH2OC+XBTgxYPBv6XmUZD22awcWrxDsUH/ov2NnLv
W7dBW9BvUcRcCzGu7+rfFRd+nRm8o9CfRwY+Vr7NXmqnwQOycs/WFpl//ume5VWl1FY64p6hiuhS
prCQpkwPTKNbc1rX3CLYCsDV41gYfl5moTwadVNS7KfLeiiv3bf5sGJsV1fAEDOgno4NAMRiM9Hk
1JNV4L1lTeoyO3Nt5eeKGcw+YHlxAOOc9V+tWZZ3YQZJ1RuM58gfmkD1mvsyzMAiM3kI6339sFbx
urafz4vNP/90OJiJHbqmMkCMVjYHEPUEYORaeQ6vOYLPSyw+Gd4RMQmGJYTeBnl8Li1tE1WOW/d/
9+Wgzgi4oqn+AYUt2rwx6+l/KP8nv/HKy3CwPXtTz0JWfzFCjduKJhb0V1Gkhwbr798uSmI9SrVf
yzmbGX7YTn7eurkrwelV+CDISC45WuEr3/NarefTsstUTDFNmLneAwFRsdSFdFd3SMYWCLmJ9dld
UWpyJ+tMr92+jc1VpPN1g/ln039kZKj9QiQGm7Yvgw9Wylk6lWxmnSt+NELhlZvhL/Lpz/tdvJmy
ipRGy2A/nR2hdnVfNxKPWhmS+ljoax7kmrP6vNji8lHApWTMsRgheSC1MaD9e2tqj1/f8bVVFreO
U02Naw4vMoKdkrUgVSqr8V632pVPt3ZYi6vXi5ImtYrdmGMb9OiKoba7EomubWXxMDroSlV9acMe
eOeZWgqNDRHY/fbrD3YtVvt8LItggqUZ0SodVpe2QWlsjOwiCygqWwDXtytMjvraWovYmsPHs25W
WGl90CbtytdB9ZPOrzdxmN3FF8xG+9OsH3IsT+0sZesNZ3lO32CV8jZ/wxf4eutXwOC/uRl74Waq
KbXadFZjmQUBzVBcCPRlQMPPbxRAopVND+RGBOHi4pwGIMd+XOsHrBjRsk/NuNmm9SxqNCYYGFeb
p5g1K/fhavn40/kum9MphrpKOnvumSNu5kkkz3OrzIZWE5o9e2MFMTJ/sj+f2H+cmLNwKW0kIL5p
YTl1n2zJod0WO7nLwmYFyX715cPktIbHXEVcsnAmrIntoRIJqvJC5DYa7vl4Mw6ZctRlG+2qpMP0
y9fGcvWsPq24cCxAERLwo+CsBHhY1Fz3EvNvGoDGpyUWPqVQmZhiBySkE7tN1dQd2seEtP7X+7jq
VT4tsvAqjPW2yGu8cQluXlF+d0i61YqV1HPteBZOJakwC/uL6lsBfRHXvsf0PQFXejqtrLO2mYVD
0e0xsa2yAyxSdHnYykzdRaksoZ0BjBFb+XJrFrDwFrwatGGa1c8GpvkAZD7SSV2bcb+6IYQ+IOAk
BJxkCxOwyuR/9McA49nUxXRyuuy2w+j531jzp3UWVqC2CUbiGK4pBmJCuyzOVLEvXxva1aTL+LTG
wghKVjgZnwN67bZ5MiC3Gl/sQNtMYIZBXxc4nFV5k6snhJxYhWaigcHOxQnVOhmitFBwgW75U/PN
3iYBA/BHG131XQvSgPprHvxqPcD4d8llyFg6Wku6/35CxG5yXPKsBEWgTL4SJLPOq18Dmv6Yb1oP
eWD0V2nm5+W13wNlyCugzRrjHGU9uiSyMclouA6++ddnufJh7YVXT6k6ZfTXwy3kWU9SLzGy16+X
uG4un77kwqWDOSXRhhpb0Td2HuqBtqWBdje+d4HA4Fm5L2/WcvTrb+OnJedtf0rRkhwDz+18C34p
GH3rb6rYZb8mY0YfWLF88NaaH1cd46cVF/e7K1ogggbMZ6IoewTD3DHKzTfa9m+crU7sXvUln9Za
3PGWC22iI3aXjXdZBuXy8kbK/3wsGCHUp0UWl1yNqrQD8weu3FQCYf0NhOZ1+pRkYKnkg/e1iaxt
aOHtnV6oej+HqmK8OGUEZvPMT/RppXPzh63P+plz5RI0QibqfAujmCLGHDHPejAbLG9apF64viYz
CdqJPwKlxTKLzbR6nahZG3d+plogcLDp1oyUISQkMQOhmdo+6mVzbluul36rNoCwYwxu04+DuBO6
bDzbdlDWjczJzRhnXsvzYWdFRrxPSqffFhKKp11U850pVX6mGJ7ZlVDgDfuyYXtriFnYTVF3iNSK
PU2azh7x92Nfala/RUcXUn5RqR14DJiDbrRVwM2uvJ20WgsrI7ZuHSfqbwTtnNAYNCdQIGsKmmjp
aoUxgSCFxT9rtMIPcmA1cZ2oBdFUkxqF2+qCQC2SGW9VbXUY+2DEq4eqOJKaQYJYiaLnXImxHbWQ
2bud9wyxXTrU72NcN0cNEgc30GgRuzgnxa2NKaTchfJT4eualG+TlcgnM9b0MG4M61ykfYPgo3Sc
woP8JX8uS8ioe2kepY8cI6L3coyb+8yxW9stiQLAVY1kv/b6icNny7rWXrNOgMqhZ7n53YZMAASn
yZRsajOiLs0U46xbqh6aFRM7tdNF7GYYsM09dSzr2jUheIOJ76EOmBlNmAoBS2wcq7U3xXwuGmtW
AJQ6Jk+FnDZZRqoQ0ivVRWkd7ZLGML/OAHGw23ZleWxVxbjJO8V2B2McYteAjqSH/pTwZA0Qttlp
uge9BCjT1I3hqZ3Ep1aA15AebSSm9ePWfAUTozyAlr7aJXmZ7vq84m+WMXWbGJxgk9s3+dR70piI
r2bqq5IyVDniJt4kijluElFMl1Kn8sOOO+NR1qJ77sZ88mtgycIE1pV4ijWJ29oQTsDarA+NaLRu
G8w19C6GYI3vtSKy55ZX4y12U3+ADb/yzLhsRtcZWrmPqiR7xAHlG3NCJtqltuUNqmPdgrwoviFV
GQWaaitHMbLmtlA0ecaLZx0rxSmCqJZdqFTqW15E5bZtJ+0+V/phD759ZysJzbdVlo5bbWpAok4y
uumcDiz/hA6erOJ8Hvksmm3MuHYWvG1u+lzRDvAO7HEcUwEtLmuAPFLXpLcpy9hGdmxwNatrQ/AC
2QFkmaLAmCRB01Md3BSl9I3ddqBxRVtvo2UdEi2raXfp4IA3BUtBXwdtAwDn7e1g6sMNVE3TTW7k
U6ibFdCLuQJoeGqULDQKoBpKaugbUsXgN5ZasR2rnruJmTcb1rcm/F8m/KrJ7Rv8g3KbTZ3uTcyM
j4Jy4jc5gVlCuwiiOtDJ88p2JCBjxYhzRqvS07WYeo6QTmDRUtuqmWluMxElRxNsKedO7YZXZ6rl
vRUpZC+rhMNAOmTviaiO4O/oz12j2JBMqE1vSGNzM0Dj51IzzFmAjpMey409DpuxiP2hGfaJrt8K
zQqdrn1ibYtDBA01wJQNaw4YPg8kg8SMmdwR/X1gzq40fnQaCkW63Gl1/JSx/tS07EhzFubxiAqx
Q7egI9m2BFSOVRuk0/DcKwBOgEdIH7O9WuXurCbTGlNQOjtidmE6CKQ6Q9Da/U5nZN80zWko2k0n
KuISZoeABG8BMQlyDAxA5uuoE/KUUH2TYdJPTlbsEpVvm4Z/FzmULohZfzBzABuKrt4qjh22mU39
ttCZO0zg1066R2aZ53ZsDipCNBcTCCGE1899C4BqZ98NtDoYk+Wjgq9BTCx7p3GPYQlOX5tyuuOc
7LVEHcJM6GEr+CF1+vsorXais8AIEN1msnpWRb6F8Lnj0rG4ARnbhWcDZKnYs66iI2WVMRx8DuoA
KP2Bh6x2Y6M7qur9WKPkIGnhjgCSk0GqoSr1W0Wlr3obn6zeMPzK6M6TnmFemMhd0ooPJVZ92ljb
cioBcAcBzMZSepdXJTii1MGkmVsINiY3SZSlDwDHZq5ug+ZkgFSFV5vmHbUbzRU2eTP0CW+Cqj8V
LYcYpmW1rtOO6EOOI/QwBsVwtUl7jh3JYUVN7UZ4kowUnJZqGg7COSm5CbdW3eo5fe/M4Ztd1Tdt
hf1XIPmBm8lQFnYwceJn7QdadQda0NtBY7eQqnyZqGL5HMBzN47IvWjp1rEn4SIfvuljcW7Af+PV
jeCbdqgsz9LMjTp2rkyhas2MQFez24iSfWUyn7EmoIimZFyA0KO35vZbZbhWgqgnKfv3GBAlb2qy
jTKmD2mUvkpr2E8zeZ1lZkd7dDZpTtsgktNRTMMjEc1NpVd3+ThyP1Hxz+WKwNOoOJ5V5Id8JIe6
yf3OhFaCdOJgUKJbTIJtsoh9DDU0b4mBDlpTQIMTygQB7aCjKlrbBx1j4nElC/siAaJYL4TXWSrE
+Do9KLlyg5r+S9EXb/mUeAZeU8HrO15xMCSBNFXJCCbVwTWRt+MLFXxbpgCO5yparADMV/HwyAec
cx7VqVtY00dUWRz0MDToKvWjU8Ep6bQcOlWGx0AEGsnxaHaFfoOc5aIl+QuGf3qfW6xzB5rcN0Um
XKhdhHEKWmyRbe0ejzuIPc2q2SsjgX3RmvownMLVDPubXSbHUSGq14Lz0Z3U+F2N0cixIYurDN+n
SSUbPigyyGR2opUxh76pdM2x0cYNiuwpckGpoMpvtaS6VRvK33PQ1P+ILFocwLimQztefxYYsfZg
IcIt8Sc8EJUd28YJuk7ZT1U2eQ16PG+5MYogw2MJPO0YJma2nzB4LWAgaeTctwgStnKqhB8pfRMK
aUGbRRHS5U6DdrwWHWoKoDd3opOGP5RpfIOc5BaDS8W+HAfP4vEmpVlQpTrMmMPEdLEhxrjlWQFd
78zS3CrJT32rh7TqbkQPL1qK+9HogirWTrlanO0SswZ8AAuNqTbCo2gge7IhDf4AAX5e62pfTeMN
fFLm0obimutnjetBnCfpKY4oho+bZN+YeShB00vrbcOTPSt5kCURLk/KPZ3PNBpdCoBJku8nGh2N
zDFcSF0D45wnz2rReIgUKjdRjDCeEJrm4qWRVoiZ1pBauQqNGvM9KhsvqUbfnshzmTRbOk2wHPVV
U8cw7+NHojSg70zTIJ0L4d0UgnHfc/rxrU1BThbVyt1oWWHRWA+U64/cjrhrJyAX1oHU5SwYjV8k
9qGhGKcSMaibs/qHxuLvkak/mZDodYUm0CKuNNfpy9i1B+fMpP2skenUpiZQ1IkRkra5ZL12XyA0
UpQEz0X0aPPxtdBPVgcdAKU5Ozk9TqBcRs2+2qVOdUSPNnNHk741WXfXG3EgW8OPIACewRMOqb51
5vZdlR5GpR9dMRajm6jRZVDzVzVJTLdmOqKtzgCQjL1GY3metGkHGhOP6f1dQck5jgbI4vQDsAf6
W5o6JzPnb7RxwDVMyg58Q8nZFOyDcei3GaP+5mgpiNxi6idCOZeOwLsmkp2jdi4i/G/44aYca7cc
Xk1M3tUMz4FjFkeTTI9TLHZKBRxAy4cTRsZ3KATcKhi97zuYr3ZT2bmvKrGf6ogAR3gJyZQgS7EE
HfPKy6S2R7oYRDrEILlxLmse0sLcUoP9BC3NJp5E7zs6Fq+U7KNQk+81xa22qXyERsBzxMbRtQr9
duL5h6k3E4ioBLTUHJ9y6TsCn9MsZhxxk+LUMScoJj13S0VT3FyD3kUvc/RGY79RwHJrGKiwmsZe
T/U0zAwVikLjQU8NZysUehqzYhMr5SHFsDg+8wVQyQ3pIKWsNz4kVAPTAltM7VB3nLrD5IgPtTEZ
3GocGgm/mFw955EotjRPflRKGXvQE+YBxjUvvV3vJzO/Hxv7QxmaO1CNexGjQa1Uh76IgKBV3Hr8
PrROMNjWhffKG4TkIOFcblhZbXFxdiLG893M41nADWfSFwkoigWePcnt+0KNfILHK0fo1dkaQ7Jg
hYpi7treCkgtA8Ou3wqwgLq2ld2PJgmGXDsgqg9MRk+lVW2HKfYrvUQEn9wMugFOmgkuvExb4TLS
h50E8EQZnx3M8vmQutJRWICxMMsruAjqqUfKmbrZYEFwimGgMN3mKQQN6CPFu9Xm6p1g9H4sWt2f
VIE2xJA9U9B64m/L59bCZWimPY+i3E3r2svG6QIN+MzrRXtXcVQwJuBTeR8PyHosTG2R3rc1AreB
KSCk6zl/QPJ3XxPbVVnpNpF4yQhe+x7Vx5G6ShyhSCE2mqk+iKHGJFaCSPin1VJfZpEfUXHiCdkZ
ZRJETnMigw3hlLngK92q+MAFCDpC3Mka3Fivj6mC/DchrpqkGycBlVAs73iXnRWOn8c3gznt4yK7
mEUe8HJyFUV1Y1rdcFu4lXiw0DRU++GhT95S9a3WLjkZN1ypntrWCTka3jJxXE6fzOpNbb43aYaP
Z3pJj3kN3XhMJMigbOiIS7fWXnRImAOY45TFKSnYXirAnNRg58lrV+Mn3p8U/kBjB1Yz/lI7jLoS
M+vv8HcbQqZdiTRDVR6VLtrGab83W6C2kGMdEezACwCyKlS/az4MjPbaWeKWvEIT9wzJcVeo+cng
YHKwjrH6TdZ6oErNawfrvhPTqdFYkNUw0CbxVD3D9UDOX7/kOQtIpO/rIgOjxUeElKi3miCq7mPV
PCKxunWiJ206oxvm0jK6TSIeOOUTj0d4SxGYCG3RiAkHEzQnBpgjFN1TIAcWAWeb81fSZDeWUuOs
wSCl3Rl4lzOo9SYFUo1oB7lYBAjKoaBdGMn3CW9oNmECKp9w6yAgpuKxowythHJD8G0hGOcNNApj
UJo4UAlM56ReqPuU3BltqJACRdfOJxq0HXda+iiT1xxKDQ7lQVrH4ZidtRqu3wq1zvSV6EeBIrA5
IVk1drw6afmNke2pg78gMPxMysKlNfcpUbzBeZvnPBuVuSPIMnoIt1XRY2TcKrpzX7bPbbExCUH1
PnTaF0zVuk2MpFEYzm5EMO5KYwBbp/3upHdD3kEPOd/26CEgWTyJXA3NKA6spN6n3UlN+n1N+oAU
9kEY9rFpI9yqbvQlbx/sEXNhsC6ARgU4V4bXzqxOhdU/Nc53QnpXWEmQpIy4Yyz3JVw/GYsgKx5p
Pe6YldyZpXEZI/Th0/JZ0xHy0DqIkwn9cuEqLANoX0LsRNkbFuTaRu6WpvTiEi9Hnm11ZBSZc9PX
u0lpA16M4dSPOxOcYO6od8EAEGujBXb04PQfIymDwrhU5sukGj7Jztw6R3I/ORMQ3krQMOtGSTaW
kRwaFQNmFdwo73EeuDGcuTZQglAKCIlT7Xndb0iOyRDV2dumOOg4BBYXkZ8YmDboHmWH37rod7EE
9i//XqIKJTE6wpIjgTFnNblTelQSUPSoqw9LT72UpKGJGDzJBbR1J4y09Qfw6j40ldz3dRHWXXPk
6GACLuSaFMgt5weifs21jOFcV/RbZ6EEZ5P6nGjVt1zl96IeXictnndRubqi5B4d0/vEMb/BH2xR
uig8jbV3hmhRJiUI9xPQLTQcQWmW/IxHDieugyMwybsHruEPq6zufKhS3ujM2jpOfsR/I27KlZu4
VEDjc+PU5bbpW0TAeDwLfhaqAv0T3ZWWDXj5qR6CXrNxHslPkvc+mqSeQBlBk8OJjVFYczNgOLxU
JHhs4O4TTElZXdCWqcfzdJ8k1VHU4L9mVeeXFriMqtesPLMoeZBl931goBtw4i1FZQXUvQFeWgyz
/SQDJrnVl46Bf4ylAYqJug/OgYNkCHZhl72B2FnsjKq4yal+bEcThb4+LHMYd2VRV60H6RV54rbW
a6NZh3hKEGADz5RbPmGz1HbqxcoHSlr3Cs2DHI+9Ng4B65Fh9CSIOgJiJaxtpMeK41nFBSH1g5b9
SOFHkFaGGv7GyACvleZ9K4a9ouhu7LzXuuaihHhD+7PV2SBC8MFA5lY9BhCVO7tA/GtIHL7uSJ+l
VSB4HEpghNMST4ZJwB7WDpcusvel7jwMttgjEL+Y5CnTIMuURXsUKf1BjQODXiYn9nVM/ljlluBg
p6oLIMTuKby/AXH6U27zMC/JjvJH8B/EIF+uzwaRB2A/MCFI/YIZ3yJLf4CiMWY1EY9iNEtJ7dnd
ZQc7oTcIM7ZEr15MdSY6jn1IHd3q0QNoDzxK413REZcKCshKMMSoblDMetgMrlQGDFgjJwE4N6vD
GEl+Wb7rlblRHHxy6ITBp3itfREqDxrtqLf6ruT8h1YGhG0zFcSP7Dso2m18xnZLe22nOSTIJ91H
Suc2itiyfnDLosbJMt9WpF+Yx6YoARajPcLGcstxA6z02ZASpgMNObgdY3pTGPFZXxzLqj1mVhyU
LaIwC4UEcydwZnXC8YhAb4s80WSTpJEX4anE/8whAjNFpjuJ0mv0HxFiDBUuiyD5R/q9Z3r5ooG1
h7HxRaf2JnIeiwG03Yn6rsTtvtbj0EbhkLAntYYrnaZDreDVGoadOjYbKylCjquOir7bp0RutcGB
b9eRASel9dJG5SmtlWNWdwNS6PYHUBG7gTUiEBQI5Ebq9/XY/AQVBINefXaCXiGCKiTK0ML9kaqQ
rDeqe9vqLxHDbke7v6369AHELfcEpLtORb8rlXaPOVkwdgyPMobIXxtS+xSp8iKte7Qj/Ki81e2X
HM+JaF5NrUXCDm1tLd9FEV44QpGXQwbFOFDEAtQB8Z1yow4jZtKMDXhFwqjIt6P4KRn1a0txuZ38
F3Vf1iQprqX5V8rqnWqJTdDW9z6Au+Nb7GvmCxaREQlISCAhEPDr5/OsutO1zJ3p2w8zNpEPaWER
7uFs0jnfdvKoBHrQ5DGChln7rZvWrXTdluHbMHKZw76QeICx3uvS31XRl3Fy+zi5jtFUYw7trsEq
6rHvFucTMtWk01mM/TeuNXhRnRNVFrIKjkDUgO/v5ykuYjoe09grOm0Art1EU/0G6W4mPA75Ke6c
nu+hdIVPd5T7OF6Wa78agCBdQPf+Szrf4kY+9Ou6iVJvJ9zeWW8zr18asG2cjKBYXlIOGCuSBZr9
Q6zTfVy9srQ8Lu144jXP+Kgz0oE5S1jBxfuEoR+M+0Ds2V6iC/cQZZat0fwg6/VxRYLrFOMR5Mfa
V7dht2IpfLxku8bxbQMWw0yfUI6kM7Y04I8YKJhXy67Sds85FhaCCSMG6Wlu3CecZiS481FKC9/P
QnU1zA+sQiQffythf2TplMnpudYQgU0PDfr2Die2aY4BB2Qh7nBLZw3I7kvhIVesV/pF+jY3oDRt
sBlHdC9sE9b7FiF5QBlVBxQAprbgMQTiUzbzCRhGZn28gflU0FDE63fVzYVnoPxa5ZuNXB5JtuGh
B6lntW0lRtmKwKJ+MIeZRPspuFXtrWSPru0KNb2U8IzpsUK0y7WKnqIO8EZX51NZMC/96li/GVu6
XSso5S/T7TV6WmBNMjol07Mv9fUyAeZK2o2U5XYGCJuxbg+msfCGZTugeG5CVzSNPXrTlJecjxk0
okgtSu5LN1xpia0E0UZF2dY7heEKUUIeWhvtfa72Ivbuy7grpA8jVj2AM5Pq3kkJDsDVJPMBIhgy
YL2jIIciIIcr3XpE0lz14Qlg5Zaq8Rilsw9UYIwxYTAcdkGJlTEIdqYG9GzXyOStlo9lhJW6suF3
CIjqg9DhRkn7FHBMzJXJck7mxcLBK7xiYNG2cegPE/Hhp8uDGd25ZiSfCAWgqY8RlacONJUGyeHJ
j7GRSPxudz0tXDQ+9C0+QPu16gwWYsxhXh6TdtgudLrWgj9LOd9j1dzgyQI2ZF4ryU9r5e5rOR67
jqKh/Vy12ftj+xjbEteMuyIC9D+tfDfEZKNr0G/I50H105ysTIrUThznokI1bwQ4k4S+ggO+cXNb
oAW80TQ9A6DdBeh3iPGyvsSI4xBF5RzD5dYhfBszsHeYrZNPc3VCkvrD3LR1US3DFVKsMeI2fo+H
DvxC8N35ZU7x9Pao16z9vvABMFYMCFEeuA/US4znsYqvyBpuEHF0bhzc9J0s+nmCgtF7nufhAuy2
Wc34bVSywl/6YzxUO6TcZOvUHctw2cqk25aA4ijBhQkQDGXzqDGPvpjyaqL49QSVi8tbZbdobjeG
fZGDOSw1gklpsmG1QZxSuR0wBzUjfX8LmGTbJjHW3M/Oa4+VjJ5dJ3Yah+7pOatmfbMsLKt58sqn
Z9dMO8bX/ThPxWWXd0oWenbbjiLkRYpHpH7vdISoesW3a5o+EIoHb5luYjS49dTsWtHlJYZrEITC
VKhmxmrtAQ77+2DAgzTEOxKKD5uClcdz5y+32I93SePOYwqGiA7XYhmypjpJwzZ9OuREozjwYfv2
m6Ku12NCmts5bAvUglvMO8tagGDp0uwGL80Nr84lG3chBRS0gpoLjpUFsVSXRdOp6zhFAed329Uv
71c1X0MHiJoEFyzsUeSJZR/N5bYLP3uNbGOr9ykcEiMgptDIa9LX74GwaL76kwq6O92kWxkj1VOH
eSXCLSb0vZYBrsdID040RzOXm7CSCE8YHhEKCUDU3xBYkJW8o02wpwSFsmzY47jg5FTt0RuRTnk5
claCMmy2jKkNU2lu7TPCmTAsfNtDr+/THrrreoPMouu01Tk1K0qGdGc6VzgOoRQxuOcRwmvXu3Z9
VgxjXLAWhRrjrUcJGt1/LKWfxUGVa/Od6iafWwbqsd8NC9sF2KjZVB9lawt/qO5HE+2CSZ4STl7T
wB17qW6YcV7eEFZ0wJOZxTQO6U4wkp5lOe4hVwPRCkS8pIU34hqES5HO4d6fMRDEVN/0GCKwGtxP
pdpjx4AnmBY4hDm6Bg1B3GcBE1vuT6cOELIm0Waa+3tk45/panZg5XNfiquUuS1flicqNIQG5U7N
wXUfQ5ADbn+PhfIEfdBb2IuzqsAVRV5hZZ3P69ca/BQNI5TuL5GhO9tgVLbA/ZnG3daGKOlZsltp
fLayfWF02QcTPyIX6ChS+VzVMZJGlH9FkJ7au7hYxz4HMLslk7qaeHoXBxYlxLA8lDU6ixHtkuLN
LubqjidBcGgZilJAPBAtr93R1Aj38oDXdio6cjRQbp1dtoTxddkB30vjq4YrhH7hlgFHs6ET3XPS
vKp0+WocYvsRYJY7Ais2SbZBd6kSf5THNsijNXheOAEHudwKx98xYe7RH4MxJ715pSufMexcQ7ud
2hdeligE5qrPvTZlp7Ztkg1AbJqLS/8Y6+dVBuABPHp90U2CswP0o5vyoBb/GM/JEer5V9xut4A1
j3Ft72IPwURedINkO1T22ntVYvzeR9WXqmyv4tEOWcghkzYsyhxSxzKjkrfZdy+N1J+4UibrVpzS
WN2zvj5yiXyOuQ17pLP53t6r6BfVT0+9RVM/pDGkAGp5ElN3XbUGggLcqIAE2rcmDHENG9IXpO3W
oqndlQpCc40JFFhw+/llld6+cuI5ktW9FhaUUTVg8LX3ZV6bGGHpHEE6bvyEF7LPlgk0oiPAB1X8
7Al+qJf5OwDTNMMciHvTgLEwItoAttI4MaoHhkhVJgndryFkHSEBj6Y9FAF0SlyGKxRns/TlJkhX
taG9rXb92l11AUClsF7vgKu8jiEmFDmVVBsFW1/mTeTdYo7drmzjF1zjQ9yTg1oDCA1YWuVNA7aA
jsMxhBtlz9Bqzn1D86kvrwn3Dku0rIXtxaFJ1MbM7LaiqcxXzf1MiPQDTBbAc1bCNGL4QVsv2c8g
zjIW9ZjutgC0ibDLo/P0HhadzFeUI/icOPjFEmhbt5BEfRcB+KiQiTFbIYTINLPovSnY74Gph9VP
OJpV6q7TWr1iWXtxAWIluiZ+wgZF9wFf31NiZFauXbIdZfKtNfwOXOSNb5olc9KRfejXJ1v2gCBL
VWWCr3eswjGlgBa1kHZLexSmOKfzvuznYh7wnITopXVAwAjGwZJN1vK9nsP7VA5fRBW3YEobtl25
AbOcQI1Qh6CUqiAJNppUNyA7JfjuHhEY4PQwjO4WIlGUq7jHs3YyN5VUIoc3wcOwkfKlDgARAiBg
UEvw17kij3pJ3voqFfk6YbqzEKI6s9KFwCZROJZDcF9GAahrr9pMk+hzn0CiU4XxG1mbJ8q4yJEm
3eRVLRHmHzDwITg3UAMkZTaK9hXT6ZscwqAqHxT6W1UyP/fX6rO3w5AbbzxMShv8TH14A7umMLpn
vQ/mXHGaAo8Mxsz5XoDLFLXgitGszuv0RvrkXvoI0u9jPOWDNiVIBqS3+QnkIRpPWpoE6AOH+6Ck
+DMSA/omMEheW0joDA5dVIdoVdDxsoEEmS8ReLWSFvthOUWH0OFmWMGzHRIKpWvTUHIXTP5ysJax
gngMNxP3GNQfFTJxZpzrL0l7KdV4Zw8EqjogjEPsPgUZHMYu07bAIM8+p8ysy8br0uGrGPA97k/4
MqLBOyRMu52gGNcZ+7X3PNZlvx2gyD+kY8iLyK+fE+GT2yjqfKC32P7A/DZi64/oBFbVNifnVQDu
MIm4KSSKmgLrn3m2yo0nump1XlidPNiZBTuq++oZnqgkX2kFe+iA4+NGtHnIsQ5z10533KjyJqm5
yhvpRxvdQNZTDaiMlugymLstI6wvCj2Ht1AQv8l04DzFuFhM5dvXtm4eTCnprkTLCplQBBak6dYt
DUY0TiZF70WC6oDhAPFxggrwqR/Rxi2zlkdD5hRPfwyaiDB9NUQznq0+AfA1SG+H5lQVY9KKIxZl
/zzWa7crk3BABHlAi2Y0S+GMHxZDFS1YYqLkMA+RutLG1AXGy3pbW5dy386gvVw5R3ucuuBUt8N8
Z/pR52AT9MEhKTqLF0q2S2A9lOopsLdk7DE/sivnG8tGuZmhcXvlzNCrEZwyHvUFq17tJVsQC/Fz
jAX1oDvrbRdIWHC2rDLXbp3M9UrT8cwJQ8lN1rYQKE13OLULbvOlu+EhfSde3OO57BwqTdwdSbxA
YTQHbdElJLkyi2ZnLOXpGSVPDwYCZIthWNb8eUhwn7j5OaldfNJhqrEqeLYvytishylcaAiFmgeq
AecbVKzRG+p57nPqvfqbCcPlesEk7zvO7HjvQoaSBqcl/kC5x0/TWlebJCirT7kKfayHRFtUHhb7
Pu+i4C6xnrwzHnPo7JwZMjYmSODrwigFWeSFIIMv0+SStdl7fjScStFi4iexLZiMGajIw+S3YK/c
YOx9KeUaZiMSbznuB68qwESpFy08i1U44ltgNvbRTwTDFIkakrm1TbvbEGDUDnAZxjK2WhxFQzi4
E5QOL8qv5nMzN/LsYJ4pVoLqF3+zbrEyWYgpUUuJr4TWNT4jNLbboeb1HZGXS4Ag7ydY42v022UJ
LHhc8MCH1ew+kw5BsBs8OQy8Nh60LyIUoH4ExnY+jZECv1zCb4ZBEkrP674yUBtCZFi6R7HO/M31
uI4JLbH7VGMJhBfDrFDNQdM6v1eB53/pZzGcbDxQMAlxh/Wjn/RDEqx4gZsX8AXEj1eaO8QqlhC6
4gigI02T61A57zQIdDXbDqTVfZLC8AZMCwT7xg9NPBwiJvl1Os8T2lqaqr0evRk4tYv8Pm9GjKTL
JingFV+hiXtOyCx32Cxr7AAy5e8IBWGwqvkC+Bd2rohsvbZMVmgOKKDPQaSu2nC10CfohSpwzr0o
kUJKg94vVrvEYHHSBrq/aunw0UQdQQ9V1nF8X1HR3g8o7hE53ycJZgwSjgEYAhLe7hDSZnqzqiff
FWlQg/iUQ0gjqWXRbYfVs887ywi2NQINzmaYxyE9YjYdlGZqSgO0XRcZWbJWKztVpXPdztFQoLNr
K3T5OB31fe8L+0wmi0+S6B6naigrfBQIg6sPh2cMG13ki08MSsAzEJBkuIJuY3wzAMbRgMP4jA4c
0/hY1g+rls8aUhW9i30f4oERExSgYEYINPAj40XjVnpjpTY98WD0S3Dhsoj4fYv9XypMz+Jti+hg
2YQbGaKLP4yM2fUKkrmEIXvNS117WHHMoEL8tb2LmO3CXEQQSt6B9eqiO12Lwc9F2Ca3KwbR7hrS
jY9GBqbcS6FmPGyagxAea3IwiYdsmdhMH1PaWZpBfgswLApbDqDOUoJJYTa4TjobpTkSjsUtFwBM
1tCy3ATdfIAVVO4I6dPvxFZDD6Wa52Xh7LAEBOmiTzwQ+orVKVwNLcYrolmsg4cpBfGhoSWCV8TS
tGDNRPY1Ns57IbiSe6vH9pw6Juw25LPsMuqAIQikHm/QK0Mj1tY1UJOEjiRvQzrehZiHvmNulW7T
j5IUaTmwHLG++oWvKTpWU/MTR9jyzoKYPqXlBD7OyXkThYBHUyFcAcUWopF4NWYBhmQ9W8gWsmZZ
2lM41OthWLi7C8ImOTivCwBJ+fU9bb1yX1Wd25bCYIuVg3im0AgXs8T20jAVYE46aAYkL1cHARb0
ROcUEKYfAFRg4OWCFhrKrhzT77Oa7JEAVi7Q23s5pBUzOBe3QhBr6z20NcBqdKDvsHJOmV2cKVI9
i0K0CMOOOyAMg2q9LbOxfRdDGGKgj5yiu9L36G4VSB6pR38GVZz028oiRsinaBemqk9PyzqKY+k4
zPoQXj/IGUvLRMIqDw1gxxr42o7XmHvHS/fVbzVUSJ1PNsESzUUzxRQs9SAh6Af15wWYac4BRCQO
stzWhtGJM+ffWOFXHyvTLc/cOJkngkftpoeeNMk7WWGBHPzx2DPSPZbGoo0t+8Zgh6jJF4U18uCv
DRug+gKx65AP8s5k335BzhsYlxJHC8pl3nVT60N4GUfpl1gOQbzt/FJ9m2i6bMqOiEInFkNDop4g
djYC/9kkhn/qKq1vSt0N11XIohtfEDwWCNOQyK6qUVZPkkPfYuN6VJdHQA8AEBfztIqkh+5NxFaA
HKkAPw1NYN9CSfgLEr8HnL4KZnlocBpUxpPR8ZYo/BEgAfYkvJqhL+Tlu29j6FoNymK0L8MhBhj4
MFiFOKQ2mj4QUD8/epoQKOzDye2Mgg+gWsFIpHAo7KvOT66qyU+rzA/YepWsiwaTnizilfJpuIeH
mpl8ZRXqmy7GBrcYx26gVexeJyQWFWGlHca3LMNdkzoCKYMTD1gdq+sWxfpzLGvwNkPEvwZzyu+a
sdb3EYjEc9q5yWbGI+Ft3aXe105NPmQXNfcwXnqOKfxDVgGjp0DB3ssmhNR6RjWBdBPmf2CA+bSb
1QBkEaqWnUoTez0YpR/oUNsThILrcWoCsBBBufCTm0STa8n3P/w0//Zt/vfqs7v91ZY7/P0/8P03
COtNU9X2T9/+/ab/VA+Q737aq7f+Py4v/Z+/+vc/fotX/vbOmzf79odvQIc1drkbP81y/zmMrf3x
N/EZLr/5X/3hT58/3uVx6T//9vPbh2zUphmsab7Zn3/70eHjbz/7GPcMX9C//f4v/Pbj6zeJV943
3U+FeVMfnz99dD89jO3/4tWfb4P9289emP6CajqEwAKOwQB5IHDPuc8fP4rYL3GI2zuN8C9k/iU/
UXXG1niZz34hSeBHhCB6h8VBDM/T0I0/fhYEv7AI3g0GNg+CYh9263980j9cj/+8Pj+pUd52jbLD
336+mKd+Z6ZGxPolY4hg+h2CzYI4+pO7L3UJxok6Om8Q6pIN/YwlEuSl+OrpJ3hx/k+W0L/a4SiO
l0QRej+kCsV/tk+mxti+dkJve8tumoH5egQbBScCdEjzGAXJDsvFNCC9d66QWIg5gwi5QQw4Op3J
ZZOpIgEEq/U7GCBGHkzI84TpICsV0x2i6IRL5OsyVtDr5mVMWMgQkdTVyOCdVrEAhO0VCFybOwhs
5lv4ravoibQRbS+htaAUoHK3PQxPkFtUQ5dugqRdeZ2Pa9BB0GAH+CFuPFEN7tGHkzCE9GMky97R
pYbjIl3Cr2DTyuHe73mS3LZ+Qm5lMDZn5w9JlSOTJjQZ5QpLdgxzwDtOew8YVVe3GCsMrcrUWYgQ
mzl9YioCDQt0AcnJSGftz1PT93dD4KpPU49Gbcqpo6C/de2hACUDBFSVsiWEaiJZVuibhfmmoOdC
gdtARw/p9kCGLJBNdEypEmHuu5LeYmP16qKsJHnvAzSPeejV+nFl8/yIjTG5c6lx31ZfR8848kZD
++e8j6gO/DonkQruOj115wreUA0MXXK/4HEYPc/Lmk6viGCEkHxxPbTraKhHDr4VmfnAXHgEzdPY
Vl9B9KxnlaqLCl9IbIMYCcoGVMc1j+7Z2PA3f+QzVO98AltXd7gUGak0xE9t0tEuV14J5lXJBXho
P04pAvg9G0LmIcoEhCFrwOjWrfBX6PWWAUoWk1goQuoK28QiV8VeUmAfC2C1CkNG+2iZz/Pqeli1
HC4ahASsBQ5dD3DjDPZdT954DiwGjeXMwp8K8hGOn62H7KqvutVabyOBBw9qM7gzDhI79/QQxg21
qHOEAYFlx+Rb2ZAQVC/xUg+BLwl2n7YGib5JmVCQFcdWwYzWW1gRVudhYPU0Q16aA6QLgyyOB/Q8
bpka7OMrw9AZAKoh5pxVIVBCH74H+CFMHw5oIWrIGa2ErH/jpWwJ86b2CM11rAxubR8dC7YDClXZ
0mjc5alIBqhCiYtJYQKyoppkJbaDLkSZC7dRQsM9VPwO6R1OAz8Rory852q1xcPrUb3BzQPCMY3w
KS4Z87hXWsQRYTca4FBCoT0v0IWYiztrKP0RBj87N0CmL5ptsMqRhbgWRvUcqWcQwMUTHKtZNzEp
tk0cYz2Cq9Cgw+gX+q0OV/S/CdDUL3otMWCZaFV+WhZUGnShJ9GUGEOQsj1X6QipO5Y9dIQ+GpTV
odrNXQAMfDNW0NfkwxyZbkdK6j0pnXBIarx5KvfGyYXvyg7exjyOrEJZX8eCQgTK50fVdNaHlGr2
2m1CFaAxi1FDVwjusci9KKED2C1qGKEKKz0YQWhTBWInCVqHre9iCKr9kIOwWX1FAFWGca1wR64t
gizQHNnL5fIBlvZdAHlKvIobYmPd5hTGQ2iKk8C4nQeVDoa9smSN9h44lQW4o7i88eBkd0hBNcn9
xUrgHaDLapbtPFKP5RbTnNTGVezSgRmCdrvzkja8/HH43hSlaIIarN0dAEw8qVuHjQFlTN3Adjc4
3mFOLiqmMeOMqGlb18Y+zt7gQxQnmRwRR0cjb4f6LU7OfEqxcvOoUukB7lH7sSLVXl2hOooRhFVD
D7yTkd95WGtDivGqIJnvJzErsEQYZZlB/QBr4uygkbkPYTZMn3g7BeN27nw87lWIQJOMJSEbURPW
o4OLygZQFpPOp7tlaol+gutFoe/QMBu8hhfJ0820QJcOlYhHphymEii6E8955o1AxQAfTCMjtUmW
wdVfzTgmzZlyDKT5QDjOCKQt8qPq2viQ4sqMqRUhUU1M0wT1/Ai7zm3ndca/oa5OQG8Ec+gfPCmr
9DrmZkSCHxDgGrGoRGAgvIX3SW1aNfdT7lx6kRgRgML7NI2YOEL2lYSAoH2sWyDnq6dSeJDdCLW0
4Q5VBuszrJUtPWqTJEDJMZ5jYWWIWeNmJB9rNEIUX+s4RQkvkMOcIYVsbPM6hTt3O5tav0PKIMy2
8Yi7gUAPToKo1ffaMXJTLvElv31Y1XUHT9VHnYYw9UnnLwFEcCSQeTLOIYyC2mhxWo3Hw4c4mMxz
EDW23+AU1c2FTx0NfJxNu4VqNTDZNGNkZR6FdFlBvEYLMjSadZl3AR94t4PsEG6kxDBwAmkNSclG
p3ocgH4DIZ3zrsekRez4siY56M46QuKiqod9ydoJgnc6KA4OuvFQ/te9gMQmhCSmEDIBJGPV2rQw
i3jtvQPGFmzSpaPwQ/jJHN3MLmBzAeBP3osp9tk9DPrYQeolqd78BfaA7dTOsGO1UxhDDwsyKrSw
+ZE+zvpaI4k6n+eSgwKTISQrxTQ4L9yOo4lfhj5t3VXUQb6+Dfu6k9cl0Jt39FNeezDtTPs7VrII
NysqHURvQZwsTtoZZqH9SJTbk1mJ+gC/n4RKoIJ2MlvHTgERWXGdYTCYRZfmrQlcCT1iSOoXpi/r
99qiaYUVxkv78clhr+/fJmDejcpg5V7AyDYho7sx0uFlL+5myIUJ+3Wu4L9U6F8130w3dN/tH6v6
P3YH/9+1AxiViCyKf94N/NpC2O6n3efHp3n7QzPw62v/0QuwX4BRIUkIKrggZPFlsOdvvUCY/IL5
zwzT6OEKD2OSIhHgH70AjX5Bge4jUTLEhHUfj8N/9gI0/gXVO8rpNGURSkK87l/oBYIfmUa/7wYI
SxPM2qZxFIYYwp4SdAu/S6uAy2yFiizS+QzdPngzePVhlZ18XqNBnJz+6JWEPI9KVmiuz3pKt2uk
T5bSk+bQNEPdcdVZqeCRSY+TbKG9jQvl2v2QJHehC07UD7YjU8App28mGAXW8AmyKf6B0e/HFbtS
mnhwNSBFWrgOdX3dYoYwKQvF3DVMUtBSmSfXLidvqB5g29n5BjLaIGo32m9v52a6dUMNxTaizbu2
AJxzSEu3k5ze1mN8B+K6WPq0UDb4zqrme+rkbUviI4rDFTirhlGEv5mG7IHvHL2UfPG74cYvl9xX
EhxvBfhHwhRn5nMXkL2o02K0/KFMwbi3Kr7nEra7MTyPJVCEkE9XBPan1q6HZIzTnML9DlZ33EfW
29vFFFLbu3LA9Gs7Xs1mgmmGPcq1uy8FPyHbPs6jtIS5sr5aICwXIoKesj8tNeQKWHEwDKLsrqHe
vFlXsCtJvBduKnzfPsUyKEzafuna+EAgqTWNubYQzcOnVb5UmKE6B/FRQrwlg+QZJNXWwb/GYKGx
cbLD4SXxo3jruN77cb9b/QlqOHjKxbBFuinm0CqbA8K5G/pmR4V7psrfr9jKp3k99P1yrLoFwne9
0+nF8QjvQqnmjWbLVSy8T3QKX2BJQfXVFXBE7KBI2jK/e6CyKVyrXyoeoACC1Ta2p4lqGJJQyUwV
1vOKHDyu7sk4Pq5YsRPkMXThVKAmh/BHgVqIt94AXqMR466N2ydrl2tgIjuk3kNBvqKugmweK2ZR
oS3IV0Md3F/jl3qYNn0N0RuyksGWrpsqMadKBbi2/c5Z9sxLCj+1v2Vy+R7CjywiuHdKBydVfWqE
f4ri8XmCauESsABWYT+oeRsIcWDS3M1SFMSsbwPvvU1bBniXNH6BMP0LyiaWezCxRrhlsmHFk2bS
EpREj7FJojwG1sIPjgKLjy9B1dJDZJMZAOYINS+QXx1DVK6R5cLTQGVsChWeu97PIgar5dAMT8vs
XgF5nwKNmUWiZjnxHEQZuu1R2KOUy4YRY+l6OBJEgv8S7duvXhMmUyFS/5SksJYCI/uWTnbYltB6
bWsS6HyAlDhHAwQVA8ZcZNRwlLEITLkegwnU9NQ9zCsUtiIR79DyVxnyzB+GIcU+adoWxniOHI4a
m6hcESRs1JyidQuCPYEaLgzDr603PggL2xPqkyutAaYPUfU5C3du+uYtCfUmrrvXmfQfA/W3Gt5O
qEN7W256FxQEg1F15YV5CD4gl4yd0JaAB6Fux3s6bmIKm3EZomaDVFkDuEveISM/o+lM8gGR6JQv
hTBBbrrmbNPmpDtRzG2Z4wPlnM4T9NvpA6rQ8+wHD7Vk22HpzpGp0TEM75GK8L7tck/rAfaVZINg
rU2MbrKBRJMPFz3kRVoXf9phBTXGSOHHkN4AqMRUErZry66gjh8wvRKDiQbo5c1hnNStgt8GtLq+
QTlxdC4+hHX7noKGi1X5wit4ixyUQ5ygG2z4VbO254YjEgJyxNsmDa+6pMUjTYs4wv8ekNaohcjE
rO76UgDAfXw/+8m7k/FLPI9nODBu5VgfeNAjV2Rm4TZtL7BuSM/BtJ4ToO9QPLaITOwv4PBkakg5
BUmvMNgPeR4GWg/G5FUEG9/mX0cQ/98WFr+DJP8CNP6Kdf4GQ/7A2B67/94v/WPfvuCZf32j/xpy
CZti8Gfk8sd7/cBN/3fv0b4BXh0/AG56lKAWIQzh45eAosvXzz+1nar+8XPUKgHB34GCjfz4AmSI
6uh3Z+mvH/+vkO1/73f+cAjfulHZCxxcQYL5ewj2L/XaPzkHf3qDP56D4McXQen3+4OPgl/8HwfN
4l8P/tfS8P/+wf9T9DoFzIxi8E8V6z85A396l9+dgeQX5FcnuPioPX984Sr//kTEwf9g7uxy28aB
OH6VXKCERFEffCnQLRZZLNAi2O4FVNfYCEjswN489DhFn/PWG/hi/VGkHJFW2hpjoNRLkEgZkcP5
nj9FZQue6GxgxO+SgmQKvsLvyvjUmaRMsMqCvu0AewQmUD2PmNAqPg9K2Vwb/4Bne0bSULWNTbOX
s2WhhA9l1xgwFIuyYJCFqm54pvL3yVB+i0V4URY4CMblMlESdz4blKlshbh7C1AUiUpgGI1tm67T
Tm/clRsbAHuLdaJSJIaayZVBJxIL2RQKOWl02QZhyM5COp0gvxYJg1adNtqQdo8LzYf8EstQqKZu
2V1QBjZlZx617bQflO/lHuOOc2IFXSn2gPMV1K5btgyNavj+T8O5Pf6CTXlZBicMUsuAxFdYxzDF
8UciDnWpCtNRT3EtXXflJw40vaVK8apWXVG700/KwIvEX1a10iXfzS3a4FDzYwM4S7G/1IqPemIb
Qnx86igMETTnXMBxzyfYlJ9WeCcuMA61Yq3B5rUTHxJPYTCiHJRjujqwITt/Cbqw8BZLwIZWlRXK
D+LBq34aNlRGdQ3Okh6PfyC76Imgp9KuVixyma/ArYD6wDS8kFJUnRqTytIdS52XPuDExXJgVdMA
ACJCDHKQ+AiMIwfflE2Bnxgv/8aMkgnNnjFvqgTq0IFsYpbPVgEfMM+pUAdL/FjxUK7GsWCZpMpA
lYUImsaNO4Mnmj/QL+BRmIv81t9ypJV04kDbmDVwOE5881c8f7IoOsKAUOp8k0l3uJvMFpaa0gLx
IPYgnr4zggVdsHn1LS9bSB8SSL00ZmazCek0lRUL9nBRDixlSAPQkcLCdD8vRpSFuUCsWBALNsTD
zjG6K/EKZryvOafDR+c5uYOWAxuliqBRBM5fI0YOXi/RB2pLpSU8IqvINDpaggufXVuqXA4JPi5d
fhJHPiJpOYAoBNHZhUa6IJ6RSgEYh6Y0nNfjQNBzb1gDcLAViIQpo8zPKeKtxUGRLhSmzmALg5Qn
QUFt4E8DEzgBebx8/JGRMaAo2ImbDsBZqMY4RHqIkdOMEZ9QExhhMI7GMi+fsAAWOtsWoAytpXKI
e4mVwdBuIC6o3amV50rBL4jKsZfJR9DuPo1dzGG9n225+OkDUw/zlEBo3Lm+DN256Dm3G8NT9r0b
9/vrqJI/9hZnN6de4/ia8O9hfqdvjt41TWr6418DiK3d6vbzeONzGKXf5fFmtVvPu4pjP+l5FCcb
SI4B4Q+J3vX/bfv9nK7PLcWE73s+LZdQHsv9Usp/9LdDPx+wrl38KyUb0HJXSztwAmzu5c06v8Tr
P/cPh6fdADLvQ7/5fzsN2clgCN2kc7jeDocv8WJ6Mygl/K5ne9Ht4Ws0aO1rk3LacOQaoOZ+u7R9
ybuzC75kzvcQLEip3/S7w5eIru/vXYBuf3j6mEj7WAMUk17vNv39x8dVvKS+oiIl7jaksRnt736z
ZiNExBgfo1/iBc873t6zSy0yjS4Exldd9i0v7KsTGgVnCvqrt4BsdsMmXmhf3ZBO4gNae3XTP97F
6+C7bWLia47GeYh4T2rgqlFSyv9uV3Bm2ETWLOCJpLTf3PcPsb6GrpuU8DuWcH91jQ8f4nF71IOU
/M3QPx6eJt6OsQuEL+D7/tkyYnfgqR/hRPkSKrTdfDp828QO+wgJEjPEuaV4JY/VICntt+vUqB/b
Dj8mvRT5HeFop/HgBEVb+rc41nVPrO4Y1uvvAAAA//8=</cx:binary>
              </cx:geoCache>
            </cx:geography>
          </cx:layoutPr>
          <cx:valueColors>
            <cx:minColor>
              <a:schemeClr val="accent4">
                <a:lumMod val="20000"/>
                <a:lumOff val="80000"/>
              </a:schemeClr>
            </cx:minColor>
            <cx:midColor>
              <a:schemeClr val="accent4">
                <a:lumMod val="60000"/>
                <a:lumOff val="40000"/>
              </a:schemeClr>
            </cx:midColor>
            <cx:maxColor>
              <a:schemeClr val="accent4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txData>
          <cx:v>Setores censitários não iniciados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Setores censitários não iniciados</a:t>
          </a:r>
        </a:p>
      </cx:txPr>
    </cx:title>
    <cx:plotArea>
      <cx:plotAreaRegion>
        <cx:series layoutId="regionMap" uniqueId="{35B192BE-35DB-49FE-80F7-936B3D19D41F}">
          <cx:tx>
            <cx:txData>
              <cx:f>_xlchart.v5.10</cx:f>
              <cx:v>%setores não iniciados</cx:v>
            </cx:txData>
          </cx:tx>
          <cx:dataLabels>
            <cx:visibility seriesName="0" categoryName="0" value="0"/>
            <cx:separator>, </cx:separator>
          </cx:dataLabels>
          <cx:dataId val="0"/>
          <cx:layoutPr>
            <cx:regionLabelLayout val="none"/>
            <cx:geography cultureLanguage="pt-BR" cultureRegion="BR" attribution="Da plataforma Bing">
              <cx:geoCache provider="{E9337A44-BEBE-4D9F-B70C-5C5E7DAFC167}">
                <cx:binary>1H3bcty4luWvOPw8VBEgAQInuiaiwGSmJEuWLN/9wpBlFe8E77e/6ejn8zZ/UD82i5LlUlJZSrtH
MdHKilOOciZzA3tj39ZeyPMfV8O/rtLry+rFkKV5/a+r4feXYdMU//rtt/oqvM4u64Msuqp0rf9s
Dq509pv+88/o6vq3b9VlH+XBb9Qk9m9X4WXVXA8v//d/4NuCa32iry6bSOdv2utqvLiu27SpH3lv
51svLr9lUb6K6qaKrhry+8sLXV1G2eXLF9d5EzXju7G4/v3l1odevvht+VUPxL5IsbKm/YZn6YGg
NrWldOTtS7x8keo8+P62wc0DzhybEkLMmxe5k/36MsPzP7Ggm+VcfvtWXdc1NnTz570Ht1aPv794
+eJKt3kzKy2A/n5/qarLOkpfvohq7d6+4+p57QofxWZ/29b3g7/A9hcfuWeSpa72vfXAIqeXjX6x
wdmo9Z1m/t+tYhB2wIktieR82x6MH5jSohYhf9vr9izc2uMnl7PbJlsPL+xy+u6Z2SXKL+sXm2v4
S/2UhpEHkghuw+N/+MN9f7GtA2kxjs9Yt+9bd8K/2+cnl/UPBtp6emmhzfOy0IXOv/31f/LoCaOZ
IQ4cTgRcg91q30S4um8eDvOY+ISQ/If57rvPT61pt23uPbowzMXZ8zLMH1fV9d2pfYJYBo9xBBOm
7Xy3ibOwiXMgCPyF0+8uxe6E37rMvuXsNsftUwtL/OE+L0ucX1Z//eedNp7AFOTAtqSFo093u4ct
DmzpcCHo7EPz6074rSn2rme3Lb4/tjDG+R/Pyxh/ZJeTRlK5U8kT2MM6IJRSqPl7cWXShWuYB0g0
nBLnezbB+/fD1c8sabdJ/n5yYZU/Tp+dVYqn9BFo3EJ6vzn83/+1KIkZOTBtQaVJvycZ5JiFUfas
6B9NcvPc0iDnz8sg79D3oDnJn9JPiHlAhelY0rlrU7b9BHHLMpnFkNd3pvWfWtNuq9x7dGGYd88s
rZ9eVpd5+Nd/PWWfQg8YsdE9fle7uay3bBuGMbmDJvPWmZD77/vKT61pt2HuPbowzOkzSyzn0WX7
17/vFPMEaYUdEJMRBz399zS/SCs2un6TSFuw71ZZpvm9C9ptkruNLOxxfvS8IpgLJOgpU4phHTjC
stCx/0NXYomDm9BF2CK/71/JbkPcPbcwhOs9L0NcRDO0cpl/u37xTb94rYGvPamXCJNJYHd3UMqi
L7HYAYUf2abzvXFZ5PlfXN1uS+38koXZLl4/L7Oh3L/8699fL5/QVs4BsVB0yTtUZZlnLPtAcBTJ
kn231QJ2+Zkl7TbQ308urHKunplVrqv8MvvaXj1l/hcHpmCE/51p4CP38RbYRaKBsfChnfn//KcW
9Q+Wuffs0jbPLND9kV4G+kk7S3nAOTVRMH/HucxFE4Pg5liwnIlG5uaF9+8XZj+xot1W+fHgwiR/
nDwvd3l7XQVR8ZT5Bk0M+nyGUcvSSZwD/PUc3BZG+Ik17DbCjwcXRnj7zPxCXYZPCg8TCiwSnTsc
YxGnUIGZhG41mPfdYe9Cdtvh+2MLK6g/npcreHXx17+rCHOut+jsnzJ9UBPtIUd9NRfH82sRpeyb
9ynFwGU7PP3CknZb5sEXLGzkvX1eNprrSJTJx5f5dVQ9qYngMqYQ6Oy/J4qF52DghSkloJk7SHlR
ef38wnYbavn8wk4Xx8/LTm+Bv7w4v2zTJ7WRdcAsS3I522l+LRKMzQ84FYKLO1hzmWd+alG77XN/
QwvbvH1myOVc6udP2vhThoELBl/S/BtouV8e2xK4ps0IwcT49rUd5n5iRbut8uPBhUnOL56ZuyDh
XL5wL5vLCqPvO+U8AURGnQNUYgJzfPxx89ouCIAoM5sIClT51qUWYW3OhD+3sN0GWj6/sNNb93nZ
aRvGeNuCrXNbPj2Bqax5JCMZXRYHmMNQtJ4W3rw10QI8+6U17bbSjq9YGOrimdUJ9yg+M6b2tJZC
OYdgZiPa3RpkmYeYDVYTB95m/Z2n7lfZv7a43Sbb9R0Lm53+D7fZP9Df7jvU1kd+kfJnoBG1bl7L
cTOzDm6ruDvUYOFRd0S8f17JbpvcPbe16v/hvL6Njv76z/oJwxhBESZNyzHZd0gGyl3WAgwQAIrt
24S0KNL2L2i38u+eWzjB5ux5ZZhbEix60PX1N5D6njLBgGzpSDBcTRtd5pZJwEzCyJkB47wNaKir
78erX1nTbuM8/IaFmVbr/89m+meq7A8a8QrlmHfDP77Hln383ZvdgxS9eHSrSNiKDneKPvr2+0sL
nvKD1Dx/w5YR7oLLrWHuPn99WTe/vzQoCuy5K5KYhzJicQdf1V/fvOWACohxArUZADnuoHt6+SLH
iCn8/SUGP0AkAAYJIgFcm7b18kWt2/ktw8IwDwU7vkk6FreoID8Y3+c6HQOd/9DE9/9+kbfZuY7y
pv79Jdi8xe2n5oUyTubjRcFdcBhIJwAB8f7V5QVI5fgw+V9VI5rIKadQtSIsP4qBVKupHNhxK0vb
E1MdA9D7oZod8tiWPODwYK04+Ic6xORo2aGO+/JaSnUe52Oo+iEOqZK05lqNDpNu0CXJ6nFh8+L/
3hy3uQn6smNhg8IWDpL+trDcsHLSZ7JTU5FHp60fOB/k0ISnPGnG88o24k2a1Pa5sCvpPi55sc0b
yQ4QC9vkFsbcYrHNKjUaGkxTqqK649/6NgiOJEmjRGWBbPfIIggCy206MyN7PimzNJyj+zotqrES
VRAOaixljt22fUSsVZR2oTgt9BBGr3k3vQ9kGiqb1x9k0sSpcvyut1dJauTi6PG9I2ZtL4dQFFho
azgOFiEWpprby+GJI1ujU8Tg5ChuB3EiI+28+2UpFkgdgghiOtj4bIF7B5clrZEEOuyVbRT+amyc
+rTDqb54XAqZDbV1hGaaNbwMTTT6NExit8XUo1WTNkt7VY59eyJ44DRKaL9elRNnF9TXuSpT0XlW
bZZrMWjiOaLNX0d5IdxJRHqPbh+cKwK/YfAeYUsszJp1f2/XQe/3wxT5neqCrFRpm3Vu19ncK8XQ
e49vfTsywHkgCmMzhsiEMOFYCEH3RSU8E6zkZqgix/BXdaWlskhZHDZ4bfI2Ll49Lm/H1mZulSBw
dszE5XzK72+N1SzJkqBXtBunL9L3naNYGvXK9Lt9WiTz2resyuhcBkluAbKa2abbsoTRNlXe4Ij2
E6vXVFaj108h34S2GawzGWYe7wL/vNRDrWLR8pXR4r6KyvvWP2x1lbuS1zkS52ORkZiLRUHXgJkF
xxyAORSxa3tRkWjNSZZQuGHRN3oYP1e6IavCCU+0MXlx3Tgqm3yvI9FhE1KwKB+TvgyVEC4dJmxM
Uk3ObGdp7ZI2YYZYoSZukbXvJ++GMLsysvCo9vNq1SQIkVMqALg9JvVB6LoRKyQ4wTYONlja23su
K6nTqrNTRWQsj8K2MQt3aETqsaJgikxlcdrnlHsFN4Mjm5qG21AzOhLm0B0+vpRF1MKZmwf8ls1s
yxIYXS60X05GnwxUJqrLs+KsNK3+TZuM0lKPi1la+UaORA+K/+EaDVlaeQqSOB1HUbvm2BWrxhbd
ccXMdCMKu123ug8vx65mqp66BtEaihgm883ja5hj1r3TjyVIBhL2bcoAuXeh9CQgcizKpnPzMjYa
1cWWcFTHdfW5Bv/4G+NNzo96Q2bjns3POnwgGJUsd0ybI24vXLyQpm7jtIVgzoTb6d5YZYkRemND
01cjqapVmGXmGyOw6ou2jow9+15EmHnfnHOCwgpnGPXVHPHuRZgiroQcU7917SaK3Nii1WHmdM5r
zu1qz053iHIIKG42A+Ztibl+uy+qHMwaLW6XqUbH1bFZ8CxTLK/0pHrbL9zH7bmI1PO+IAzlhgOQ
HZXcIkc5hc5pNNSZ6kVNPgdxSg45ot5bqrvwq2926Z7N7ZKHuInKca5B4XXbm4sDMiXIF73Letmd
RSZJvawNSjeynNA17arek/R2nFcHFTKi4jykpmzhmmZqa6Z9kimR1PK0qqLjOO7zq6hzktMyG+0v
iWRVsGeTy9B0o1WEYZszRhEYllLLyEacEAW0WmVcVW2ZKhRfwXFjBas6j9eZYURKO65f5MNa2MN4
SMyA74lKu84RqnzHsWwbfEm+UHWQDNmU6iZTUVEOh70m06rlU6USwaM9GeBBAIRDMABniAdI+w8y
QKuTpoPNcWT7ka3zyvePpPa7T4+f1Rsn24oBEMMFxfkgjoCwORHdc0KS9iLRo5kpKSujUMQ3K28M
CxmiejXM04BNDnKdZOfhYPZM8TJqYi+RPvVCY4y/zZwT49hxGvsDrmyWr6qRWmdoYaJ9VfUDzd+s
E7e0GKEM6l86VdSVXcBZpibdEle3Q7JuyyFx/aFN9xj5wfmGKEktiv7Q5nNJsq2SpidxRYw8V8lU
vW0Gg6swMTO3rHLfK/vqipWt/3aPGRbFBuI/yjtnphbac1O6rO5IqLNibLMcfZ+sPndmZ6+o0ZFV
Zw6V51c5UUNO6qPQwAmX4/A+TqIek9DHkv+DbIAlUPgVmNm44Ss43d526DORDoYzuFHKhBF5hA6G
73KWS/0t5YWFw1AYfr4ame6Gw3EcjHCVhYUu93j6joMPP7dsQuceGEF7ex1JjnthQTQMbtkERqKi
qKdviW1Um1/errCB8SBEz8xouhATJyyRSVLmCj1y47Eotd2a+9XGarPezevW9Oohiw/Nigs3ZUZ6
8bj42a8WfrclfpGRUtnw0qd1rlB5tirsu0DZcXdsOf5J6Jh0pXX2sUkQZP87Ym0w8HDHCNDiomEp
RZQaaV/gnPlEtkqygUer0m46rdKyHr4MYcs4EpdffOwdi+R7xO9wLez6b/GLlF/qMSOa24NbVTpd
h41xqqfXkYZ39VVvb9AIj3uceZeeGcM0XODyNIGTbZ8mOJ5uMyfRquGV4zolzdeWqQ3PEul1Kkz/
ItCl4ekQQfxxTe/aqoP5OvK/TZAw6LbgrCykYctcKyb6nKusaYevk6xJ7MbaKL5mfhG+bfqk9PfI
fRgoMQQz5yGzA/4SW5bwTZCjmitsnOu4t1ZFTkKP6bDY5D3N9xQCDyMGRCFSWHJG0lBBbm8xKQzZ
ZjWCVtE1+aoIkT8iM+GRaqKpel2hZD3G5VvuhZNtbaLM3Fe/PrQtmEDoESybcsfGH9vyM24lAeUh
tloyvp50nDVKC5aiZWyK1NVmEHtBG2VrgAHvftW6EC3mmlkid9JlzeWLeByaDDnCNkvyqQkL50NP
sqLxmrFyCjWkwqjcKvORMh8XvGvP4N8gWcwsKZvOx+5evu6CmEb1GOcqEnb4IS2C4XCKnfSwM5rJ
rY0+flfwIT7K+lFfPC754YEG6iKhatNC5Ycp+LbkWhKmi2mOWE7muCIc7HWc+wC3lNXmQr9v2mAo
XFw21c6eUmjHni0CzhdmUZKh5lkk5L4oq4gXCFqxX7deV4lo03eOVKyvk1d5GbB1aUbsYmBd8f7x
PS/xJoQHFALoPx3AeGADzqzZ++qOh6yp26JFLWB0pptRqzpldtiep3E5rerM+IQUFniyHonKJ9NY
taTmq1HEdJ2Xov+8ZzWzQ20nje3VLBQRpk1jJfjFEtWPpuUmuvG/5F0YXsS9innSebUf+x/rOA1U
lUlJVWEW9ooMwZ4GZ6dWGK6ooneTKBuXHSsJ+yGZBB3dYSJiw8IwdvtwiI7yMkNtVrVkIw0evgoa
w1iZU2KexYCq3nUdt0+7mHHvcbXsiHgWA6qM0wEEEk3Qto2kk5ZU00qroC8mYri91STdpzy0wSFY
tcKssj12eFihULSsDvIYpRYCz0JgGWLzVT4gtMuU5V4Rmu1w5Nt1z/cIIrt8DmEczGxUQgSNwPbW
UDCilA6jyQ0dp7aUM/LIVzwwYqosG92ISzJS1S7gMDQ/fVjx1O3jZIzdkCbjpJhPxwgtYGYlr1JN
RbAJjTb5ZIZtMZ4YTmnErl/yfSDtLvWgtECoQEhAAloEinQqHDOvtVZV1JrNuY6ttHY7Mprm5nHD
74gLAF0JwpGNTgnXDre1E0xW0zEnL5TEwMdajUU6ZJsg8xv7rGwiUXhU0EmfM6ccZaAsP2D7ovGO
o4cpDcfwHPgFrnQto7FvpU2UziuoCnFFiqFV3G70+6IZf3FSM0ci28Q4mIKhTzFBWSRbXvgTBzQ0
uT2Q8Y0BZOZzlBsoVQM9FnuSDNm1L/zCj2UK4DO4kb6o03gV6aRIkVnjdqLlqg04AknYtWO/ilM2
ARkc6uMmMOvR7YvA/zgU6XTaha2eVkku2wuAOUOsSnscj9s2y974PgCuPVFo5xpRgKBNRjtoLRHC
NO6HoTPLAticGStat/nHWibiJJR2uwcLnw/SIu5idoLhIMCjG5xw+6A1XedUocZsAdMVy8viJFkn
6EcPkzFBm1D22cYwwkJ1Fs89M2sn3N96rDPb4VBb4he9QmKxkHciylU9dhFbj0mUBmtiAR3cY/cd
DsVwttBjo6oB9rAUNPVN1RdJjkDj5H/Sxi7cXCbhhxh7d1PCcjciZnXI8pitHt/iTsm48WA7qCYx
gl2E1K7gtY9Alyu/8UeuEjM1D6exT9fRQMnGjEyqSEOTleGwGESGx7S74xyBS4Ysb+Gsm5h3bBu3
6hJO4hqlXC7D9iip+tbzZe+/ydos2FPIPDhHMwSJUhmzIkrsB/C6th0jz6q0UX5sJasxz9qjyJ5k
jEpGcDe36XTYm2N95luTf1rkRrf+pa1yzKowUnAoJmgoIEEt2d5qRvKp6s3gc1jmcbeGZsUF2Fss
O64L3uG+zmNqXaCSgAcZMHVQJhlUiknd4ixNGc8GB1lIFQbPyvNSspFseoRs+3Q0gji4IlEW8T0x
YZEvb4UKdCPAedF8kdmT7lXHAGSZE/jpqEQUpt7ME/ykp7DdCBZi9sv8+nCgHd+Thpbl0I1UOA3a
PDYPfOVCrayyQymTfFSOkaxyGl6zNjn26+p9GZHjKG5PozL+2AExVKbTeQkJc0DeVblnGYtzfLMK
1EHQueVghHMzZLu3dz+ZfKr9EqtoR+EatGSePRaGB6rLtOccLQISRAGHg6fOpAFbYGyyreZi7vLa
KR7VgLHImSya7NU0tP0vb4hTBxjo3GAKAd7AthTJ7Cau7KFXKCttZeuheldEjlC5sIY9hdaODUGU
wCTXAhsCbI5tUfEUTQMKhlHlTkaoZ8tiKjw7CEa5JwI8MBLHNBGnhKHxxQXVpebwYzvNMDA/cmkR
2LXn8D73XScuu0j5+Rh1R4874cOjyecwPo89cJd87tW3NzaleVrolmG8gsIYzBjUe0Ac8qZ/r0uu
pny6mMY4VE48vgk5WyehWSrOhz/3LGP2gHsJFLAyhjZgT1OAIRg3LesJwC6yJWONEp11aeI5XWpG
qshYfFmEDkgDfRabqctyhHiFHJFeAmUP39VpzfdVDfOGt1ciZhIEMEREe46SbVshzVjGUdTdTIIC
nSirQsOqmoKaxSpGyLrI4F7hnqj0wAq4YYb7TACBgLQjEs6Xl+6HJRrUQ5KFVqbAEiBM2bWt14bR
4WSTmiq7dCavdipDZZlR54ejMZn5pyEGssps3ay7rs72qWH2nS01gPcDftuc7EHKcZYYN6ORkVSt
xDTFnkjk2oYffQ6zMSFgxHSFULLWPHQnBNB6T42xSxkQDW9zQLcCO3gRLZvJcpJg5JmiMp7O2sou
P4xp7qy7LLdWTdaZryI7HNdmxeKPkzPq08k8HSimPRhN7IkwDw7DrAWUVmBVYMyMumPbLk1kRmXJ
AKZgPmx8zFDyvouAQNQAIqvmi91hCrZ+3BOW/j//ShBAGwD8cxRAxbEtsczqEBNgQBmBpsHaivrC
Kxs7XPE0jfeI2mVisK+pYKg4MKxa6Dkv5omPAXSOopb/EDmDv8IguVIka+N3VsTbTGVjKd7/NzaI
lI8ZDQF5wplVfi8LRaUsOekCYHKys9w+I9ZRj/7cq5rO37PBZdC+0SVy0Vy7IdvbC1221EoqYLm5
wkQuPEMKsS+quKJ7NrSoTME8mH/XCZ0iYrONRnORhQobUSpPysEV1cCvJ50mq2ZyrBMnyxML0yir
PTIGk7idX6Z74sauwzITYhyGJAt8cy4n7+nSt/qeW4adqbSIqNsiPF3HGEsehoVf7anWdulyDkzI
faAX2cu5QIEM0rUZKn9TOvgF2y7mrwtpOXs2tOwrb5SJq4EoB9FG4edmFmU+HQEMkMBH2EH4e2+a
aXHIgdZsHJKJTVL0vRtxH4mqGpqjnPV2ogY+BiBGpNz1e5uDpND5oHSBFmT1jfR+/eyCyQU4AZfg
gfAscoNTQS4haEIM00zYChWUPSl/jKpmJZC8pj3a2GVeB1xUMreViMOL85uammtjhKuAMBiaKtJB
eJQ2g0RaGMd09fjeHh5jAiITxDDgVmiYF37Z4jpvP5gQZjg+aigZg1zjZhOlX4g/Dl9oKPM/I0HK
NyVlSMiPC394uiDcxjiPobODPy2E81BDrcyA2Z2WvwJYF1wUTWccPi7lYcCDFIkSDgkejLwllUf3
eUrKEaBFUyTDCW306A2Y5b5JLD26liFNtxGDuefM3LQU25kUGQRAF/xGovpmi0PT6zguIyoyZYR9
oybLIIfUb74KFoHE6xPhkXT4UkX0lW/3m6K2UWckcXWYWkPkhkyiDDLkf8PWDKa2HNTomHstllRF
HQiaNzOCSdOTSifngU/9c6CZvcqK2P8i04KdiaLUeyywy84MTo6gjMEMYKrtgEXzjgESQiudtmb8
NpyS1DPyvv/6uJ13SnFAWmI2ynUw5LalVCLveczAjICbdqGLCo4zz4nBp91TPe86UChWJaH4/d6H
DirMOBddgQM1WC3G8GkagjHcBsVYqtjGe4pwnUnV1WOxrzK5meNsHytkHYzw8Bs2wNfRiW9vMpeF
juIcLkO76HDipe0C/TtJLPoutMJOOWkXu52MTRWa4WHd6W++aD/RrDhNczC4U0G+FnWFny6nHwo5
5cDuYgOj9LFxZWsyz9K+o2gmRxe5oFbdRMhqNDh1x7E7y0JjT3Z5GHywGbBLZto9x0xy4f85ney8
tbCZJB2preBEwWu/DKO3lpgGTzQcrQhR2g/Gza8elW3Bi6OSW5M2hIUCzyr87DJE6uMrliZxvcfj
5g0srYWmGGcEhIWHk9DamDTpi5C6xI+HdTHqaFWzJnPFkAyrzmnTPQrdKW9WJurXefi6SB0xK9O8
LyhxwyZMejc0+uisM+h4khHIygI6Xj2uyIe5CocQEBlAHSAL9g2N8l4pksLfjbLB8M+vWHUUJKw5
Qblkb6Kaj29+SRTuWIAPOf94IwO4gDS8OPlOyExfW9agkDvj6CsZ7ba4Tnsi0rcULQq/flwcCOo3
UPE98y1FOou4JauqKULM4r2icc6i2qFli6Y8tuHiemgxllmD8NahfRVD4Ji9a9S6Q+9UtcaIJq6r
AtDf3T6lWmycNrY6lVS+A13lTqk7JZNeZJ/GNqgT8JW4iTIT2IIOo2zVTYCQG0zpa6Nq3F5X5nBO
wWhj782UkTRx83HoONJ1U4CJ5Qo/qLVcgbswxaHbTpYuQpfVLaZALvKALiy3q/K8nJ3Zzq1w0/aV
T89zbtedAt2z1+uC97VfqnESSafsoDeHdWgHg2dERXwUgyPxaixoiNkNN+LjvJys45I1/CQ3A+na
NGWqHaLsYsy7rgVRyCa1m7ST6Q2ZnC5oXkSuX5XRCUYt+Srte/m6qmS5nnJqugUBLCXKHG0lJsnH
VVpaF6I365M0alsPE7d8gx/gAT2i0P5R2ZnZOuRD5/qTn7k8pdWxXdDxcMgc46hGr+1FoEWdGE0w
rBtiVYrGkr1iKGJxf8Xo+bVBWbLWQMXOEF2z46C1ODRWa48MIflcW2Z8iq5dfB6GPjmdnGFYA7c1
3k8AgHpXg1Dfr0AaLS6MzojeDaVDvsR5k65M4F6egUscAKTqNlBp1ZqrSZj9aYa7CJ6oWfa273j0
1Ug1itshGt6FmA2to0liMun0qRuzNFZR15jvI3+qVpwY6eR2U5yDBJNpfelYZXA8BiiF61czOdlR
Rd81jRrHpLu0+rQJlST+tJF5YynA9aHblcfV2KpEt+KLNba4GeCYZbBKcXNhVVWG3kyWqE6DWppH
HbGTsywryg9sEIPyiyo6wZiGqCJqmtctuKOVChuS/WkUZvyBh0GQQEbdvIpToxhX3ACvlBtiWJkG
b1QKnExZSZqdpKmjXRYDc2RkoF9w/aI45X5brWXiO2/HFNybIiRkEwz2x2zwIwWoOjyWSZV3npOF
wH60wQ7DabI/TyRoPeHkVAlfVqjCnXDVDkN2alQTccF0xSGzqi5cGywQHu1FM7oxsLqNbtibpsml
Z8YNX+k8bA57cCePpYzXfci8qaiDWtVi6gNvcPKBuW1Cho953vCrbIgxOp1M34ty4az8kvRgPNKI
ALIty3U20AZ1JQm7YgOeFLnwxw73e4bknNgxRs3tnxlJ3gNk9ropuppSeVjq+jBu01d5XLwv0hL/
lyDGN1THzDXQZRzKKQMUHeZAXsYhUwMt52sG5TuDNe+1A0p0NEy9h9haHfPSoqd2UyijbiNVkTSA
x8sPRpjDCCI50nZ/GhvWWzMses8qnNIbJBncsTTt89jPztI0GtyizjzwueZ+vAaTENLMia0Mu/qk
2+g9j+inDrN1VYIO7xqNEayoXx8laXeCNq5SOpm+INa9t9ssVAEJRtwQ45guh4l1VKLAbkzckqA0
fyN5fD1l+VkkomAdaV+j7M4CBSRrVHaYhYdaToHblyaOJKhXOcs31ODWGmzG2h3z6Ct4u4UbYvKo
ApAKVhiQ4PpUKVfxmIGk5Rv2R5/YK8z9kuNpihuVtKw/KbruHCf6tLYoBFY0cH3MhVfW0ExwV3Lc
TBS00Ta7sFh20YRkI6BvVQKoQ9AA6d9gmb32ex54HZ+oivoY4GQ2VvVKthyzVSul2LEMDVUKMoDr
mycqNQ0TswTyLQkToepS5Gok+boNknAdFHZ07nMRrmJRo+rKfYYqP42LDeb8IAdlll+tiJVXr8lo
DedZXILLAjxmOh+6QJ6VRtLFSogkXjniejTCVzKTZwPxz9CyfkIYwdkGSKXAdL/oA3EoHHDX0rI/
xfz/vMb4yS1xO2jTDAV3UahvcLFBtbF9OPq2R83kLJDWccH8le/Xnmxr1YZA14OeY7oJuojikQYF
NO+vwnJq3alONuD5vouD+HPLh+PJDkECZsmJM4pNDBYjCFbTSTUN762qPi1o8Qa3KfQqMvF1KShQ
5WAIl2fpq3S0XpV1uupAL4xwudEbjOCsi6NNEvjXQ+mHyrJFDEqNDhTQbE9243lWNc4K2E/kaiNZ
9xk6qo5mldtxc1JhR71cG6flxD5lffYlneBMdaoqXb7RhXabIm9dI7FwlEALS5vxk6z0YR7bKk3N
FXFAkinC4T3u2MCaQRmrjE/XQcH1yo6l1xXmdWf6bica7WL47fq4kxG04wnrMnpahvwtidJPmk/9
SnPc/xpkdFFnSaX6MlqHcXCYV8khor3ySXjIivrYGC3cNpQ4y8LEccR08NLJo5PRsNCWojBQkxle
meHkUafDdsEVnExrowej9ZI2eS0L+7Rt67hVbKzJuDFZFMsVbw0/VryxijOzlvoqbaPgW8Bl9op2
FV0ZIf1YVRMGDFNVqRyfcHH2TppaeF1nHE9FAspY9H8puo7lSHUo+kVUkQRoS+jsdrudvVHN+HkE
SCAkIdLXv+Pd2O5xAHHDSb1MXzJeTSXm2oI3W3cNwdNlxN7ggLQ8u4+QhB3cNpiSe7PdGZe0JfWM
g9bOdgUN+FmjnuEjfg3wIhGofTSyx05E3QnzS5Goet9SUQ1tiGOscMRCyGzj9aBEB+oT9Cu6j7zO
Y7ijw/Rg5qZIe3Nf4wnSmuAq/e6W9onGKMZliQXTFHRkvHA2snhBNEF0NenSb+u9BwsCoGtaUhve
mi6oYBhqrjWnLV7dnCykgU6fA6oPVjUn1qtKNBwPT6uKUE22aKd2ytdGnjbKL7HI4lykaZOHsnn3
O8hs9ASFoxfvsNnmkzQf1iW7OaU7mkjMN5J8894WDfpkukXvfWNR5zecHP8z8NednOvXyLMW2Etb
tcSABdl2jvVFNq9fYyt0zrX3tCbJrrPJC1UhOgFXedqEBx7yvVWsWmNRxm7exV587QXDUWb6v4DV
fzkJ34i/pOgPpinrIcghOgWts2Q35tL3INquY0umnDTxLhrts5iDO6BoyBYaIBH8NVXrZxfClxoX
qWdvmaSXDQt+QYLh2GbDRSetyFdCv6yYnua4rtwYl3zJSrFF+dKGhywcKzm0Z4xeK/AsWJUanz8v
vvz0m4bkkDq/TytE7UqyT772ty3Yjh4nBQvnp45Gt5ovJI/mpajn8KttsyuR6ovaTAJR6aec982N
GPYDfycGrzX8yoIWAvGalo3xbn1m8sg3vz40uFx18Adf3PfY0vvlk/C51CyOy4x0FxJtr1ttjt6v
v2FUy1XxBQy8ePTcf3yecHyDhyHFkAdpexviOq+oEo55lWjxI2BWGjDtBqepNhUPof1U8a3Xakc7
cqAx+wcuc1+DYS8hjdPAdcRP5zd/NcVTDQfuq/T7d87WNU+68BFA8g8J7Va0nTkIlZVUuTIzuJyk
014ubIu7HiSF2UB99F7g5TJo9svsZK7nurQe5qs4bvOFxKewDdudiP0H067nsI2zg/HodRUd5F79
ue3c72V+9rZpH03ktIS2BO1UkWTbzzqj2AWmMwRtP74lDGW13sWNeibKv0luugOVzX+Dh6ld81hV
Xkef51SfVNTeSdT+i7b5SWxxIYd6p73hzDAhIPoK9ty/8A1izEqeYSv74sFwWjDgs3444ME5mrop
V9scHPcAh7lStH0VWNvmTqX3zudlhOYl12UPCoblcZeALiPHcU6qSLsqTvVXxxKRp4m4rySqFhmc
6ymuCKPXWZpDCE/QAKU3fASgjmJRxBtKeN+OJgeovptcUwJ5fc/W358EU0zu9zgsLCk6ZSq9zUfi
2lwsyX+jZlUAAGYcXO7mV4q+NUr/yd+i+7LQsAx7ke5XNbxTeObRLMz7mOBhsNupazuJm6MK6PCe
wQaJYjbjE6xhDw6G4RzGwiUnUwLVfzSXcP6ibOASwAcn1Utt47uO0txnkPxw8yGiDA4BWdYrBcrI
MSmZPenJSx+pMsJr0KwHl5VO8JJTc1VNdIz7puKZvUZLWq5rUy7MgW/9wQNQTRFoi2TJ61BfWi/D
3Y5yv2n3WTPsIOF6UpO4eQpfrx8Wsp3qTjyTTlaq33LPA95EhweVmnwwLwlHm422lyX+8OY/Knge
5LyHuP1tHLOdwvTlGizQ9I0MX779a1uBi0cKcF44j/Fr444d/kiZuLxZPpm4NIt8i7bsNDZDmeos
X6XOA3VV89VTL7TOcGLWch7nnE992Q/fqHX7KNqO/uyjK756Ez8wTzwi4kvmnRdcMOjk28zKyfjl
ZH/i1i9S0eS9Gsoounk9ZgVfXmOVFG1yqf0/DjQV5sUCOslnNy9XG7BKaFcaCw0liOl6mvJMf0jJ
qoiHJ90BDKQ/HFzynNiKD/fGpJc5HB698Y2xm9x03ll2baStsv5N1ZBLdGOVcoBdcbNbyFrK2JTS
C7ETtCAEJYisz8iKB2jI88yNYIefYvRk4WOI7Lqj5cd1dBgOvDNCFHbcfW/on2LDYiI3PHHT2ffR
6CjbLUzsV3wu67NioXxXgz7JsLm1oq+AMZza6Ckedx4I6YhPZRTclXcM2lfXfEr45DOqqlbX0Jnd
Ao2yn+wCjNMe/69bh5Js086Lj2q4BvIhFifQbmDG4lJGPTxkWpU08ool+5riOrc+y1dh81kGu4G/
8vjRC7N7P76P3Z7FYSnMbh0+DXZIW2eAHOLsuProAy5edF7b7yR56rDXWuLt3RJhylZXI/0d4XWV
NPrUTlcfLigdYe/p0rOJ04vXtzxflqV0anxJV1qsyTvjbW4shGSfkxuvTNo3m/2NohkQR1M1LYvy
tXanHmU/WrtKdK9Ur0eWNE+kj59X7u9Y278HIcYdqitocasZI4PHBAZwV7jRO8W/kRmrynviirpH
15Di8OtcFtnDrI+bN1aqW3fbvB4JxEH5Gk7VEr5MFtkE/CWbf9aor7r4eSAfmx+Xkbip5Mbdacu2
kgoPou7kwWv2SdycLYwyZkAJVTPuR/+bfIDgCEBPpN5F2XBSet5DbIvtJDulxJxD3ARWd7xs4meS
Ta9uwm/dzZBv8orLv333mLoVqFJziXCYhY6evPlQQ/2W6+EnCYHFRO2OYP5upCmp2RrsCeekDl7s
4E6z7nZ6shcl06KDC4DQCjzmf5j4A4hglxsMMH+mhLQFAI1bEwx/QHjdjV6w4AO0H4YhDz1Pws3W
3puM/EEtOMzS6wChjk8xKDezRhj1G471SmEgFc2/elUo4CEQD4RpvKgAL/aZnso1Sh5ClhyyTF7w
b8xM0nuoe68Q/gMAp4MFMdNjNdCduhmI9GNseS5Jc9pc9VLNQVqJBepq9LLCEHII3HJlK98pEry2
pkGHSfdx46PbTNXYt4WS7alphovBugwEZSr7ZCrJ8Cn6G+PNi+unvwubC5vVB+oveTLYCu0V6/K/
aNlQcz4mtmJya6tBJ2EJNcDZMUy4OJBzjIHZHOOhe5A0vIwruYts3vWSY1lJaO7rxRWdhMEm+bRB
cq63BlM1bE0yQSNw/8IEym/vx0u2u0dlJdHhg3Wp2Iy1Yo4qPkV7rGe5jNvLoNBLPWxd+iUQ/7Uo
FmakuwD/Y4UhunfkPprl5HlhXmffOgxwdZoHOt+SKc2xxg3dAlgqQKbIE4hwW8QOdz3MXMnaoTKq
3jmQjG2PPgEucr+My/PE01MfZi9Lak6Yvp9J9CYCv9CCn9KJlotfVzF93rA1h31QJf0hwh3dBsBD
KGqemh/UpN+AMu1kHx3D4BXUV10Go77FkTu7LgRUSsuOxX94Er4kGuhRgCFUmIPXgiqKuDinDX3A
bHGIwuGD+AasTl3CVPwY8hcj/ILS+thNEaTcNI9JBZQwn+lcDClDDYUmNOXYjvoqEXoHoXPe99/h
QPZehkvewHCRNMWYPhtfVTYA+Rgee6X+C/oqYgfhq9Kxv20jU1zG8UDn4Ag1eSW3sMQelwP8PSBI
JO+RITImrEw9V3bkAmeVBMczY1bsDwpHP2nfY+dwdMbcod7E25fHopLN3aUfxotIaoQ0AaRIgB6Q
o8E9041C9xgBLb3RZt+0vOD8UOOTEBTkGyf5huwMG/4HnVvuo1ZF2Pixc59Y2H8gAQIQwfoBy/me
Z68Qc0JB6X979XjSYb1LHR4Y9uZr1NBtO2sPcRzLcnS9+FB4voGi5XMbuUOwZCjoIVbepk8+4E67
ttq7CA34bKHjf8zWxwVSycrQNSitC+96tf9q3SJDxhdXUMoyb7EZx0n8X+vHb1E83CGae+YMf+ma
zo8DHE+IS7lHUXfNBvrXG4K7sBO6xvLq6l03jTuaXrnvnl1yj5Ox5P1jmH5I9BBjP0kALW7QlSyQ
R87R1iKKRVyUND7T7Wqhlxtr78Ff1pLYeD/VdMc7eVjNP8doqRMPhvOmIAgBASaZuBmF51tNW9XN
qkrxYUwgbUMzyLy8jv/WLNxx8umm+ZBkSDloyw3drEHp9NJ/I66lwOYA0VeCppvUusyELvye7Tse
nYRBydIHkAH7JHAnmnh7pc2dt49kqv+wGPfZa6E/xakZ2sMolzw0rjskybpeIT8DZAQkCjWKLjcc
4uOwbSWh3k7Mh3n0ymX7bMTvhXa7aXunrcpr0u2x3R8TTQ8J/0gpO63Sndu6hSVA51DdFGuW7lvx
F8Es4ErCoq3TQ4e121sG0OBkee7q7WULxGmC1CtqT3XY32IELpD6xWPBOUluDRJUzPSzsUe6oI9h
XIIwoODrjuvx0LYoKr4sEyPLbXaHrAUUGz2FmJ1FCM1c/2CX55R7GLT/MJPkKYKWuumt1rww03OD
RV3hwjbNKWqBUYgnHOe82bJcrj5iW1Cr9HsXjoXJLmSMSuewrqRlXB+kd/iVxfUKa//6I6OXGBAP
a5YzQIt8DPENzE/vD3my/evVsgeae+m37s9IEL/QpWUbwwM28kp2UTGICH5Eao6LTw5TdOvlrUtf
Zqn2/QQc0+Qa/IGl1568EgU8QwHJZ/vUo19zOpROBtUGJHwwJG81lliASx05Z9Nb2OnrOgHXymTZ
dQx4LwQbqTr44bz37FpZTMwNxAZNM568CQxK2zrAs/Nu1NmdzRYhDWgjKlN7Jutdn4gj3qzzWY7k
ELb9QSTenSVq34XQJtR2fjBdf587BGa0M1QqIVAD41vUuiCGfgFQ4RZUng8Cqh/iM7Sfh3boBZq3
SwooHpuH2syinHr+LbRGsgh/b0d9R7bBOVmTKvRoNYT8sC78tPjBn2lIbxugmENXZy9EYpmkvmwA
UtXo4GJtcknIPzkZwHUqG78nf56OQ4YZuZ3qsRAtP0GnsV86LOfUcwPUTMbsM88+BhFm6hCo9NwM
fCcMAGlj9B2q1TEfabMdfFNj/XOxxFBGDvFSHzakX+QMzn8IFdkBWrOXaRzCfJrp6xDPAFf6TRdU
y93S6b015qMLksd4xLhhk0fFsKdtNe6IivBAeon422cN2IIePyAA2aRkg0AZbn1g2EmwAx2Hvteg
+s6XLJL7cAtJAbAAmzw7st8TKcCLYbzsr+G6zEXXgvIy8/pHivBzoCmQO2qbx0BsupyC8KLTdadd
dNwUH3e/iQPl1HYQmI7hcAxo3excNH0NCez8syLjeTbqPyxtWWEH3FsFuqmgzMJKqK8sXe6+SclT
7fcn+HqfKWkx95IZ2SnEw34IlQKmCINggEa2EDJmc76xkQIZiwjYkqhL4BPsWa1srpCt8Jz6a/9q
6CAoHBeze4sZsMRXgSuNQx6G5ojDIGCyGUb6S1W0Z4wSM30xZElHBD+NPogeA8SacP84Uz78pYRB
8d9l9XDw6pa8dWkXe5fNuaG7Aefdmr/NEpnsW3nKtLt4TAQgBTwTl4XY6EFnOFarUfTBT2YoTX2Q
E3gveP/DwgVfhmOGxRRrRQV+pT6B4VSfoYvZoZnMVHFYCu6Ja5jKLZMLrEeqexBNpEvsCFsuu9k+
eXWQHLm3kXPE2vkQda3dAd1QF3+Doixsu6bSrYuBeUa63cE815XZ7O4OW+2x4VgWaS+jW2CUanMf
cFvlBaEutmRIi1VOHpYAMf/MVLfFMBuMyiktWiRVnBNgPJfNoA5IBlLCybWppJFk3nVhNh4BK/UQ
ZXbTGUQz5OFdJl/SBVwmnqk1h0AaWPHq6qc2WPy08vB2ZVuZpUt9meuIouDDAInRDt9tVW0y5G7q
xTGiC4iSiftP8TDZKhahfvbY3D/i/IalP0UOIwMB11cHHLhIDHJHBd28nxfIvNO+n7CIp/YgWGIq
tVF2oSxJizipscdlrGuLlfHwff09orPEKh2LhBV90LY3Kn/r3AL7hQghdu8jbzoNOtXwJssWiz4P
1vU8BLa+dmJzfm5qahOMcyg3sQ66ow9AsOqGut6z0Gd/GUSJoMgMsa+8X8cTbeqg/NX9AFAmSHvx
FwAQqx+CNfKzw1aP3cW4PtjH00TybKXwKRE6gsNK6Kn3gOgirA4NJbMpyz0QFGflxdEDDxF2tnIa
gJPsl8q1TVqt3HXnWfyuJACbd8PWiyqaMAH3cGy9EdJ9ETGneQJSZ2+J836hw+CFkMkUITMAM8Uk
3sIReWpl3SPeCWwWGJzNqA5KrEneY2QB/GvSqS8CaXlh4Q7Y+cPcFaEGZDm243RZlUOjH3nwLLse
Hrdo6gazR7bijDbrQi2D97UHCQhpZAbt/utmg8dR9OSEyy3qB+pxkQy/bjEhQJbVQ1T3ZVgvE70M
xhfwqUaBgvsBkKGs5TmSkT/+ob4Hhd1rDdEBB8UB14LBkOF1k3zXfefHf6Ce3xa7i+NtHPWRk3WT
YI3SXr9v3sbUbWg9k75s1CT4j1BSjhLjDm7E9J6mXUT+xeFIFjAtwgtA4WXbmK0nxMdk4kmMCA09
tXSOKaYRRvrdmqI/Xpzx5C811CAjJMjHjTZeVg4CqgXQaYSk8jMY4Ez84TFsf3+Vx9Plvw3GXKwJ
kaIrOKcEgkuMwSyabMOrYRAxUu2HzZmHyW6G6TIgC6a1fM1Gb7s1Ku7oKUj0rJBNRdUyvPtiSDjL
IbcLCUCemOIdivLMzK0act3HFNgeIDjWfQp4jwF8oPDU7sdLwZthU6996/+Hw5YCJYauBL9SPqTN
qD+d1L17SuJpoUcvbmPzzlhg6VGmPGT/Uhz99XFVbFk/IhLb6NQmio2FHVOOMNLY9eTA+8kkeBqH
pkH+kej9N0VB2J2TGMtFhfDPbIRX0cZmB54DT03kz6n6JFaH9i7TaRkwCCzwzXcOemDI65IUhNkY
BvHVam2ictbwgFSNdSyCBiXj6T7kq/e5hir7tHGWYnshvmZN1YabrcGD1zFMUUWHJLXOP2aIoAR8
OMaIZp33bPAyjBCB9IX7hz9ZJxX8RClYOZhd/jnfuenHLNRrm2Kb+GQ+O8gMMEzGS+p3wB7YNjav
nu8mZBICtcDt8Ich+cgoCj5guqbZ9HEcFx8jeJuQLXpRkar/s1m46PPSx8s9jamL9uuQjO0jTUzY
VZ0CDg7UL4o8sxZDBn1KmvfNGoBnDi2fwOd668ZtyRM/HD7jaUNZ1YCgcVQBzWAZztUw+DKHY1Xx
coFHPMAGztP1zBQP02eOKtghI3LyfxB4to53xDKFzX7UNNKnWYCY+7ci9QkRgq3UqtAJtLkst+lk
obpqmWywpIWTVwzcBdEuTi2GbzOFa3vO1iHQuDhOefrv0GV9s1M+0k7PniaGlGbZTPhPTypdysgw
n7xR7m/sOzJiekgNuJHpN9AnSsHicM7Uft2aBpgXzF09poxYqLrUjRy8Hzj2suwt8ZeFY9L1gOz/
VeOw+c/gaTZ2rf3J1ReJh6o+BLx1CHTZmnAt3San8c+Gr3ofad+ifOZym5iBRd7vSBEgcU7/Y5ZQ
8QxB19YcsgSxFdA9QrvYGIiN5NADLpul7x6tJBj+apW2zbsbQAR/8CVdyJ6xMUovGWTU0wtRazJU
ZG28CKFknfSHr6CZ02LuEQBbNG7UtlhwS/6TQW35Ht+WxPk6i7YtYwbEZmP+8h0LWv+GiQUfvTV0
3tmwDg+LrOf4SE2WnbeW21MYSWbyhmvIobxxCeabRzliexjrs2sNavSKQokQDKXDD9qAnEaWpmEF
CLv6bVrMuE84ZlWZOaKq2a4wZgZWAwCStYcYgMypGLK1qcmuEKthnKHMPyPiDoq2GH7j7rEV3fC3
tVn0AT0x+AjPpunPEGRu1+NRfCJtLO4RosS+agFRv/EMAFuRTQLzyoRdGV4aCxbFj9k1WKbVHiF2
BzS/umx5HnzqxdhHMmYhswALUDiIWyARqgUw677h9jtEUs6cR5laKNQELNpBjxsWDVvtVWvXwA8v
ZPaUjMO0vYzSKCRi1P0PMlCasRynuCWIS1GbLec1iE7dYutHpMLqxzrwTOUx9hFz94nx621IrS6s
jSC80wPP+xgW62CeL3yz+yBxb6TboPeDvRNTCbVVN0ZZ0RHv3V9AsiU8eW9o6i6mX7sdDyGwU1N6
k9CqY59c+hMTUFP5PTzjanP8jZHRfANz5rfes6wyqzogwCApSDgdZWe9HYYqL09TVZ8R6bDt0Q37
C2GR+cJyUWPg1ycGBV5h28ErScuAU016y7dWxXvOguBNj8YezDB7txbdwC/81p/lNRUseIB+CRdR
wlHRrnWDcd4DUzZNR2QZyScCrO7v6nXzm9Zrp++RL+JqJmwKjtmIZ6uIFt09QEoAbU+HUwlN7aLp
ffXC6DQmLnJFkCA5JYfExZY10iPfoScZ80GNP3hTsaTc7AAyZ9rcHr/+v6kfvF1L6QZAXQFdRaDP
L69md/3Qh4XF5T0uiY1LnZlLDWAr6QxsIRpLkhcAmlrhtYWbFuxDZHUEbTH8I2rIumJcJ1oFLH4n
xoBs7yPyAEk5RPloprehBoIxR/ot1IA4/VRtZxMyfh/11vxOg1Peh9HDKMOzTyUWFeQPFEMXdcVS
J3E+aPq0BfqC0QYSAZaijtFle3MugxykXXVRs2CnnOFluqQzIjkQhsFiLHHBgivuwvq2bWDFxUTi
gnbmMTaC5Cr5zTX8VWosEopTqOoSqN1SjQy+jJSDS8Pz5MgN48gfT2JK4uAccTi7rYC0FAlmYsAM
mGKgnyDhzQnZsPj5Aa5qi/EtmhNEmrYZLGA9P+kpOjmuoCGyoi+MTws2yQ4oNYQaeLzzIBNpSXvf
Py1qS3ZkMJAxTG5B7wFygFTrHgu+UMWMh/WKWPQUpK6oiw5tCMLKp4UiaXvQeIQ98VvjwRkd/bER
u2SBnRAhOmdQlHURbgFDE+y2CoEhtETCwQcdR6CWGF+rLOtVIWv9PYM5GPp0uXgifoltakEW2zeX
bFFh/ZoUEJQvFd5nURwX+GhL9JuxFHwY941YyRmBdd4esoD5NY1/A4S8Ma6gkzgP04y5o0fwthbz
TdZ2KAyacjHoOcxVFB6REKj2zpCDrkF9LArywbaDkaJuwE+Ormw4NoRxanGfvSmqtiT4Mhapl/Cq
gbvqcYERg74VIpbyCHQ9gFhAgNvgGEw6IfdQcoA7aKZLRgnoL+DX4GPNJWYWPKMg0RGnyitkhyFJ
1O17OEHZEP82bL691IsYyliOZ9V5z2kIJn1IP9oIEDgI8gMy7EhO0/oGjderi4FRbPNwZyr+qDHB
/2oVwoLHenriSkP7FnXTraXtvJMujErfBCVbuqWYaf+OkhtVqkGZbgRibiikjMVKQKv4fORHvoYg
rPE5OKT4UDSNiIGfYDvqftlhuYofF/hJKSI/LZDSEpX1mH6z0D0GzfoJ5e3HMOhP48xjaLJrU7tH
oBi7HiNxPiJRNOk9763hwWOX9iAQs35FpHcGjMi9BYbda+NHu3QLHoNpBWrW2OWfmrtsH5EG6OPS
+S2+DWYVhOII6WODsu0xNiFgjzDZCtBO3XHpgNLmirT8IY3FCBWOj2ORIdrZjRFCNsbWr0bYJ4E2
2OYOlMyCXYjkuYUr/AbAYbr7ECq/9dRuryaOpzssIdFuolP/MGR03CvEcF2WKaxTUOcKMihwWySr
+rnV65M/WDyUyRw0S0mTXkMilr4GUOcgzXyFLxZbYjKqkm19AIBo6FCitW8fLIn2PPL9fJsEhAlB
PF7For230U/WXdb4tsSF/OY+AQWYGmyTSNE+Tli9IPKbt9Po67UQDZZQBYinUlgHyoQ4WAsJDm2y
NnWB6EtQhmM25Ni/wwOl/Lww9YGQUFE00JW+dwZcyCxXfcRSPFTOT8xZdFjvhajLBqqWXYN3P4gj
cxVkiUsybuaXK1hvsFbGFfOCeQdk58C3AThvMB4bxqECAW7QZj2kx9go9muf+nkfdeMBOu4Qu1D3
B7zUdnWOo64NFhKJbSr8LaPHFWjpyUdM+YMVuCy4qgECsmsBOsmSV26QgdW3IE3DsH6shbsCo4Ss
22vx3E0GsgdeP8Xb0u8pj+WvNR7fMLlA94d9G2/LUix6hqIe6UoQpS9R2eN2/UhnAY1vy/NGIwd0
LzVQsMTmGMgaopPRr9Jf6FMFAKqNGlr0OXHFIA7cacYCRuias3k4kAWJnmw8Cn/aYBDIvuw4fQ92
Bb+LsXkPXQbUQDX/GZv6Nz3iOMjhaKTZRV4vLshFeNw68DGwgUCwhVIPQB5CHmDgWHv8hVfj/Fs9
oWgi2wyTO6WFicQ9pPyEGl26Ovxu7fAuJ0Db0m43B/d6MRCHVUCrz7Qb4p1Q5CdYGlGtafzd1zhC
m9N+US8o0MTpYygjZOCAapp+ZSRsfuGsphWWHng2iQlmyEfqdzKGrOC/7t186OXbQILnIOsgIBMU
gsV1vaSTeBezPXQhtvLV+d+zL6pMyQmSOs3fEoYCDSlHWxJOAU+M8jAu8gy3qHfyJxQG5KEusLBL
c8lasCeIIXpCiz2PfF6LXowXxPCd+gizbr8OkCcYEHChZSfZAMzKsi+c6GJK5UO4rsW6ZI9+y96C
db45uRzCGHT3/xyd2XKjSBBFv4gIKJaCVwHaZcv78kLYbpt9L9avn6N5m4memLYsqMq8ee7NJTG+
zGJBxp9yRkoYwLYEryaBbEgMz7K5AGvOyIedOn7OuvJAY4fMZ9MDT34F25QaowPwYiLdOYnE/gS/
YUslX2YZGy1D6Mg6Ul0Tsk+AyGbo2kubu/1GJhiI8goqNBHyXEpjNydaGnSNqdHK85Pkef6KPgmT
5vZMW8rVgk5pAEIxjfkr97aRlTRP6wmJqYFMXu7nZPxLxQ1HrOEt8RWMvjPRQkXNch9RufpiMh5I
lDdDuzCCFmkYHmP+6uJiCMi6x35mDL+R18h7woIJDo3Gr6VSn3nJyEYA7/uxoiHtWvFQjOZDXHS7
JMI5p0/eU6pnKBq2+0toH3yKVIWfQiH4wzBlfKeKsiXt32cayrQnUTixzCBmWnRou2jmahTtlmG2
thl6AX1ZtOEoG3s7eeWREBJ1dDWQajMy1lDHtnNSjcEwtrD+yLwERXPFS1NbJp+OWVpS/VUi2xmZ
fWmYq2OwQNSM4mQ/LMmRbvS+meP7PqYQ6lHXMzl9ukn02NE0hmub/quo1ZE3q0O3jh9iLaLN2nol
R5wxbIwuftAAxlytuutHebaE8TeTcoATUvuCsjtwDgIN2Na2yBCZk9wLiQGR/rAQE0k6Z9x237EL
Ej+Ss1+vZvcoV2u3uN6PmaSezyyeYIzaeiOt4GoW+WX2xvjUp+ojTeeY7GbjPUMuY1BCO+/U6wdu
ipHfiruPQOcfxmWatwOBRr7ukttVpueJXuIBu495cWmC0XxtXzjzSdXVgnOCQXqMBujFxYbw3C3Z
KLtuMIuAo4nfS2X+0wXorF5ouwQR0/AZM1qnYtb/ZbL/iNcKYLIpn9c4udbm8q5XOC10vWO8pqkH
jf/O14d0l4niIOfspNbqRNh172MF0K9x6R0qTQmmfCms1kjN0UwemvFoxyiyUxaOLchO3mTHbFIH
qzZEUJSkfRLw/phENbe/cH+jfHqicd9xNN5HhjZjdZj/iAy/ZfgLc48376vj8zgTGAN3VWjm4y/X
8F3FLCj0CmrDKfbuTMMF0dIendgYAvZEPUhVKaqfacvHg32JPuUtX2HggaSyrDlBp4MxwoFqbbZn
EY7DBKjer3GnbyK7dP1Wi0RQruo3adM4MOb2U2lTiLfzFS8Y9Ji416LhlTrnIlvnm5UedMVTXoed
BqyCVKadqwnvvNUmOxWVTF8bkjCZFmFXYeA9ukkVppj0LlO/epRb2SXXzaMdCzCi6ceYzfe4onWO
+ojpAD8L/E3mx0iuN8RV+B29OQcnMtZYq0AiBkHOA6zkC2piI/LnLLEexsh4EFHTbxorEiCpPL5y
sSE+MnOTUJjdQOiystNDkrmKCTKnj1XS9sXqNbHknpkcpFtcHPD7v3hafdI6ay8VQEAnDnYUBXnp
Uvom9q5rcti20uVqqANRKHwOq/PBcOHdW3r2BGW8kslhSZHZCfgdYSjWbT3TXIKxPLlOlgTMnOKg
66g39Gmf1oIRtaedYkoBvzbBFQaQCNXZ59mxb46SBRUx+6lrw9mwiehQdWW3Ya2FfsBIsMsHogm4
YrKLW2i/ljNg1xn6Z4SddjMT4RJpzqkHSB1bE5MgNJ3Zg3dMZ16BkCjVsHO+o6R5EKoJPDX/FGZ7
0lzFKyfuelE+jsi7nhp3jVjfUy8OEcjCuVoZlvfLUzVogVlwqmVi+LRFlPhySo+TNQReaek7GuoH
YjxwVsldW2eAFJHPSDXUcrFZwT0nJuIpiS6tI0kx4Gg102Ox/HqsWoJiw3TG1ftcu/O7EU3KH2f7
SdnDrtdJvU7bGw4w9MulVu0dKzkk42weu7bEpTD/YS7B3Mgk2o+z9aXKlrfFFU92Az5g9/bJIlNl
N9XV48JT5JNQua/ZyaPQ/TBw2PdOKpmNlZc+hp1wE7xByvp0K/ltK/t9EQ46iMXDgvswJIh/L0xY
thp5GOlYL/cqLQ9diRyuum4rGudvMUpe6f5YMgTLLH1frXLTduOLW1T7bLJOyOoXRr88pOVd6lVB
qZwdKy1yAFvn2CaEIhmGBvsWu76tVVdjsKowimE4vHS695bopIzqkEX22bxZOgFjgIuc7tMG9ALG
PFYxQn8x3yHS9TA+/TbjidUUkEyV1I9V1b025niNDBWTdXQzL0UEv0wYkwcz25XDDPBXU7a4Lzbw
QCPu5DruCxcKqS6Az6HQU609OGZ67vTxEKW4NFuX0bp8MFUWpJ4WDnN8pXDGcpy4D0kz7DTR+LEL
+8iSn2JDE1BvtMp+1eabgSzFWGBT89XlfDd783aZoy0ybsFZBomwErkccPDf5zFeS90rkT6yH9nz
UN3AErhArwewp9KL+oKFMMYpzsd/Ta5/EtZxNq3yVdPHR3udl3B0pRYYcX1Y5fRk2sO2v8XoWuW7
lrcBmn6IA4oaXSWMBg06asM09yWrULrm5sYaw8WxgHNwOuhudDVbbJBrk+7z0rkbo+lr9aZnFF06
4vLUiPLIiOfYKXyWi/un08VtxGpZm76L4KXGO8VeB78q5Z0u9dAxHY7N+FMT1t88qicHz9DGHJ03
NEvbN/X0b005IjvXYOotiOOIoQtJIhvDujdPXQ/d3dnyaCq7DUvTOrSz2DYy3y6rzYQy9zGr7RMd
h4E1fsR2dEhVekw4ZMoW2dCWCNioFu4CJdXNX3pjHsUc+Twf21Rb/4yyD+j0zwYVRZeLYErN+1jQ
P0zOuB3T8Zjpyx9zRRuPdHYhtoPRD4Rg/D3daLKyhnZV6hCV0+MinogWerN0nbLaDRw8kTfoXED3
2/1q+/0UfTatzshqOsVpuhWkpHKO9s+uQTkI5rkhv+5orUWYlOg5002fjGIgYWYh0gejAJCLYLmi
aeiDMSoPyF/fWZSHXUd+lFdnT5aIsEL001ZG69UbjdcpYX1XtTb7eNb+GVlFKl5cPXp6dHb1QgSq
jV/snA6wXIqtSprAWR0KudG5uMv6tTj21csRSRAogLt4+xo4pM08rVBuhoEYUVlHaYwH2EL6lGon
KrUxwYtGUZTofEgTldOgl1eU9G1AafhIAFqQABCM6cRhbl+SVXw1sfEd15ClntrGs7o9wbvUgaxV
3Yo8rVu7nNFU7xqhO3u7gjluVtb3hUO8Ei/nWcrCDQsGOCobf5KmfMSaepfhjsNE0B5mEQVZLYN+
7l9rUR4IKOx4QRMdhKxl34ea9/PQfne1dbMEmXsMVzpsFqZV0d/pQ3V2cVib6nHs2YEVr+KQOMvJ
y+wHrUw/J6ia1mNSmrn3dvw+lyyLippTiRnDvH1Qx9rGU3PqS2tfty4+OO2J3QdHrZn3xDZdcEMn
GwcTcDNaj0LqQWJ1FL2udqAcbv1p8hQuO7gco9TzbQ8erNZXxUjUKKOTGzdmOJXFX5q7zw5RmEGF
dSOQY7ZshYsblLag8usaRcxufon7zDcQNUx8Kuo3h9EL6m3nzxnqoYiWJ/zOGL9xDaRVjtXJYqLQ
Rvmv27h3q8fUZJVQ7JwxRW48TJF3kmvzO8jsw6zyo25UvINMX00X02D7pg/kA7fjtR1IoOYDgaNP
qfjIhp4BxkgCXjGWoXQxHeOPZ2bIehN6RY92AF4s09YnzeivvVEHELHgBEP0p0/AYnPLMiF4UAzR
nmu/8OKHZfLWxPquEO4+tXiaXLqpdNqhSPr4PGE+C4P4T4VgRiNbZt/ChDhrRNCbLv46Z2I8Edn4
FfUqiCdLBWY1JXf9Kgk5n9FnwQwcRpc0bIY18tAa0Xw/Jlh6PEdRh1WyvrRxqtD2xXJqF2XuXKfv
ty1rHh/6BnMlHuafMXYaYMsq9o0WgbDQ9epLYq8kPJkVZ0UnskCH8rnooiPBRUd9IpHhvUtisIEy
DgmU/iu0+kiht+dwDuX0PTcTITfObqzW3y4zfImaEZc7ZsaHjukPCxAGbBNwE7gVOb8N2VBqkEaT
ieNSE5rZMvpGyUMzvySKgPM6Hvx+FnuAsEODwyLPKYCqAlwq6vqdXTRbz1B3BCZu8AJvEiyH9liH
tlx4YPVrRcRJxPselc3lZocnyTIYKLVNd7jq/7ef40Ul6K4WySh5FeQ4l6p89qUx9YGWFQfIoE1m
Qi/F6qvRo900EkFhY9LEbVMKZ6MV6XM10Q6qJDvbWf/uVc6FlwM/n7mJCGKRNQYZ/B9mfIxVeoph
ql0aLu1nnHQOXcvXYuPCL+uclmLfWHhkaQ2g7fcuyz5T13wrY+vHM9pLlbUh2gdlvlNnASpO/lNN
9eAzfM623dyHufC22ShA1jq+LyMgkm1LY+sXXQmom55nZjBYoB6q+MpPta1m5hfLZP1pmXEAlPKV
Gi4WQGMU84Np0WsbM1hD7pF9HkzYee15lxfoR4g/nhO9ZpoDyPhST8/19ONl4PASnbAvrjnCEGMh
kuXm99wZ/aH67VP5HLcOK/rkvTGrFydT22idfmM1bk04cntMw3HAc8zE/JNQAEaymEuQGcabISF9
dOpqNxjl3lQFWT/wqZWRU9TxEDfDRxpfKj3dDdws/Tz8OLW64A0NiphagXE2JH9t+2ul7yRU123X
5urSUHjyyJzkMOTDbnRf+NxBnS+PI97cW6TDMnwNcgkVD3I7pCe3a+5kXZ7qmA6tTJ+qNb54w3xU
k3liVcC5XpcLXlnPTCgVkbpRMVW+nCypE8FS83VO5pGK716P03B23UBvGHUk8xOWV8xt2bHxuC+1
8T6xFpIe7AvUjgFfKi+zhdStradodb+L2NnEhNt7WDU1jKz9rD/3iXGKjD99LQ5idU4DdXWDCJgv
xHy0RFls+oYjUI6fvAS/nq1RhGZbCqT7YjkMzpWJ5lMiykvU9peMUOemWq6YLZgzHz2EE3fFpHIb
MEZilzIjWDxUuKkxmdlqu072V7MzX4SkT7oJpe4kv9kN/NMUEQ4426lQA6pDaRvnfCi/C7d55mAK
5mLY1oSwL//vdzTYqOOGfap/3calQ1ScjCx5WtIFCxSSrTMV705dvIncNXywqEsRwZEq7clLWQCV
8sUs67YZuMEIIdze5iogS/2GigTAMT6RnYBNyblLnZreo94ZjEryvD7VrNCymzxw+wGxjjkSawt6
PNh8PVcen3MxL3+FU1hMufAltPprxWoFaXR/MSzERlt74hWST0GhkxbD04Q+T9zpXsWwpJNcnyOb
eysRhMg60Vt7k/Ps/pmwO8Z8eLjbfp9CaIFpiF1jswqlxHaXosdDyzwOvfZgtvOV8W+YWcaD9D5H
a8XeXvu6sl+d1L05zCFicroG0+Z0xRDIxiD+MPDo+tWkgj7DEjD1ySvNzKHENVJ2j9GQf5H35cvm
YdJN3o3iaKCg9Kzs0rsl0KIubMDuSxz7JVNXJ5q2TpOcTHDtwT0OmUH70kZ3cwunNfZ7aVYveWYe
FywRS8ql4g1bDSo1WvG8EQhhMg/u7Jc2mu47qTU+uqG7GSN9y4C0NbR/+GR8ZBH8YunvbFnXOZvO
evs2shEvzmO+xPSq98URo+SejvJO09f9OpZ3IyYxbzExIrPc1XJuTQfQDAMemgavYA9GTPGbIQSP
PbJzXvyMLCpBFm8PAzOEwex/KPOOpUV90TY3G4j1ZhrjrhMKrF570MV6aJPq1VEzWSYY6aB4tSqc
IZxEKx9kN+9xdQGCHbDp2JyUMecJ4QPd+rcWJckt67ZTc9hU7CtdKWaLUz2/clEcuST+IrJGRKNt
XP0ldT2oUUjBhR4CQ5rXei8uFxeNc5B5iwqdTLzm87hLKmOfmergDPlW63PfmLklmGe7VB8GvidC
iZPUDvLRfbCQP2aLKXz3lTVrkEYeT7R7oX452H20iaMxtMr0i1psY/Wab8LcWmC1DaJZSyWYV1pQ
zXloN8Y2AZzWAXiNhTavmVmkp3svStN/4UN2RUmB7LBdY8NW55MovG0SI5230xW27axsRB0b1KYn
FKMyrZCDL+hSif98JD1k1c615b0pENshqbGHOP/mGn/9sAbI04dMY0kS5lB0ZDYxrfYxz5kzdnqY
eFdtst7NFATYHbB6YkCR2laKzl9Igahjb8usI8AHhkr8S1fA/V3tjN78G4fo1CF5atqLS8hIIJrp
apXL0QKPqJHaKiDRDdzo3STHs3Kahy6zwkTl56wGya/Nf7dRCMnz18ky3maj2rNFaSdqc7f2A8N6
ktfIinLm/lBMHo7BKswArFc7PpJpfuyjr2jO77jgGPORSdFUFI32g2cYgNhVyMd+M630EdHyg3U9
3SaWCGl4YBD8rbCg/W/ncivjnsDLlwVb3mwTcWCvEBhThkvBCtn3cBItCWMMjftotCg4uhjGjgAe
INMcoC5eLYbCA4nyny6T0JJxTJqZrzOrMTYMgRke89hFH02FcXu4v1FOHbaeRfAKO8+kP0Fc6cIH
MQ49hAJR7iq723lUpANaWxC5F8FUoFcXc7mk+VfbcxK1lW+6fyYRSBYHkxnVX2KmCZp6I1iN7Ii3
7jOZvAMZvwzAsum+7M33WnOo6UAa2KKCt2g515nrS+dUamJr99cBf4al/yMB6a4vrHBc5F+N9YF1
1mTLMEsjvaLq1Hmyvq0Mu30+hxm5DEsUbczkb2gWSGnFMPSPJg7fbveTZnhaI3l2WBuo9Soo+xYF
LLkUVOMu+Dd9f1KZlL6kXGHTOuMw2yPyEqDLmafy/hjRX7my2+XZIdKTAKKBE5w3yxanpX9XXRlo
Hea8QgzPzPXY5p3Od2Nhfjsd9/I61HfUwR8x3PXCWcCRgPHVtShhnXb4Kuzuamk342Xr264kRSP6
diqQNTtpqYuc2h9I3PJsoL+CX7WelH48ZJgXh4dZ5S8lGxmG7iZX56RDwLsYKSFSffLW8lezUfN+
KZtzzC90EpDYuNshWtA0OM066eJwfoyj7yb94GbyrdsEz3YZ+lugThwuw8rPtQ7Lzi6T2y91eZtT
4zNBer/lJv/arQ45K2/RGHjfk5hySjVflY6/Xohra7cfqeF+2sMrurUeiiXaRZm+Le3kDdXtM3Hv
5yr/U8vyUpW7nosdowWpHR+Ekm0FnVCTPpEP9qFP1dkz+iCqjS+Vev/6qOEYO7FOwe+K6FfTzX1F
6pYtO7HTFRFFDlE8vseW9QBDO1dbSXhEfo4jyrFKW+4wnqWP7rxEn93tkcxL9ZKmpgtMyKAQcGxB
HxZp6BZu/aAarQwYaywBOwwSGB2hY7vs3ZPduNZBNIpUDhKoQpWbJ7CmSPAqJLy/5FTuK3yEQWsp
cjQkzT3QOPESJmEfuVQY6os2Pi263UL5q9afDRNLiWYt0LvuF1j817rkzHC85lMKvrzSuEnaon4s
2zrfRnL5mmwDt5/HJFCbsTRXs7Q26RK/DK3Dv2kDm8lFe1lnZ9i1FhJon5FKOJnzKRm04WBr4D9I
DKSR3wKdVEt0J7LddTKYe5NaWPhxxYDCoaIc7XQLOcD/pmSSBQZ5Py7uozumEhm1NCnF2jASeA6T
wUg32VKJnZusZwflkJMWk+5Qj7uxd77g73sqTvYCyZhkYwuCrpcx2mD1TW48IQYGn8Bihxs+55KB
00bExlXk3sNoI17bzj4nt9QnvjbBK8lY3R2e3GrYNzp/BaIqSclbx+2CWVUHIp2+XIQSiR6S9dFV
0xidLjfbz2CevW64Da6054KCcm1lwPy7RyFS36CMDJFGPykEsg7WKqu6438Ny87vNI7MdDM0NjYV
tX7nMy9MtyZzuJb0tpNBgErilkz75g5foH61hHvg6/lHNJWDAVM7VE7xMBEFNcrlAZ2sCjtJ0JVp
4/6H8kBdzZutLYqzrBHGGGs+TzCOdj6/pT2CQwaA6M9WASbnDocyXT0msQ0Foed8d+PqXMuyRveK
uprUeBn7xMoEK8dRSlAYmxBPrk7V2if9vyjjYE/oof3VKp4Nlf+yAeGSFT0ORfU4CP1Jd+t/1rrc
riF0MVZt4CEbmx/H1ODnq+SAuyBoOuszcjFhWDY2eC9jSpW2Fqhw+WukjgEniFehr6kM6gpJ2YIl
rDoHuyJeDsdbDyJZAAjIPD7MaXvfOMkFtP3fahniSFv6ze/1h6V6OpvOcWAb4gon93kTt+pbWcLO
X/Snzk9a8hkMC//tIg3iTZl1TJ0bbQiEHf0pmRI/yaZPQ61vPXa0eV2/8psBvI2GbUvod8Bq+7u6
zi8i5Ziji0k3Y5kSFDSsOVRlvCUuUQEhEGPYGHO2FRkpFAansm/xam0yVX+pSDytvNwVLzbfIkFU
SvAyJgQVHwYTMXgC3GcWCPxWWQRxzI7+W8Kth0uP54W78tVrermBIwMTzMiToeENlUC6ztmjaCz4
0MDrf9MKzKadZAv/i9VLtqRplQAWbGTa9+X8iwIw7bteYMfKxgdWEu+ZdNMe5QcNOpFYtSnobxqn
VWiI83AhBM0cGXx9FZYbNvwDDj/QlWmm/LQ0BhXFcklkifHdIKMkGnVK79tMfxLG2SZ4KVirceJQ
ELh86ZxlxoFr5tqW6c42GXVu58I+ZXasdtHSPNdz8eV62FvLxtgV7GfcZDMF5hjfmS0dHCscNxPR
KH5slPR8+bh1ouhlXZx7VTk/1eBxSdVBUVTXsWs+WwX7WGuMIdnBGKQZPY4QTw1IGTk6lRVMvU3k
cxJpYPz1qS2jOyD8czeLU9YZe9MaJNLyB+n5+rZYnCdi515GF/AC9OexWoaffEjul4EM8kxesgyJ
pwR6v9m3rMS4dilaiBDFLm2Ge2VYn30Zv63T+Gq04g1dnzpUN09MSre60tCYvX8C2vaQTP0cLAKZ
N82MYb+6EPHFujMT/ZeR1iazb5GO+LZxPOPgtDdLHbe4+skdnPuYfICMuobDMrKGQ98Qig4v+EEX
ZuI1wv7nmO1XkzN80jPOSaZid/NUPmbZrTxcwU91QUZf1vFwZHZ3X+VuufWYQKai0oNccuNoEAa6
m93BKMcbWbLiUagUINu2vNst8E6+TrbBRfkhYjz6K0EetupL8GSFjUiOcht3bekvtdmGXTIdeE4t
nwn9UytcwAfEVBvXUJiPPIB1tPBKKxw+WLDjJb5yEB37THy7fX6ecwwBJBGRgVR4Yxi1VbRNGsBn
XQDviPmUCvPecJu/VUecXySFKgmdsOvEthxIEL70/PnYM/fozUPUOMteG1nYLW3yvcyW5NPbNG3N
yLNqM3R1rVKnhRzLILX7+8lRR5NIqJU3HhhnRxJGygRyPJWmU4Zkl+HZyTo2mzIWtzX3MavFP/Zw
sb5h8Li9M40yNLppT8wK9srhjq5HztklVxxOFRlACK9pONjyMUk4Z8iP2Gcez2TPyCeC+IGZojac
xzDpvY9es98kUTZRGl3wMO1lqj94ZXq0NaYMtVYwzmUNNlYw45HdWaeJsNLNuNCpNk4RFKommEEg
6bSoQdiMoKTSzxb+YqXj1uL4Wx8JG5oFJxbyNiCmOFCFM4mdh/RJuYSLFLJ6r0pUUSxq4cBHL2+Q
7jKMiDUFOiztYeYsONuXMduyONT0k7hX+94jzROnTneO9ZEWvIHMGSWgmD1F8gocLvdd1NzSgx+E
sIytUTkvXubquKQJTluVQyKhwNVSp0RVjlWrB6q0Muhvmnuprw0BJ9GfNxDVQ23ug9vm28xAA8bn
CdfY3nIRUEEbm5Nm6jROMvXYNRPdc/yaIeM0mfPZzAj+Fhg+u+q2FrSCbxblpSryV0AqvprbhrOE
3AvtOBi0RyacQMKZDwe+LmqvpPa8uuI6SuuV/Sgbm7m/u+rvC/FVeZ0SIizkRV8In1fVdurycB2H
YCnZyOtkN3z9tozYJNyxrZuXnoi8psMNaSf6p2qmA+u/D2Yr39tp+WBxk06SysBUXrNeypwwUisT
xj5lQxs4SnzLi12YiRjmGLqTILzEa84jCeFOLNtN19UfDBvuRsThTcycj8w//SlPKBAbx35Z6/6p
pyqwqv6gSaI9+nV/az6zOn3WEu0Ox/ZLkjiXyNPo79XJSsyz6O7lggJFl3OLF/CNpj4ZGjkQo73D
WrpuGlRbvyfciJC+rdXNF6fCO5eW81dcP3lZ90IK955J7nEo1seq7ul0CNnIWXPuaCi+yHGlQrek
zBoS+cIz1fkTKKrAgIbeFV1Xe3l3+2rCO2j/2S1RtDE9mI7oylyCGOXMocW3fB7t+ATk2N4o7Zex
iO+XPDolzAkH8liION9wKQVyEC8sC/6XL8k20ss7hY6ghq9cLReLqKgsd9+QhO5V4YGtMnNR/X4Y
vpgAb9JGp46jW7TWc1TU4y0l8rtGyQ00od0j1MHLZm9wH35RfS6S2KvFeLGZu6f6dK5bdewk/h4i
wDbVAM0BW41H7Fz3+nekw8m4XMKWqZ6H2iFImaxGkgniiYLU6/9QobvRPkBYbiLP3grZB/UKfzYX
8qRxmDaYmYG47uKxOC1Tei69apewK7are4fj1iLHJSpfo2Z4MzXnWMDXJKP2RqIeOZv2/UTBgp7r
8q66lAflALNU9aQ9dl0SRJbO3T8s9k7ZtLOV2iUmikCXvUVgDizQOyaeClBMEGIbX4ua3Tq55BB+
svLoEZvZHovpZ3RjjuDkDxkagCTy19PmZwvEz6q+dNQ0o4EihtDpjZUYDcfE5QDGXMb7YuRJWWL+
+ylgG2SgrTGiSPUu66vHjRvHcWBZJCWonxqHKiVwA8m+pm+jsr5QaFCGZ/VN1fCEmzQgCXmHWe+x
l25YS3ltC/kP9wXBHsuxGbVfytZwiJDVDPdxIktwHNS2dDy+8Cqwo9kvOYbx8q6hs1oHB/2Q1pK6
CdYpzv9EjlN7SYFLkTHWfDpKp2WAVk0vLX0Ud/nWcMad4WbHyMK5JbWrBTlcaAyF8xFoU38aK/Mm
CXNCkDdhsPB5m6FHEHtms0Eims7KotisF/eiGOmPtf5AWifeVitnbryeJSc9w/M8aDOeeH6I3ViQ
KFKbRAeuFGJrP32q1tlZ2kqlqK3vWEKQasVe67QzPuiHCRIixkfGNHZJAmI995DEp0Uqf8m6t3iG
HtNLmo/xz6Qe8J0ZfqBty33SRBcDmgyn2Kn26lPnEdMalYpe3LAlg4shC1ROiHHOIsKNFHJvR8be
NTEeszFGkcirfKMrfG3GisYshEyujqe5wmPaCI30ouo0k04ZiEW9x3X3lhQDR85MhcMS2J1WcC06
5XBORHZoqczZe4bISbAeyfUbaYK6GwiNZDXnIeL6a8kSu40jbX/yCHso80WERSLEia712TYsrPkA
aNw8OJpyP8Hk73sr9Hw9flpVfZ3kAszdbQZX3MGp9htRkbiXtN1Dk3qfS+nN/phFz6lDmE5DK+Al
l+YWTY7nfc/x/YIqHUTS3hhyOfaj9UjZQPOucaxqG6+c7moSATHTSYPUWejLSZtOFtAYvXpQMzCb
2OtXO982ASNNSRQIAMxKdVfD9eUkZbhPevlCFARvmYt3vztVHc0+80sdxCvJ33DfkI+Eok0eG4lG
Nd1Sqdf7ce1PrqOePHA4MoMEYvbSXZF2MsKCEjo20rpm6inEWMfjtvXK+hHFs94oGNAlyU5VsgBi
8hWhGGARbOy3SCMDtyYlTBmSwKzkhWLVN5QZjsbyYVDrgl5yspke1p2x1ZYD7OEuhXTflE6CVcYm
SSdR3kOMxcTJtbcmKx9JTZ4oNMUDy0hJfHB+FiM9jB0DN0ksLJPuiVIM/COZnGLnul04NMMtqpHB
y8wKylxL/VL+km3O6cUpY3GbNnl+HCqqBfHJcDLsuwx18B+x+gEXjB8V+nluic4bap6d7papLS+R
naFfd9r9SmLRxgNQCaJkrgNdDG+2NO/XATwnktbVazwacUejOsuio82EefiPo/NYbhyJguAXIQLe
XEUYkqKnRElzQcjCe9MAvn4Te96JHQ4JdD9TlYVe1+0V23dEw/m70BWad1mN74TPsdtsO+AiJvzC
Wa6p0Cb9y5y4mREluxBBeLAXmUpYbxNqxeom2xqSbOW7ZUyv2cLDm8p6FN/ShAO9bbBpZ/qpJq0k
kEL7ls9l5FGKXuLcDuQB7RV7g5+owX8GT/+llTIbCEObkV0fA6chuluMyTU0jBMq/CCNE6oHhGBM
17pAz6hphp6+LanBv/RkGA7F/Fqpzi8JGPQCDJ06xEZVzAo3MvhkFYgvlOpGhKcYOl1lXE3Gtpsq
Y3Zi6QO6i/gFo9h3nOd+C0isr/W7WlivpCaiWdJi8E/tFkjt2Vo3trSYnM75hyMpL7OlfQ2yfZql
idIyfF6wlTEVwewucGmYNbEKIWPt3oAenKpkEYtRXJLBeGHPx/Ygxi5QmL/mdMJ5AUK4xbhRWzFD
5jB9Nyfj2lTaMUzSHcZLtzSRGbIo0keBbp/PICtvY6Jscw7qqF+3Gl1L48aXo1Ishx0HniF5ua37
sjChG4AGmueFcwkpSukuhfJSL/gNrLALsOZT34dubNBOABeWRfuBFGTi0fpQ9HBjd/aWxaceqCoD
ozGKDvGicCFGjLTZxryVXIWJEsPmm/d5WDC+V2+WXvEAyTQ9LbXLZC/HuFpprOa50/vD0CC1cogT
qFiJ58P02/Iul0uKsEqRuT3lt07jKmD28G4spFyovXSil3RDWUI7n/ebCQf2LN8KoW4YcFSrkGkj
idEVXGopQuEwHo92oh104WyRQriKDvhItS6hLvFmmxzNGetzxu7jyMwGfWHC9DthLkBjoWxDRGdx
Nfi2dotR/EcjoBBVpZYNLe2BK/fMmCw9YCernp3O+TEmbYupfo8JEPNhmOGZQIJnfmvNHEwhTHIS
tHeiSSkJsgtYlF+UH1zzUvg+6kgl8aQsmz5p34awuy3he5PMxyyd3qJc3JQ2LX1LhZdBqN4l7SZP
jRDaZRp1M2twIcvPZjsVzNMySDKVvdHBiaoFUnXMBG44l4s7L1inZOfaLqWHU8abdIvfTiReMY93
IisTty5bFko6AT9aV/xp5nDrIiUMmnCikkANixerQDONLp8xV4PseDGpWc1bNDffcsJtwJyOLt2J
zSek176hlYfI7r4iFUmZY1ebLrIK2hD+/ey+nbH/aAYlBxupejTuW1lRCFVC4lgXxT88YBSLDfUk
T+iV6feNb2IDMmU/rNWHxuLM7reW4jyvMlxRqr5uIldxDE91yn8S+li5H3aiaw5On3wyNdslVctE
hG0XSbqxq0kimLv6BNt65wB8b2Pjhv5S2cg4gFnBS7LP7OG3QYtBhE9FBVsHg6ZsdQSUJbtOqWXr
WzmTAlak+xymXaliXFEWXtqIPJNIgPcZd6ZRveVzvFJCENPPBKRkbPwZGiNQgSycWq3fNPZWrn09
wl+rfishgkH+RcaWoRAxuq0B1Ar46ywkBAyAKwf9PgnE4n1xikLwaWn7wqoPcR28Xqy1Sphfx2m+
LppxR2obSFa2syIm/YipB54VJ58Ps6AwMxLtFz8vimFxHkIaUk56P+VRlVukgWuFlxqDs1Fnbl1+
cSwUhlRRrcaeXC5cBmS02O0owT1P+UBkITASN7E22pjNl+aTQCs4AXG5YoE7Lri65JtjS61S3UJ0
eXLYnLIVgMBWcJwnZfdrcC6zhlA/VAVQRhfenD56pX/b9otxXmLtKGFXAp4vccNTakmYdTZKOb63
a2OK5ObNLJEA4bP6SEbGLEp+rx1+SbNih2ONT6jIqFV+NbqWLo2MIImwPk3SJizwI2mS9VbN5KLA
vPvqqt4TiXDzMOTuHROiK6QK4zv6HWiCnphgho3YfeMGfVb8VajoDFMJ8j5bwJ67WLHkTWQp1Hy1
Z2mpZySsQealZz+N7M/oHTjBLVuwjMtWrtODiHAK1el8yOfcW3TicQdu4DbjRxbqsR/0nQ4nRo2J
40kyyI9hkz33ElLBWac01IhPYS5mfzbYhAZ9fEZjVCMfGUDSx6vUuyyHpxi2si2MezE6N6XmGI5i
NMEEEkgX0kkc6oT2AIPqYGAArES7HzQ8BXKD9OaHWfZGkplwZ8o/GnWEWRI+HijMt0ntv8u2anEV
Q5wwIundnsx7UQtKn87w5jH3sfyinStRsKdm4FB0PmE8p5EarR8swK/VEj4KpfueQ2ZiTFj26vDd
agyC9SwOFlb0ISZJdURnkSQmsRqq+CvLD2nBmWDb95IOhHj4oFiMZ03cC4t7SkE+Pia0xJajHPgD
t7Cnhke3cjFl8W/I7QfGTyRFMEgCI5l4DhP5Pc2U8zhZR7sb/2IycDil7WpvhMZLbdffk4wjvV7X
XxrfbhRCXIjj50LgtDSdrU2zMcDvb1p2M1Wv+XGpPsBw/GKz3WfaycDnXzrPcIPeS+YKam/9hIl0
KvmS22nam6n+NtWc2m22Iz77YFiMiCCddpF8sSLmEFJxTAQLV8rYxe5ceMk8gAy4ktaVl1eTzTqp
i4HeM76Xnuf43PCvU5A8ptRQpMijjt5CQFqPPIyQ1kZDi5lWDR/9lEOinFk9VqhSC2SxS77Fr4On
bPI7/PYiHnekZLpRR5eGsHlUOLKWxlPl/MVZVTIccgqd24I1LmeoXHbsLFkFb7S23wyRfpUZ4Zd5
6iHYEtHnuDq3qleV8gRMCe+5cWtIUelhKfLAPOQp3S+rklAqgsxEiK9N0WFIPo2UzTCvVUNUAbPX
oZa21lRw49lBZZRHfdGPtv6DG4NfPn3KcbfOGh2MRail9UjZHZgGurnox16cDeSqlzk3P1nF21G+
iumhSZK7sh07y+9bbOZ2z0hO/WIL7aZTH2RMOeToq1zZ5o5w44I1d/8yMn2auQErydpmicGgJqM1
CYNM43kvqatk9dPkliF8h48WYzlkkcFU6QHA4liWtT/Hn6R5+oZl+RNw2lXnjdId7EDhdcz9Cp1N
puWsWNKniVm4PaobdcDb2xR7iQVF3ra7hjV/tcJ8I4P5krQbidxqGbEN9iFFtq4g8OsdpiWAuwTL
dnZ4SFboDaiN6vKr1NA3RNgxGRhFoY8cDzdqFLTSsFflD6NEILBoTxX4pERDHNl9SNoBxik/PxCA
8WXGCTNyGOIgp/zcVTO0WCyiYPIganM6c8V3Shc0cDehqp6G6lFImKbtsHbj+NC1OtJa7aeZufa4
VuqCgbxEw80id76rwyEX91JsZYxtjtguwy6dGteQoFiUIdMcrh0rD9Ix86ro22Y+kcEdMZYbwRa+
LNE3rNB0cw+E5GTrpW8iVnDi6J8tR4e51P50SOSzA8FZUsrNoA5uNETgSpUXo6iYIrcOwQsWkqdh
/CEy8ClCkCSPuUckHed6P/tFw+B+UrHmtiQk0IRG2APrPcCSg2bbF6OYaaAyHKXVT9vO5246SgB3
jDF8Vk3JmxKyZUGPJexwp7kNOu5eXdzpF1Lty55iVlvbidlcLXSqMMUTkO3osUHOUM+KBj8mQ+6C
F5tl7rLOgToSLOphxziS9QdRnwgl1aU+QLLsdfGURTAaJcW18RtVC3HLkbVd+s/eYfBpODshrkkP
0w1ZU4Y7nYKJ+frS+Apvkd0Vhw6PqH6KYqh+DT2+0ltXHNdEI5z7Zj/KLyrvopK4uuRz4DCl/0wj
aMfKW1vtpJgMHnEVlBfRZepey+zU6+TaW+ve4hsF01PNOshWvGhdGti6p/Qo3IxHynYGS6Qx5VtV
sKYn3RJojJsM+tNkrU0nkRJV73eR7hHuyWC2RjwoP8nQziIWGDCKeF2+9RGYWIZVeaVKx3OgDfJN
L4k6sA6y5dMlrcx6Jf5a2reahihaGNVRQ04x324KEAvnmoTWqtnZXBAaIn6h+ev8Uyn+oa7Lm0M9
f5boqGs8Xkv0Z/8La6yeyamkO2UUbCNbVLgEQQaAENoYwClMz5r+JTKg7TPbFXPy2U4zOcNJF4g2
AOcYNUdrBYeDBUuhlgE3NGkSjdovbGLoX8zWHREgm0B58H/TJxyM6FfH+KcRSdYt7ighgXFOtrp4
fTTtial9knRM8lm5r7gp+sIhvKBl5jh5Lek8reZwTmDjwZQYaXh8WMYy0PSamLue+pOoPoq4XaV6
TvhjGiTmZScSi4PJljYFMwyb/fVsrDJfYv2W4qA7O945Bs+4/xsGgZgDVPPNiQGyqtkWme++S6A+
m9lvlUqbvmp/B8mAPyijAZiaHhEfBvKiUG7rzJpoj5hmLI4BNSziS4/A2VfwSYkMm3zgTXvbiV4d
FQGSYaUX9vkwBcDYwNFI8IFUk7UlVc4tGBdQ9rlaQu9m+ySixfO1DwWI5Re9RpaHE2Esnxb1ngOr
bOXUg1uN6x/W5GDu407byG1/sagk2UK8VQZFATvRMk52hXy2ZYiOL71xicYjU6knlbZYWoirWf5N
bKQGXTpm1ceoYIVAG4grqzCSt27mbK9Btpn1szHepVTybHSQcAfdPrH2JppGqGW0Ta4w3mWcBAhR
4Bg9FTRpzFr0aluY7wDBrRA3cuuWTDrL6qOX3jr0IkrSeZa0IKbBPwi9NyKESl7fMu6L6F7HD0N+
l83nNjyNImJeeZqhOPfY9mq2YG4KvE+Z99SrpsX+jumw/k1U6m5dcUDIZIH3UtQzS4Fs142Or2a8
uwThFPheDYJ4cv1lWALduVVEH0EZRRpZ7VQc3KP+rTQT5teTnsIGCoizOTrLh8DRigTJC6vJTYBY
DzTgDDxL4zQjdUxeLXuXK3e7egdkapimJ2A9mvY2De8mD6CR7hbFR67DGAJRh628k4jJ7AJ9CXvV
/ao/XEW+ItqOEzxcUrBeE+dkslDHzeIMuTsNPmM3I/U1BL0aK88EM29/C8leMlCSOvkhboiW8DoC
Y3hCBf7ZUFg+/qNDzYUKM2K9q59ycAsk6zGzM3wlnW9ONUiQnoGNmRqXlx3Z74wRBIEKvD+MI8ME
6zK6XJy1zuuijVcZKKYyMqST+v3QZvtGYFipz1VR0bff2dTvAehfCiA2cSVvpmTZAPNhoFA/xew/
lcz5V6DItKiAgT8ywLdcfT6yCAS7qxCTwO/QQcxMWt8gvY9RgdY+GoBV3a4jNmuRLkI/RM2L6M4T
dsg8KPPSt9X8O4l5UKW+ep4kPFkA/9jsbjTEl2GuBVBy/83E4BChZvqZnAUlAnsL3bwzIlZMlUNf
ZH82NonOEFcKu71ExE2LfZ1rnm2Usi3Zkwmm41F+aGuxHzuyVCQGc2uCtT730Igb/FLThv/Prpd/
dFt25cQEiUURVM8/iybfxnJ8LHZyVLolMCUGamPDqVtpX5GFFRjQ11IYT7oE4Jo1Ox4VaMEh54tF
Ko4IF+RpqYqP7jeS6sswewpjiv5jYtdrOk+JCgeAmEUWKfMubzCTvIY19dLs9nNz1qYJHNx1bZYB
2GzDOfWI8SEccrsU4pMQRGQniJ670pOscZ8RSxD1xZstzxuhEES5TbuR41U8teVw6VKQ1bytR7h/
TNIKmcmf7HaoPVmYvhcSgn/NCAYZjqr+O9bPC1W2VRyXRQ1Mhjr2fJCU2hubcwQ0RkgEYWFuYHc9
pjJS1u6U424ivCBUgcfupdCvaAqzWTugZN2K+oxPnhOFtKkecdSCPCAxxB0puTsSFtX0jOIy+aKY
Ihj75hXO2cFABaZ0KP2tVwyS+ZpWSYurosAwNOlaO9JDH1hqUZCFarzN4IGV4oIz5UeXnEtVT5SI
BWASovSmaKNZULxmHlbYLVRM0EUQsYUuxfGNPSpcgBUJFAdaAmeq1XfM8D1yiMiB/BsYSsbdu0wF
MeFxQivmxHtdei/Z3bTSt5jKnSr/mCCCc0FsAxOJtj6O9QNOPi83Zb4e7kViHlQWxXhrg1mAR2fi
PtqcmcwvE7FxLNUvV/I7qOySPxYvKYiM2W90xG5Dvy0mLNdtvCOd6iXVw1vSH4d68dXohxMICTie
C4EMcKGrMqm8c+4Z6WDo+q6AnzOM155LQr6XrbXj3Zftb5lisOjfu/ZRGfx2+S5rX2PM8Qn1Zxpi
5WmilxD1b44GF4mElxkC8fjwV65sBBFTQsHzpbpF8JQDGW9zHSaq59CXm3XNvHUkbcF0Gw2rlfjA
wRmr+zZSuIqkHZ6lqWZMithbr9/m+LFEhANF9CIxfWFxIUKMv0LzGn5msJvnoUeNsCCrt/cdHUyC
rS3RMDZmN4xz/Dy5F2KgHEe+KTGRF0lukuLcJsOd09de3Y3lTKN+lSraU0UKgJ16aKksqT8WMVre
gtbd0N5Cvmp0oGX5ZVtXG5hfg4ahrM4Ta0Enf3TNR6cubmfyZE/vIt13KKpqouBYNvBp5l9k5BgL
DE4Qa7veuXbabklPXnsuqhaFu7ubWncWSJuFeDJgprGS3cgOyCnsWMnc+TXY4X5m24eDlABHLHoL
ST/qdk0+CaXKT1GZ0+rTSgEisKvnzK6DujWDELu+rMlHhJAv3BLg4yT2xDO6r2QnBs3LsnAzNExb
4nZT4sdaV1eYSlz6UPS8R2swrgn4bQX1j21M24IXvOIEWiDdLZJKSIy+x662Bb1yQGC4k0PKrjp7
YEC6J8QDwundTMvoNrMDD4bBL6SsmOSsuO2fiFf1khw3Bm9brTLBNLG18tpX449Mucvlgr6oC3cg
6t0e8U+6YC7IlC0E491YOFfZ+WekyTkmLCES0rY2YIq3lLga3AJu+Fkv6D1lyLKyW+Au1NIEtFSI
HXF2m8i+pxZnYwKWJUwDLOMH3Kk7E7f1xkJ+dV5CtsFKiaqFsstM0vfRtBhxWHQLzUwiBuuq6Km3
c/CEefbbgJ8tB0CHY3LM1Ol1QViVWSVZm81ZxWxZDHmgD9qnlGL4KR+tsbzk+W9bRoi1xNskyCRW
tFOEPbzR0mc5js5CdLvecP6iyXmL2dG2tcxvsl4fF3hqXpTduoLj0pB/2J/89sro2qbiDbMg5K/e
w9SHV9QgPWyQATzKCnmhs05HbYq2bgH2bS1Bmw0eCgzX1ovncRxOVd882rll7HTIdODGSAYckFmG
6QOcl6QRaku5t5krxdV8j5mkkYkeWJZ8HQgHXShcO3lk7qvdsNUEMNgYYb/XxWU0Wfs7ew5s9E6z
4gEs900hPJ2ymfPkK0v4jBy8oON+gRmcsxgzJuZ6XeNJZ/aQ8jlsSpR8LLeDrR8zZbUVHhXhjNic
VGpkQHfSV4wtivfK+liQtPfqJxVQTvKCVfzMCG7zVHLjKX/tOUxiJf2A0MkhiKlEjqynBLicyf8y
Vd+QCzHg+O0NVsZWTiOZ0IsZ5n5YHgD1/m945gnzoZKd4tBD7/sb8dWLQd4YXGLY2wGIUFtbRhq0
GK0qOCpVqYCS/x7zl4los9FsfBVLmwhNJIsED+hstGzzOM3Vua1yN21MvIQ4bqt2v3QdsEwdUCXh
GVP/GPGPlXJ4EkvtKcxSuZMOoIddq2W+VscXlZGGXUi/jDIfRvaaOj9J85pK4E1Dg3wz+NeKoNbt
XH05z7WBka0HWQSRTpc/a437LEOrbii4B3jbFzifBuODEnGGNbduZZV+Y5Gj4qRbbhBXLIQGZuMh
SdR91mOtE1fEDDs9fl2DO0ia5KtNqM8yD0HSOckRlA/EzLTviQxSYJgIf+vhNqzDn+ggJYPXZA46
HvUaZc1WZTS/cojCkc5oBleBSViV9sKmehi0vZGwiM1jQFcOHTUVmp50pN1QCtD0A/g1FMqm0vZN
bjqJxEQC5P6A4/OS1V6em8SYLAnW8X02IHEnXKipIs+IMMkASjsOuYFVPvOcWoO/GfkIZrrBgHrB
zJas6qm4Mvm6ZWGPX8B6MfP1EGLnyd/YIGDrjL3BXE91zEBZ5A85XCkzBhtAIC1ST5efouXL+Ai9
hJa5GJSrbOR7eRh+s6WDbzR+Zfj6qKZhGcUTsoapgCycaZn5NA7zNzTBqzMNJ8Gn3BRLjngD4+eq
kKegl5aVGwEMpygMv7XamS8hy19QxHXncp7Dc9xUr7ZOdLeie6R9c9UXzT2HhEXgUf9v0AAwkE3H
EVGGSPUy7WWOox+Mbw8pzn6hgTwYQ/xOS0ztrXB6NgJETELsnGc11K9prXyJYaIt0FgOVbMYPK0R
uJfF0oEyz4wAuNrzDBI75Keu2wFJtNHWdO5VHjgG9oNkOptx2uENkX40LbsQdJMESzKx3ApvBd2L
2/HFboRe1Rg8Ingrmf6qCg7fWWBeBeypBM5M2oOxqqa1MiQnh38zkdDkOyrOgMGIA6Lp1L86w9QW
5RrqlVGcLGz1zC0tLB2yKW3GSnHQp9d3mYn1OhW6qBDaNpAmeVQM4yNK5sDOwstQ5n60VPu+lbex
yulbqi82JaVSaoE6WSds/ZarKIBszAytuH5rNcb3ZHI96aL5q2Sg5JH6iGC84qeP4UvjGzVkaR+3
5UtH0ftUaHAjMOxpQrzJaQa9J5tfNTl5LVrddMvB5CqHTZhAb8iU4RmzKHTTHh2jFZRryHhmRWfD
Rl3kWMBtWZhWMjtBo5AYils4PrLDSLJtMouD2Y57FjZbkNZVkBbLW1JhDwd7j/XNcsdI2qA39G17
vImc0WNYoz82Pm3RXDCUeVrqXOSJodGEIAScephNHyhSDnXVMYFBzMtIUostQtzaB/kIx7xvr4ZC
Q4rpEhO6bB3UaWHpqPoT6dntypXiiGMe8ioYueN8uVV6Dy5BVrZNa26FzraBGQX3WVPzDQ/F3Y6i
65ggNWlV+7nq8q84YXDckcg0MAKIlz92If/0hnxlMbi9Vr+NBrFXscYsLTPulbbc54lVGcAN0ijM
7CCFnDgk4zqmplB/hW/kk101ZWYonZ3NoniMeXwUffS5spU0MR1axp+Ebeyiaql9bRj8UGUU0LDt
LWWvI0NMS5RTrUZ/zF3hcU07Q9Z3HdJRvKCFKyatfup6SoqCQiceJEaB8ilTbE4hdQtcBusC2rOa
+5XE27a1dymb2kKa9iCttm3cuQBUEAb21KhsEZAwHSQJHkBuvjY2ywc1w9S0tjE1TVwxW+dZzWi9
kqCDLkCEIOEbJmvachfOyp6EDt+uc2jrkJMceI4sf9j6yNltUUO/rEFijN9NQlad2KJJ8KYazx+3
HyGET7mdb8A+jC21L2pE5hdHpOYBUUm7ylbPptG/AH/aTWNxJd3ZNagyo6HwB0W65M1vgrxsNFCB
480JVr5wHJZXe87PnExbNRmeJxnkBusYqbIeQyZt2+puLe8GZhF5eJFlySeM4J8trTmF1k2oF4jF
p0iDSDCmz4JNn0hxV9ISIMLfLLN1bbTMi80Cuh5BkSayhwWFUGrXe2uekf5WG8c5rBgrwqJdfD9u
b2E2oA4snSRQJYvCkCiIZuB+15HxmYco+VLXMZ3U7DXMY4hwOuernMku6uGtsXyIY82zZgosXsYS
1mHqsDNz+DwMS/TbEtEnsdmrnDeZ9XDLzIAhNM8zAeSyvu/D8FjaGkFfoFG4RQezDmQVe0P4WwyO
P+W632hSQGLTljgLr7Rwa+sqQyN86g5z8IzJ3dobVdyS1Pv8aH9aXX3mEjqsYbaR4B5li1gRPIIA
o8Il20Yhs+ls5sWu/6gdd63yqhbllsyKp85E/BB7TZ4dWkDvcvaZlY+6UzbSrH9o02HGiRlhfDLI
ZM9Q/ZOJtCkFJXTDIBJtEVeLD7oOR81LAjG8RC+byETbs3rpO2wJKdCQSqMPZGwMjrFWgXXl7XBT
EVfJCvzzfNo7c4x7YtooUkHX1iIkQPAMwcnWDnbxYTNRJ/uHCWjpgV6I8quy5IFMW6etuLI1OCQX
zEkqajQoiBVsjIkqt+xUf5XatIIDHA/FDHml/zbHV4VZ72De11HTYBPiSDJcZDgH4jW2mixtFid+
bqn7K2wkEXFf4fDdKM+ZMNwO6Z6xfJNIuYlk5Ucls/4pXRgZsl1rQjbLPZgRs3BnJfpSsvimGMIr
k/SQLM2xWKDlTdz1bbgrncKzI5zeyR+Sq1TUV3Nsv6WIECnhUA2krHLxqTCaIi3i2baJN8avhU9w
Z9daMKLcm6y7Dm4IgAEpHRaS9MkPUWw5xP0go/ct3mIrgztUfw7xW2GTncN8RUHUq8KIiNeqZV6R
AozBR0pUHX8eWBxUAAdJl/dRjOF75Fid538cYS43+AEf9EFmRT0s50h7d2RPEm8QT1n1wa+VI3/q
rEeTTp+laZFcWWO41h7KbP5xOu7BKENwkI+igKjExkotror4M9GrRLQyUDLxV6/aBqc7OhgXrPku
U2lV689aVdtyDj0koF5uvBC3tBG3RorI3DoWDMNNXq6+BnALQQ4Rnaq8TlL5CFv5S+kbjNR4YNBS
8i8d8InKylsJxUIMDoAPviygOdtJbf+EpH5D0ZjTidVUzDCV8AYOC6ZqaUZy07Lv8Ewzj8mls7XG
xSJSFmjDGoaPnYQbhfO6kJFUdfl2WdaNz/RcgqufNUggbMZ7HNqpVhxlZGc2IqmxabEgtS6RluiG
FYJr4cxA0v9LdQdVeLO32YXwpPc8ggUB0wMGJ4JteNQf2YIvmJ82YcktmmR1AT2IsuG1ZLqNa4+Y
b+IsG3AOeTBCJ3D01y6/YYQX4khtaKNYlp7raJv0hxS9LwCLxdlmdDloYIl/b+ZjjeguSr1e3jK6
7PodF7WA03E2Ya8472rzai7vxYioDu3uor8X2q/BasTem8bFqhSPaQnnV5Jvemah+L6EdoEIuUhQ
uwB8fSp47kwfGylLQlAkgLMVbnYLDkDO64cEAEUN5Vy3hnRNfsupqOEhNL6K+T1netL9wqVZ0oA5
gHLJhoM2Elfi8S6tGPruW4fRDhCT1d1MT2jOr3AECB64LwaAKyi2+XOoY2ej1gwKtnWJGQciekwj
JUh8tAB4GRC/77b2NaUoHFzFOSH123bWP5QOGHBVCGmFM+widTE8K3+3y9eeC5PkKS8BR8YGzcAG
MAVR9KwVwSDtGZ4TAO5VaU0zGOiwAUd7Jk3qhcpro8dI5iS0May4/0nt1Uz+qunaGGAugbEBiTs1
w5NePDU5DNKnuvuRsLR3b2YRWPKRsrBYvu181VHCXoIWMpJFdxAlg8v6haD7tLiiEEglbCziIWpE
yV5p/CQJPdHBAOlC6BvSvSxI3iCg2DY8p1Uu1DxD1W+NHYEzue3qo682H3SvMiTHsIGwCNaDhOi2
ekBYsKqbJaUAtOlbdlBMQSEgzipQqQERg/DulRgcpz9L8aZLTU9lNaccUo5yL+3PVcxuWce5Zf/7
nqMGlYWnVv5gn3P10a+5k6+wXRbMPIhwFnGEwVgXn/IakzF7CRt+Ffo2lomIJgFOtoxlP8gT+1iM
0c6ULmPhVwpGlki/MEblrtmEALyfiF7KncswQWkm8RCDJ2FdCZVVUJr/Jp0swwhiW7WPmVLk/KGe
2ZDEQiftjY2jRcRQs5+4KtM74qC+2w3xnVAPXi1Mee1XKdwRI+UYDA2eNlgYANfHs1m9YtjnuqxQ
LmOiiFjxE8OLEpu3p2dk/16/lWT1GJys3zQ52KdOM+qSEPWdRtw7blamLi9dduFJsXDUONqZoXNa
A0BbM1H8nEbHoG4TcPywylakEDFAjz21fZaLN5VPl8XXrPodgB5QbUgXo4YSj4wlLvxY3aVi13dX
MV3w5+3xdDV6wCJl5BKPRwT8P5A+E2urgSqG2s8M+oAD7AU6vboaHifxrPGjOxT/Wbe6a/FzJmQS
IKUqgK5A0ZP5rlI8VK72DVZIivYQdpTlNNmv0kj6g4vCKD5LKMBy6Oa8OLhmGwLhBug0WyHZZFAe
u/mqMf1S6BnabHlMkheuxxq257o44oNEhhkYeEacwR0/o+WHoJQk/mN1YkujJ+OtIGUR33lEXtBl
7rYFU14I6uuThVrAFeu5Vz8ctG2tQl2o/nVq5MYz4jY0IxG1vjyxdXjBYzDO/zTpTaCkqfRfbdkh
5WgTv7S8koDy2XZtqrAuOirDDkJMhhqQiFuNBySzL0r0rFT3AjNUD7Zp/k7LQ6seAOHRLByBLdbW
98y03eKFju+58HGx8rfH5tl2HlHuSxgwGZOKv4z3n8Sw4e7AP5W3Jgvt4VAgh6LQcrQTIurOEivK
Ayo/zAdKJRSz83G2Hgm55wonoV+O4CZgiuxL4zPvPqzaH6Nzln4Ymp+ENNww5u4YyPAftsXnzJOp
B/ynanFJlbyGuOztXVyyaCncTN+n8WHEfSfp2wm5wqK8Q2DoHRa5IJlIwLF3YN6tAYM1MzVZnX1p
Vb6SnKhiIEIftTxK6IW9/C1jBuyeZ+NIxjrhovP8I+KvnlwD7k7IBZUTzOoG4VksqM7xaRJhsLrR
/zEPN/MNpuGKXolSkvPPONtYLchLoem/j8lzM2xJCdRTuiLGGEyrSBK0OP6W/MJIa1wOg+7G60r5
O+17Rqmb5WNq0JdteTmjcVNoHiMreKqIrM2IRTnSwEE6F9GjqN/rmLky25qxWE7Y2psOVy0zQw5o
J/oXq1+y81LmwA3W2+g5Y0/qvDraywKh0vJW2JMUw8ZM/Ly4tct7xFLKksaDmsRulF7X7KGk4roZ
vzpas8jN8t2cHs1oa+cBKH5/HN6x0qKY/sghz8s/ifZZNOg56NS6/zg6r93GkS2KfhEBhmJ6lUQq
Z0u2/ELYbZs5Z379LA5wgTsY9HS7JbLqhL3X9t+b4oU/GWMJ9PQkY7KL7scZ/K1arwf/Q67fJTXc
Waq8xPnHY2ez8B+0R4yMsxL8LTo+kPwt+GFBXt+iod9ZHV7PcVF3hzT/pgRa6frXFH8IFquIi9J/
UeCtGJUA9zxXoA1VsOAlnBFI655+HgzVZZNoQA9HKtq8BRBulGH2u7387qV3nTNMw6pJcIgFjE6Q
eevYD8AqNdNbxsGFJxO4IqcyMUol6it2gz3BayYFhOr4IP1ztJwmTVSVoU/UgbOfoHxN6FaSfNPf
EkM9s7bIpXOmu5KC+kp7GOG4MMWRjYX2Ycr/Ip7DBDdepgEUQn0LhPkRWA622IUlfZtIgMC/qNGb
kW7qeNsmFzt6CO+MlwhlRgL+R3kY9cpq9ijNbVZCHcclhyL7fRnhkuNz8obQlyrdzexb2wK60f4U
vhoGOkBD92p9l5E6ZvodeCN62/U02IuyH8Si0f/48ILoLMg8EoZDnAAV1Ys/Nzy0ZE0i/rG9k5de
Pfsha9dG3yrKqTcuVfGe9jB9XT/9ENOxgoyvEmRObojPcQh3AS0DDXqRHyTQDRUBAqQGy1zOG3Vc
FeYjK14KRadvyysLuKXEvJHtsUpsMzKUhjsYjNYiMHddQyp5tY2aP6n7GvwrMAvEVStw3rD6W1g7
Tqc7qH1irJL4swj5XfLHjMlVhI5sH0L9XbQkIpFkHlIqEbWJLu2vZhkM/IvHCf1VybdYbSUq6bw2
T/HIMBeCXr6U5tiq7iFLV/Y/dnaeRa4eY+154XDNYJ2Fsn7ULAFuGSPQOlIowX5lxHvJZ2sCgGIv
N30r/ZfN5jvQtbXR7K3i3WCEIjtE5JUYy2jAKAjx5zGCEeA2owFkpLTOsOPkuHKwolQIr6OzF5Gw
zQoaeg1gKbEOuDUmZs33JvhQ32GOCINNBWkXugppExvkW1Gzk29+p/QOnqJJdhXSOOY9ASktEVz+
Aifwzxit++ZoGd86l1J96cdvFurLYPwQ49bynMSmDOWeYIUqjc8wYJVDw7nsJcAdjJUsaGPkCm5M
ddsOexmFfqTtUSHYw18G0QBhfU3UBGs0T5KPIakaTKoRka3odcDSjjbEkU3J3D9kq66gu0eP6Vcn
CUHzKGMLG5et9kRNFgabOZ9iYD6dE+CdzzueqqA3wOLab0bF9YyHr7xS+lc0FC36mz7+S6vvCfun
YoKiASXCkpc5cisBMu6YNB1FcVFAKAcG1QKPxcTcZNWoPwOQSD0FWRN99sxVSnVdcjrBUdaB8kab
qHyzWixhxV4puDV7KhixNTmf+nccBCOxWNM7YwHYqjuePVaemXYNmNaVG6P8NKDx2cx5QQq9FAXz
yvxPwE/iTRPtQpkXI2NYVKyr8iuOSHg6jcKdeuzs3Qt/wiwtw8fqwA72SYOqmwORF0y2h2UJ+Muj
im8y2KU/OTr9Njq0TD8rF5HGYuQxqIEGxvEp9/4i6j4lTlxTuGZx0dBFgc7m2DD4j3Wn9znboWhj
A2SH/t5EYEcf5K6OLXJa7WllL5WmFrleUL6Zyp9aXGobEnyxmKOq8xJny7JGRq6+e8w7sCGw4SPd
Jb0a5LnY/BML3Yzfpjj1IIhnQBf65AmfJmfoi7hpEeYrVpehDFsSQ0PBYZmE4zIBOU4aQmVuMutJ
gjzzQoOPPqwe2vAvBS9pfqMnwIB1tV7wzAzfLZNTNf36JZUAgfPWMsw+EwStRfP0A65vfgqafnvq
qR/9lcQVvlKCe90x38Dw4na3giegWpUIQFodM+TO15ExhNDpVkb9J2pyvraK+lHjJ9ZtFIT1KTNX
wwlb4nJWbypw+KFn+lz1gMNafT9wNHq0CIws/HQfgleY+h9lIj96JY2HiGwjOhy4l3Dz+/A3Cnhk
//LsX4GEhXyubSx+rekz+KejjlClbaJ9YuNy9TQixGjd87VV82P9jtzTkm5SgbfX5EZhidzco+6z
Q0wkbNRd2KWP43gmLYswZR1PkumR7+bKSJ1hK3OsKPIfq5NEOnrSrpQIQrzThnRsqavp1EY4zhIi
0WH66sGmLYu1HZEdC4XEwNdBd6AovwYxYPwaDGrsrlHtng2saZiarXFt+PjBnhpD6MwUjsFxzx/F
OQpqzZ4+E2xZVfEjgn2nHPrWW8lUJWGyCvElp0F3JJVc5i8Ux/sYnN50hLDX9nu7uMj+3mOZ4T31
G8q5pv8wJOZtjwQqnT66WUDTxZb2S6CIspDGGQRQNfG9/CF8DoZF0P3k+AiZ98AAPPoIXEGlqk/6
kRZogrGxPOaiS3iHaTezURaD/KkYv1FBI8yKZql3T7P4qfQ3LdpCD1wa7a7gtVTBAt716QQm3o6Y
8B4VVgKeoAyZv2KNu/dudl9R+EXQRoAtWOtcPXeRnIEh4pVniWwOzz6BT7CVA451R7GWhen26VEf
luySawZ9+pZLfDLwm0AbQQgYc5jydIz5ln4V/99or9r6plvjohw+J+4nPj2Zgzo+AoquUcfGLGON
Oy0eUSsxg3W1Y6y2I5XVhfGIcm5hBwS0XBGmMtE10v0UnjzpPchfUucySRPxPUgxSWWfXcL64S7L
6BzXRBMAjDRRrlbC9cTFEqdOcaAyhcm1Hm+sxLoQP3nzGyOu6zBfjrOviQMy6kIiVTZU4rp6iuvD
2PwqRbypuN1Be60mgkXzr/kAjFPM9CEDvfKZz9Z0RphaOQ89aWzTTzP4LpR4ZxTfFiNWrG2snygl
cvOS0bxgAiNQkY06FxRSjMqVrEPZMu/bpP0xaskJJ8qB3DZiGVEZt1/QF1CVbaP09/+i7aFYbwGe
QcH4epViyqw5c22OJgP1NAiulou7y+nVo6fQMDKdZuJ8z9cTBDhqF8EcjvGPNHBURUcSf7V0Y+eX
Wjp3HNNEqnQcNONBJTyYBAFL57jfqQa5cbtQ35GI2f9A7mmL30kFKgMrD+gGmkYY4SgRUADHz5Gt
RPAzjT8mooCWYjItD6qGIHUgmYl9Z8silVeWp3Jd5xeTDjPSf3xm1XKEXfA5xpe4vvfZplaQQ248
7ZrZqCAwjefaQoogKXELxuhcwTig/8lX3YDSlEDFBmEDVrMKo+Vv6+Nvvet+x08PimBu8ZhqSFCu
5FommME/wlsJGb/jArOn7qg82S7FvHztbsbPomCh88GdaqDYZamQpa74nfcVmhW6M1Czm9ACgUJ5
iw0MkksR71kk9GDKOZ3bD70+QrMPpi1JdoX1TNodkGvUS0CqSjrldICiri3kC84vngvrwp6ybQ4g
qEYisrT21El/pnYKn5KHowabU4UshlVoBEghYWVe1Nw1J/hcBCU4uM9orKya624x4xMtDejhIn+r
GZY3UbiMFXY5c4dHxikKAwKP4KIkO6vasEjFnYlAZf4Ftfos0nsuz64+3A1OI72MgeygdWDRZwCM
H3lophWBYBniAu5J6G6Sj3D7t9Qdf9j7dYASd+CecRSDnA/M33cvtnAgwdT+Etq9GNYjewJMgYLB
NXYllFOoBGWCKnLeC1RJi/EYWW9EllBDrEhdFeUD9Q7BHnXymWOJgidUA+qP3SmhAwFSvtZsVN0a
HcKppWU9+bHbdFcQIVQzR3JkC16g7MaeThp0YNu0IeykFTcMtgWvTzAeAvMz0r4C8V5P/wbpZvff
arFhjtuixmarabfAx4XJnpUzovpU1HvQeAyYlqwBGPghvHXrcm/oOi4MSHVnwZZMD3cZTl6MPjqB
wRa+ZVO92+y/w2LLAIPUVQgx/It/lFfyHAyAZhkr/zoOd/Kk3VvUkYoyY9yrBQabharsU3g2yU+O
IVd2KbUVtOM7824i/OnFuAn+yd2xbE45G0Cv/NWw/nYMSGnCZbbHGiLhtS+evbegbE3FDx/XuuV1
Mqx/MCeiCQtwX6Acv3KJYN2flH3fPqIWVzxfALo+SCPNq/6Kq0uYnob4nE3fAnGDxqarwK6yCxiu
mHu9vI42ZlFu44idEEqXbl+jUWH0oWExvBTiZlmUZtVG1XdF7XgwRBq2ud3GLy5d8N1BCy4n4JZt
50DPWlvg17P+R483uDY6i3Bu+RChx4IHRpIXEwx42Fn41hDgm6R/YtiX8iFI+LTsVzlum9BCT4+n
/ywXH3VeOAA4UNDLFjfGNuSdy/sNge6QVS5xtB4QjSQKeAvCP/kR7OQkgRWk8xFbiwBl2rHkNiqY
Z/Sz+ImUHPXmVe523UR6YrpPifLyCt64Q8yGQt6mEzk4XEeDeu2VC/1cEV9CXFyM0ZcGHZR60tAi
xI4Za0RH9UvJfsPMjU0LKl5OFc6dPDkSR2KBsYOIQiqmAEhI2jxzThlkmWn5p/YOwjSVDnzkkG/r
2pH5/wb3T0S0jwiWKKgbIrdS/m50COSfF2iC43eKJpm9rff/Le/w/rUamz6F64JbrJ6n/wVrslq/
pvqqka19MHyl8B46yMM5tWSLyq9G2f3ohjeQHa5NuouQl7HuAEsFe/gjd9+6/paaVwPVKrI36iVm
Y9U74EqtvLAi6WY22pJ9dEsqKVkbkxGuyHxfpzGDCrQWtQeDMjjiZ9rERAUbYfrlVQc9uSegpxgz
V5x/VIsvtCtYyUNINFjILKLqqIfqDdPuDso014X/Z+C8tAPc0D7jsyNJNcSqmNN3zbAi8fZK9yd+
zPGsGK6hOnWKf4FP5Rf27QjIMonXEYrj8UrxpzFsEW9Gdahjnva10bHGPxvVRtF6HNNOk6lbQCS0
nK4fYehDwp1X8caGEVlP1RuaJJAFY6ituBEHkgCjmuuvCnHTcpaPyyj7aqL9XIgEKfV6rywydddH
n1G2jmgDOX1IvxnFkzBNfVa67fjxaso2XWxlVHBbMjhrKACadRg+CAjStaWtH9gPed23lVwA2Ogm
2KfoHltnpXiyvEMoK4xzLwPvQi9Gj8FXsLfTS9Xd1JysO5f1UZFojtVdGHBr1p6P2Atvln6rEL0G
GF+nZmfKF0k+ddz6CH/Y3VhM69T4X69gpkAphnLcL469D1E7Arrano36FDNkV+pz2B5HAF8dgwYC
qOT5TCK4lSHafMcumnDLmNmwqGYQfMCuU0gh01+qXjB0A+LB3qOK3xUQqLHxj0UlejHCCbcEHrrY
KVgcEltFJu4+t+BsPJv2iN8ejhVLmI8CkDbkqYXQ+WqvknaxTXxpjKBycTG6q55cfaoEVb2Lj1J/
TP0XIUcqyZT0MPktSN7mxayHLVP8CH/tNU6Qf4eKt8l0AMjFezk8g+zWk5ZHzKFBA7ltyvvo8YQ7
hU0wXY8deTEFGBsI+qUZZkktoR5GAdVfPAbamTO1LDLRFiRbj+mrdY2VvTQee5sD7VEL4c5gygoo
ZELR/xNZjF0UN8l+E1k7NjpzL8b/qOEPkTbn1vSOMgHrx2HpCVpnK0cDmbs15WEpoED+zWMVddyw
F8bylPA5cHYkF7O/RcpqlC+hOBfKAVQYxVxEhi/LlVRDzkg0RLOMtBeqaE9blR2An9/UclOGvpQ0
LcpwwUin4NFXinfyOSGybuvgkFFbB2ALqjpcCO/N0B1rWtZoIOvww+bUGcernv3gT9d7d0LqxnYU
Rb1anFn7l3mAsPyZ5sQNrT1qJM7nmmtjdu6cMuUbPgO+S7+FRHTsfiZlXNjGtBMFyeSz7/fJv9nU
UBBqyA8GuokMtQR+b/zvFpPs8IU+hecfUKflPQJ7L/MFcVsEMDiiv2I+onjLq+g3zT/5UNkLZ/5n
wxgOsoo1awkKAIXpQf0dczay3ERoRzV0nTLL5odBN+qpbLtYMeBaYvKwM3nDBNO0KwRRc+S4wgsl
ffFkxsOalBITn3G5sY2bxMCyUvdluZZ56Wo8q7m6wcMXY36MCMyI51HoYfJ+KURASTMkWmr5pozR
NK5QYo8Stx+DZx9AQtuVG62nfXqYxT+tNkgU+JGZbwyMIvov3jaIFpr4Y+dQpnsrQ+qASIM3dc/g
yo7Aur7QjdCvwcnNmPvlREXsbNYh+NJiFaU2w1WyY4julm8mfxGAwYp9bluG0x0ZXNyEncPuQX0G
dbO37U8lecxks0QB9WtFy/EUBOeCfltKbWZlJajl1qnkc1i1q6H4bREMKCvN3EYwkCeUDKgKiThe
StMzMp7RcIHoYlduBkamfjYR5WN+DRqGsPEuFABYi0+Z9URGJofRNIcGu2GkHypzVxQha6V7FZOk
q9GwyHeT3XH01II3fNSWzJL9VEvxypTPxYR+6oY0wK5wvF483W3nPkO9QBWl4j3I4dvA0WQZ9B+D
I4pxzU7Qgi+W0xUhu6XlfQ/Np8o0bgScSNLA2Dtm9C77JxvLTVn+VqTC8AkwJ/D2sAX4rwyLgweG
ZUv9yRAuX0LA34TRLcAjl3YfJvsZD7mL8bTQKSIhxkrJBRtT7MSfkn9Vy5Mon9ZwjUe3sLb9KUqP
NDDgQfrQnbif8r8MLVUeb/EyMuXs05U6XdOGsrx1ZNw7oJTjHeutpN6oD3RnmrGZjHWT38TgpArN
vjNorApqBs/ILPPuK0WR4md3QlJxtF8z48yailFlx4pjlw3AcFf+cIWmoA5b0b717acKpDz4UuOT
l2w0Jtd++eh1m2nxtOSicHRRbw1xGYw3GQiEbH/lMaaEW5xSTAyOPjK+xu+yFCSHUq5VfyPFbWE9
kuIUk/owbLXhJ/U2szFFH42VEm7G4dfGd5ciBuVPwGujn7IB3BlnM7k6Kj7p2P9GeUH+wmAgMFpT
/ko2ou/+piXI3UmcxPmj1dss+EYFG5q3eG5v1sAKPHEaKKz5gKPor+q+0VfF2Xaec/rpcQAuwtQo
MN1ioP/GX4pXtEvOmfUm91ePzzZFxC+Q4jvoWNnusOHptsTR4n/xyK3Vjw2ruYiZcgX5HhP8Z0Nr
GmB76MitlUCBBMklROUPWVXkHxYU49QB8Wf1a9T2bXQz/T22v7D4lsx/OktsBIOs+gXHdR2uAzLo
w6WINqq4jxOFY4N+4E2E2H3d9lUQ3aBeBjTEDcoSeb7ZWlKR3N6/ljC0MclpP1qMvwolKwNw9CM0
iG1yr4Nj13KE2CvZuzPDEGZJgOotRZ1TYP1y03CD03GoL13jrezsNBoatv0/tFDrui9QcdXLVtgb
GOyrjlH/FN+sWaJef4rZK/WplfPYlvS4mPG1J7jDf6r2WViAoS1+flpZljWLkQJco4CJqaJSfppG
lu+E1g6HrCJkkGHZy49fPSVHGV4kky0qYY85wEAGjwG9c6G8qpvqsxR+1vckQo9MdgQvKT0nl59o
XUk+tMOnJOUbrgCKeZlDpVnTNEMYqbxflSmSuWy0kzHxfG8qAx6FO36H00YNKPGnT3gqEnv7fvgW
xiMArURsAfldC8s8S9LBGp5zWsq4DjtH0t0RJjdOEXGf8j0z0lFsav4i2r+w/9eBK5kzwJN+34tX
Gm2V8cODPVKLo68Q832hEZLwSPVYglCOWc8cIWV5nk3Y6V/9KrNhWaEAY4GltncNdUjBI0jTlYTO
ZByFcRq1XWx+pAQ75xv03MgVtAczWi+D4r3CuUERC7hpYaIpn3gvrTls9ZmxJTW57SfLmXhejQz6
FTsr+CeSibGAqcB7XL0JkyHc15SAf/D+tPQg63uBMAE7dIeKMHjgCdOGp6rts4RalEeA8Aaa6aqC
2X3UeTFiw7Xmr/NHyw/1PI+r97gok+CmYQNTKVwGKpyYxeLo34byXsQ6BeyXlZ6VnBjbecy6jtsd
EhPMvyl85NbfDdqn0sMzTFfGt4yoGcZKM54jzIt58hFk35F91fOd+PCbpQ2vkgkyfDaBk5ZxgJIi
JUdkqPJ5UlhWQ7AAmeAbN7mZqVnotBIuaDpjT933XbDrQMlFnLUk0ygIEmdl/exXbPx21cqbUXMl
iGb5M0dvOYqrjicgQvGvZk6a7SXcWVAbxFL9VtWNQhuXeOcY+W8mnekbU1Ta0gwq+1e2K3beY0Zd
gIiPVcPZBkHWk3dKeiqB4B/wl8zPJrgmk0wUGMBNdFwglsifavvUtcZu6U/7ST4o3U8p3YgjDtUD
HysK7HZc4/hYVF/SvP/o0M4y+GO02fIgWFjW9HBllf9SzzF6Khz/VxqcXvwwPE48VwfgoCn0XHQ4
gfKvKO2FgeSmZQAhPmJ1WQbMFR4JVwTScxcDgXIUGUCwx6ihoSmepvTegVhI/JtVX7CJMYjUuzf4
xLX/jE2TAScNRLsZUDYoPZQGXHC+vfL5nZEJzmegI+Hk7rQvs75nLT96cuziI2iwHud44u208g9H
pyF/W+NKEKWLw0ttXUUihXvy+CZ/hvYMqrHrnh1Y2sF+GyjLJPUzVIu1kVxHjHYNqtyAH4WgiGXM
aEuZCXyzXJE9ph3h5lnJ/jqPMkdWH423mdlQpiOmj5FZZo1usaV6zQ/Z4No69o70rMKUMTei2pF6
xgm+N+N9IE7sjfDwfZfkiE0aa2JiXiblQgdoiGPeHntSs9NdXKwkw/Hx/sp7vIYi/6wZZMbWI9Dv
VvsH1KEwL0N+R57IYVCmB67kKuI1dsaK8vnSlvw3bFqh+xB4C/t1VZebLDiUvOd1mq4C9SbQlsMY
nC+iItiMzT1r7ujVgXQeynLbfHGtcg5J2mfeXP2ArmaRKBCYV2hDUvPWDVeG+NYEuP6WqkeuqP5l
qKj23kFQLcs7K2ZWGqwwQ+6wnLwMThtCE7CbNxtET4JAFvXW5XflM41vTdstm/eMTafMp0oSyEux
uFtbYg/l2FHI7OI4RmUfhncURDl/X0Y57MfR91p3nd5sznuoEWrHuFlV1OUJ1KPM1vZY73iwX8ZB
ttdZeW6RzYf+3Wu3nrLKzH3SNBeQZauQiVHow0OEKUwIWIuOW2UxvMaqXQoGUpM76/LHZ2X6SK1v
eJnlhLLHjSuHC6lonfDRWd0dbuqK0Uw2sV2LTiBw4c553S/ch7oiGSVEN0jAlnaUpqveAhdLb3J7
HeBuens9+Y4BniTDb65f4oI7mlFS5VoIaADykmhasRDtLnHw8saPBgk7B9JHGPxWApGptQdsVxBX
bA+rsrDXEqWf9KJEsOarEosvxNSUwkVmsUMpiJ8+R2KDGZaNd9q9+f02eQYhmlghAJRdUR/RHEtI
ZtGHDTBfUdtU+vsIt6ND2Wvbv0O2m9hiWN5PL3+o6uj40OGN9kWjPBYgNi3kJdChArQYgiFUEnKu
RjtJd7qHAZMUH3ewwyHE0LZIVlzuBQQ7FL8K03yLzF2nn74Z1+vdj4KiYiB8m0nrIVZ2mXEoKQ8H
/dHH+1HaDHxB6ggZTGEDkutbjplJj69xxhhcWfLugYrX+NsFzXtP3F/TUNCaUKDuQjsWrKuqqzQd
wRktaaoxlnAKZoFrgG6Bp0TWtyc7HZ/BLJYWTgSquC6OPHIZe0PGPrn5m1JmMUWAbFQbXCH9d22e
h+QkSOpqo4Kjm/QcAMfq12jCQGH83qCYS49qsTCpvEbUsEgTyjUPuIhOurz16f0JpqQph55QLpj5
1Man8gijf+i6JdmJ9KXsf2jVq4x+BTBkmVDaaV4Aqs2zKHc2PNfiTeVGxtzf7MVw4UuGqCDs00w6
6dnXEzdOw18ygkuZDlc/hQarc68iGAFkbm+MGj0nYsFNBwoL5qG893SC9lCj4UVBDcVpz3xhllyg
++d8KXgPkgHpQffEorKq4ntsTK7RkRQyNA/V+MbI5k46biSwsP5SEjeBDlrkzWKUAPIPSNn4tZkq
2P7zxzEvD1MPUXX+YSJmIDvpUlrFModh3RGOTupNq8trod7T6iOSqq3ePPFmV+HLy3TuLNSm5rUz
X22Ig5OZlNbdR+axCWV06ynrCbmAEp3a+o9kQ6dGVKdSGKASHPxxo0UCLXZwKUkvr/j4bQaHoEmD
eikBqSgQJgrKs1j/jNNtm1+q6uhjPQghE2tR9kiw/tuY70rFlbxLgv5RS52QAtyGsTMS1Z2oBnOl
Wd7MqEU8B/DqxFwue4By5N2vgkZdCLgqbUcMoluyd5NJi0VH2kFCwhLmTt7fSLZa8GVDg2NVyMa2
PjSEaiX1PSVewudUtHR38N2ImS0w4EXPuhHHA7wkInTQr1jsoafIYI/FYgjjX08cLlBP+ocNkVLb
biKhynMsghRKJhhRwxlGj4O3aSl6dBSMWTSysOwyXo/iJzQMyg4V/Qu6xdGtRlYlxoTzhYnLCmdl
xpZPjCGqRRz+WKcYoQ4wFAw8sDbVjwqJFPA6j9ARG5kTIe/KhndCYzZTdBtC9qpcHDH6HwwGiKux
jqn6UlWw5ZOHJsz2DTboGZnZTmg2AswEfWv9rXjwDqo6XrCuiKJtSgDKaLv1bMp/+ONva10xWOGu
vHoV5yCbW9hkIrva0kvyvlLrAGdxOYyPzrsmykuUrwpoHt3BdMqyUxB9quq1IL3S54WruPXGgRUk
yxXKEQgFI3ysgPOHmWGpply573iml5HyJid30XxO0YdiH2vWaKP1lFHrsPKMWHXrpbf0QXwuVObU
KudjwL1FYCT7Q0Yu02Sd0qFcB0y9wvo4++8LGRVX9RtH1n2cVbIBsYxp+M8uqBnhE2Z01dASFpVy
lgmfsa590i76fr7BwHqA54ybc2AVezJH7eAjQiyvaugOJeKZAn4HaoMujTYJM8MOnxh5cMuUQaOK
us/AflHoGmCR+QvtnzKefrvjnlFzZ5Akh70CiG5W0UbDBJO+pRQbAh24MBTk4v+6ihVZ3fic2Noh
70sWt+VfA2TO5KkAU8ZFDVBdC8FXlU7ZVhsI3k6IUHHoKGpCD2nmRq+OfSQIbYvvSvUvItYxIY2o
qt7LxicG6EZUiN5s+mHnZcU5FDFeHWshs5wqNZrXbnRIomac85nPP/r8YdStM9oGd0HGLtywUazO
bRXQlpABhrorVJ0vogEI23R/qRadal35lVAzBf3/ApVly+xSst4040x2ASgaLhh4IbrWIDwd8FG3
qwQ1AlNTw8ZG53LtBQ3uOxYfEdAoNfzBGQFUk5opQJ++FfpeZXOAJNUTV8/8sLqDiDhu+7Wok335
oVLbTCySc0yvjakv/fjT7P43a5HlLYHtOZLZXSIh7GoNiDFJLXHkhlRuvRQsPJqeCTCAXWNK7O9p
zAWxSZmmGRb7wokIJEHxx1rzUCtzb3gVxiXsbXbGgPGg6PVrGw1Nly5T8S/PfyY5xvk/wR90KzbL
dfGNmvEkRR8B6nPpZVHSUZ9Vltui8UX/GfoIi1iKbpWKx2xfNOCAtJ3ckJukHmX/S2ZfXaBSkZcM
6S6Fpp9HPX1mrOpoRES2a0HfJ8jxJoUg0figB2LORFjKaAItbDtm/s8sRrcd/kDMxJgjKgRqjGPY
68+Qee0kiXUn7yxD28eZieGqp3LX+LJnMhjQAGoyq4JWOdwU4x8RbRPyHnj2+F/q5ltDd0OyLav6
HdAWjdHh0N8jdUawLhqN4ZtOqO/GZ3EX4P1Z8RIQ8BP8M8cLBbIqvUcWRiJGIBaqmKR7FCWkB/mR
xxGgMWotOLlzuhMTAC89pP2brcYY8yjNEaKoq5ynqeZLUMKP0uI6Ie68zxDKWpBC3Sj5Rvzst7eu
uIoScB9/52RpIQfAIrdoTKzwaLUFG3PmkStNAbO/6u0P5ARRpq00NqJr33tYEsBAdSVzfktW58LZ
XkQMt2CoBCwrOLJia5VBoQq2sbINdAPk8XPwEJ9B6GRrxTrmR/Csl/gRcrN2dSySJHTyJ40A/Jn8
DfHdNug+ez6tO+rXin8qvY2QL/K4T6vd8JeC67NGaVkiF5l7WbZsSn0hvxL1B9FXhzxDg36ZJiQd
7NU8JDUnmqao2ygYhjoGf0PI1KA5xf2P0EtAxBgH9qZKiLTCT/svL9hLz8yyhIq1dyuGWiIdQMSt
wEdihjJ1c+FjnkrkyTGtbh0r1FPkCKcwBlFT1s4IWt/DHjBTRDp9g/wtRRroy/nWVB8h0v0hyVfz
75IyTMkbfEzRvYEQ6K/L5ji2O8linrRNH5n03vrfs8eA/5UIujSn8nYpvKwaLMz0JoUuUk6f3Y/G
I3DFp2MVNzNEOwnTvCLSUZlXgCC1NCBXKlaOETkSOXxXzJ1HD7VKzv5jZBwd0/Fmfnma4nmhC8u0
HmUXNZQbYLlP8B4QZ/c10gQ0Xbtt7ASXOrMmhWFskGx5p8jm1JlUlhc/b9eILhMeDZ94vT1T3FGs
53wC4HGkUvUAdM6YlgLNzcjukF3Cvex4mwyOkVwSEhT9Aw0EIQ+zEBmjuE+4Z8e8HXcjIawWmkxm
mMNKZ3DfANV8a4s1vBc9XkNrwjYysoApNqPqqhq6jaeEy/2uludcXRZ4ezISZbwohtlz5wptJ1QR
3/w5XR29ZLavvuwOLFrYAeN7QZlhEwFda985LtKiORvttsruDZqA4bem1q5KLqP6nTC3Bd0i0QOJ
Pqdn/OuYsA/VxG1BakeTHxMW+TUHtmz+jxYdtdckn+uaPYW6Vn37QDfNhE5wVkzBWohwVVbTGr06
7gZtkFDIPFVaoDh6H6POzaurn7BF8rcFGVsx21lIvansrQedyuHsq1j2e66SgakOXtfmJrN2FmQW
8wGqfGCC3E424ynj4kfR/U3gbWv44Djeicg5dYPT6PcSkX9jPS25ovy+xP6hCY8mdaAq2RTYh0A7
281FN1mvyHs7ew5mshrppI3ipSkQVmUStzG34oQsc9CKie/O0JUhOabatdL+AtYSkvIsZpR9v7Ox
POrpl2hTZnAZAu4jmc3kX0canRi/oiYFq/hKC0LbYDJQLp0s+ZqQ0IZ9O3zP4w1JRkxhEPJuxqjY
MaVTvEuOHiLBTiWZPzaHxEgzWdX3qnU1sMI4QACZo7iBKga+8S0y3bb2V1kQ33Ny3JTLEB6D6YVo
ILTniXqjV2STiZVvklpqf7Tj1ddPJVU4DHl3yjawWDAzaToOPaSqs0LPw7eeEiz/PjHjaHnxmKnj
pfbJVo0dyWhc1JsdJIKQKbiXURzj3fqPo/NYrtWIougXUUVumOrmrBsUniaUYpMzNPD1XnjmKtsv
IOg+Ye+1UZkZJpIPONbmnwGaJlYe7s2NUe6ikO28lHs9eg7Vd4Lq3yxNSop44zlsELS3loPcwNLq
ytnLiRRg5k+z+ejii55S+K5xmu366DwFN6++C+Ig3BzVD1jQ4sLADGoyCk/a2ZYV95e05zkSzHQk
Hr+RuUyJSQreXHXqc6RDCIIcH6AYSvXYvmnvvu8uffkvJsaz4luxtQU6LeLZXBvb5qJi4ZezpQi3
mdgLqLuFYR6kxgLbobHg246vnvFIQDZA0Vm32kTQc7tOG6BdtcEMGcAkAjzBYNaw6k0V16zYfjwa
IVz6TwLRAj/rpMWDygOvcZVgZuBOQnO7ArTjolF1/9nge6JhF7j7KngbhoNdab/sz+95k7OKdvHZ
c4kQ+6CTiyo5CghX27pewPkC/atABq/xlzbxa+u7MPkxon8dK7RBjLtO7fNa0YT2a8I2N73JXoJa
PsJ3oRgMliROFBlE7i5rPmItwvzkL9PoufQ9aIOOQJrOhMpw+61n+rv57S0/GmYDxJajVS6Zjk0v
ukfjrfdEVmdvE7thM/nsENaUWHgyVDB2Tr2BFCMNULyV/q/Xn+KhY0uIic0IWeH4K8SdnxFjuMAI
j62Frkwy4Asg/9b9aWpHlCUA+ZmIdxgrpEN+GWCawOemsobmoNz/u1WyAOnFZOAuBf1gR6aWlteI
6/HRNEOzqdCfuCY+dW7enj0vZVdiN+85zCT8AcPOIxbNNGywBDg6Bv4Yk/uU2vWmnF5d5ryUy/Ix
IYvxSQcyTDjXlIjIG2Pm+JaJC443LbWaPQKYpWjcbTTBQ4JsV7UCvfQ8G3mJJjDdoVhJhzhR/N9m
v6z1uzOEKwIKaeVfB15/k+lgT0wcYWit+wuBAVhHdMoTAtFjtjVZrv4wwTFOa4J7GGTLcnDXY5Fi
PxHjWrrWh4OjNWUT5d21gplsulFYTTMOjwTFfSBhY+L0aQfmj+CNLQT/kcenLXa0Y1TnrF0xrgQ8
ZsxwC9FyFDX1u4YmrcYa3gV70X1xb0nELwUGhjQnvU3orxH7L6BouCrEaiIFHq15QI6tZpfXfLII
lq7ecNZmY/tduZD9hwKaQYE9iYxBRJFJFCy19nPUAW3Y1lHydeberB6Wu5SDpnAyOkNMD7yyVaXW
Yct8nl1FzHXe89IUNR5xuWuZoav2M+ueCQ66kCq+IBL7SWD69pFZOfV4zt3XGbKg+8cUHYGaAky7
3cJLEbq1Cawnn3AJG6mH9MOzy3ZDVN/8h9eusHb69NEXGDqZT9XZuiWZzi/GF4wGrHXymWS8ihAa
BQYjS5zISe0fvOyggy9zK3/TpdGl6pm1ZdqHV4/mUw+wVnyGrEclXsyMAVZsLSyQtVqMqD4v1gmm
dL/fuvmxR1ExZDsr7pYen7I+bSW67bE4aUhHfIZ3JhjnXH2XdO4jGhujx+kNHJzLnL+7verMC+y9
9VRj8CWFQUB7rlPQ18W9hfMezI934LdIUKY7IwKOsUM+fi4RpBNj/hT7+j7WM1Jk4kVuZvt0YrqC
VhT9VNG98Bh2ZN3BuOIyQV1gGXKjZUdCbxivwTEvqwlLzEzk7JZRahyrOrzUI+4fbDIdlE7XbbeG
Yvrr5JS89TMBkVtztvOa6S0Tw7bEIGIjaixY3JrtzeV69A2a3Z7uvgpL4sY0Uur/sjEdn+quv0Qh
aZgw5Hzdp4XbwCxa+k22pLPYaBZVEp1owL6I2qrvWI+FVJLOS4C1MGg4RSOvXxqVdaT/fyQh03oP
ssOpg0xNEbX0ET/kXbmwaFM1LAUZ2TdjB7kWpptrgYRtvaVmwWzHcAV0qYNvbVnaTqPz7ThAXi21
6Uz/S9GkBrzLsW38TezGuDvYttoLz3SW7Mwx3yx0LNyFRXtgJe+xU76GNJkGi902M5lZ9OsWKw7K
y6e+/xXw+6aKwjmsoEUw15fuxVDxckD2nSLUgeC8np3ZzPHWllTsPqkfjE2b7bvCXTnxQzDW10hg
TMcfJ4LMa32PFbqPT8cDR9NBvLbik4+qWRPpy+AO/0bthLBvMNE+einJbhAk+02ul68kiiBrVwon
oy2/izE59NKf9bHLvCwfrni0hQMZpwGMXUhIGDB+2qtfvwjvJKwC+daHXxOHNeA5lHC6W+9aturq
IPYOuLIb7mELrV332qCxIgwlgXWdvSghDpH0t5nVIAvgVMvGS6j5P2MVQc5DmjwgialDnIv3zses
WVD3AnciGNh0kEuas5XqXvQas21nH7Viq+KATTrKhgp0HCkPmHdR5rc49SLaHvsHVuuiiGldZ1ED
1yMcatuJ6XDfTes9YTplJl+dYNQeO79ky9I9GYBtWHZKTH1Rs01GsvTakDjWmP7hYvDedx3wBdwd
hfycEPMGshvZ0NT4y0EjheXNzLHcaM4SxQh+/jz/ZlY+VGRFZj+173370SzhIrDFUEubZSKrAva1
/qpguDZiYVMNimocaG6nETJy6UTNz3qrofa1+HgsxhSFym/pnPUZUK6Rs9er15Kjsuo5gy+sMXXW
b6F1Bylf+cfSoXKpX3zcQTHdS3iwOoQxhAEUNvPnfzH2cEsGxI/QB7P9jjrJOuzki3mrPeuLFKrn
37H6qm2QqvI5SxADK6zAnNdzLEYxgqnuwIMQBGQwqRvEGs497X5M5wtEo4q8lTKtuwYfY0JABaN7
2bOtzfCrudzLQQbSM4i2E9vscF7+8mI0/MxqkH56pL8EmAI6U4eqrhD22tuY2DGtEscpivfwCgkV
mz9usr3Bvl6yhuCPgKMyRlNv49iTPogzrhJf9mtjltgiymHPbv02VveEY7Ty69VUeP/6ZMgYZ4kN
lR9BcAlLVsidRKC5cKbRqPrOdQgZFjD4nQSqIF5GE6PsEN4atuv8j7yXXyRP7aIWDjjvNRNZDPN7
DwJR3QI4199t+sLGXCrU3k5FdnYOO+dek0PSYDUsMSJVbQ/3UjyV+dfk4GplvNtYPm43UtHKZu3i
XRAZdH1vH+NANFgPDVm1rvFE61m9G52YljVaaSy2S/OQjtdAtoeGOOWs1k8W9gy7SBeZcwrSbBsR
kQ6Z78Pq233mWUAwOqJR98mcQ+fcSt1kFYgulQGN2Wd/GlvFRNe4eaChZ3Oy8KHhO6scRF7IkUwc
MYqxY5TYWyXzXd2jn7fGTYZkksyYVUK95yJpNL1oUzaQterqY+zFW+qOiLS+CyaQBuBaEZiLuP2X
FdYpdlg/c1ilfnsjrnxpsfXuapO153QG6PYUMaCodFgIqjjPqvgEwF7BwAFc3Q3iByE4D8+hSW7Z
JrbGksuU0GDrYHrdGqxAXTwPZjdnjvzM2ckD9Wyt34a4ezaoefJJUNS1m9p3d6RxP9lp9dKGir7i
De8e6NV0JahaiqpaGXa/GylO/DaAnPY6S800qkKPuEWT6q7HtpaUcqfc8WDr3qbs8001dz0w6yjn
SYghP8Dj62BHTjpxDGI9T/R3ui1UKfo6Rlioq+gRyVeZGRfHRwbMTK8dSVi6pmgBKurDbLwFOjE5
eKjwue58DdwZZ9fIgRbj+ssD89XEZst+IurI/mRfZhIFS7jfOk+KdfA/L9RZUfTyofcbu0RhERCf
OxWXmMGWXa88PrFS++yyZ9uNgUazpSLfVEWAQXAGjvq5ahgH1tnfkEzrkmapNYKDH0YbL80vqs73
FXAGj8ctOSBKMEd5/Y7ilG6gvfHwYzRSNqK5vptudnHsbUoQL2J3TVGlQSHzGmrF3D+3MjgFIrmI
zlumA30biYgVZle2PXFSb4bKWsckFqZmvLYRrfqJvjYNsZcRGDXaYJ2BgMFNggle6OYJ2GzRPGwK
Cf8ljrCPBi4SInIcSpqemj/mD8scz4wWCh9+g2yLFeJiqIqLwqkpAfLkAWkNbA0Dm9UARbFgu7Fz
WR6U5YBWEP8+7boudOJKik3e7D30rCkmqxJmloPbHcgHlONNAJfGFfBY8reQBjWqE656RkXcT3mZ
HDxSqUQtTxSSKOqCc4TZxe7zVRixr9Lk1hjFtmnLVUldDmgfuW5zawPtpcZ927IVGDBAT4xKxoyz
OOhWLPpVzyxED+HMGasAfoqeK75htrIri39DJNhCWOk2tJmrqGBfknXkupCa+EO5NlayV7clvwHp
J88gMfhG8N2V6Mg9zKj2d1B9kB8YxG8GE4dc6ksfFEMOXMovtlRGmyiY3nyXbKtQcXdmS4nV27G+
akBhIdt8pT+yfJno6PzgE/Z2tVATxWHgPk+OxoiAWBoH+A8KjlkrIkaGXDk4LgsQsa/WHYPXoJf/
WpI2kwxdY1bzKSB1hg0RAP+oEVYgN9jaE0L2lFIMv44dpwfH9X8s+yspqKqldvct96SMYaOsAXO6
sRop/YdQe2g+oRRte2qDv278yaJly+UYy7k+Mg7C12CgfTTOSzz5K6n/KvdXc4KbTn8xz+ub6s9y
1UIikxhSnXmsta88+py0XoHgW1o4TXTmBBl/VdO6mnDJh4zNMe1kwhGBjVdjhwvVDchehy6ugT7M
vg/rj10B1USaVE9bmqGHG/oYwrDuMiVu/JROPlgmDdAKT03vArlTj2m0M6LTiBOmDIdNqDHYrOy9
YbW7Mg0PDnvVoX6xm3M3sPnRGQMGgY0jmzUqdgcX0hAeqzMOvK2ha0g3/CusQBjbmCspxVE0bDO7
P0p2x16CZyHCOGt6mIly8lGCnUDrYehIRruc/yltVnVaf07jsBNMVry+2rgTmjTRcV3wtEdyFQAh
AEM/jn31Krx0H3vTVZrM0ES0s7GBFxCYe5155RQdenTT+kjUqguSwU02cJg3w/AmvfFB0ceEVF8l
PrRaCymEXcCBiJwc/UKKA93b+7BmdMzvEgtmF5CdUdRgFgcGQRJVKstZBMlmYgC9b26je+7omVNS
evUg/2ugpj8VsXWVLPk6gksaJp3pVG3yUn9OkDh0vkkk6nckX9iSb4SGXQKyY1PVqH/n3QOsmd6F
Jmcdav5rrcE6Ck6MNeehZeVic0YoRL5qgLISGkjKk3NTRg8++vM4hW+ek3BPmG6+GIxXg6m8Wb0y
bNqKAvAqgqiSHVWGWEurfgoCfwhz3gLu/R3LDfztdYjIL2z/0QlSvconCn2MRchMLyqk1LZcFDE5
KCM8tbiMUmj3sTgUxncldzV3I+/cwRm9h0Eaew0cOht4AnOUIV1CME2H3h9+2oSBPfa2hGyWkExK
Q3JKgu8dqVs856Mto03BZngscLYOLJaMpzkOpxHcRuj5wrj6yQeyO12arrRJ1yO+A50hdR9Sj3D8
eMDkDPdPMT7SRnkK4CLUkA7KyLjrxkzxpKUGGufYd2S5eEqThQlmvu3oTtESOOiDY/3HQfAldR2r
ZYW1A/6qbT0Per2Zp7C56XYb8m5nNxbYOgn74jG0bzre2ggeUDDujYp6V+eyL2G3sNk8hnypVeW8
kgzygojzGrR4c9xsPrQjaHrRkUbnWcSw8Fj8tdZSUKhqhPawInsydOZWJiODnOFmEFobXTNOA+dx
NIKJVOIvyucVLr+YgwXCZu0MLOOfZCYwIOyrHfTtkHdGbT1kxa3ymS+F4y5m/epj4s3ifC9tNnNt
za45W7REgzU4DjS32mUGyXx4TEdFbx2KbzNXrzXHTaaZFFw2+jdLvKYVAkfq6yKRM+uFBVh1sOQt
h3OSy/45neyV14TvEqijV6SHIWtuPRsDfUx3Ws3bNuc/VOhlrOSFX+beiM9qGk5hLRgIlQsA+6tC
8am2RE7B4zOHcaXY/puzQUh4b3ZI4zqU+xxQRJUiT7H83zZ1IjSrHbAdcSOCMMLTZgTZa81xQxQB
gvJoOtoJWD+eYSF1gr/yVan8U4dXTJ/6R0jhPY34phLwPyWQvGLNJ7MTg8S30E4bousp2Jl+G66+
1q3X1qaCMyT+g5QXwm3Qy5m1/hbXV4xmfuLuSlWgV6ckTI30QorDs62+yvRV9dOhsjkfK+foWzp3
z9cc5uIA5SvtpTFg+QPrrLf+YRrGnSgrYHK+sVItY6UQy77sfbIC0CnqLVSi7NxCWfBTH9sDZXNV
3c0cQUsebXQi9poEaYTH/LTtDpZwuUIkSSYdhRpNg4NiNejzRzm6W1dH8OsCIKqcfZi96gFSlDlF
hCiETvj3AlxSpUY8BPOir8aCyEQKBZe0nHVintTkvsq63TaWde4jb2Oxc3TycGHo5b4Sw9qu20PW
FsiAkJgxsvyrguygKt7D+RJUDd7hdG0TamWNLESEu1Zl/aqST5l9TS1wk6pYA/jmGGLLlPdra5L7
TFe7KJmeg7Jc+eie2QIx+U4W9oTtC2ezNR0tZmBBJ1ZczOibMthGxFwaH61Ptrq/9KCTVro4mw17
kkTfdshVsvQUBVwmsie/94eXAkMP6XlQjIeJFgo6I+nu3MHOWcZgKiG599LZKR+WIkuYAmJIZQi0
OYwNx8TkjFU3j52/IpsljKKNSdYSZglbzF3D7HKFNZ1fsrBkJcICMCTNVi8U7jL/BJKm7YtrgHiQ
u/Y+Nt1S5dgJHMluhNK3Bhg0aV8ZXamJDNOW1TENvU0cu99SodnQm61hTxyIKy++zz1IrDfv9Fus
EVKWbR1Kko8SZdyA2HvS1b6MaiTGv7JFkS/was5ShBbti1H2l0zHnmLoF0t4G6cucXIN+8EBuZ+E
JEGw/daEcar9YBdYYuX0zU0zXIxzkDuYqIpRYkg7uySDT96mM8Da/cuNfpWWHKYoFVMmhr2BpbbY
ygYlLCW3U9VfmfqokUjn/qfDaLsrpoc/sd4WxYbwOFKc0/Qj4UYOoxFTzhAeQsWANm6/XDe8l6zf
l6nbYfEJWMDbhpptSAkGaN15Ff3FK/OT9JPFkN3FbKnHlOhFR71K9xkO4Z4NEBAEJmx8a0pxPrr3
mXSSw/lL4m1RvadTfBDt1YYgEyXjCbPHpsLT4LvDJY0nLJ04ARCNW7bC9N0s4oHybwYLKO9fiWTA
6tRjHLODUObdJGZLl+WrHTIjG9xVix7oadThCQJ1dRVqSArLwMlmx/90C8MJmEZ2M0SFlrH81aqA
ZZ9iThR/G01B+ad46brOAZsTD++o7EhDksyFmshj2GHXATFUwSaOCFIizVIAryjKZKOjRZmqczXm
V8sg4wr1SR5nz74Jh0CcEhmBr2oy4u8SjWLEPpbRj8wF3SyivpAtTeWkayZ4+wGHZF8AcqmMtzBj
ijk2s9oYCAbEWzvJCMFAyj/8dDbTdGh1Kz3o9vroMv0pN8koMcQDAm/NU9XgF/KLZaCkiY6GKm3y
T2He32wkwDFHm6a3Z+m51zKJzkIf12bibFXecX92OCwE8TUXp3iZgmdtpJwZxKX1DKz/uAiy8hoX
1mEMm52He2tCY9yY2rPmCaySDIaJurT67pJAnK5DmPz+5O9GiazRAmw9z5zJXkg0LJh0U1rdnSRk
5WimBQLJgxjNRZ0dkkFf1P27n7Yb6XBFQo9Tol60pCJGHEP8fiyZEHGH6WE2olelDtnX3FCfz4hv
g6NLbpIu2zmac9a4rJWUvPVEnYORijKAkmQEOQOd4axX55KPLfS8OoNJtBLDRIEXOosmm7XkaOes
mPFii5mdA9yQu0r/GQmNMNmrpbG+86GgJACL4c+Q3m3tOnPcVhq/ZGZiskB/5sC/CATA3jEE/aWu
ofDktWi6P0R42yZyXsIqapgu0IthykWfqlA4Qu3tzOLVm2O9Y8SaHTKqeO6DcS+1vrpQ+aG1wFzm
+JxdPNbPlD6tmd0uGnuN1LA/TK099kHw0Irml6PkMtbOeYyLP1ugCsrRZur0iu4EQSphb1qQEd97
vsmgx2RY2dE3ZtwQoFRB24qJe9uLLD7o7quYBdhNhv3RDNxDl5QAdj2ci2EVvjBIXspC4s0CFvzE
nfbUlRiHoo/eeK/He1VOmz5I2NMRlKqK3RzdRE/5ZFnhWojxt5U1px6lalVXRHpCRTdyqmPukx4S
OiRyNDANPeAUETYTZzujTB+1eDMt3pia4sGyBUBl+EgBVCaBRGRoSKhVdK6axzY8qr1bogHKM+N9
z1k1wnYQSh7s1DpnBO6AabJRs/MnjwDx9bL6N5bmq+0Th027r2Vil7Y2CBLYlYHhbDJP2zLAXFBj
bx2oVLGnbzQKYcZ7a2WqR5yb83oPBwOGLk5cLW32UTyywHAZNuXLVrLPTNt7w4JvHfLl50qtR45S
ifRgbOxzAxC/FcVn16q94dJqZ85ySstTBjfPYvmba39B8UiIwmM8i08bk46ZE/M7IfAh9ojmi4Eh
bn4btafWgm3EzZnHODrL+NGR4+MUBWGt+T4J1darvhR1ftdMi76/u9Q2dCs4yxG+tcmtxL+FJxUQ
zatXDO/FhBZIEXnu3Ol6/xV4+iLD3FhYk7W0ZNrTwD3G3SPhSnJfazNQgQ6rj46yRUoWz8KPpQLU
GdjkgbntsZHlLYnV3c2Nm5ZDHZ4soCTgHnX3MaTq05Hdthy3HvbIqtaWZUcN6JC+oQX/ysZdTOxm
PQYOusLsyZgqHg1kCSM/6dZg2pD+RJpHLNLsE9CjH4LIb/2I/7wzvBdV9h8N3LKnsJkB6cYBFiet
koRrNOXWDeHsTcRI4rUBR59DiWKgVystF3yVh3tL/6hwSKc8wAw/bGEMMN8mPDhV+dy4yd4g3cgU
wTcE+COLeLi/8uZjDulsfpq5ulaWeK4s4lbINDIRVaMQuXIxDEyymGhpKF+j7JI5xc1grhePjcak
PNjYdXFwctI+S9rDAmk0MhNH8z9qC221rj+01jh5Fg42JVsCjqKNhSZmsuyznXsbGcabxkdKhFzH
UVRasfkA4g/JCDYZE5vzoDPZzF0Ohy5k96FH1BAwb8ymvseVvTZ076WoaGzaZFjXnaRGtFGVkbWS
OR8+igC8Xb8R5QnxI1e3C11MtCPuZ5jrWWw41ApIWKRG2HsAoFrOuUNdpM/J29BGqI1o/4r2xWjk
s+33d0UTykAT9KIJGG4okLFDTuPZbxogTS2DO3rhS4YQRE9CppjN0edHXWrZ9DT4BOJ5sqA7TDdG
265catom1q5MLYgI7GELYwUc1VvR0DNjDO9p8COzB7JE2Zc4HIptHNKzqDd6zV86VHxCKMyqkuFY
BTEfhTyTR2b0wn6tWFek+C7Tofkxe3afJjkq1bQYUpTkcjia7Do1+MU8HJrlbDeGw9rN/ZVuO3gM
xSr0PYKpgVVAmTVoVxBJLycIAFpnLl28PwLKq41UxWXc1UXirvq0X2beHAuGVqX03wsLXCBlh9s0
7J/qT25Yd5GF3q4zKvoLnOLR4Mf412ckNW3xDNJupH7vUzS7pXvGiUf4bYCfrACM8dd0MLLy97wt
KdmsY22Ph6Z0D2UzncssvWZ9sgkyuGNmbe8i6xHCArJahLAugwsk6Dbb2MVYmwgUhOlumYw8N6G1
KOY5o1+eWHj/piUYXAF2q4hIhsum7oSSE419Fp+rEIR6TgBAqnnsqRC+Fpydq6mx74JzNgwKZJUl
nlEsyRjushhCVYEaOhb1Qavba180Z4Lu1iWlBNAo671MkUuUcceGXksWRe3hx3Xha5iroq/oU638
7iqmraq8MBU743fBKGC81mano8niWBcdvVMRu/SS2WdruSUZFx77Wr3aO1r/Voz5lx+r5ZS7h9aK
boy4mSmBZyFhErivXON+/+591vZtRRhjw2eIWZt/EBARHFG8m+W0l13ym8uMMDPtkKBNd0qXVyG6
2j3Sf/4lywsmUm0TrA3BqCiTB4eSKPaQJVYaC4iQ4XuDL5EDkpgRE6rbRFZwk7Bw0rGkyZCS1qMU
K3BlG1Xw1WX5EX3/tibHQFrIYc3wV0/Uc2kC/i20aWMkKJj90X6EnvnZO+AzY+RcI2Va2AtUilTS
oMbHmnkMOVJicv2noWPSmcOKyZ0uXnr6tFOWIoIaU5nTsGjw4RPj5wmwqlVtfjaD8uQO2V8ierK+
wccWslwlZkuwn1Otc0W8mBbvM2KJuW6KPXUqrgakH4a3y+lp3PpfijawmeSl1uFbC0hYzLeMlNT6
1F/YIn5Uib4h6JcCH9qzTVp31dQPVocrE4Y34Uq4kkL9OWOXONndUjOQBxnu2dSpL4sRS4lZ7Xh4
iMi0lZqdUUnXrBkvHdRknoMIuQwFa533J1O37kXEgZ/lpzDx11mu/yUaup4KNZDnErJuNhJXeLn2
oRkiucErarBbo0ZRHjoigUaVaZaJiC29OgjLnkb2oZlg0cY0DwEi3vtpegwCcmAjNYz4ureeqK4H
hFJGHB2EYB2VsPnTjQpB8XCP6vYc+3fDTHdS7w9RZH+TF7Yq3PhQ6lzIlX4yW1bfFkFWAn0ccEpZ
BovBK/+Ffvio5IgqzTkmPnv6kYU6sbdoTgAUIA638/dMTI/5URUK+JterPkMsMdi7WFtlTC6lHLA
aCv/6gDQQqkVl07rLyEmS83nioitkwPFOe6nTRz6dDAmppfwry/AbZu2ZWHwG6jZ0OKExXnQnEfD
HkvrWJaYOAsHD/IIGoqnIk2ZdXv0Sb2JHoFCC/SaeRgNfWN1KIZGAuBsbpKwda7dmHBNAUsZ9Bsh
vU957yzZm2/dlJQ26uSnnKjO3OgAplPFoCDvO+Mt8BHos08motrHa4dbCdJw5tZn3WGwUWB2Cxz6
24E6HdM1UYqtswxLzChjlB0bHSN066DOa3uMkPksgG3C/eSJlywm0A6L5uxxQqSya3D41LrxXhnD
o3Nn5UoRbHR/WvWq/xCuxu8dboQIzym8XXSLxrLG1QWv56Z1LN8b177nQbVtJ/hbhty7XXOdeO6F
gyolAwYd2iESjW/PAX0VjXfH8qi7zJzFXvrSlYxcXZ+STV1Sv+EEzK8dvZoLGM4K8nsn44fuhvux
m16ySWMRhf+mTO4Z2ITCBn7B6potDCNlsHU6wHvi5rBzAmDAOqLkjmBCGlxYMuiz+puD3Z+ua+3J
mepebL3YWVkqPTmERps+0Dy98z88ehCNQz7sHB8CHCrNQX033htnxrsRdHfDY0BMQIhj3O3JXUQF
XbjSbh1QpJHS1HHrq4eDyc3Nd3f0n0NGbhmh4BVdCgqAnVlfwcxin6hXlv2SgE/h6oFTxboIbaA5
audpQEzR88aUmXiJWB65WFNcu/pFovUWihjf5oujzCsunV+Lk7iI7myrz1Xs7JwBrn/0z0n5PpGD
FA43bwU52FZHI0P/EuXNwbCGEyGGuEtfbCNlwxmhL0vc7hiLOeYFlbiMyBMgvczXGbbbiECL8asK
2ADhbbWgtWiYAtkAPw8jL5VwF0PxqjkNrruUXhpcXGXuejPYSe2ngA/YtsV2dIGim11DsQoFYmr4
6baw2nrvpSreh4RHJMfXqEcdzZTUAMRSpCQoYy4dbAZbRUjOCMFNI7d4N+Go8zPoRPBCkhwQBqjo
edcw/Yti5B6B++sYnJU5AKsEVCCBgoDRPRs3mP5Z0w0rPO6JGomd7o5FAmq89U8YHs+Bcj8sroVS
me9elT/VcByUF7+Mhk1a+7eqixchAVyrFlYmcmB2RUbebzR8TiI6GlOPAwkrmeWjgEjSgplpui8M
jRGVP9PFViXBWF5KIIhLOMwQn2IdZIRW61vN7UAtssqICAodAkhQE5UqXOpLXKNGc7zoqmRzdiQS
UqNzSEfuiOZkB88OBlXLxoyaQ4S7Vtjf07xscd0Lvg3qs69qcH8Sr71MxTymRmGQho5PR4TXqWKe
otT3iLh5EkScR5p9Lb2abfq4DCBDWKxJYEw37F4tvEFtFf00ZY5Ukh+5341nUjfWA3I1pv27Eel1
G5GcwCuit94bqPh3rSYXC19Ygbwzc/yF34NUzRvui2x0j1OP1rbN2dO3+Qb1lL6sR1YnMZvoHBH3
U20VOf4NMNNJFnEe5iBvYLdr2lcqR6SHfrAVY7fVo/bg6xzMpkZ6dDYNF21IwR01VGrZt+a5+jEv
2Zi5CjNwkaMXTST5gb3fkDlYYt3Qm+m91a1bnTa7ssNBa1Lg1s0fpo1bWLJmZeZO0JOPliete2IY
Ch85S7/BEopnKjV/7RHD2ii0jxpFPCWgmz3NL4dHn4PiAdnCAEwk7xluGhbzA47J25Q3xAaKI6IS
/AdhdKlnpJhRsQHT1dnuy5vVMWpnLADaoT2oAXKIysw9tw19yoiIWrnsGZSZnIGOCQASoNunbPrS
ivJi5t6tjBnMVxV/ZtR/1zgrj6bMt3ZJuLVorrYT7jWy1J02eW1AMiisRBlRa0gD/H8O07Cakr1R
GsCviD7ZsyEDp66L1QznPdl+c1SDAfPNannucQUdYNTL3ZQiQtdEgSzfOkV6dvdl9emjkldCxxRh
4akDw+UC8CJOy7XIDk4jmgwj/QFDvJySP6/hR6p5ewBlt0Hln0wPngmC2MYpl3Mff8NEstadsJGb
AfZjh8Rom/vEZ1ERpc4u5vJ+Uv6nDaTZgVRQY9ISTvnj2sZ7l0x7JpFXZyg3sg0fpTetfXMgUVVj
3iV7D3ua3CepTkWk4VQHUUWYyCKI24dTNXfLyS5VAYSSahVVCqHFKMfiiSh2TAEDeg+f6zMx7Y+4
l8sqde5xjfJ5pFIYwULFiUJZhzJ1MMjO88g+NLCIemb1MCP/JTWhU/9H2pks141kW/ZX0nL8YAV3
OOCOsno14O3Z95Q4gVGUhL7v8fW1kDVJUTLKsioGaRYRGcIF4PDmnL3XNpX/qGzniYiHHyOljqk1
kFOhRejoBMTj0psHOGamP29c+zTx8YdZfhlWzRWtqZ2x8blq63oMzMYI3Od2dwxiuHcJ8zcbayyp
HKM99SVTwE66mXA0JvkqyClAuxi50dwJL4aIl2CbdiAgBhV57FZwTMvoQtrpzSzFS1oQD9eKPfEH
EKlWHCIYV0dTBfaQGVRDc+33GFXBB8Yi2Y76RsBDnKj/uHINYrCbu94vDyz5+2jyTo1zPrquADSS
qStPQGwroluio+fNQFZVV/R7OWVkalHVRJkqZjRoLgrccWrIlJiT/ey4BNC0uymrL52Utje3SUJr
dNtnsCwDx95h/kyJ8IJxKSdODuEIQnvpV2wXIWg5NeZlBANT2xQ+2a/MCM7n0np0UPjMIrlsWrDF
RYjYwmIvWJGN7HIC3MoZel9qLedDI+7dZDkVguSdWaC2adOGmEz3fejNddf0j5MAwdoW9lfZOl9M
zjmwXiHhI8pSr8Tz5bcpU2qF4nuKy2NbLPumpGEr4/wYYCac8lDtx8ZbtnkUPXVG4nhjmpdwGoLp
KZmzJ6clT4RePZOQsVbaDLNUW/YnN3Jex4QzGcjfm5hd+V6M/n5hIvIsxS4AohN1iXJX4i84a0X6
rQy9939V+eXyJXbIjA0X62foe4+V7be70sJaSgzmyWTTBTF9V2m8vBk7QOSymCeT41XvmuicfNXD
BJmUlQ8T1ATlrIz0S2/m12oJ76jxHTJSI+uxP0ac1RBW9g+QjgIwpsG2L4oJFj3MIxvTculU98rL
n6x8YEWfp1fR6ey4Js0PzWijuhpPYcNkOpr1bJ0g7egmalqQi+m8UMrN0xyTol2hmVvpdcWyqWSw
69T4WOYJ5vEEVsTQ0XdSBYbCKHfu2ROvOXPVQ+659G2RM7XORTyal2HG4hik6bhGqzG3deKhaTte
YARLrAqLKy811yob3Q0bCqI6ppFmxYxPBrSmbdOh1QOniGQ1wdaOuI/8orkcDZBxrvw+OvR2a+M9
ewP9STGyf+046Z9Zfvmcw6DwR4gC7cRDsC2r2QvSWf00Iwx57L5bOXbsEQcMgB5ANqavv6ESeYzt
WW2teoLiKO+tYXwtkgoNmOC8rcLoGI4pxaTioomQXcSo3BcyCvObPqjflWILk0qc3345XrXC/cpA
/cYut6XxU4NG4qdxpOC1TmbGgeACGaxiqn+QEB5j1etrFyk8/qnMYvnPwKHpJEBVFgN1kpmG4Nzb
gz3e5CJi7z4FEb1DyuhxDi6lKA4F1d44Tn8OoOYs8rzyvieLgdwgQJl2RYNJQ3w2ZHFfheUzyY87
1/jn7fCtoXoRULjFThsHjJbkFYg93aaEJuUriJm7kFxuv+D8ujD1Wpze+76liVMwTMJwX1RYmLPy
yu7nN00CWqorAPM9fbobX9jXUzvu7b68sRLcK+iPQl4Yf86D33a3du2eQcqv2nnTDuJunocLT49Q
pt8gZ23tVbpBE3uR+k2F+SXxwYcKU/xAtsCI8HbrkjZx3kYiP9Ro6Ugd7b41bf2DTTEOP4dMlgE/
2a6PYVW2UVucT7VHexQgk/H7+mLCzXk7CAQmqgVPRk0JAQRw8aby5nPdZcl97dUVBuISTVZGfml4
my7gccH5dxXVWkIJPMJj+xXeMTHBdLhWPA6cke3f20WAB7iUP/OFnlcK26OBjALkCs/RfO8gOUOp
RWuVR3o5cZox19UquX9l9rHzQw5wpvnijdu+vu6Wa9Gt8hMOEe4xIfg8RaW0Aas3JAedWTtIpptk
eADpH9FJl3RT6qdFn9z2i2NOdUnsQl7uTFNsg/KtDOGPWnsJQHsiCUqHR2CTW5Hmu6CFD+BvEQ6P
WIFJ+On1rRnvelQK7SuuTHoldH3OqvEZUyoFyLjbw0er+iuQVk4J4v240I5bozNW9j9jCMHrUeIR
oHUaFQ/OTAMVleqaknCdDwcO7Xh+U1QhRfgSQsMOPPTY91O7Mz0cNNg9C6AFeD5lhmcWGWd8zYYx
47zvuFdz9RbjrYoCn+PmTwv4JIEClIN+hHiJhiHfJOjrPCe+obTJJ8upn9lU0+fzGb5OmGyShja5
xTLR8e1a3XWG7M/DcRhzzRibAEgU1GwUfcFuvg30tkgn7C6dBlpxeap9ngf06dfIOe+sFzr1RIJZ
wYVzh3F0S/ea+jvZq7TuN1IfcoinKoIKjCkwPJUgzWHgxC+z5x2nBiHamXzl9YiaAGSzKxFccoRD
C38xURlXLKK0+DhplfHN2vyv6+eK5ICIzjRdxpLI3pL9IWEZgN7ptZ2yYhcr1EnsVzh4425h0RnW
wvOmQOVr588wnQXfApFlpvkaRecM4747UDkh+cwdzqdhj+bnrKGDFp1Z7JWK6sf6bNuLqrh0xQrT
KquvRXJyutsWSkiPfSOmwrWpJ9oj1UYXV0N2G4lpgwZL/Ggo6II+kM4NIRd2/21a0Hxct+Nd6uyV
PLihTULZgUPGmfiuOcR7FIWFPpbNfkDHk6xdHiTK6bUu7vG5+QAFOdJGcF8LAi9a/uiXFD1DF5+v
fXrMq8hnC/e57u7n+keVYiaZflSkHhgOFj71HqLFGl5hWp265JqTWYMtIfARHoDSB31ZFGeK+gvn
HWQn+UUyj/cCDmMZW+cehwIcMiyDmBMuDL9oeaizi8JHSsqRAXhQzX3AJ9D4hb0XzPSLum8MjIPn
Fhuktav8k9Wfmu69z26W9n5xLrB/IA/lqwjZvd0DeyJOIafmZtVbMTMHB7BHF5iJ2aMkgALUBw1E
qkcYfzRwizfMDW30zI54rYMvx1Ht4nA7lQi+j0t3mEJ2MgPq7LOxss8wqXBKRe9+WIVZdD0yj7WB
0VfE1JWRL8qtbKnl38OAcKCXD29B8uDpi1xI/IrqWKzIDFXggul3hs5lez0kX60sOywrlF/0ZwR1
oJWR7b9srWssL6fv3Lqq4EDV/lWzDj/qKd5WlD8d+y4u7+3pKx7JHMcqSgRgbAcmdUI+0ugtrY+1
80Rd0GUimRRjCURAesvfbT2N/6VE6MgBDmtHemXHEGKbyzwgf31r01aqOCl7g9n7LWqUnUBhar25
Q/CQy0Pv8gdg8ZsVgGt2HbjuaDydxfP1TFOKY9iujRDRDeDSqwf8ttvaxoGhaCLFZE1pMhwP7vQV
EskeYMDG4H4LXTYwHmfJ28a9K+Nd6B8SIAyLvHOm00DVY1mT2tqnAJVstzSsn0fPWpseX1l4o/Qt
Mvt6gi9YPbfquUTgZT3m6UqTwOOwyU11Vocex+Bv0NDiYZ8A/vS6C481ZiWaESuL3sE5Qvggv0Za
OwkfTAKJ4Ow4x2BW4PObY1dex/Ilpp4gYcuk2TVtMRQm59YCy9S+6VmQp56kK7Udundwoaq7mKIr
GthpiUpp148I4GOaM5uOEZrfReiuWR6l/72ZLqP5e+u8gUyt0eaWVFrS6TIr78dRoqw9JqsTdjqv
Z2B70fXUN3dhdVmNy4ZEt0OaANOHxRhcdfFLGH338TRMydeQz4ppawA2YVeXvTwAGxiiJ/Q86iZx
b0m58blzIEB+uRf4C0OeT+O8OOKnzU5m2frOF46wCmq2vLCnG8iSaA7yaT9neGRuRxSBI9MRnxjR
lnP6IkPKhSS/Tbe6YE/LE0lPNccqUkWyFoLNS7MuGFR+qY2epYzvMtizxzu5RA1FxwqJznxdj0+C
crz7zcKgFfXklj5AwD9zmhVekAFsqPy7sL0t5r3Ljj0AXAc/2PnSEt9Eg7yRKD0RkbvnuFzy5rJB
AWgBAARG2nfHDGtyvvhM6+eRuOjc98Z61dZpIA4jId/OVXReduK1xRljo25sTyL+LsDI9Pmd1T5r
y+HEC7jGZfHA7ULvteCrUARnRt2pJR/WsvyXdCZsA1hmshy1BzaaIi1b5yjcCvWclHAIzhvT7kbn
ObMk4rJT4X3p2tuKrBL7S4HEJuB43hC+hiZtIEpnXnkQlxMiSNzyhSTB5d6N060D3dILzi0+XlhB
HNS2DgtM1l8HEk0UxS6mlnwv/ebQFoDsGXHx/SqtYHjK0MGYcFxZUj0cR8qA2NOrEUkzXgdAx/l5
zZlcRl+JVyuzcw2QM0nuE/+pEqi47Cc5rCUrqreRT+TKnQ3igTY6/IIjfSQm3lfXzoBpOaj4r5r4
ccq/aP+5b2gLHR2acoaJzB1Zd8dXl0p6DnofawennYpN5ZWXVQiQ+i2hcPvONBvEiMwMUC3ny34e
6MZUhy6lG7q3/fDUOvN+pnLLqZSj/peScdhMR5Dth6XND2NxrRTmYefaFO6xtYCAO8dOIdwBNp8c
lf6y8vYT6HXoxxr9RaTxDvnipkUNixt3IUzRlPQs+3dhrl0sMMjTKTihmsfiy/qHQ6oBegAGrTcP
VvjWSRxbGDH9GALHhAO4AVCI83oVQ3njs4bjNEb6KMv6vhTRa0Bijqklg2c1mqFtQkcgkIwbQwgS
veCgLPHHy7O296/ochJvMZ1btfXQDRTKfdwc2erXiL34BPfiEJE8J2KUxUBSIPJ+RbHL0S+HD2oX
4G3LwGXudrcuvQ2bGPiIpScbs13jraY0oq8mz66uyqaU0CkD9Cx++og+BBAvMKjclptY+8dulRcV
UfSAZpm+KVoPJ8YB6+vDDKcB33l7YbtA6aaVe2DRMN7UgXNwA33ITECgWZD8QN91X5UMINNl4al3
68e5RurmUxW+7d02OMkILvAc+gTaV1O+teK+ekm6GsPWDJ0dcevMXsvv42+T/68KCPSRevYvR1+f
Jqda+YcLBmuXL8BRfNEV+RGtu0TQ4Hv3FBbWrdZhegzyvj7vNaK1uS0Qkrr2VVl7L0aICWQRQ27M
K0psoSeYxeGXQxxorw0/9ywdvReikmky6lHtvckNnpE50FhwOhCqEz1ZCIjUb/T5kkP1RyfJfm6Z
rn0Lw05eOXp9mrdjqfoL2wrrjVbET+kRG70nxTVFXs5Ty1WG18F3GnYb43wRs9HLcolZxtw4PoXE
iK3VRjb4qWksHiusxF1ivzkOLsqe9QPhACfUamM30tvmNY2aku5HrvhkZdyPFPKhi/RA/zzCU8AM
pOV8XhgwnbP7bix06sAyWWY7vOJt7Rwm6TrHJmyOU7xGEyXnrqsBEfkT1grF/dT5cD056UtM8QSv
rzktHHZmBPqzqOnh4QybV+ohS21Lh7w0gCebfs0ySGlSVVAabc8jx4JcAgxSBtPKDDQ+iJKfqHFJ
BSbFtXfvJUmcVgKJOe5AmBWkrM0Iyt2e4kn5NVbmfkD7F2FB2LbDcOgq/aNY0vewpj/Cb6OjM0E/
aa23KcLep2gSFJ391nWrPdz6LpPwR+RYT6ULDsVna+9YVxm5Xz1agVY2AO/Kq0TFpy7ijVv5dW4i
0BoRaZTMcYtz6tjYZ8o8I95B+ugXV/S3JB12HD1dfsJxuB80x3ITHhPwwHGCn5pkNuW1mDrbc0e3
B8e2n/MRrSTyH8Rn8TZpADt2GCgWD2+JV1xzOIYI5yV3eUOCedo9xi3npdaHsQJx0Go5wMjXLLA6
0CgCN3oXaIfEYKGhFcjDYObR/gGTZsKg4baFO36znVh5b2GKLPW7GPq6p7cG+t+xScbKbIIfRwwN
kDwdK0tpRRTlULDpKr2ySOU+bFTJStJZ9QJmieWZ1mzkVBkNrtYHpUQxg6AV8hI120e8fmFUWfIm
Ko0LFLjLA9CFG6cofEW+ZAtZg/VUNxVaWPLmG8pZLGllRvFryVcRdiN5bWcA7xoij7HLNoqW5kJv
+tscc9D5aaO8JMRBL60kQEpZQzB8Cfhv19KAL8Je39eDzmF15UlGzwrtb9CzabDyuTJfo8BDyEAR
TEf1DWfdAY5oadqUuUEDoVqbPD2vSm1TZXUc+IGLcmjo6ElQE1kWQTmIqpJkXSkHGpQXY5oPRbat
de6ObD1CNvpXrUP0N6g2PTjVpvVCUirGyFfnbjomOavQSI9i2xonh0WHgy4isxhxbcGRNEXOmL22
PiXmeVPYUUl5LEW+FHwLXPoR+Q4znaKWH5M1zMqU93HW622YTUFLGJEbIM8F9hESFlBGweLWCAWH
0TmCnSw5D+igIl9jow1dwZyBh7wTpkLnA4Kt5qn8udRSyNfSgfKBXs5OonRGTdkMULpVtvhaXCIw
m+KvBnwY0YnWVEYYAQs/CkMLgHGoaAnaQTRlP5q+9mD2t3YSTld2OqTyRs19sB66k9qw8cz4kxAv
p4u7hpSEk9dUr2mCkA91ihcirS5mjaS/XKyRtjcZD1RMz5QUxqXnNubJKmmPdfKQOjjp8E4YMBH9
Dn+bP3OKj+d8hqcijAIiGMo6AZbLJie61n4VgIwefDulBToxeVD9M3Hzc/KSjBxUqyln4HJRKGZE
qm43O8RlmJTZb9xBnDfeo3YkLiR6AyZWBMM6s/GdTTd0OZuFws+UtaA0yKvpRmv2l8gOhHAx16N/
zbJ9Fs0Lbw8fvA6mR1VU2Vr3dScTfOmGJMZwB8Ftjr/H2iRYUVtW1v7dQ1GJ0Yy5ozvNgzWvXtbW
bwQNtTZkb7jTEXaOaCTsnuakxi9JjVAOQ9oi16BbGstjV2AnH8+1tEpStOYo0XSTe8uLATDm0FhS
CT3e8R1yYexWCmvf+1U5PbvYObDSJipJPXRITqU1W5sJ5amFAtwnhg0tUMwsL5cmmKLwWBdZMIAf
CrsB9XRLkwZ9oleJaMdPbMxR1ktNu6XzrFXLk2NCDQeQJiuOP0RgBZinLxoOpRh/SraNXdcMkPUa
tPj0hbT05+fctGFrXRRtnxTTrrXG0LRXtuNmubfto7BpsetkzooFDeZMVW+D6cMlBvjU1uqrTIcW
qauw7dymQgxiMFVbvriQQgjigm4wOxk3sXxoZRBk/a4O2tJ27jLI4mg4LewB/U9Bdb/PHwqPjmPx
Q7VWiN42YYQsQPXtuKCm0EWxyd5UoFJxFaaRqqnzlm6BPmyscUHDwBGlwuo/Wzr310Tf1uufg3RM
5XxIm1H6E3KROkJ9zLZhoGZWYfpTzMxW5d0EfqPkuZ3XBUmKklf5ODlDyZEW7xk3rZHe0ksM25DB
kMdJWH9BJcRI29QIBIerAPUL+rMu3YN60Y+h7RKRNCn6oHeRHRFkMS+6oCM3SCjJzKEol/zZX7eY
UU/9D/VYflH0BtU7Mjsz/JAqc8n61KTNTi9zO1Uk9frdLDkk9UvdiJ+008PlintjKCRLmMZ3UB5L
dem4Yq0aQB9hAU/sZEkPURYL59KdGpb1mmkcn2HicR6qO85YO+qLJrmylFkrgU3jW5cDXdnlBOK4
g2bIfzw/LF2c3fOK4+Qi9ht3+KaFnJaTXcYZhK5IYFiCdO4FdzOFBY0eohPF0Vn63Acs0hV+f1Bh
ZkNNyywOuHrJY4iLVRd51FunxNT3mMksKIemLOyYYtjS1MMRYaTfwaZNMA5hlafR8dx2RYuv1EL3
6O8omKpoq7pmMTYLCfa4V3+pqJ4yhB1qDNJB7U1FYl6Sn9rN8xEHVBzGzQO64JxK4hxYpEeFMjX1
l7FVMbtp3pFFLaQJlxG/ZBYEqFjCIhxj+kboFI75RL45FvJyYexQx1z1dbor2dAQ5+ZmCVcIljIb
zlPoNIEg03WgQgbcOWwDevSZ7U1X2qeWfc5HUXn0LoYGFy9bbHR97K5md3636oEU+NC3nhuUe4j0
kqRf9IWlilTRfUiLLAGd5E8hmuZpmgHdw2SA37YL46CmQ1rBAGJIzztFBw+aZQjiz2QLp8bSn6s4
QjViQh/YSE0sRTlpFbQkqysLaGvexH2MSKQcMnBEmRelh0kY+t+5y2S2d0ji0geDncP6NvVpSBVu
pHV+6ApSAi+tqMSK7+Qz0SOsRCg4TVEBstRALIJLy1f0zW3b9NG7j0u8p/0SDcGhtkI5XyDKGton
okRSzF1NWkDWw8o4oZNyZMDkYbE8385prkAvCYJAKV6VacEsV8mUsOuo++4woK9kW5fie1S0DTut
xpU5xRvH7e0eaJMp832tbMxgVoLKhLYcx7CrxQc7cNsOrREX1WiNzBeM2fpUOHWtLupwCSqqHKHo
5h9B0NCkjJ1lpiRTsDhupbH4opqga1EZpp1qiAnp2MtaaimSp6jJi+6JT7VMNmNrkdhmYtGP18zY
c3KOkCJgrp7cabnsOr5xMekq3LadxvaKTaV/LBoF2Sc16SQJ5DEAySbjxQQQ0gEiF7ePSsaeBdzV
rc7HaST8NacfFV3SHO07DIMl9HJUi4hzvNSNx3PHZad4NrlKR1d2UdOmGSlZDrtmoKu/V4FtfxfK
W9a1bTDqVgRBira+GtDywFPzQg57lSCgaCyoaHZ23ui3JZYpro9Cj8MdRdjMP+RKa5SsWnfMTU1q
ULWVlj9mJwhuvdq5fCxqk7oV0+I4OaXLMCwBJ9aykXDv5zRl4+Z38j3ymuH74JcdPydyyAQQ8+DD
dClGcc3NJDdKqqgmDopJfmt1I32TWaO1I4KtsRL0GWNKMT2FPUS9cLEoz6kOBvGMcJ+4oMgnvVei
2jrT44JFNrM1YsCZEul85nuli3yjc2osZmU1mrVA6iXXSueTu6mAQhPl2Xndt7RVilYfgKg1m8Pk
GcUgkfgHU/do0ix64+JexnJCp+Clvrpf4oUuqxBIp25SICw3sgqSr/hFgKs4XRJCpq/zGUWHJEbG
RTv+WnvNfKcDg+lKtGl4rgNNtTtkQkGyhjafOq9Tl6QqhZrU9boExx3grf1WtjLNNpMsC/53Hubv
SOPZYLRI79N9gjHvqy0D980XE8Z9Gsvk7ab1GGMtCZmowBLI/htQMgNII48QlM4Ukr7MtFXvoSPW
73FWEbLjVkWEp66JS2RmbC0B7Kukh6uD4pPAXuVFJG0ilo2PjlBwOS1fS1iTkBQeGricRNd1uOqg
IkGcW/fsjALLdVRGddIAZLSa0Zq3M7MMf3A75qBynLTLj0XrlxQamcfn3dQL4kk6zOwFRh9NnnDY
2JIFyTI4GLl4Ee4KIeAYxNJ3Ac1jprB3+DthrM5RTF+mHRMC6T2IEDgdtV0M1PGa7nGykEzt8lzD
pcbl41p7ZnPPXCbsb8dN4oaFf4pCt/sOsH8oiP3Ga4btcHY5GjGuLFZqhR7VilAtAKoqzqvcaCDR
wHXhxo2pF92zeVGwbLLBgQ9cSiKXQ+UCakHxpImqTCM4hDgT2du4NjXS/Txkdv0EX6no9h3HsPQL
A7Job/AYFfHWV5aN+jea8uZorNFq3rxyJEPVzO0YvTZ9j3FWABKPv2chwL992Qt0O/DOZlmQlwGu
K731Aacx5hd0u8qwXRlwsojUq80R5uqcPfuIsFLWrcobLjtaV+NpCuwyeWf5zBgkywymBunbENEw
ZUdgBZdD7KEk4MCjy4FtYQM6jaoOur+BKtmK5hbzcjspAnjJKVzmCRRum5T7wXNldWcarR1iBvwJ
fbtf94jTU9Rz06YEfkRvpskjmz22BinNQI/aYwCwJ/5eibZgg1DHFuEBUUXal69i9PNpbpD+d8XC
sTQZrOx+HCoLYdlcCoRr0kzuDQkTejqAP8vv08GT+l45HQpZmNfhGxvCpdkNtDbUMRuUFz6F4EIJ
tulsu6K5E9UF88I0BUkAWUyVY3wYUNeBhuwbD2SDn41Xbjn08U5VUZlfI22lMhrjkjw12SQqPnNN
1dztXaC6Q52n6UU9Nro7xKhSxqM9FWmE6jfM8aWF68S19GUB02zRa1pCNqWlv8kaZwx2FYtc9KIR
Bvr4+FROgza1/Kp/QozSsm8PMXjQh5mauUNSqjTkY4Ay8HKVQ4fzv4I4xnFZMelj39oyg9Lefa/1
g2pXhGS/GTC4hGAYVYUhK8Vf1ax7fBd1RpQhVug6yvlNrc94PXisJpDQVG6W9LnmO+4RcWURojkk
D76aNv/8x//43//rffqf4Y/ytszmsCz+UfT5LV6drv3vf6p//qP6v//09P2//+lp40pjpHY8qRxb
uHr99+9v93ER8n8W/wUKo8+qCGN0BhcTTIsronibp0HnnH1+IWH/6UpK+3q9nNDa//VKnDgtb1b0
jxNT+gD+gnAkdzBC6sGtFZjkkcH8jNg7COrVaaJQb4C0PlBe48l//lu8z3+KWX/qv920qya0w25E
EIdAjEz8m5e2m0y4omPFVOJHkTd4OP/TazqubZTUtjae7/nm12sOU6hti90XDe+h+cHJHmpCy76y
GAKbgmUdPn5+Pfe3e/z1eh8et0/Nm+MnxX9RQwuD1f9oTYQcjIl29/8/V9K2+PXOimCaMkxQGAHt
0bnplly89JyVzyLtTX+5qd9fnKOF6wmPsUpd7eOllm7MnFLjFx7TxSY40+/ZeWngrVibsph52FTu
Yrb/8f3h3WHqcl3jYAf78CQrheYxqtB19dojNHesI5yCAm9sgoDA867/86tp6dg+o8TxHPnhacYs
4D4oVlIW0zy9KEJs6rMeqlNIBeovN/aHT9JhOXAUNW4Gt5LrGPq378Dqpcm7jmvh6xE/jDYlWhom
pWpw7Z2L5vnQhlO6nRDirodqWZxShFu7z2/4T+/033/E+u//7UeQtykFqzeyPUSDdHk8ioGinJYB
SGpJnSHGjvL5Ff/waRjbOEa7dHYUtMRfrzggMUNCyKcoc2rn5ZBUFz7q9Bebf/z6+aX+9IiNhJLK
x+jw5Sv567VSIElx2K7gCSArh4wC8500NfS0BBfEkLXVQceDday61iXxVRbAmZPlL3O85hq/zvHr
5sN3pG1cXzrmw2tORDSHyHyZeeuUOkEnMmLXWnuiDVKmZUNyNlUhdvJ5WyaXn9//ny7tSlsq5Uns
AP6Hb0fVrMRKUlMvnUKeL870RTblPcHNuA2pkGopgsPnVxTrB/Lxbl1Ak55N20779ofxZMpWDalD
rJ/sU1TbQfezdDIcJRWWfHY77w2Wm5+BDbu3CIV9TFpgYJlR/f/DQ3eVkr6n+L5Y8n598Z6CGV7k
Mz9DBOrVTsPg2Aw9khVp5q8ymeRd6mM/+M9XGcOiLn1f8dQ9+eF5D3PtckJmTVNWa75m7YSbvFPa
ocQCuZIoFsvxg/3nT/xP7xgRgee5QvC8//VC/u0DjtLCqxKHwdQ2on9PxkY8ctJzDgCDkaup8rtP
C+Pl82uq31+yz0vWbF5cZ73bX5+u1eYWCkDia8e8R7qXpn5fHiLt4M/+/ELrsvzraHI9tS42UmHG
4Bj+64Uan3fWI9SiddjS4qC+EWznnGpWEukc+snc73OW2ZumR1v7+aV/n6Z+vfSHERRbcROZ2uLU
Vct4n/EycWVQJkq0VR0/v5T4/R26WtuelpL9oPI+vsPFbfKxCJcKQNkcnsd9vZwmXQCumRrwoK7r
79ysbQ8E0TXwZxSYJDtI74Vrk0Sy+CHhGR4Wn8Clb7UMFbbnGSuiB/DkL2NNrM/7w/v45Yd+eB9O
6Uma4zaMAzCzvpF30cgpSbTehV5hiBN5jOnybanrYOeWiIgpj9a04j9/XH98Wq4ykp2IFNr78CMA
93h8WehoC3YjGF6myf460t55ss2E44EiI6CgvIki++zzC/9hSKwzmk03Q9gcHT8Me+mMfcPZd62l
ZmiQpy65E4FJEHoEyV+e9O/36AnNjtVztEMj3f1wj2xVfXw267mqFeQiVIu6zScA5EQfTBe1bgVd
5whdx+c3+IfZe70s0ybZDEYK8eEOvdEq7ahH5lh5lcbGhFzLObPywL5VoP3v3UZ038pKJAkwA9y+
iImLFE8+/kFAl37i/+WB/+kpwM9HZGAYy/Lj8t0gZ27i2sYY5Kfj1g7qbNfV9rS1OOoxhz+GvVf/
ZXCtU/SvI9wT/37JD589Besi6Vy8SK14xGJQX/AD8CXyF8aGAlW6Qe0oI4SarAHV357/+qd/dvUP
z7+u+n4JVmMS6dvPbj0ll20l2/vmoq/mkbCTrcMWcKNT2exoqgukQDZg6mjOQTX89Qzzh6cvOZSy
+9SCFcZ8eBQ9Gt2Y0yuPIu6QR9aTzQyEaH4Ou4ONRaLdJlNH3/bzMfj7lO/BBGAW810WY+l/2IGb
3o+seIVddktgX5hVZxU018ZC9ugJu7+ZWvJYckdnf3n2v3/cxrFdh08b5xdFuw8nRKln+jnFQFmn
GWCO9Sl+sqQvXFRCfGl/GWXiT1djPBtD98DhZPPhatT0q5FVm2YnGzMHVsB2mVB7VBhfNwBWkKbR
S7zopKVvfUuPl4pWIM0nF9WOZeCYUFC661cXS2eIKv/8DXi/DULjIsbAtMWXQEzqh7kHFj6EqCYm
/KFpQBI6TjZfzVg9L2XfQcGNB8B2n19xHda/DnujfQysHvUQWuEf96mVjBqgutTAw6SzL6l46+Pg
G/GXh/77yOJxM57ZR/DktfPhmcNXcCuCs2uQl5iQKB/7GvxHhDypf+9qDUNxKIIo3BCupapXfCbY
eT+/z9/eOmuHEr4j2DQ5rPYfnmw/BCjeyLFAZ1kL78KfUzjSSWig8mLdDL2Lzy/32w1zOVdw7lAu
tyvcD9tRqx81sVvksaXIn24k0gLuFk0TfDT7Ih+k/xNAVXhp6T759vmVfxtCv17Z+1Di8VSJxAS6
wDaaOsLwEjFgpe1oZNfwqbM5PuYdloC/PN3f5qt1ZQaMww6FaYNjH6Ps33fC3rhY9Ugqt0r/D3Vn
thw3smXZXynLd2QBcExu1lVmHXMEGZwpSnqBkZQExzyP39V/0D/WC8ysW2KQRnY+1n1IM12RQgTg
8OGcvdfuzS0Nrfq29UCuuH5DvKld0P2yO7f/ZFS980wRT3J6tygY6Jh2X1+1tQqRNB1jt6rnpBR3
7NsDVrACzBaqkY9v65v3xNFNnZfE0106X55zcq0sGKCUNU0KjbSGDVpa6QW+KGRBH1/mna9EDZVh
w1aUqel08yFVzdCFCUGmgZsC+ZyNRXbSHNwyGz8Zou9cilkbc7GU3D7Tnp/pb8/Mx7gPj6QF0x6m
hE0alY/2UZkYMf3px8ff6p0x+epSJ29Dq4e13riy4qAkJoTFlk4lKxrJq1mgNWKnOkxK/dNyEiPi
t693+sDo4mNjFiMI39AVF62mWStOpgSrB0Pzyaz9ttaBN91mOzwfeynOnpaTDN0wa4/aKaBCR0B8
nDTQw7S78JWLdd6husNoCdIFPvbOZtf5JR30ePvxPX47QPkMjjQkpnDdkdb8uH97nG4b0N6vMIpX
lPiDdZs4JHcnWZd8cp23z1I4rm0gjZzP95Z9Mr8UjdMBBmNmS7BDkJ6sRx70nDxNZ5YVYgbKOVqX
Y9/5+Ou9d1nGhSNsylaeflod7I0giOnEKYCtwiyPlh7l6hvhQVNwkbRhGm2rLnfNT8bQe/eU6YwF
0jI4Clgn43YKbLSPEBpWaWdjfqJ92O8NXHXxJ2/92z0Jhw0dP6zO8LHnstHrh+en3jSGOTrnPq0i
1M6OXRwhBmHBsOL8vLeF9uigy/2KaGI4YjrVb6yxLi5bB+tRHKGZRsdmoYBJ5RGZRnbz8b1/b3zP
Z2Rr/nwuw+tkbEUU6mq3cDDz4eMiGEv0N3HW3VvRpGiMOd5VUIwBkUGoqq49gl0mKpgIVnYff4x3
noZLdXgu27KX4LT0+iZxAHLhFsPeG6rKx2AryJXCWle05fHjC83/0Ks90TzCKPpKZmHeKWMei7+9
Svmo+hyZG+2gviNFbbbZqzRCDdaNznFQ9rM5kbny8TXfzsavr3ky1NwiTBC8RjmtzVpdpznp2KgM
nF2lLO3h40u9cx9//3qns5WWGuyT6i5clbQsvqD0bze0MvNPCqDvfiFpCKEzTQjpnoyZpCi0Emc9
NxH2J4k0ms+z8oFCIl5afvyF3m62KPPSWKPHRm2CPd7r56XZdjCaJrp5hURiQZMNtNjYoOKc/D6+
TgFo7dsy5jTVN8p2P7n4/GB+Gywc1QXVv5c6mc4e97TwKKs6qtsWS1bYqvpMpArvugoKLO05MKiW
KFipgM10kHKvIauaVx9/95Pb/HJ5OpgmJXZODt7pKh7kRFQgLCO8ryvKTU6j/SBiGa5N79Nq+ksJ
4vSrmrwSlvAEJyjz5L3osZGbhhoQ+BDV5yif5poD4NawB8ZqfeYOuKsNYwVnzsTpIFfAHWH/egOR
e6o7M7z6k3np3e/OxMRx1ZImN//1c6+CoYiQLYulr4+hdhcOLljcCslY8dSTcj7+/PhWn0wLL7ea
8rohLPaC1IVOLmeJxHadDnOC39rsJkY8pMzK9WSDDi0kpT/pzIhe3fWdT8aY8943dWxWBjaHktnv
ZOrzULoFlUQdZTh9jY9D0zaF5gPdz7wB3UKPo8GAHG2V8aos8G7gvKJWMUixT+gJbJRbRBufFj/C
eOuLh+ThCiUAksoeaLQ07OjQQkUJstxdj+iBwTYNycppSYzTXPcS+eMZbrv7srFutQJ5MJGFsIVI
3tXc4NeYlUhGXRANWawh1oy7OXDtSxo6RFWjwjbizED4DKR0CoPuUMyNcLxRiFaG+Clqi9so758o
r0PCry0waIRKC7C3ySDuu0GB0XBgCzdXoUh/1oncxFmMn780l6YNEzuM9OtWVVdxbT8gMuEkID4b
ZO89ddY8CiKCE7LhnEzMKekvuebSyBlKr4jOKj3x020VEEe0JOMtI3dvgMM4ZeSkfzzcTnY883Cb
eyh0fOdq5Ju3LeX0hvqE4Vboob9tG2UcK6FH2zJxszMC5Lr9x9c7WRbm6/E/k92OZHv3tsXc64hO
bbrZelV3eytPW+x8TnT78VXefitLt21rFgLYDqfxk5E8mRjkMgycZEpW41ZYg7kKfXIXNb9tL4mu
kOuPr/f2zWFLPr8xBkv5/Pa+niNGKi0+xgjUAH4Gf74cwnJNPNRAWnIcqE++nHGyEnEPERLS7jM4
e3hzyeP11fDoILYRvKf4z5ozFZEiIwgs3iRzXKAM42ELaQWu2zR+dRU+P1nJZkv1dlzoNu7GCY/N
ahCk8xLg5Bx6a/wVqoDYBlk4/2x5/uuTWkBcTDr1tn36HEZrMuy4A2ajG2O2dgvdprqYI09FDb39
54+AK/3rUvNN+207VQgPJbKHYcnsGoK3xqJZwZkerlWLWfXjS70zuihc8gik49EHPZ0n5cSxoET9
t6gdb1gitfXXcmoVMYmcHLrWUp/sFN++M5SzhMnOg0duGKdLQiv9MHIQoWFxhSmz7LI0TJcWyuZ2
9fEXO23/vDwvz6atS217fnlO3psmcGoIDrSycWyNRLTnzBlHKlDEQEwt4sBFpZVFRzCWW1fbuJiw
ZXcOxhrIImHYQgUsAWpYZME8ffzB3nu/fv9cJw9XY51k8wc3GNWu/TUgtR2oTtUuw6xXnyz379xs
9njSofk0H5be7LTaCMlog3qBGzDWK5VEwDnMsWnrfzwTspPE+OAglKAmevoWx0Hn22mOK8LNJMj6
0ZaZtvEmi0XxH9883j8OmKwtumudbt48EjTbyQHrQa3C36ueztBCeRgXyjCChPXxxYy3O9X5FWQH
wXaRsuTpvj+SScmaojOEuimMl8icKXYTCdSsMdrhBRVmejH0ubtyVaR2cTsUMy++vJu6rNkWua0t
dBwdOOUn/JBRIJKbWKYt/APUBQtUJ+IqyYt0/ORjv9yE17tOPjZDbD4fScMQJwuwwYggPgXylRrR
+NOPGr/WjfW1HqClFWYklwG9s4c6RVqnFenNPK0D/xto3Iaww9BiA6ZD/LnyhTccqrBDwdjKbs0e
bli3Xu5tchvYX2AnFEhbv9mUlNpWbul+x2WIeQrvCIRyR8e73n81ulABrw0O1mDYs4LSoRMK1TvR
C8LGEoPQOmUsbV2dxVpL8o34WUifPGTv2FbyV+nF+qpFlnlWmKl3RmraV86zM4mjJCgBsFKgj/Zy
0M30mDUNiBMrPsgRerWpV8FSn2xjWdaopT8eF283OK/ur3VS0DET+GVT2cOWiQhhooqe3Ub4bVZl
aspLXNs4jzTd/ESJdNruZD6zdYsyDlVj13w7GIOaPUKDfoCZWjFxYtwAqwldbDfvUfZwQ8MdOcm4
kA3RoMZV3PfJNJVatjRn//FryGcxTXb2HnUFXYjXC9QwGn2cz546igLROU4P9PKwFTZ2PIjNxzf7
nXmcdqqk0UIBYX4Z50nut8VwbqrWWkL5cyi7cVyQufIEe5NMtIrmdkoRBTsBmyPcLgvHH4c7+PEo
YQnGXAbGVN59/GnePnp2YcwHkvI98j795NFbzuhNXUAOcYSCMVoh5W1Xg+rU3qfaLy7IOZiML2Uv
7fuPrzt/ydevNNf1UBQKyRZXPy13ibEjjS6EW5N2PfiVLOxXhuy8T6p3bzdjLJRMriZ3Gx2acfJY
7WKKwsxARpIyL+0rOUQ7txkgTCZZ9YjbGmdJFXUgJHvc7f/8C1ITRutrI1fwvJM5S+cYAfqXS2cN
+DI0rskOk45/+fFVEA+/cyNR6fAy4bdjRj/ZFZAZiUWg4jq1Da8ACPp21GqgyEvqVvzZcynMPmTF
11QQfNj88AEHD51aaQHB8C4IJrIrWa+nER/wJdq4hVaZQFdWnQcLqMcBEmINu6tgE01TQ0jRsgy+
45lgptCXbUCGQ3LTTlderm+qgXyILF7jvuIQmSBNL/YCMi0QH7I2ANCW1EeMDXQRPdxh8FqmzkVj
DPDcQhKG7HOvnqlD5xrZBvKxg8yUKZplDoGd0Cjm/BmomABbvdlhCCC5IjWmcADlDiQI+F5y3rdR
eUjV8E1j8x1o3wkVSMJqafgRc/z3AE8dzlhSmfGAtfYDKVJ9s3HVjg0ve1ADlolRnsf4eo1Lr4Wf
5VuribaEE5nLHOQQZU1rvPM9wljuFRQPlunR/oI7C0zXvdWBUCAkL8WidJeQ60wfszBv2hafjnvo
SZnvS7Eop0viq/BXLVzjIibxKMf5O9wTHIN5G/Ya1hOCB13a3Qp2g+c/T+SOC+cXwZ2TuCDIbiIf
WzFHxGBnWBum4tmmDh03j3GLrHAtCWRIwa11NshovVzm2UMjy4Ml4XfF8SVyxIUBx3CKjx2Jmm26
yfDJoc+33DUCTXxeh5iUb/mttr0FjxY8GDxawry1Fm6UuTOFf2i1rZVs4tZYesyS7tKBMORfKL++
GJJtD4Elro5zRmvETI5NJg/uITQTRGeQNqrf9uUZ8BNdPuXQFeMtIFdYUO1BEQ/TdGc4OAKCS2HS
G/nNYIG86678bhvIZo2xl1CVK4tchFxB5cQ3PhF7/MWsQGrGt2H/SMIaoTvQbwwYdf3PYLrPm3MT
PwPeAQ4czcGJb0jDspNrM950GQns7CPqkLib8vvA6lNFTxWyybIhtScM1zaGIXQ4ZKFhj5nQdLkS
o/NE4sHsBbkorL2bxEtlg0Fm65YlDgw+MFzNd7u9IPsjBakUYrsexm+T/Jl3rKa3CcaIOM72aDkM
/9JLvtsQ1ouMfFGACLat3WdZDv4MHwQue5adA6zbXQHDt3EWfkRqVRttCufQyWsFdoRYGmzDWMBH
CxsRwahJu4OuDJTDXletvkoQAzbOVUz4Y5d6R6pk/BVbjMzaRB1PyVlL/9LMVziPdKhMpvZk+sMV
KIq1Ue2o1sQYaB3Qih/PVu9N+iAjhbQFB3FEXK9XPq3yzSgJEH7mZjieB1oMfJs+9SddzZdZ/XRt
oUQJ2xapvEO34PVlBjsKavoDHPgH+9xSCb4hsbSs+phbgoRpt4nXDpbwH55vB+eqrkkNIVl5wla6
6OKy++RA+vZ4xGI/d475MIKKgPn609RYdTs9p8oW+uRtt2S57YoUB1bq158dJt6efSlT0YE3PANX
Cyvf60vpuJtdnzTThdWSuqJaq7+dIuFcDUMBnoVy+D9+njgS5mYjuh2e6+n1vNCvhylv4NbRj5l3
54M8B74sPyt+vl3jcPpZHk/SoIjApun195oNPHY1odCsUuN8Uvjc4UIU02oIoWkR/Jad5wmrwD8d
rK58qeSYwqZjdVpIsKmN9B3GU8rXKtsZfoV5tgqC/cdXmYf867E6ayY4jtGApz6in4zVaCocrFYB
0gU7vQdncCRS6KFFybyqAHjbmvuNfbm7Kizrk53D262RSw2BeEqP/Z/lnMpTsI/LlmT5Eglr0tyr
RJnHzjZq2ogw6Ujz7jc0z9WGsNfPdDjvXxkLApoNmsinTxPevYicgCsLGyt4lQIDKX0izjBOi12k
CBTFcOru/Fq2nzzSd94PDhtsdDl0oMk5LR8U5hQ7TkiQ21z8/N6IoN2htCK/0JhElIGzmlG8Hz/f
d3b7nsFzZa8riNB8Y0AABKZFudugooxpTosQ0LQ0SnWAJU4WF9a+dW8n4XeRduOSf8FDAGURKT+4
9Srvm2z98cd5O9w81MhzW5OenEXH7PWbNFIOIvtB51BcOcG2NLap9gWnDY2xCtDIRdDIcVF6lvaJ
FeTNC0yJETM15zyiZGmbnFy2w9MyEOsZrBpi2ZB69QP8itVUT+Jl35U1wFnDGvU86tIOC+snU/Cb
5z5fnqOjxXuGwNQ+eclCobdUqAK18ugOdnuBIWP4jsDelND5Rk2YxP+YaFw/vtenPXOqkFzWQVCJ
aAE31Ok6FGC79JweFnmk+/WmHvOKULYufs4dEZ3FDtzD1g6hY44jmYEOGNg+g/X3yYeY5/xXE8zL
h6CLoOu0SPnP6ycuo7kDayEKKY26Bw4leny1GXTZCblAyhEUJmhnLf3aIAhhmhNmnI46T4/A9ZOn
8HoQeLxSlEnRN7NWcE84rrz+JBRqCMg20hkrTc0IRJIDNgtzv8a1Sa3kNYzDTw/2rx/9m4uePnry
fAbFlDJTPezoMRChYFOb6VO7KiklHCM/6fNP3rHXu5w3lzxdFUlCqTXdId6k1ePKXpdjUTzXmISH
T6aWd65DJcRj7UUiTH/3ZFWUjqps0FnsYw26Y3GjG3cSKsbu4wE0/yv/PX5evs3vVzFPCgS5Vehl
HpRMCwWalO3oRaV+cEyicw82Ao/mr8v9+ytTbv1i0n3Oi7EKCXg7+eN/HsPnKq/zX83/mn/tXz/2
+pf+87L4md021c+fzfGxOP3JV7/Iv//39VePzeOrP6wz6kjjdfuzGm9+1m3S/Jd9eP7J/9+//Lef
L//K3Vj8/I8/Hn+kYbYiAaUKn5s//v6r2W8sqVq9aCD+ZVGer/H3D1w8pvzuTZ79+L//Jwsf3/29
n4918x9/aLb8ExUNhQUO+5IXSjAu+p8vf+U4f84rjYvwFO2gKSz+KsPEpvg190+We9OTFCQctqK4
4f74N5IfXv7OEH/yd+Kl7Yc+F9nqH/91H67+Ggt/PaL3bdWGcdoEYzJFCceYZI+P/cs4LSh6TVdl
E/W8FY2MbmklmGSamZfrhEW770NBomIfhnjBbCO5CGJJ1q0p1mQ7eAuHnd7D2In+CEw5OYMq0TwT
+TfegUwY1vBHCO7NquR89EpjQeFjBKtnNv4Svo+zUNBHlgWHt0DzNnA9Rs6pkbNl1q1v2tStLDzq
9LGXBQ7Wa/rM+r7RNPfR7QOxrs0Q6qae2lvDiQ0Q4xl8DhtWZkp+8oZgHlYvECbLkE0VYmyKdHh+
zPFoeTDFy8kGGpHShTx6KWhnbIb2LUQqOhWytaloJsRVpzQnlw4cr7uAQv8jaZ21AxO2j0gWS4BZ
yLh+CHLH7xdEZxq48EfPeqpCSXGGwE6Of5TZl75qWm05qrkRhIxn3KkUEKklg+BpMvViLYbGeU5F
P0MCbSpBMveTC7f2uotI2ON9MeN2liW8xHGRNFX9lEd1Cgi7z9yvka+7/FZRlbddkIHibEH2uUPb
NqAuyu5AuIuwn2JypwYCxCziKi2gXAAKbYd0ADzBVBX6MsDCihdt4wbVhIl/LK9L2gpLQBrTtvfb
dFlJM7iY3DbfQ/WpjnUosj2YMOLlErLMoCACdLt0w2w8QmMgPZ2FC84IHSxhjSSJBoGEA20VS1kX
HPbRdq50YisXUrnNMZwKqAND7W6NBB17XcIYZQdWLrOxafZDbOWkuLsdnViTOrvDE7pxuPbXtsRW
ZQettcMhVh6myKDkMyBBjx1ACE1d2BDAHGtbGYkiBBlWLffaWOtORciXioGVK69ZNn2lLQO9InOq
KpS2RQqp+DhJYGzddCLayCWVG9mFQT6O2ZS/sjGGSK3IgVmGohdnSU84uG4k43mmFfauisLoYUxF
SIa6yX9MCQzZNrS90gdibMB14ajvB4+1HTf4MST88yjMLod1ISfrobbBWfrQy5Z+5UEuSYLh0goq
Eo1G27oLyEldelk3AK/1+2Pod2xCoOChv4BRtmhB6WzccJqWqm4CCPyGLLcy8RTOfYozi5xu4mOV
FM5OL0X1a+rr8oEur38MtQooH8DD4czSTMoOedff4b6ne+MVWb32UjO7g4Un1y4Q07OYYsGhbQ0J
W8yr713RT9fG0KEbpzl9VhmWaktKixEZtxvyWbMVNTJSKrxiblxhgFr1hkbKoWS+5OjCyFzUgrzq
HKnGWrebflOTuHVmkSl26PvKm5FXYhk1/AUBHnJOqObniF4luLfmn2TP5mHyYKug+7gRCNa0y1u9
6nrCagd1XZedPPc6WX2FesePx/38OYjfkOdxAbZpEUSF+BaD3FrVSQOfmEX6oZ55RX3jJdugEnx2
a+AHQRTwOxE/mEcVpLREZasgLqGM9Lr465edMQKthYoXWIOKCVeGLPDMQVvf5LnfbzNTzsG0VQDY
oEF9tAmEPZ2HUtbEpBSWnWxgQg27WjXFHYTTYYei0XvIofndNcCt9EWEkujMbrUemHskzxTt1iW8
6omJF432kqI/JgElKm1Lnyy9DYpUXYZU6ifoer641cc+RPvrA2xDAaXfj51tkynomIeBSeDBSHRY
52Iod5GmOd81wi6/J6FV2SsfNNw6NgBEpxaM0xVP2L3S7Nw+gARuCf1LkksAMPLa8zS4jiQ7XfWD
zX1E4PQYp6m39fyk2f91R/OGHmRqc0ejYMab6BW3nWE8PFReZF3XMp6J1bmXl5exJFtk3XsJYcq1
Lb2LwLRaeodzVR6ASU/6Yqlw+ff8Yy/PA9uPesgtBQ7NkiGUSB8+45LHpx56aDiXfS/Mb8Bzqq/W
pE07zWNAxa0Iz+J+JMCxlOAE4swiBXWwrHs3Mgtq6uHoLEkOKw9NrpDOJqNYeVNR3nJog/ceK3vG
B4/4RKy+8y+tblIPVt0TABmUpXogfLP62uspcJCXgY0imsKLVY/ZIYgF30ZHhrTC2qTv9Mgv+HLt
OBG9wMer2ToUa7YE1VdSlpt9JKvgxywzXnpjNbDYDKFY64HgJtamqJkwct2694BFbseCPQUMw9Z7
zHFlzRk1+D3DimSHIDZJDOrTlDUyrqCX90U9PM10xWVAcyld003kY2CcvEPQSmsgnvg/rarw+I8a
7jxiuI2/36PYVPNbXYK30lk3bvUOROwmsAmTW+Zup50FMa9xYPNv9bXv0Zj1Z2BDWoNlXhkkEtJp
MO0unVYxpi5vJTPY/GUzRgC6hT7UO4gPGaX4VJhLqisEiqDWYJqrEImCBErJsm/wsz6nplYRkNEK
89yQubV1M6AtC4Ry7nbQOvHglW1LpAj7onnu1tZDNZRqKcLKJ22VYtlStNp05MNNtzZdTPR1jmgv
HBsnOm6AmV6vkmaTEpb7nb5Qe3D0qSBHXbj4Zws/dq81WMikQymDr0cPC1a6oXkT2LTSvQfu1H91
9F77EgawI6F+SYIfyBkt98nkuoSoaSFZCHruAPYRzbcah7o1B3DYt9xUn9yUPuKk2bEA34ShO4zr
TMva63SCwlbqOVkBQ1/fZKVMb7RcyJ+uGPunjG/wY1DVdCXYbX6DjKrfBh2DMuFhPIRD1exAbUe7
XplknCD6hZLL24WgKNQF8fKJe89sGxSrsfdS1l2fBm9nBxExQYTWUDg07HsqJcEtBJ2ICIxGXlhM
rd/70tT2QePhK6ApySmxbZMvtQPnlwQuspQDFfiUMPRoM5sPYJIUOMxAp6f9kcQw9zLD6nFvRAXk
JO6uu8h11z0n6HzSl02MBAAdRKnMTeob9cHoq/5yHIjSS31+1G/N4ktH0hOJoSb6VXqHDbUZZpkV
Inu1zEmMvmvrKgcMp/dsaDg8H/LJmg6qE/UmrolijHw2MUSTFBsnTRuGUOsnHcAuO+2WUa3nhyAM
9S9tXtqcT1EQH9htTLSACNUEm1T51xYcx33QdcE2YuIOWNsEDItkMH9h0yt/ONZQHKkoeBu3FQUc
tiEEX+toA1EbsASTVatRVVmZgU2hgz8Hz9JLxFeHc1m9YqV1f3jwldWibkzQv0Ws50dZRM7RSQv/
MtGS4opdjHudxnTWelRiOLrkaHKuhclCHmPxYAILPbfdhFABxLmOx/B1PG0Dj7T9NqgRLF0WVQ5s
USMrMd+wX7jDHu7dqFg3yw31PzKqvDB1FqFR108+zKrzMTHcZYf1f621df7Uqkn7lgx2721gK5bi
aSy96mCKkIdfuMwB8LUJUcnj/VBqTIqTPpx3VRw/abrGalCS8CEDJ79BdOr9EDE3vuz8/Mq3LXvH
7kde+EIblt1YEZdRMlPlcOsXjZe7SC+q9MIsSF2jPezqV6UTzJCosqi2Xcs+zuodNtb0yEwnXSbD
ZK1C1KG3UZZVZ8VoElITNnIrBPpsVLZjsivNWGdjBD0w6qJmV8Z1vaSSH57lGt5yWze0q9pO1VpT
tn0gwVsspwKoUJqwLjP1hptR7739zDzexRPWsNrLoVUPqXE2kUX+jRfJ3NKIbQ59ANwsbGjjeHny
xHAPrguQo4uBSMJ9n7L89cOY3dBjRUmVCNgGkKwbUH2ddo0vdvrC0lGu9ZFtIakP6g7ZGWh2QPRX
la1MGrr9dOP74KvNcDCXXj4Rj4hRfJWno3/tNx75aSaRj1kFvMqNRHwhitzcmpMV3KlJ6WuXk9mR
8RNACHbc/ofROxnR2YD8yehIgstImtoKQjexmhO4yi7WyA/x0+bC7sN0BXF1+lFWlcm305xN1Y8P
qE3NjV8NnMOCzj2GtQGaPDOnn1o0xvsC3ORD2RPM6QB+h9cRLUprILDA6+pnsMzBI9ESCe9p5BLM
BPXUhl4CjTsmlQji63BeaKrcO5NHXkvLe33dTTIkMdQU6pfBBBBvcmnJ70ntJukSKUJI2w16J+42
iVOlqTX1FMVeyCY0Slq62h0rsih6FnfyvAH3J0n3c2omdRlbU3TbjKlzE/sRgU/6ZFnDYcw0sRuG
wbqRZpR/931ADwurcsjeSgJ5p3VZ/6zlDfHqcsjPAz2ACeF3YXkVtwyiRWOWhVr4orHuonBKLrNk
ssQ67sCre9PAiq+RmZvAnBXkoHXWsKk8g0ZYmzPNLlKrAKISFyk85kSWhpzLxPEVa1JTr1UKOnJh
hGPMDqMqizuDTN9jV9rmoY5MKP4Wm9onQxBduiI7i5PGyAmU8JvCv+YAHB3/JguPgxZstSAozsc+
GZZBPqa3IIAVrdtUBxitjPK+DTN3C1az++qZgLsXWLDERe5PdHIxNJsGzTVgoS0tS9w5LWFu0KaB
OFqaBiAR6+sm1fJk32t2Qeac3durEf9LtAn0WNv3xKT/cpzR+QXYV8RLASYGcqY0r9gM6YQuZPUu
T0p7n7KL+E5+XkBiVBHuoE7XGyNJfBwOgVTgmprW+t5SXjlURdmrlZxCeU7sqKTGWxveikQcCgJx
lRWXg0D9GmmIlRdUSvxH02MG88em+zHAo0ghEAwR08YoOXoZ+RzLGyGPfma75zL/Ah0hkLP2CQnT
isn71icNAtTJidURiL2hk0AbEE9ZmeaG9iMyNaAnbreM66BRK2DDzc/Gad2zvzjL3chBcgHsqrlO
+4KjMToTFlm3UsfG98OV64bGmSEL8qglJrVF2lSkzJpF/s0crOCXnjTeBfmI5r6omuAKQnTHtsog
TM2sM7B/thGYhxI8ILkifqe8JbglQIluTpSRUeXfMm2q74tkQrFLO6+d87P6+isASXcC2RgaF2HU
0ihtOwtcUgUj1V1mTersDa3W9qg36WK00Dm51cVdwIJLztUo8ovOarIbhCpls+EslAEmaUcyTNos
f4A+EGzHVoU7qjbEmAYGgt2KVDVGZriLzEg/xmYXzdYCTZ2P0STJESzkd31w1GVPFX2Xck6/683c
vpOsDpqprrGrbyQRc/eaoMO0YM5PnhG4mXvBXu8HBNymR+mttbD3jeocDVp42fSm2BLrB7kFIt8t
0Grn3jf06qKCDLmzyBZYtWkSeGQCR4h6TM4pc3w4DNcUuv05gRbNGlWy/6VV1njdsX89Np7dSTQb
oYauykrdc850OgHVY30eKiPYETYWAcNNCUlInBbATesGIOT6bh2VoC0NaktHqwnDfV+HoFSjZNhE
LcnKRV91h6aHhCP6OvoCrqI8DBpdyrUXm85tGenZI5u86cyauW2IYoJtjmp6E4/jLCbyxFlql+Wl
rUX9xnONYVhoKkzvBelB59aQVThyTWOdG/V0VHDIyIfPsZUqGxTvlIfkeKTusVVO/UCMhLMrcsu/
1hvSFmCNltRLxh/smBThkHV0Q27PtBEqqo+92SIHMULvq1YMRNFXU3EkPm28Ko0ELZip9P04Os09
62a/Vm1RfqmKJib1LIFxmwH0jhcU5MZf9LMkiV5OE56nvCmbthmTc6jC3rHv8/pHa2TTzqdDfVsZ
ntr5AzM/jU/6GirKh7XQ63ozcny8Qr1tbwsyhb5g47R2TJHadsLhOQf0Ntlt7tcYhXtTQkT3gitK
FM0G+qO2w3jWbqLQ6+1FnhGwlGlEvadDr34KAO0rZ2gImSX84Ga0KFgYpQ69o6DEjyh8tL9X5ISw
xsvskIydufMpLpFCZ+Srai5IdYgfQIgyy+pG1Z454+hTvajjZ3bgcmmlc+67LqvLBJ52yqIFOAS2
v66gweRIXpPRR9TCdb8UKg5vhF3J+zAknoZYdRzO9AFZH0bTeaLnWl7SfHMvjNhHQ5SP8SZD77dm
exWtTSdjU+C0/dk4Bf2+LQirzHSRr/SBDDeXOKhrzg7Es3LOHZ4RFlX7hjSIL7aWajtbFs3aoYj6
VasL8UOVIadqcl9vyOMjpk7rouuyNj1iZPo5H9FuN0EnxIPZyOZHHqTGxjcCdbRYlP0lCkntRiOg
gIJSGUv2uEZ8j2JXkc5M7CoMuVQd/TGWt61vhjcvjZZ/1Pn4n9bTwHT3WzfpTT/jfz9XP39vZbz8
+N9tDHoVM+uHFjSgI2SLsy3n7zaGK/7E46tzPiTIBL/DbLj67zYG+m/dBljgAm6x5cwR+Vcbw/gT
WiLCFxqd9B8AGvyTNgYemFetr9lnrs+gBw/XneNxxZPWVzCgFJJ9oK/qqKPaWRvauC/ino1vLnNH
W+TTEBw8ciFQdhb9jUr19LyEGrYbI1XdBVMrWBzy0L1UQek+UCPhHaLkD5XL6ZNgmdOanCmEqNN0
t4jXXcYcs6wCUW1KofmKDA9iLhaWQaR5HeT+uSoNYyv9wT3PzSoOKUpF1PcLaR91W43nQxq5Szyu
Ju9NO5x7o2P/nLxRXiVBqT1TQk2/FBTtDpwFok3EKrmGV+CuGxfYOjoe4yrtZL1XTUdIRunxursI
/Jdd5cFsmTXYi8ZqQJOPTnr4Kw2DNBnzvI+IQ4y81v42FHHyaHcZxVvPr6yHfkTSxjrUWdcTSpDZ
BEsEvdMgt0rZUK6KOCgPbs7Jq20185hWgnez0tNvRmybz+lg1ZtAk911H8fDpRBdvJ8QKTMJI0Ec
9UTtx8gl4ZbT8GWYD81FGRrpZtD/H3vnlWQ3km3ZEaEMWvxCXH1vaMUfGCNIQmvhAGbzxtIT6wW+
6teMIDtprHrVbdZWX2mWmSQuAIf78eN7r61Fjx0gwMRzHOIzZmISjlqdhoTCkcyE0m1Sg16WCTdt
C3WvqoRNG5ApAtJyooM25eMFNjoVmCXXKp0MHeN3hA981At1g793PtdsVgJwofQ55nHZD2Xk4Kqp
2iBcBjK5ouKTLNXXEyExW6XE4LXoZu83YQHkM2QOJzkn3QIXJ21YHizqknyYfALvVXelhwdOXi8b
uWFhbIc2uyWmRQbjQsbSqM9z0PcSOaeaHW26pTO9zMrJBXAU7W0hZvzQOlVN5oftCK+QRiDPJova
YofFzmy08CqDvM4MSDaqnihuBzGa47l5OFQqGWhk7ihe3IvKY7Eybwc8SLs1IANl5ncpaT1S2tW0
bEsipmRNkq8zWt/XXLLflLy+Tcg2JZiMWX4ajUX0NzE7pYbsBQFIbW81aZV8Koze6fRAUsm5s14K
9uVNA6mulRIiXQhwrBuPf1OObP4EEg3lXCuShItpgoPWIvUl7Y2P5ZbE8XlJjib2lEy5JhAIXhFA
BJ/BQfu2N6p7qQSKoEeZvgnnVHnIJau+GVBj3K/RCL5MWbInGKF/Kid2zq4wZOd6NMICMfisvRlz
r7w0ccxRBYYMT5Aesc+7lHBERnXkzhn7+7HVrFOoGxSehEVJJIhRIC3whDAW6gv7VDYPnLJmL7oj
Q+SuK7YhYqxlr0MidL00tCk8g57LFtYZ1fOUId016oxQbNrm7VUqZVJz4MC084dyAS5Y9Rmu9d6e
tU9jnqGLXePqFnZyBCek9c4C+CAxiExBuuyYHtJxNnedFc03LYTrs8od0s5o8lOVdSQ6JCk76LjJ
qU57rd1nZBHdCeKGgOfrfJw0Lz41rTw+GFKYaq6ldtk5K41qnwPd3CL6s++NfqmvnMgoLtYgV0GS
pNr1YLfOE+EPq77UlNpHATcj2hHtiBw7z2PMfzMNzK+qSd5bWSjJzZQ2ZEIZiCRee6hjLyJRgGZG
VVffWRzw+WgHCMheCOL6Uo6rAkEeKLPdqTY4n0IgNW7lPCVuqQ2JldQNA8F7pKYkvVay1F1iK46v
c2S6N449Z36OVphts2lU54yUsBtVNJMGn9TmcGWJM7PwScSg/6v12Svny+G+lgmljKUyPoZykj8Q
mzoec5KDdnE0LV6H5tfktIdd9VTb5qEzwuaiqrNINzQv2js5nI07ZTFCzI6W8ZkwIPmwxI52mMO8
/pRrdLI4BRhi4tmBsAaMIaqNJDNRWXPizarB9xYRv7FJysG5NFHaPRKTVm3bptdNfEiZsxWxId4q
zgP3Yl5anx1/dELYI+3I4Q03WBWLqyUDXFLVnbWjNRW+EbTYbkn56N024Q16/HwTlmSayinCrMI+
OEU2+ND5S0IN2C1xSI07p1CNfj8QubTJ4Htz7EA+mTv3NCLlHg0mDtdy12Vq7mmLoB8dm6x6HUyx
67bvySQOzXa89IVcH4emG67axRDPNGjZwFWd8dxwkLubOErzOnwAtAvlMrokDalEdqkkzGOxmn2T
tdTaOdARPxERkV9NI04PryZvah2W5bmfOeLpmY5Sr2sT/Zg6hXafh33/UCDritykGKaDiLv8Kadx
HCRDBq91kdRhm6jqeJfqvbhuZiy6utooZ6OT6TsVtX7ujKbeEPyBYr1MiRDt2RQ6b2Wlmsae/za+
0AYuvTIO5Usd4fl1J1LEglmy9Y3WkSeANc0K0a13+mf6hcO2yIl9FrbImUl16Wi28kD4CJwprzZ1
YodL1QwfrEXSt8nUC1JHmlGhz6zqy3apTNB09NKk+6rplRtN60MWjIiQPZ8BNb/FY2IEMwvVa2g3
8zcwIiJln9iSaaAlVoZuYq52QL/YlVbNREgtXrubxUbbqULQuir4snzCVXJfVSWTNX9SzibBGbRl
2sYvlIVQhESl56Whh2hLVcYsoa7opjFnG5mNjbdavrcNaLODZYvIUwenebKUrvLtgZRpgCbOcRl0
49gVtXlcCA3dqBoNdF0dQ5/zVI14jZAkubEtApUD0YsmKcaltnlJbbqEe7KturPSmh0bYVaLRZIU
jktzccpajAwmeYK79UB+CxtdeeREJLksbTFu2e5BKp2aGlFCKvLQr1HLULJFyAxyVAlVYNLgOs6t
Wt/2zWR8kdFS+XqYkEWQdHV71U/lVG4AAVZoAaxK4tzl9J9xYmj8w8lvwdMuXpF/RfXsyK6Whbrm
ksQ63lWwiCI/s/oTyV/CCaolNkd20pryqogh2i9dInMIEFl7ZeAIbxC1SsDgUrBjCmWOaYnzE6z+
mFMUGjxd81kxmP0tMgXdtLTnTSbN+WeZCd0zmt7ZtLGpBvY0M2cROem3fdOfs4QGbDwU08mi9XwK
ISp6FHLFEz0p8WaOE8aPzsq8KR3lDcEd9t2s2ON1X1vTmRSG9EYSHWVKWJCSblPSgiGgeJvsTrq0
2RJtskSLrs0lQtwR4rF3CcJ0buuy1/d1Xmc7Q5itn6DaOVh0TsigNk26yEM8cTiRl+ecCJNXS4ps
Pyn1iJxVYexGm4aehY7qGl1bFbB4m6c2cjSfffJIb56E8aaDr6UDCj/2NmkSDV8q075WvihrHkhi
pOlRzdvBL9COnFNMlJuRG9jEkqpvFpKCsEYAg8GxVXO0TEjvrDTVrlFGVrY6Snb5ZFY+nTTtAHFp
2NZ1J7/MfVh95XSWHFCnk5Qd4lWSwDWQ0gO5Z8FQpA6VT/2NkLfxEFZzvtVoOW9CeXL2Ngd+p95M
SchrFaJHY7O8tkaER23E6QjZiENAz5m8RBZyLwptAIgCqHNl6gsTQBcesl7RvJxekhfid3dtK0Pm
lFPLg7QWW/59GYgiiwL0R6sTJV62EivbuZqHbhfleX1YOsniO6PhPXUJ1hJiEJGk2M0d/4uzVyiY
djVn5d6wpvBISrF4oaKFfkTj19a7bZI539OSs3uzqpgEB7088qerQNOYXHqDcaAvLeoCM7kLlxiF
hWmLTbKUPkV2dySshXboUsn+2JLLJ+LG2dAcMPcQNaIAiZcetJ0gCrCYFHKZxka5kUxnvtNDW93/
+Qb7/09pITK5dXP6fxYWXn9u/8d//LgT//uf+PteXDf/hkLZlFfeKPJBPNb/tRc37L8hPMCe7oCU
Q0Rsqv+1F1f/xgYZ96Zj451lvTAR/P6vrbjzN5JLIZii9+Wff7gTf78PR8rorNwxvKIsIqvNZBXC
/mCYVXIQ3XOFObeVnXtLGsmoygljDiPr+YeH8ncl44+BMO8Vyt8vhDIZHQSGf9vQ9PWH/HAhlc6O
E1Z4KWvbFl5elDd5tVw5yBU3uGeONY3wv74gzQo6b2suzaoI/X5B6Ag4aDSeosyu7/0Fi7LhuEaA
GVg43fVb0/rCbvBky9Fd1NWS1+aFr5Bf/8cXpT+C3lNHko/xY5VM/3CX/0KsO70UhKu4n7lflX7L
xzfJ1GgMhUT5Xi7Vs4y31FpeOkt++esbfD9eGImMPUOG5W7TOiL6gfbRjzeIZKVZuhD/l1x/EVPk
ZfknTTJ/o77++SI6TSocXeSUaGub6P1FnDkxSGRE1Tb21t5KzzXG7XYZN396K+tV8PXiRYD79N1d
8sO7Svu8GyPZhvWPhmx20NvoCBb/kDnMA1uvgp6YeCIAf9aHe6HBhDhFcE7fK4960V0GlBCWuCrm
t7++m/VD/d/DfX0xXAemKZ8zmmDd/mADSQkkRllA0VlqztGYrV0qmvw37+Wj++8/L8JbRxrPp0X/
8P2L+b/r/uPXGCicKCewk2B8XGfWH8eiI9TEBDzH0hwTP8L+jFBiUw+mqCx+81n//HC5kknUCkwB
Gqrmh5f4D5orf3UV6L54qODurq6W9/eTxLTbiIhf7eAaohwjfoYG9/inw4S7IM+NdgJtJvUjfFHK
jMiZbUKHVPLs7Vo+lPrvkF7vJ951JHIJxrzKrZhr+/n9bZB8GIliBQNonDv/BRhA0co/BAN8v7Qu
29wb6n1cfx/ek5Oxb1AmSn7ygSnAHaImiZeQ7//6GX5EvayXIT2ZVjmsTGA5H4mInF9GibF+a4Y7
+slOz/y0PM+CktiVPN2VN+qJit7MPGXw2yyYk414tX4zJNfB8P575zeAMsX5ALcGE+X7p/zfE1n1
i1e7Qn+Z/3m/Mjr59xeFHdQjVWVijiXlrY/tTzygxzpqYP8qTw7zjzst9W+sTdp3B9uHWzWB8ykG
MxtWv4+lw78xDP/GMPwbw/BvDMP/EwzD+23O98XPxIyJ+5szVAhnbOl+rEn+25g/P5fMgAZlSwHM
wFaHbc/769b9bHMoiWmlmsU71tnYGb9lnf3yYtjj1sX9e0X04WJ6+88kF/6iLCJwDZI++0d2ux83
clJmj9pIUq4bJWf6dTMHe3+9nv/8ztBo8cKIBKA+55j7/e0gu20LfSavue6qEUZJb7uWZW0aq/Fr
ErISuf8dfPTnWzJZx2zsgN/zUT/Sm3Hx/iMAo59fExIAth4csAN44MD9/X0BGq2zgk03ieGvqfaq
tChh29+4z395DYQGpNrANqUUeX+NaciF3QuOMqx8NTuIDWXZfpLH37wiZa3l39cAlKvcDQWASam/
ui9//K7oxXHU+y8Cmv1cenF9dlo8WkohXVufyQ8bx4qk3fVIZMWdZHvkeQ+xHS1unZt7ta+//PXY
/MXzNdaUrNVZvzJOPrzDfyas7edB6WAgp9dK/4AS3vxwqSihoU4EKWiXeDD3iUkAsZB/GxD0y6sg
M8FDCzpW/1g7K2PPl5atg5LJzE0HUeLG6X/Dv/vFU+ML1VCPcSsASz980driCES+TBnQVdwkU32p
m7w8f/3rd/OLW8EpzA5UoTZdK+L340BHc9dY61W0Pg6gVwMq+t3U9ItLcAvfVTn0XZDkvL/EHHGC
pkIdd2cZMIue2WcTQdkf3obDIOZpMZ9DNWXr9v4aIlUnQ0zs15jsd3Vkk3dfDn9mqGdd5CIGFTyo
CBzSkP7eX+QfZNL99Li4CtmNKtoitoGYhd9fJbGSbnFWmOXCIbx20/7xbMffb6+9NVV3dO2njIRO
wULyHWWIZin7AWWYdc3vUIY/DWF+PcGQXINLsVH/MLE6WU7XvqdvtBjMpj2mEYxpKHol/6/f/q+u
Q0OWvizxUci7Plznn0Eo/eLt6Os8hg4DS/xPAw0XYq8aObqOPrpgy3IR4Xh/fjPgL6iB8Mfjjf/w
/qErz9hzmcLQ0/tj+qTNn2kW/OYi61B9txQh+qGzC4GaxG1AyB923m3cDZMl803aFq2aQeVAv/JV
ndlSPEvYof/0lhRt9fnTEsL1z+N7P6RbXURhgsyeqyVXmqPsQK4eYjv+zTD43u38cFdEFXHWsK4y
NJA/PLp/LTnzpxUW4obMsLcgbjFgtPW//7DCToRKW2kGOdOIlKe55bisjkbMYIgPstT5za1/bGoQ
6UNXm04FjQ3eqvZhapKI3Ux5yJQwLdHfM841W5svo2nup6I7jf0SICH8DTyTN/f97/3hiTNLEXbl
IELmP1G3f1yklFFxuk6DvFiNNng/wlC00geyIElBHee1tEUDYeFSDFPRd2c9i4zlUc9nAwZwE2Zw
KlxRdqjqjVLRZ2SF3dCpSHpiBMhJLI/F42CGHOpq2MTU1Ttq2G3q6smkYAQ1atADLL+cMCk7jkOk
fJ9Ax1BvlbmJuvt6MbvyKJfmuLymsM76oLZn2oa4D0x7sdzCIOvtMW6lCXzAXIfDThutPnrOOwUI
O4rEuj5TVtek6cwpDHalrKWU6L85MpOTkUXWeK3XbZ09FgRU4eVPurA9DKTtglQcZemC/zGJDoM1
WdgcTaENnmM36KU01FaKJ/UySgLi56drgk/mzVyZ3Y7M0DQ9oB+RdbdKDKVwTYDMpHeaGmci6mDl
HKtKqODHyLFucZUOer5ddHT2GKWdPWoG1Fo9kn6lw/z9hMHYGmy/lJwJfGqCWIIEWjQoqUs8U+63
YZ54RsdvIEBsBugfSdRunmSEUQe4eEosuAE27CHEATGOn1lRDoWep4Glmnnk5mWHkV+XYLXH5tR4
SFZDPyEkIURE2E57BzP3HUkbZyRgrppdJo7it3UvdJ8c3cTjpyebaI7LTQSvjVyWcfG1xJAvnS0t
ftFzXV5gTCxL1OwkJTIAM2j6idRNK9AlWccir9gcq8Sq2GA7hN2UW8JruNljg2HMl2HSQv4YizOB
BfIZ9x9fooIMTgaKE6hRaG0rImqDXgvx0/dy7mYS/A9yU1fBQxgHOjDCq6qNNeSnZbKpQhsxZ96X
jwQgzlsSTZKNlNS5h+uw22Pz6a4In24PM3pzf+6q4rpWRukMMNcEJGkoQYrpYNMY4eivDd4j8V6T
V1QgOy3hzNs8W4ZzrSEY0oy0IFlDiQJJGOq3btbVu6SMnbvMSAE3tjl6/dRBKljFhmdDYvP0SJM2
7A7rI28apzDn9q+d0/SHbpQ1BoSVbVtZx7g0Ijc1tIF4QYBbG6WS12SQsdoPGXJTJx2Wq5qPw5/K
eCaAMVkeHLUxwPgsyt00p/2p1fr8WFi14qpJprj4MUOepJN6cVNbF13SYSdJi3QQRS+fo2ayfKMg
BkXqyu5YyqAnSTTIMY4uwzZdinFXOKl8HUW5c0prvT+g1sPN0oz9yYiQN7RxOe6k2JGDReTOvrMN
sWNQyW5Lhb/NFsc5DrITn6ywfdWFFm5HeyouzJI8ubaLwTSMqkf+1HLOmo7edqqbt/wd5QGZ1Hjr
SLp8uxR6t3PGQmxUZoZXleTSPU2IdJNkIkUwXZvbsefDjJpUuoxF4xywHbFgmm13se24+VzUi3Q0
1H6+nUuluyzTsPhSbKu7jro6oLuvnaWZ3I8kMZODmk1FgLam2y91BvCrnm1XQrP9MmNgCUYSlrYL
TBE0GE6nuYh10Xi147Kds2x+kQY4uFXUmkepGBJfmmTEYrIBhq8qjcd60pUblfi3r6E1R1tlqcZD
XgvcWfmYBdEMRo1jeMVVrKY7pdIYb0fmJHSrOEaVPpKY6cwYvmuqbdF/1Mcxl5qtEWUWHB1deOks
xC6J0vG2a3WQMg7GjbZNSRbDhe1x7l0cDSjdJ6OKpiBphvqLYzCBuHKB5mUDc8S5VgrU305sxrHL
A1YO49K0Rz2aOEgfrMz+nBtjd2kRyl3zitojxvgc674tvXZqaexTxK6E0lfEVQtM0Lsq7NsXy0hb
yIct6RfoZiIUmlL+NtVR/M1YRlmBnK05l6qzUmg0afGkrKvHapGGkrt0kBsMG3XvVNeagrpMi54k
5lrZjeQxQ7JV6NFRslrsN1rTtNaOPoh1n2gx2r6yMsuAdZwJRons9r6ckvSyYPwfQRJuhKTA8lFV
2L5KowPkIJ/XZWBYJ/oo5fMUjtEDYTbdY4ux+WaZltX/Y1uP0jxkL3GFHc8ts9DEHokTb2OvSns9
MoZHhNIN3vJ0Vf1qOoJDT2ts/TFpRPLQl8ULbIT5LkZteKzqeFsTabFUpEq1i2a7OnR4jHrItmAT
2SCLybPbNZV5p6eyYFRlG4rEfSaqz5kub2yHlJ45NM9FqfvaUJ7y3L6gJu48E9mWLXVbo1B3FgxV
T7cLe6P07f0Ytie0HofQRqSuaElzHLL8KVG1TWTZV2Y+w/FobMlN6ilYMAhp0WIGAp3XPm7K44jH
DgjwZENPso/mSmzhMNsOcIHeKGl1OyKnJIekLGW/brvPw7Qv1VzxFRIUQbJMQSROkzHuUe8+5XP8
BM5CX9d0zcvK5KRjwfAG9GeA0jdNY+/keqNH6nFU30h8QWTFQRhYHy4utcaRblfmzkLCtBt77aDf
TWL25b64RKHYibS9p0oItNni10QHJcxvxmm+WTTjbspxqdJMseijkJG8QQC2c0D1gDSwXCPRvo6D
QdSLuBpC2EuTinfOfNPk1vKRXiM/NKBzqLOT8ysieO4GDveKlUrGTcBoXRtgCN/lNOUHpQCXJtX0
JMm2kUo0nxEGFJ4Ul7aPAbn067rc6c0U1Kr0ddKgRjgTBCIsnQBSEZImZffViKFGOKX6oirDt7EL
b50+AjFMDtNiXC0x0xaVF7psyeskosThBKSeUo7P+EoUVzakJxPvgjvXxUsyYsRV8jsYIDCBwR3U
1ujKSNXr4iufyKZLWbuTSD9kk+Qh7FUAhltPSD1YwbPmFXNbIChP8jDMVl9yESDkPRkkt4PntQNB
SgMJCPspbrZ5FL8WCL8RMbuiIQSxn4EFWjIUEwVVYB1YGgjnBBz1vPQZ+I/oAUdBtAvbVdSvgw6p
05OIsDvX6XxiSAaLHrrl0MVum/GShXpGvrYH2HWjxvCbkwzlTdhkx17CNjrrHIZqjT67mOk+N7YT
DPp4zByr9ppmAGodF2juy3Jw46TeYMe7wy9zq9QQFKM1u8NpK+nacYhhD60Wtwk3STJ4JSgaNdUN
5QbP8RcQRJ4kJ56SKZ8kCzmexbzvxU59O6n9W9lWAMsjYXlGJD3bk3lX1LjW4g5tL7HYsS5WoIy4
Auq4dQato4XA2xKj9UVvxodqCR8LpXtDYh4B8ewO6vDWaiO2uSzeLhG6VWS26ghAm9Uq8kJVfCvL
F2lZFmbsu3K2z6WTbYvFOGrirrBIeleqyBsT+s1MJyf+h1tm5YReVX0NgOTTkNuPSz0D9cgybWsk
E+MwkZ/TTLlCWnq2u/FbvAbxjKldHYzQuK/t+m1CsoowWgVxytNF8IjEOz4WYjUAOgBakImnlde0
AiNAr23iUn0kWeNr2sysXhejQnANLW7pn0tTuGpvfQkT6VLykNtpOpip/jTVhbfgKQpVXoAluSRo
nbtIvrYi6JdSccaL62mCKDKbaTYaGYDEuyStLy8PpgJKQkFdispVko5zfAW70VfYcaUUjeDVvToE
yR27hq54Efgs0Akb0ob46Zc8Kq9mNPEVPpmi9KoFSANstKWZNh0wGRGPe0FfJOokMi7oyipMWUsT
qHJ+73Q5yIYpUMrSW3JsO7HslV2F06FnQLY9nH39RpYQiK+1eXctos+jDFS0elCpRtoi5zs3bpsx
O/QqMeVCfpSn9LCoziaFiJGZfYxbIjoNyWcjvY1CPqtm2QzqRKw97tKpgK1gbyujPOuLjjfoSw9k
YWVZEbNCqJHkrqFzrfWYsnaCh7oroy/24njwGe7n3PzctG82OlMXdlLqhsLcISne9KiXE7sPslJ9
rQ15jarfZi0TS/RasmMZHOHHxQOhbvcjUIU5yl3koLssMbw0yzzTCbeZxngvF4B86mdaKe6QH/lp
MSJZkEn45R4ptM9lWW/m+DPV+IYUn82k6duoGuHK1pDcAWSUJLXoTRBazn4KuzXuy7WpGdUh8uum
OEiUHKSs7xt4bRUEfOblBwqjPSJUvxVhMNindM5XZbTXY18RoG2gsLti7ryZjDqZbLq6fC2pN4zo
W6KOhCqEG0UI38Zgjtn7oMovIMuCedHcCn9BosEI6F4k7URHjdc/gnG/xz3rjkyGYEVUZ9kjyvUL
S9kOa+wzNLmOkyRwFtsGGkPrzJeheiyg+uV2WPtxfKJcG7xO+9LMLHssK3XR8ChHd8CoMd+pwykX
d6XYybjPHLFbhn06Nb4hCU+UocuOfj0T2aaUkFX0xkmCm0EYNJZbiYEtS5nXKmGQmeDwqoutlxsz
Lz2S1D4hUDzNpfZNB3zPfij24Lt4gzr40RDt+ly5Jzsp3cgtu7YUfbkyjF905s0oT315zCkfaEQp
/bwpGpCBk7qAy+tSav+Q2ARRH8bIOqFvuaaLQEBh1npq9aVt56tuOktQFzFxH1VsPlMieSqhO4lG
pMXcbjvWXl3cWeGRgyQbgL1QkWrTLhZ6kOlKsBIGDa33wAf5QjSgTDWPOR1CorldQjZrq8YaPmVe
G/gQ7UCBuq8u9UlWPve6cIlfdFtsB8SY+RUtjyKydkv/GUsb+H5nL8RN0j8aRs78eBVnuGMcnxp4
o/AV2V1xItZu0i8RmpuuGWNu37rJRtPX6qu+OYzyvbo6vRNfZ6fXOh5QkjRq2Rc/tRXRmXRLxI2g
vIiup+6hzC69rgY6hARDetPpmNQUVLYSRDT7RlsPlF5AZnpEXYes2jWmfKeKjrHhuDJbzIR4i8nC
CqkX2xj7XhfpwQIpRDVrv5hlivrepZ/nq1rO5/KmjwRpZJLb5nwhMYF9A9HDJeWrdZJxcSSbbCGU
Mn5d2qfa5CUvWFKgVkwxTzedPQhPrqRtl2bP7s3VAKsIbSNUUh4wSubHvDnV8+dSyF5Nz2aJvtmf
QjhbRnIpk5WA6SG2cRUWwWW5KHHmgStLzMCaPiXycQjxAgUmqn+TTmrlWWIr2q0esp07W3SlSfdg
B7FJCXYwm54/uins+y6/x5Yw0g8wO0hFCVN+x370q05jSlsUj5SHUYJz4lxsdQn6aDrQBXQlHTBi
Vh4qVoq+cGgAtNt05ZE6xbHV2N/O4yFVVS/SzC+tyAhUiQAYsNZTf9ac75R82SqZC19MwjmW7AIO
fjvZkkf/HAwLxYcxUc/gD1mKk+7s+eYmB3aL3Hj4vTw6c08ARo6ymu3Cpjt0CU5OM/taQTbrq/br
IBnnSCXWC6dofz12C8CvWrs1ncWrtJTYuxGSe1ov4hXQTbarFjsj9mHaEBiOizClDQCB0rDS67I1
D0VCklsanRMNPBbeyrBucQClW8o+GjgbdKSb3NnF800fin2l3ev1g81wUCjgF/UuL0MCMtMABtgG
KCMQJ/MQk58lt/21RSUJjJmNGUUBVlgkkftCvrLZkyn3vXEdjWeTu1Y7eyctKvPQp2mW3EGXzln1
MirwYiQXv8qmMJKnbmZuX1mfZn00xjsplQIUiz6nO0SXWgfTIfF08ruOTbTxLFuzD09VMfFEWQJj
YaBXu8J8xihrhcRD4KnFoFlWLz0pYvrKtOkCS8Ig19g8ltqPmptKXr8y1ovoro4fDflZNo9teBlh
RRjWZVYGAlyCob5RVT+li6jMB+pV0wLlOm4V/S3L5z0IDK+i59dN9zhrPV3L9t3obNSMb7eEz1WM
rtHrfq7fD8tWd26rzvG1ELN5VO3VaDiO+pvSkGBTXXTQS9Z2zqOzs7yIutxqGatcNdGe43nFhAAt
Xmlc5nJXJg8W9lXlzq6eNWZ+k00Z+CHT3qXhHaguz0j3iwLl/1XXtzooQuWZDWPYbSFYuEt6YLfh
glb3RLQboYfidBcPiXMBhDLrPViU3J+GzbIEBl0AAlK1OA6SNFj6WzjrrmHgRs6xrdMYDjqz3DJC
hSYHobBoivHhs6BCL1vXarqNYEZyYJGqsVHS+dapoNw6Wej4psbiZUf2c9KPwtcyvp8JOlNCP2QJ
y2AqnYdFG2/kin0p/fdQ6g8c2hzIgNz29VWFx0st7mY1PuTmcl3Iph9Xsjfh2tJzeqQT4RU5DdXM
+VSI9NWiApYiy8cyjF7wvMjPg7ZXxJGMJcyFcMrajUHeRdVttPaxsfDf7LuOglO6Fvopau5FdzUV
z1K+LfNyY6v5WxIzUKW+Ok7oPBXMW6KjbpRLbHvalg75p1mYWBJtc5MRiVPa9b01U9CN2q5JMQ4V
2TebTILOEDcUdgeJjN4WwSbLvIdhe1cW/eoSY2U9tbU4jN1Y+sCCAtWmqYDPMxuIA2omj79n38tf
yCnw5cTcr9Z2tZ6/LJp8i18fjziqlW7ZmlLXwl5j1q2018iKvUj07lJgWpeUluGQblqiS4eQ+cXq
loMIFzeZU9WF0k3+8fUwB0rN83mZCLs2wS+piFJ6Ysz0aN7nzb2WPIQ19dLs93NzpU2TVyY362a5
qsYdTu2gWn1V024pxOdUovgfV8pRGUjWeMhoskV98WTLM5bsjZPtUpItpVKgqR6uu7SgIm/ss+wk
UB0L+QJbye/INh3T8bmQJJYgYzvIrR/rX8f6uFBlW8V5gZhmFtib5pOk1MHYXEXNnt6Aj7vNnc01
spujebm75NP6IQehig3yQIw5WDQvm7UTbu+dqGl/yMwo+NX7MnMXIA6JIe7GhZUkXoKmH+j+yteK
KWg2Ng+SYp2M7mIoXdAL66GJHvI0J+SYpmsH7lGTbmpHetQHeZtSkIUqOYw97i5x7WjxF11yrrHB
USLCnAO0UGFv0KwBFAGDVW1OVExbylKIlj7F8a3CUq5KMHiMeKslNQQ+fS+JHJxEC3ji2zCQEtM9
y1QQE/Yao7914oMuPZdy77XSm5jKvSp/Qevi5SL1JDoSbU141GNlJXzclPl6eBCJeVLXCC9b2c6i
3U/9iK2LOVM8EermEQmxKWWipMsc3ETixUtK43feNGCFnKEngQCTbxvv86i9T/XwNunPAwQENfrC
DORZyj3b4aBOFnZVJpV3zjojnRDA74u8hfJ107NIyHdla8GTJLzvTaYYLPrnrn0kHpUQyH3WPoAi
oCcyuPCtT0UT3YdZx2RQeTneuQymnPs/OTqLJckNLYh+kSLEsBUVMzRsFD0NYmZ9vU954Xgv7LGn
p0q6kJk3E4gEKwBcSCNGqHpXMt2KnN/NDHwZhjeEJbGX69UrCmaw8Tx2ayIquvFD5sxc3jahRCsS
NmVHzlLoEj7kqNXbHD2XUGeiYReBXXnxBQJhXaPCBSMO2fVw6ruTpiy2MZnblg0mVgw3Vjh1TK94
tPL1ZF6g8ToOfFIjbrOKUN4l6zrhXZY8Ovwzi5lF/SKUrKeSsAqHhivfT0PoDnkk2XrO6q4pbwEf
NSf/RfHPNC4mJFWN2LsoTxP24RY2X/VHKy9ui2uvNb2PybZtpHU1ma7O3S+uQr8zdkpcWVNBcNOm
lJlJAzg7vHYuphZutmhnDbaemqONOLFjkJCTBCtagOgA2PHc+hUoPyfau0lS8WWN3ChdjmKMuwRb
VyCUfmJ0Hqs+qxSnv2a5S7nMrBp9FfSMZop4GBb9Tpdwskhwyanbgztvxh4LuzRw+hq0JWqcwuSK
FKghMQuXPdSrElgp7RJXbLJ1Z5vatM55wUsq0ELaGMffXjqp26GvYAc4mzeDDUbGG0Q/zzLNb3GO
rwp32dMyuPVs2RLASWr1L8c7L2qI1LJML84GT+Vtq+TWK/TUw+gVkvRHZNylueTe1AYbOcYzvrU+
kqVlhJbWVjpshty6iNanlsSnaAlOIS6HlaZvwoYRF1e3V4ef1ZzdU/Twp3fzUXWUJN6kYuD3AdYx
oXlLDGpjLHi4BK5efqmZbG50vL0cHB/C0xLoK1Uq7gAcCob7yfugG0AcBttCTUaxzY1KiMNlpvNw
p791OdpFP7rlEON6Nj0W3F9So3CEtCYfzMKWNFupvfIlYMKgF89GW+5Z9tsUoT8b49s0yvQj5Rjq
kVMTaiJGIa7I7abTrL9wst6iV1RvJfKdvNrHecDxKUyvbU651MSfUe9/O2lwOYH3+hlH67navmyh
66p2mGhwDX4WpbTKrBc6ajK0YZsBErGsmrQnyi10TTXfDUN/LDvMu+YG2GmfEp7TZhKQSOlouk+4
mCAM6yUstia4UlQCoYOkYYq3AvC/9Fzukm1rt+IA7qtc1VbAFa3eWPp7lZ8H/RM77S0FO7G1WfLm
IPS5w/fUadhST/6lhLaGFF6xKn/rrjulkQoymUHW8qSDPST8HCYjSjYU695UD6mku+l0kEYyEdJQ
Zkae/krhX7SA4JqJ8bGU6b6Tv5iAMh1CIv+ZRwMuUMAAJnsQ/0zuYfKRBSAm0pT7Yojvr5WwB0yH
RH5reOWm9LfT0o6dnkUS66BQ07f98ozb6f+FZ56wrJBS8vq8Qix/Qz76sceIhCbGgXFrg277cC5E
MnWkamkudmNOkn8P2X1SWZn02pchuMZA37RVtZFU3efM5TDN5akpMzep9bOCr6xQNtuFbCNMr1fK
GHrZ1D0HocLRKziOS+VJYKn0pH0l1a7RgK9V0VkG0jBz4Rco86mlj8T6ietHIuCvGmjQeS/7+ZFZ
t3XV5TRXGpkDXfl6g11V/MK/wMN/QoL9bRz8Mewlk3ca8EHRhligN25pFOhkk3VnYVAMTzEuoz+k
wz6OZa6rRz8fL1OfbNToAb1FUEDNR4txfkZKXBif4izeLX1xkpv3mNwknJWeZcRRefwCf8K9EPce
VmG3ZpAvYVqvZaD5kaU7GNiMZkxGhe9BhjE1mR56jsoJcwfgw4MAR+mGCU2N26uiMAqw9DdgLxJj
U2H6Op1OILlQadO/jCGvoXplGc6CgCV+PW1T3O9wLnCJZvG0MKBuTOqhz7StKKWeVSnugEfQwprU
azbm/3askSqcX0C+8BYllr437joRhAn/QYvfsUaq0MIEg+vJlg69KH6IGGzXOmqKqcbTomPLxxGx
T/kROkGFR++li6hlW7Hvf9Ol/dcnw7/UmhWm6dxYRRNX+VMOM5Uq3KsP/fxN8ObFmvrjyE9JJEPG
RZzJJiKnwEfwORPYYBBBy2l+YzQzH0Ka3cd8bk8FpnSnqC4fplr7ucTtnFHQ6vP6hnX46LRy99kr
RKTNKQGiahHM3pQq9zkKf/D9ewpR+quX1RMY4ndaImZv5H9+PdZ4desx0G3N/JpU0r+xn1gLXhnE
qNN7T8EV0Rfg4tZFl2qrEbptfnnX81VXTY+fAKaNbO5ltkIbtMcd/qTD/7u1KvwoSnrWyYBYYcrk
FVVwzdleXBQbujOq5ACaVjitilR9yCPFd8ZEkMe6xtlrNoBVe0BJpQgyd+HPfCWYBPiDfIH/C0Td
yn9V2hNTkCkw+MNIsMckg1saEP2iLuD7KVnO2FQ3EcT6hQqdEZVQEDUO+mtN+wjjeUVIw7kn2yRc
ym3XiOsI68W+kO8QezBAykqejCNGZIYrSdM51FM3GNRrowDfF7RCdaz/cNG+haH8DM34vcI3y26t
imorCtuoKe4tQ6+dK9lfLAgPshjeSANFaZLOD0WMH3mj6m7R67Ty8sOIEwgNqd/hrvdAwfNY8F0u
8Cu2UyM8aSZ6FkKIt30w+WgZNgVqA0Bx46r36X4Q2nM8j3sd5yUImzVa2nKV5MtbTBbgS+16lyPD
JQjGsQYBH8AJr32gxwBLl0r7Msf6LEhEySTWWZwAjaaC6aDeBun0gTPavipbEBh5lwBJKpGxQQn0
NI3oQGTKRZNYSCtJJo5axE18WiAdZX8ip7TBpAUzfw885MHh8T5Ws2updhj2iNCxjb4eCZB3wCjo
ZygqXKnPb2YYXoZ4wpBRNndlm/2LYoDjtnBQeVzLaPmDC/lU63ldjgR0KBX2Wp0bRgpYWqrdSmW5
zRgp2fqSBbagp3shoOIoSDt0RWL+Ct6sEb8YiZRbMz1hQ/4csugwduEXnlVolaZ9A/yJa+UmLJfK
V/reD2SggJqcHlwZ26XH2F46VnL4B+6Kr8i0Qb20aQ38UEBB4eSVCv9wRoqcQSfqBaBA8ZjC7VoV
dpNhdcFPyJYq+qsUr5rG3CQwtbkwbYVUXqNTdLknVeywY0aFRRBkcy8I/Uec6Y/ahHyQyUwFKgRF
Y4njYPI0yymrV7xqseKM5hLzbB2atsA8V9pGwD5mla0njJhNa0JgsIDvEcN1XeTAL6DNw+G7jpVn
Oq67IfRwrGNFUCnakZ2ZGZk/B+zuXCxNXPCLA1F0qzzPN6Upn3StuxdRuZmG/JKkIClMmSHWMz2u
3Vn9G5PuioUYhdZMV1OpeVFQXMw5O1GZ1nLcIwdS3nHjWQml8exTYd2UN2N518qnJfZ3URT8qgo+
TSH0S824jvIZceoxVGYcS5PdCNM3JuTMsxKgs3OW2bjUSupFer4hKGZb6hU+Wbj6JGa1NeZ5nXWl
Y1n7AvNYSVncZW7dzjCdgDmwsIjfE0jujZVtUvf0d9XtUn0fxv/kF0yH75iiQ3BL99b6V2BlInco
QyAfokjxjJkBi5exCNCRW3BmFj8PYIl6XUL2JJi90noToYcbMANAaJ7nmdMUdYuR8KEw8UwvZLel
i/Z6tRIRL4jBb95b/pSpPpaHq5z8nQz3qcLQHZT5gEYD8h1wcMLy7NduVNIlmff50v7wFP/KBERf
/WxuG+MgGl8wiY7VQUIv6Rr9F8jazItd/TE7bhrpIecFHuyt3eKvnUTeSx3d5D0Bwl9p8axaNHuz
+qFM+7nnq63hGVBxprh7R0RDFiMjNG71KcopWos/D6E9Zneca5ieFTACw5WhXjos3dHY2AHO7En4
ytWO1xWJPDaONFe5o22R3jNl09aao5cHtyMJOVtbg5Cgcwl6cExlb+YfJoh6W8ICL+hQpH2YXaSF
4BjWOgWnFFzoYjsbwUlKZjRcZMqS5s6UW7Syz2NtNyMFHBe2GXfJDp+fB8oLv9dvL6ipNxvyCjBa
1Ky9lYtrRRScxYp2DXN/aeZ+WFDw++9aIsREI4eGX7184yxHrJH0I/ckUicLkCHsWo3vtdq9LO2I
55bCf1IaXSVt9Io42cdLfciXyNMmej1maoWVe2bYQLT+kcKYjNVFH5pvIWztcnwFNCVQuTgRA02h
Kd2ZpFRXC+6EWLCalbIiKt6djJva8D3Qt83Y8MWW4PBhtC0p36gJGjveYiPNWNK/+ugtN6cNiQJU
+8WTK8SHr6llpke2wOADI6qaYWuWuKgA9sjEtmEku8tAWZ3nT0oY+SkI59twL0JRI5oLlXdEasL4
NhgJVF/iamLoT63xrJPpq9CNiBm2287KU8JDnOq4FWEY2kQ8jHnidzBWcn6Rxj8dvUrIKjMlu7pw
XtoGvBitFOZ7vnHYb5NxZWdluS7mwMMowcu0ewBZPV5rIXSm4pADhuu8XF1FglcsYLCOJP8xCcUz
aMR/Ulf7cakTn1WipB36GvBSeiuWV3K09ZANPqxeGNeT3PyR7fiddbs5maCmIsDUaAwoFqBqSerg
rr9tM80Gj8mEk0FwFPFQexzGHbxK3Ja8nox6nYvtdSGIYFlejM+0Kyq+XFzZMphxnHXtRMlJSn91
wx5YrbGNvMGtmfGrlYZHXyTOZIx/iWp5OWlbJlwIT3rHI5iXFnkYqO/rDx51PI44eOOrjSG5xzq+
6a3yDKaZ1xJ0W8MhvghWIf0li7PVMDS2pT7a7Fqozjhy687vDsKwq0LCEPYJKWoczS3WOmXLSdgS
0HXM2HbsI4LBO3ENdNl2uEmTk+SIJx27cutdrh/68p4PpItJsFPqe678alAj5lbXzkYpeaAl1K84
czqw0E4E3j530/cieLXlTfKXNB8i3SdeE5Iwg/ydzxKd3cDkC00kW2CPooZxrh1JnsZ5n6qoFIOj
/cvn9wz0pP0Vzf2SrMABJOz898qwCgKPdynLNkn7raoOykY06PbMTqjPDxnTOURfi3YTiBiTsl2g
frY5s+Yqh62L9Wg1hs8J/xwJ1W7phJrXizdT+TclKBxcyToK44Bv5CdKB3Fw5QyrcavfhPKCsjN7
N4tHR8MUisGLzZMGg6aVa3laheFOyVe9sAU8x3PUK7G5S+qVOuBDb86nLr0zeTlqtLg8wIEBxf0p
NBc9/iunS41pXLnC+VxLj69Y89yuMwej86r9EZTMbd/0fGWIxFCgS/k2yXaZek74JlwLV5myJy/V
nqq7hvQrv6AQSITekcbnWDmMdoX2E8fsRHsN68hYKOy0TVfxWx2g7MTh5yUXqnda8Gg03A29zHTV
wZfrD7ZXEY+EoCa1pPWtePGa8pmVK6O8GkLiIQwrzA3J6S1MsGnnqNQEAYaz8YrgsUx/huRN54qd
yqiPmeZO0q1A+4jCyjAOcwP/+55ptSOOnlwia8ZY+9lNK6F59CkO6sAH5mEZD4W0q/IvsVXdevZe
eYVy9KYNmL+wJBR0zbcpXmWxeciHcKML5yH3S2mw0WBh9dvQa5zgHgZ2o7iZde4nrL2CNc0Tml2J
maxWhf45qeMKWaDdldsIlCLjF3VgQwKETtJpDs6dzogiO71I0zvioK7d9NHNWmxerXA+NP+KkdOV
vTasegxcAsnHKDgYTnr5aOQV7bIcyX1L+aV+Hm0w6U54ezog+/fqrUhvgUZl/WbJ2ehQZ6hLAtR3
yjoQMOgEdbm36ZknxeDewFJOgM54r/JzaUlAgB50NnPb6IdT4CTlwWgA0JF7Nzsxf5P56dLokpa/
fQqQDmtx1qpjQdLhHOV+JG+ScdO1l3E6S0G8xU63VlcQKQNNPBrcwPhBqhkbayV+bcUJGPSeoKz7
MjhyhsJvGncKX7rF8J+2M3aCNXRoFdtIqfLUI7jFFvmskp1E//juaTLYCRe03uNkPoQBNykXhVF0
ElCAYWPr8uJUZDylntITILUeBQ56i0M7XxTQL46qkKwtz0nwgldZGwEb8sMARY2drDbuO6t3h69w
+SHYII7+oE4QQ3tijLIG9HGyw/dxOc/tOgflnVQCmFTo+sUdX3Wvwr/fonAxF6I+x6MwmhG3oRnB
sNoRJ1iHu4bD7fypCG8jSppS/VWWDVKOJvYLwyt6Z5xN12QKa8MDVnoK6grUgBEfBw9Iap6lcCeV
t7wn7Uo/xvN3UuwbeZ9PGBpOB1GFSP6eQdsNXujoRu6lDDszEN15Mq1nmPlYlurApONfyvuvbIv+
ZvUrQVzr0lXr9zlyKAYtSzkGEdZR47bDBHBG5JYyKnW2NR9m4xmPa2alUveL4Rb3+1HdFtpX1n4Y
lT+EpzT50LCaDFi4Pc24zahlZK/Jv2aeTHXFPyoXV09Jskk3lrlBsZ8NuZuq2yTaDwOvurqekCss
0vtYHsjLdlS8pE13NjclcmxuIfjLEeXZF9BL1kOLnyWRligAnoVJuqb4Lc4fRrubtQN5Cq1+muef
MfrXiYRQSE6N9Z+Fx6WD8CxCl527ubgfRHzDxU/wcB2XVdMp2ZUYJal/2slMapf7HZb+2xDv6n6N
MZqasBUBY4BWDY1jUP6W7AykNSz7XuU6AUr5m3wBoFRn+eCy4yXaYWIenFzxgKwM0Sv1byz13QZp
YC+c8vCZV+9VBK4MWzPkyzEp/brFRRTMkAJthZ+R/A9vtiI7av93o10KT2o9LOW+qAiEPXB5Ih82
SxT7WX5tlvcQUgont70cR26YXAJW/phb3nz4R7xGh29mhrv3QQ/XpCbmZeEP/fvMcz0FH5n5O4o/
sfKV485KZJjbhm9d9WFAyFgX/IKzAmQX3Q8WSxu5XU0hPmNvghxvuXVyBH3NY4d23Z2UR4qMs1H5
Uwx8IOU9+oEgb68JRtrmUPi05HbY5+U/RiBX076W9F2FWEVclH8nXBwDldhgvk1IdS7XS51z6WS5
gXaadNmHSUR9Tw+Oujsm0r40IdOcP8LhQxsGb1omt8OMNEEr3yqcshKgswj7brkXFK4ZpI8BMJP8
xKpRX8ENjk8rNBggZC80CYlAy2mwRDUF+kTNS6tjhRYc3UpWrsdrpssnaItSOBWaL5BXKCkPHesp
Qz3AWCgkq3wnPIeZDoiqfJpwJYM3d5yHex00FXp8AwnQwDVSctdzjH25iTlbyUMNTnp3Q5mB47gi
PfTWNbtdjaQFSmigXFIU4fdFhEsesU5qnO6TRvML69qTlWcpfxJfDYCOE2Y7ub2h9EagcOsyB73t
apksux4n1e60Pz68KDmpSPZVHbtzHCOVD37feE+UmY34xwqOQX4JrIeoXDptI0nHUT831RupWqHp
hzlRjIeG6CTZixd3EgnuiHFVRcvAgl6VeyGEqVQcGfNSkea8lme3Mh5F9UF2kR1aomsWui2AN8Ie
E+HVI0Pp6MESQrTI2A7d0ayaTdL9CcPXFF4w9EZc5WZcX7QxIZGqN2geap90NPlS7TSBJRbdObuo
sSda+1h7U3vJrvvIjxmVllZCl/bXQgYP5oXHCf0Vhq9ZsxGYpLlrOKYzYK6M6NoRuAoqhocoXOB/
rOL0ErkGwNovwuFScIAQi9qBWIR13q1Erm8kRrBfEfFe9tmT6Uvqq73gO/tlwXxHGrkz3c6s3nQg
FNErQpcQVIEFjIGwQPdl7tUMwfpEsKiwKqT7XH5YAPRxg/A6OeEJ7vZQ0FLAv0A5j+gaC1jzrYve
5bes9VWcsaOUDiyvxsFN0nvVwsl3v0t+G+avLts2SOPAeyI1A0UgHOy8aD9zshq7g6n/e51Etedx
/geh7kTzuzpvzIDwKcZQ+gQUqjA/4wgqh4XTGTllVYGVTOclgkBBJ2/6aSei0E+UHSoEa/orOohQ
gU229qDRAkE84FbugFQjInPZddIBCaMjqesa3D+GVZfQ3aPHDJsj/qbWLLpyMzu98kRNFkdrrOTt
CXyaEBLiWOB4GuIdsWmmbM1kieiPUPrI2V/RUPTob8b0L2/+YcHqSsa/hBolQ/KCI/cC+cIDSNNB
rc5SNtL+mBZ4LBZwE7eTfyYMwjQiB5LkcwRXqWXMlYFOuGpUvDFZJ/Xd7DuemJ1U0TVHJhh1Y1Cf
xjcuCGbVExc8hLUVCD3PHpRnoVwi0LqaKIBPfTkKFjivXQgfkuTJ5PEUzF5Juu6SbSzyYhD+HFSr
pv5Kk5MUH8neXUaCWYYP7hMQKnFnlHhWBybAQsfZWFSBbE9Orb3m5t7uioMo/5To9Ptk34N+Nj4i
DXvmMWh1qK+U5K6/hLlPSgmpVX2jOivooprpi7Kh8y9r3hhS27cysCi41/LWJeu+fMShN/fIaZWn
WXzILLXI9aL6bkh/cnVurSMRUHZn6X5ZO6+8Y2Tk8lsA3sEZAgxfxnB5Ibsjs/h/ELoF/5nqOKa/
3FC7Kfrk5VhK1NAPFYvnuHShLmOx52BQsiuKJcGtTkb4lAaWZKwL84ldM3ihzkcfNw+F1NDoahik
YwNKBBfzgxsjPfTr7NgsvyGBMizBHecvxWeGoLXqnmFE++anYOm3CCDS8P8UaOH4fd7aAXyDgxd/
uFY8AY1bIwDpNacmMFJDxhC7i+bq7R8BGVm/keT3dqGJWCgI22NhuBP5A63zUm9KEVo/Vwtp9S1f
hrabKI0BKwKQRZjv4pm6SPzesiF0Upj3SXps2HAyOwoJ/45/E4Lr1L+y+K6QsBiLtEnVX3P5jL41
1BEEc2bKZ2TlvpYne7VbcazmNa/H+g25p0mODgmIbEsmYsq8uyXD54CYSLVQd63ITprnEyniuu5r
My6gxPymvojUOR5XlBVJ/IM6yYRDIGxrwZmGG2vIAEvdLMc+IfQ429dGy0lNtO7ramUlsZcEs6Nz
18F2IEm/engw+DUdNGivoNo96Xpt1/nanFd6+NYHTwUQujBUT6fc81tRR9XUt5bPjACNpvpRo90g
7YnrdElEBW104wHKKxpIJF+L/IHSdJcanrUcFP1ObJFVncVwF0BmBE/tinKuI6JVAG97ZG0NdewX
EUsXLO2XiiLKRBqnTwqw663+6Xqe8M9o+CkVZwbvsdvgECJwldBTP9lH+sZBU28S0VcTMs+ABK6H
wkD8lPTfpGIRhqJxtOFpVD+NdleSTd+Ejt4T8sLQvSqCm7Yco25tJSC8BwlKIFAZQ15fsULvvRnD
VxJ/lYjihoSC5Gulj+RMDkgB8SGRjelJOIzWbMSIsu5JpoP36MjJ7eTAJbcAfdqGJr7o3JuQ+oIQ
MKWY8nTM5YZ9leyO2XL79qqZ3INPnwv9iU8Pg30jPZSp26KOTSFj9Rsr3hD8pQDr8gCstg2Czlc5
Iud5siI/rS4IU0F09Xy3xMdAeIvKD2HwQdLU9BblHEkVBGNAP9xEEZ3jipSncaKuEDxIBoh6NtXj
IHkthHl2aecrlNgQ97xWvyniuqEEQHndNVEgkyH2g3bNJK7Jx7Tdz92vxE1cQ3dveGmWHljq61UA
05xkhRhAr36WJf8pIEylfoGeLLb5pxH9q6R0q1f/TCBW5XV2AAXhlMa5YHnhCMyuahh1GhRSjMYX
zH3dg/cRLHdIer9CtsujBOuLqj3pv4QANQ2Bzfnv/0PbQzLvEVGUKvA1NucA2tRcnJipN3/mnNjE
oqCGZldPnqrCIdOxBxUc+Xqi6MheHUEWS9+YG6MqOnD4rORrqzy3wmmgTJOxPFBo5r3cMlOg9tUo
91ys76ZgG2tbc3THH9mw++p3kYn16FISDIDmAM9ZLXUUwOmTfKBN9LMQyoYooGeYzOu9TJ54Ma0R
eXC8DJHKK8tTuWrLs8GGmWg/IVi1mEiO+JzTc9reRjIlJOSQ60C5FBYqCOsSlootJBpthAELnevQ
swrWpTtMKE1f9iMIGzg1a/4U/bcP37XlpoXYikMdkdNj96AaQqS4Yivibx4eMK2Pgd+5ArOW4SA9
YZdSXr5+G/JtoWBh8xk4FUCxC6lQ5L76++IrFFJYo5KDjQUtEMES91T3ZILS0h1EwqhB8eMW9E5U
wWJcomWThofKfGZE7DA+4p0ekSuDPG3CcFSxxTOXXzwX5hmesu/2craag8kmKXoQ/gzlGD+JXyE+
A4Ujshio0ERFfAZlXrX0mmOCbHgaPa7PWKzMlnZnE+cEgbCGiyvvLWB5l8QOZ9wCtSRcW4QwORwT
iQIBwluzWUOkOghyOefnF7Tys8pvpfi66uO6weuEDx2f/mEVmewZDqb2PDQLfgaXAnEBfVKPDkKI
cPsXc4Jw2oXcYxOVQJ/xJN2bYRSrW0AucSJwnv+lKrdqWs3wBBwFqgDXnCuhnEIlKI67sOS9QJVk
z4fEvPeQJQGncsx19QP1jqIzun2WnERVM4LOPzH1l4wNZN3ism+h6lbYEI49K+uRK9duuAwdlAyx
wikl0G2KKzydMGlkV7KGwElLfhxtsK4gc3ofGZ+J8hWpb+3yPQlXa/wnV2twXOwAyLpDnohNqsp9
MLPs0HxK8i3qAgAmBxoAwA/hrd/WO1xBucJwLKIdYcm0eFvUpK3CHpGDaXb0NvlmwX/H1QYAY+gn
x9D4G9+MV5hjZB2a5RUp92m8FRfl1qOOlCTGxK6xObCxZWmXR36Q/ZSyz+Euo7aEdnxr3AyEP+Pr
UvtbHA51dyxhAIP6V5E5FAQgZQkXYY8VRMKrUH2SLsTYmqs/fFyrntdJN78rwUuWyTHHCuX4hSaC
XcEi7cb+kfSRiwrGQddXgxB+tF9pc47z45SeiuWfirhBgekidQjCFXDF2Gn15WVNPdONEzghlC7D
rkWjAvShcGJ4rtSraTKaNWtZ2xJmFsy23sHmDuuwOg/RvyEN6W3EhvYEUSJDNkMkAuOPlq652hjM
vYluM0GPFYSzPUI0RgQMFPGdyBpQtT912tXiPsr4tKyPet50sYmefpunJ7F6b8vKy8cjCnrRpGNs
Yt65cly3prw3xnOarMhE8DKJO/3gWfAjWNlRiA+vzUfdmMMGzCzLrrPE8Yx2Un8SqUS9eREHrttF
bod2uU7ADUG8IIUwFCSHLzWDlclN02WUzuxzVXqOueICRnd0Nij5qAS+mXpGih8DkaCCdZenNWda
hf5dMoXTkxePHEPYbqfr4QUIvaoV3DKeJVUGWWZe/8mjhzBNZgOfKfJ923oi/9tx/ZPkTqVGDgrq
TkPExZ+NDSF04wpNcPrG0CTC2wb/d3mP968nPZp1tJ/oYu0L/a+gyVrtQtxHJ5q7aPrKuVIfqh41
OO0GlV+LsvsxTPdZGX0rk1FfOanmJSoaieBHHP5p2j03LjqqVWRvzEtgY82bwT+tz1AkA3IK6FFi
TRtKV71d9NjNqmqVpwAVaC3aoHQrohibZJ1G9bce519Bs9eyWzYddGDmhvrHtPiBdkVTf+OOJPTZ
N9VdxjzUrkG7B9HDUKsI/zC/ZGzgGjoEPjsEy3mR+SrxzAD3CHbS8Kf+GPNJ0n0yU9qc+wU+lV/r
V5sTR8+IAEVxPF8Y/hTAFvWuN/s25Wlf6QM0/klv1pIycjHtdQUBcvzVT36YcNCHhJs0u7VVpVwR
NXc0SWnsElTs0hGnikDolvbXxFzTUstnJym+umT3GkSinHl9lOxC3o7JZ1LgnoEmmTqmbmf1KYF5
v5RuW368lrFNUzciKrhNgXzXLAEE99N71200Apy1PfxQMPwzs3MRA26mdp7cUvMkVU/IO4Syqn4a
xRvFQ5rYMfgKdlZ+boarXG6kwX9lFmWKZw5nAG7F3PERBzGeGtcG0WvE4evSbQ3xLIjHga6P8Afu
xgStk9PvUeKYAqUYyvGwOoxh7enJ4ET9SW+PKSC71J7i/jATGD0ANOTJt/iqSXuwo6579Vi7izfA
zETIt5CjUsGJ9PIotA9ZqwDdiGKF92jSNylJ4RG/ISrRi32Ey8ZED8c5BcThLuQAFnME0xfHZ9cf
uLe32wIS5r0qERBS9VSNr/YiKGcMXhDvQVOoZ324aNklZEqQ5Zv6XmuPZfySA1uuvYEdprxG2f1F
zAacZao/aohLjReV/2IpWBeaCLv8Vk/PqLiOwVWXmUtYIDddfZtxma69yuoJ9uEcmYgxDhvsZWAZ
hqQWUA+jgBrPAYB24S09RCbagmwTgL6al1TaCfNhtChoj1ZV/ao/dU0L+MvQ/5OYwC6SnxW/magc
Og3cC/gfNfw+USbXMkdPWion4cIyUFmdzRINZOm3jIe1ajjy3wtWkec1vDAnT6S0V9SO7GyM10Ry
Z/Ecq6dK2vemwzCXFA2n7V6uIGdMHLNzEuUDVTR+OvVAIOEv1hA5oC8jTY8ynMBlcmfBG6s3wtWw
f9q00b5gto6wLWja2Fb/4+i8llzFkij6RUTAwb9KgLxUkkoq80KUu3jv+fpedMQ8TMzc210lwTmZ
udfe6b8abAxmeRoMZBO925w603TV81/86QSdzKBuqKMQ9aK8IPtXRQhY/swKT1gbnxqJ87nh2lic
O+dc+SafAd9l0B3r6tT/zspEDNO811hUxuA90578L9uGFISG5AcDbiKHlsDvjf/dYpIdfcCn8Pzr
3Df+g/VUMl8Qt0VorNr4X7kcUbzldfyXFZ98qOjCefDZMoZLWJy+sAQEiRfZUfxNBYosNxHsqArX
KSM2Pwy6UV+gdiEx4Fpi8sCiS4hZpmnXwubw4bjCCyV98WQSRmVO6KueUm3ZvCgxsKzFoao2Mi9d
g2e1EFs8fAnmx5i9lMkyCj3O/h+FiM/AQ8/WKguMEphGBxKb9WM4QRHlCUjo+mqrDrRPD7P8URvD
iTilmW+MjCKGL942Ei1U7R+aQ5UdrBzUAUiDN/XA4MqON2n7ATdCvzbGXs7cr9hP5p5d5im+tERA
ajNcZTGe6pnyzeQXiU1IxUvXMZwmAynlJuxdtAfxDJv2YNufSvqoE5kBW+w17BuazmF4Kem3pcxm
VlatQ6tza/kSsbxpLP86gAHFUc1dXEDGQzJAFaY9V+b8jI1nPL7M/rtde3m2D5pnG1M+FtewZQib
7JcMobj8lJEn8oqxQNseW+yGsX6szX1ZRshK9zopMbfTsMh3E+04fqrhKz5qS0ZkPzdS4pjyhdXq
K+UGGmDXOF5ffN3rlj5DvKj/V7xHOXodOZosg/5jdLVy2qAJWgmUOV0R2C0t71tkPgXTuIkN9TW/
8+Ca8ZscnG0sN1X1V88Hn0+AOYF/IFuAv2VYHDw68VnUnwzhWMfp+9sovoV45LL+3USf8cFdjKcF
pwhCjJWSCzah2Ek+peAqqrNWPa3xmkxeae2Gc5ydaGCIBxkib+Z+Kv7lsFQsm8fLyJRzyBwxX7OW
srxzZdw7Aklyj7yVNlvxgDtTje1sbNripo1uptDsu6OKVNAweAazLPqvDCIlyO9ShczMKNq4IFMx
quyROPb5+DdB1YxX0hTEuNO616H7FDkUzBeBYX66VZlcB9Vj0MlEEvOai8LVtWZnaC+j8SoTAiHb
X0WCKeGWZBQTo6tPjK/xu6y1d5uuzq7/ESW9Kq1HWp4TDWxmp46/mb9djCn6ZDhKtJ3GPxvfXQYM
yr8Br43Owk2fhgPIKNkLfNJJ8A15kVFGGABGG8pfyQb6Hm5qCu6eb2OcP2qzy8NvKNjIvCVLe7Mh
rMDXziOFNR9wHP+r+2/4qiTfLXPOIDuNhIswNQpNrxzpv/GX4hXt00tuvcrD1eezzYD4NVB8F44V
dQeFh4w2NqSXGz9ybf3UIs3FzJTrNQzcWny2tKYhtoc+b9cSUSBh+hJB+SsNUULvlrwWmTuRkzZs
oO27+GYGB2x/UfktmT86IjbAIFK/xnHdsNsxWlfRWou3QrtPM4VjCz/wqkXYfb3uo4yZqL+MMMQt
ZIm83Gydi/thCK4Vu2cxyam/aoK/CpKVATj8CA1il96b8NR3HCFkFPp3ZhiaWa2s4pZB55RYv7ws
2uJ0HJuXvvUdOz9P7HJr0n+wUJtmKKG4GnLj7G3Nddkz6p+Tm7Ug6s2ntnilPtVqGdtqq5T1l8LX
uMN/6+5ZEjukkQgb0coi1qwmCnCVAiahisr4aVpZvrd/0XjMay+Druk/guRjoOSoohfJREUdhVdM
gt8PgwWBA8pHfWNtJPO35p4u+9aPpsFLSs/J5ad1niQfu/FTkootVwDFvMyh0m5omkkYqf0/wRSJ
Xa3q2Zh5vre1QR6FN31H81aw+i6fP8lTkdDth/FbMx7hxA/sf0oxVhHzIklHa3zW1LHTZlmKq3uk
VUc4RbT7XByYkU4sjucXUX+i4acnrkRQu6bDYdA+sninTO+sGV432ilQnBg8emlr1t2AJQhyzHoW
gJTVZTFhZ/+ajyof1zUEGAKW6O4qdEjJI0jTlUbubJw04zyp+8R8z1KEhS08N7iC+mBG6+eXNndw
blDEOhLDZJjymffSwiwtPXNUUpPbfrbcmefVyHt2rFi4bnaSibGAqcBbUr9qJkO4rzkl/sH/p2ZH
WT9ogAnYoXsowvCBJ0wdn0I95Cm1KI9A5C7NdF1vtfCk82IkhmctX+evWhybZR7XHHBRpuFNxQYm
KFxGKpwEYXEKbmN1ZxkgBeyXRQpVsVmw+4aeu2Mr6Arzbxbkqy7Yj+qnMpjAxo7xLQM1k7HSTpcY
82KRvof5d2xf9WKvvQft2q7fQibIJEtqOGkZBygZKDmQoeDzpLCsx5C4wVVg3OR2x/JGOK2UC5rO
2BeHoQ/3fc+4mLO2K9YKQOJC1i9+xTbonE7eTqonJS9+8SzgLSftquMJiCH+Re5m+UHCnUVqg7YW
30JsFdq4lOXO4L+5dKFvzKC0JfxqzU9FtCOKbE5dAMSH1HCxu1szHOrm3BqsSX0nf8n8bMNrOsub
2mQbDBwXEUtD63RD5llTT/jhYZaPSv9bSbcidiNx5GOFwO6mDY6PVf0lLfpHDzvL4I/RZseDYGFZ
0yPHqn4y3zUGKpzgTxrdQftleJz6nk6Ag6rQc9HhhMpPWdkrA+SmYwChvScs3Q6ZKzxSrgjQcw8D
gXLScgLBHpMKQ1M+TemtJ2IhDW5W84JNjEGk3r/WIzE/z8Q0GXDSQHTbEbJBGUhpwAUX2GwLFWsw
weUMJD4QT4r6ZTb3vONHT099ciIabMA5nvp7tfqHo9OQv9mjqY2+h8NLdJ4i2Q6GPb7J37Fj4fit
7599CZhqv46UZZL4XBakGul1wmjXQuWG/CiqKNbslEMuG9blgiuiY9oxbh5HDjYF+XqyeLT+dsmG
IvVyfp+YZTZwix3Va3HMR481CsDUF0GmjLnV6n2B1QdxwkwOoXZGN8LD910lJa8aMrFuOWxxpwM0
tFPRnYbQGbN9UjqS4QZ4f+UDXkOt+GwYZCbWI9TvVvePUIfSfBmLO3gih0GVHbmS65jX2J1qyueX
ruLvoLSS7tNPjqEABVfbPDxWvOdNljmhuGmw5XM8LBdRGW6n9p63d3h1R+THqtq1bAVZcw6V2qeV
PoKQrmaVKltcDLAhmXnrxytDfGtmV+otEyeuqOHDEFB7b0RQras7EjOSBhJmxB1WrHGVWXO1Xuzm
7RboSVOYSt764q58Zsmt7fp1+8ZurUHmUz3M1Ydicbd24wZ7vavYoOzODGUfRXcIooLfl1EO+jh8
r3XX6c2WlaANoHaCm1VAl6ekHuW2esB6x4P9YRxle5NXlw5sPgrufrfzFSc3D2nbvhBZ5kRMjKLA
fGGZ8X5q8dWsGoEwvMGqXWkMpGZv4fKnZ20GoNY3vMxyStnjJTUJzauyc6NHb/X3vuAVZB4wo67F
ZxHvyJ3z+z9yH5q6d7oIbpAdu+pJmq96R7hYdpO76zgivx709Dsh8CQd/wqdHe3c0YySas8CoGmJ
HXOzGkG0f0nCD396b0HYOZDeo/Cv1oBMSVqsvLJxZnt0qpL1v5R+0gclgrVclVh8E7fPKFxkhB1K
Qfz0BYgNZlgU76x/DUicfIYRTKymEVB2hT6iOZZAZuHDxnJtQNvU+ttEbkcP2Wvbf2O+n1ExLP93
kN+FmNxAix2j+6BRnkoNfyF4CelQISyGxhAqjThX472ku/3DyNYTPu5wj0OIoW2ZOlzuJQl2EL8K
03zruy7cYf5mXK/3vwpExegy8KN/SpR9bhwrysNRfwzJYZK2I1+QmEgGU1BACp0Az+esJ9ckZwyu
rHn3ppZWaodz721gTWrbUtCapEDdNfVUIlfVV2k+EWe0pqnGWMIpmIeeQXQLeUpStfNlt+czWGBp
zY1ZV96QPQx5gW7I2Kcw/zLKLKYIJBs1BlfI8N2YlzE9a3rNOcu+vGCbUYwZ4msyyUBh/N5CzGUn
sSwlpoCAhgVNqDY84Fp81uVdQO+vJwZNOekJ1YqZT2N8Ko8o/oHrlmQ3Zqt18K7WH1X8p0Vkh54b
FA9Gg6J9ltXerg+ifBXcyJj724M2vvAlk6ig2ecl6WRAr7fXBQ1/xQguYzpc/5bqVuVDARjRPWFv
CVX1JWDBbU8UFpmH8sHXTxDP5JM6LTQUpz3zhQW5gPvnfCl5D9IR9KB/YlFhI9k9MWbP6G2nHtuH
ML4xsnmzjhvJOk/BWtJuGhy0VrRsle+caQRl48/mLPktIIgl5uVR5gNVF+8mMEMudS+VVa4LGVmH
5ejSiBoubzRxz+r3WKp3evvEm11HH36uc2dBm5rX3vzoIhyczKTU/j4xjyXDFJZW2czgAkp87pp/
QTy7DVCdoDCAEhyDaavGGix2+FLJe8ZmrmQzOAzp1pu1REhFCZioUZ4l+meS7bripa5PAdaDKOK2
i/NHivXfxnxXKZ7kv6Twj2rmkrrMAIxIiiUxVhjMlRa8mVGL9hxFuE4XRoxAudBnxteKlUauStfv
qtCr0N3k5JrDkfYkIWEJ82b/3zQSVvxlkwaHVIhi2xzbPnHS5p5VtGOcipbujYEXM7MdonI1IDfi
eCAvKXHYFMvFDq4WG+hYCEMY/wa/hJjBBBNsTQ7Efj7No+9aBtQKE4y45Qyjx8HbtCbFd8VZTByd
8WVXyWbSfiPDoOwQ8C9wi5NXT0glxozzhYmLg7MyR+XTpghqEYc/1ilGqCMZCgYeWJa9bEXcMDQD
nS1O2MjcGLwrH9+KXNvO8W2M0FW5OBL4HwwGwNVYx4S+Fgq2/GRBYrtXskEvYGZ7TbUBMFP41uZb
8ck7qJtkhVwRx7ssHHaT7TWLKf8RTH+ddcVghbvy6tecgyi3ZJNp+dWWPiT/K7OO5Cyux+nR+9dU
+dCqj5rQPLqD+Zzn5zD+FOJaEhsf8MLV3HrTiASJuEI5QkIBkcEDGbQzM8NKZFy5b3im17HyKqd3
rf2c43fFPjXIaJP1lKF1kDxjpG698tcBEZ8rUvo3gvMx5N4KfMxCBiOXebbO2VhtQqZeUXNa/Pel
DMVV/yUxS78XSjaMDwQQ/9glNSP5hDldNWkJq1q5yDUE83VIu9UwLDcYsR7EcybtJbTKg19DAL7H
wPJChTuUwnUY8k+gNuizeJsyM2S5O3Ev05okZRLGhGdgvyh1lWCR5QsdnjKefrvnnhGFOxIrj66w
9sn2qI2WCSZ9S6VtfQDYHv7EMH/YIs0l2Aac2OqxGCqE2+pfS8icyVNBTBkXtYYiGBFfVblVV29l
waUKqDj2FDWRD5q51evTEGsVFMddqX9iEo5TFtXX9VvVBpuovFnSXm+3w7j38/ISEazd8q3IiFOV
SvPaT65PrnBUfxbLj758GE3nTrbBXZCjhRs2xOrSVhHaQkKyLfal0PkiWgJh2/5fpsbnRlf+JGim
kABnAJV1x+xSsl5V41KlJlE0XDDkhehqC3g64qPunBQagampYWOj87j2whb3HcJHTGiUiH5xRqzK
pWYK4dN3mn4QKAcgqb529c13qz9qMcftsNGa9FC9C2qbGSG5wPTamvo6SD7N/n+z1jbh5owowjjZ
QQj7hvXvROyYCYnZVG6DFBIK3qxnggHYC8ADcc8SLohtxjTNsNAL55mJIsUfsuaxUZbe8KoZL9Fg
oxkTjEeK3rCxYWj6bJ1pP0XxO8sJzv+Z/EGvRlluym9oxrMUv4fQ59KHRUlHfVZbXgfjC/8ZBYBF
iKI7peYxO5QtcUDqXm4dSRcnOfiS0atLKBV5zZDupVT1C8sInjlSHY2Ilu+7gPMSHG9WyFpOjnpI
XD1DTxkm0MK2YxY/Zjl53fiPiJkEc0QNoMY4Bl3f/DNC9Sxpm17esxT4kLDiPSoGKneVL3tJBiM0
gJrMqkmrHG+K8aMWJAcwrIp2+F+a9psNYaR2jkj1e0JbVEaH43CPxRLBumpVhm+6kwbbAOEuxPvj
8BK01zn8MacXCmQhvcUWRiJGIBZUTNo/yoqkB/lRJDFBY9Ra5ORq9jpgAuBnx2x4tUWCMY/SHBBF
OAVPU8OXoETvlcV1Mi3AMqCsRVKoF6ffwM9Bd+vLq1YR3MfvnK4tcAAscqvWxAoPq62hmDOPdFTF
ZZ3oYL+DE8S56qgoopvAf1gSgYHCkTm/Jasn939YxQy3yFAJESs4shKWFZBCFe4SZRfqLLOvn6MP
fEZCJ6oVcsyvxrNe4UcozMbTsUh+su/eGabYyZj8jcndNug+Bz6tO/RrzX+r/K0mv8jTIav347+M
uD5rktYVuMjSy6KyKc1L+ZVDf+iafWQv9xy+zDNIB7qaD1JzpmmK+62CYahn8DdGTA3aczL8anpF
EDHGgYMpNN4GftqfokSXXjLLUirWwasZamnZSEScQ3wkZihTN1cB5qlUnl3T6jeJQj21CeeMjEFo
ysadSuQT7AFLikivb8HfMtDAQC52pnhEoPssNneWf0rGMKVo8THF95aEwGBTtaep20sW86Rd9sil
ty74XjwG/KcC6FLd2t9n5GU1xMLMr1LkgXIGaD8qj8AVn45V3swIdnLMCPWMGNQzsyBSSyXkSmDl
mMCRCkm+Yu48+dAq7EXghqENouPNg+o8J4ugS5ZpM8keNJQXYrlP8R5MtvU10QS0fbdr7RSXOrMm
hWFsmO54p6QJGBFT10tQdBugy5RHI7jP1YEp7qRtEosAf1yiy2A8ai+YlkLVy4Wbyl6FySPZpaNr
pC9pejSDIw1EQLwZMjpG8cDaQk6gMw3dR5BaMJnMMEeHTRNmS6jma1duyHvRkw1pTdhGJgSYcjsJ
T6hwG08Jl/tdVJdCrEu8PXmOjB8nZPbcuUK7GSrim39P38QfMuprIHsjQgsaML4XyAy7pAZXvwtc
pGV7Mbpdnd9bmIDxr6HWrisuo+ZtilDsjnIZO6nOHK786Zmwj/XMbdGuw7Y4pQj5DQe2bP4fLTqp
H7N8aRp0CrERgX2km2ZCp3FWzOFG0yKnqucNvDruBnWUIGSeghYoid+muPeK+hqkqEjBrqxkiku8
edE9k/3NqFM5XAKBZX/gKhmZ6uB1bW8ysrNWfkh8gIIPTLPWDcp4xrj4Ufb/ZuJtG/LBcbw7OimH
o9vq9wrIv7WellxTfr8kwbGNTiZ1oJBsCuxjqF7s9kU3kVfkg50/RzN1Jjppo/xg39Zmlnedj7kV
J2RVEK2YBt4SujKmp0y91uq/EFlCUp5lCJw97G0sj3r2pXUZM7gcgPukhBsfPESlE+NPNGIVlGxn
uOEBS1vKpbMlX9PEK7BvR29Fsu0QWNoUkHc7xeWeKZ3ivxTwECl2Ksn8tTkkJprJurnXnacSK4wD
hCBziBtSxYhvfI1Nr2sCJw+TexG6k/IyRqdw/gAaiOxlot7q9UojrDwwPfbQv3fTNdDPFVU4GfLe
nG/JYsHMpOo49EBVF0LPx7eevfr628yMo+PFY6aOlzoQRHK4ktF60Js9SQQRU3A/pzjGuwVlpgiQ
D3KsxT/23njxYOHe3CjlLgpR54NgL0cv4fCTQP2Lkj1PQ7yxdBQE6a3lIFewtBrB4uUEBVjyp1E+
uvgipxS+Hk6zXR+dZ/9m1XczAVHJoX6WxSEXBmakJkN40s62SNzfgbbMkchMB/H4i4STzjvffzOG
U5+DDgEE6ctGK0j1WLtJ77ZtOHbwERuMPXhXNDZOM7m36Yixba4rBL8clSLcZubeJHW3UMQhkBCw
dRoL3u34aimvCZENpOh4rTR7Ezho2hDaVSvMkAmYBMAzGcwqar2p4hqJ7deiEcKlvzKBFviukxYP
Kh84K19azAzcSTC3LkE7Boyq8aER3xONO9/YV/7bOB60SvpDP7/nTY4UbeCz5xIprLUsF07AUdBY
ydawfM4X0r8KMHiJX1rg15Z3YfKrRB8dEtpoTrtu2Of1QBPae2Ymb3qBLkEtH+G7GBgMlmXhFRmJ
3F3WfMZShPnJdtLopbQt0gZ1EzSdCZVi9FtL2Lvl6S0/G2YDo5LDKpdMx+aHbNF4y33oEIc4ow2L
5KsDrCmx8GRQMFpOvQGKkfoQb6X9Z/WneOxQCTGxKSESju0Cd35FjOF8JTy2KlxZwIDPJ/m37k9z
O0GWEMjPRLzDWBHoxlojmMa3uanUsTkMxv/d6q4r6cUC33BM+sGuaz0pr4Hr8dE0Y7Op4E8MgU+d
m7dH56XsSrTmPSczCX/AuLM6Ih4UjVgCHB0jP8ZsrFKt3pTz02DOS7kcvM5gMbY6EH9LzjUlInhj
zBxfFbjgeNJStdkDwDhmY2yjmTwkku2q1oSXXmYjj2gmpjs03UD31wL/t+idWr7rY+jasUUr/xx5
/AXTwb77SmSONuOPBAbCOqJTnnT491Frsnz4hwmOcVrj30M/c8rRYJVTiv3EnLzAUD91HK0pSpR1
lwpmsulmwGqacXgkEPd+QDYmTp92ZP5IvLEK8B9ZvNrmjnaM6hzZFeOKz8eMGW5tthxFTf0uwaTV
WMM7f29239xbAfBLgYEhzWPHNuVnhP5FKBquCtOdfSAv6e43aDFaec1ndZ0p1RvO2mxqfyqDZP+x
IM2gwJ6UrQegyCTyHan9mmSCNjT1GPB25tZCDwe7lIOm0DM6Q0wPPLJVxf6Zlvk8WkXMdd7z0BQ1
HvFg1zJDH9qvrHtJtPzSzdI65vIzMX3bYFZ6PZ1z47mELMj2MYUjGGYf0263tlJAtzYh68lmuYQG
6hHY4dlA3TCrH/7gtSvUnTx/9gWGTuZTdea17Byzi+mB0QBZJ1+SjF0W3sLxMrLEiZzU9sHKDjLx
ZUZlb7o0ulQ9s7ZM+rTqSax6AmvNrxB5NMCLmTHAitW1SmQtO3zYKFV4CaZ0u98a+bGHqBiznRp3
jsWrLM/bAG57Kk4S6IjN8E4Q45wPPyWd+wRjo/Q4vQkH5zLnd9fcTlzI3vPmGoMvWxhM0p7rlOjr
4t6S8+4vH+/IvyKBTNfZquZPHfj4uQRIz6VpxdqnfSxnjkaRmYtsn85MV2BF4aeK7sHHsGuYGi5R
6jZ0gaoEGyk7Jqi9kkyOeVnNWGKWRM7OiVLlWNXhhU1c1IMAwKR0Gka7VQamv3pOyVu/pHTRYrHz
ivSWmeO2xCCiATUWCLeivRlcj7ZCs9vT3Vche0oHaR10/7IpnVZ111+iMHFnMuRs2aaF25BZ5NhN
5tBZbCSVKolO1EcvorbqO+SxkEpSf/hYC/2GUzSyekep1CP9/2sSMq23SHY4dSRTU0Q5NvBD3rFi
hzZVwlKQqTm5LCTXkunGsjTcapYjqWS2Y7gidKkj31pVpZ1E59txgDzVYdMJ+3ugSfV5lmNN+Tej
jXF3oLZqa0voDpo55pu1jIW7UGkP1OQ91stnSJOpIOy2mWBm0XstVhzIy1Xf/5nk980VhXNYkRbB
XD8wLsoQOyPYdwqoQ4KztzizmeN5ajCgfVI/KJs223eF4erxq8lYX2qoCKdfPSKZV/2ZKriPL90i
jqYj8VqNTzZUs2Smj9EYPybpBNg3CthHK3WNggTJfpPL5ZONImDtw4CTUQt+iilhw4698LFOXpav
hvnaFjrJOA3B2EVAEgYZP+3Vrh+mdTLVAnzr066zVTniOQzI6W6ta9kOVx3Y2+fKbriHVVi77tnA
WLEMJSHrOnsMpnmIAnubqQ1YAKdaNl1Cyf6dqojkPNDksTnKNasCm3tnY9Zk/xIgrF+tZKGDS4rF
SnUvejY+mfo+as3tEPso6ZANFdFxbHnAvAuZ3+LUi2h7tF+yWtdFTOu6QA1cj+RQa3pMh/su1PeE
6ZRIvjuTUXus//U5JdaoEGyD2Blg6ouabTKFq7AN12Q10T9cFJ77riN8AXdHEXzNwLx+0E0oNDX+
cqKRwvImciw3ku5AjODnz/MfZuVjZcP6/ta29cN6MhAuFrYog6MhJiIVoNfabsFwbcLCNjQQ1TjQ
jI7tTWwCMmu+660E7avy8qiMKYohv6VszRE+5ZqynvrhWXJUVj1n8AUZU0Z+C9U7kfKVfSx1Kpf6
YeMOiulewoPaAcawDKDQmD9/xNjD1cBn/Qh9MOp31AXIYSfbXFTthS8aoJ7/puq71ohUDV6yBBh4
wArMeb2sxSgmYqo74kFYBKQwqRtNj5x72v2YzpcQjSqy3EGod4l8jBmAioxup0etzfCrGdzLfkak
px9tZ9TscBF/eTAavrOaSD85kh8+poBOyKSqD4C92jbOicauzOMcxXvyCp0BpEuadHRtq7hkDYs/
fI7KGKZew7EX2ESccZXYQe8pC2ILlIPOrv41arfCMVrZtTsX1kfP1jXGWeaGym89ECcOMtAb86Yw
yJmGUbX168gWwprB72xCBfEwCoyyY3hrUNf5izyX3/ao7KKWHHCeayayGOb3FglEdUvAufyu0Rc2
whmgvfXqPexzsnPuNXtIGqyGJUakqu3JvTRXZf4967haGe+ymwy3m+SGZeMZeBfMjHR9ax/jQFSQ
h8as8mo80XJW7yY9pmWNXAlhuxSHdLr6QXtoNAVpRT6p2DNYFbbO9JOfZtsoR89Xxk+1b/eZpRKC
0Tk+NtYM/5h+K2WBFAiXyoCG3Yj/JFTFRJa4eUhDz3rXGg4N71mlA3mBIwkcMQNjxyjRtkOQ7+oe
fl6dNhnIJDtj3IR6zwBpFFa0KdlI5tfV59Sbb6kxAWn9FEwgFYJrTZ9FfO1HVqinWEd+5rBK7fYW
95qjonp3LEG0mXET6LaKGFBUMlkIQ3FeqPiEgL2CgQNxdTcSP1iC82rpNMktamKrOFym68FSD8Lq
vKk+1MXLKLpl58hvLJTtSD1by7cx7l4Uap58Ninq2k1tG7uKBG8trR5tONBXvOHdI3o1dU2qlqKq
XEXrdxPFid36JKc9F9RMoipk8epKUN312NaSMtgNxnTQZGvD2sRNtXQ9ZNZRzrMhhv0BFm8HGnkU
HGIi1vNEfqfbgkqRvRiwUB6i1yh4Bply0W0wYGZ67cSGpWsKC1BRH2bTzZdZk4OHCp/rzpaIO+Ps
mjjQYlx/uS+eApst+kTUVbsYvUxoeEX92cuTwvP/zwvVXYpeXvR+o7F3bfCLF3suLjGDLa12LV6x
UvrqshfNiAmNRqWyxHmICAbBGTjJ56phHFhn/8Zk9kqapVbxD3YYbaw0vwx1vq8IZ2CpKMcpiB0x
R3n9DnFKN9De+PBjGCkNaK7v5ptWHHuNEsSK0K4pqiRSyKyGWjG3z23gn3wzuSyrStORvk0iixKz
K2pPnNSbka3UsT9vUhF7GtCqncieUMx9EBGjRhssMxBQuEkwwZuyOBE2WzSvGoWE/Ygj7KO+AULE
HoeSpqfmx/xFzLFEtB7w4TdgW0iI67EqLgNOzYBAntxnWwOqoa8hDVAUm6gbOwPxoCxHWEH8+7Tr
simzrqTY5M3egmdNMVmVZGbpuN0J+SDleOOTS2OY5LHkbyENalQnXPWMirif8jI5WGylMuvgRCEJ
UeefI8wuWp+7YYReJQVbZTK3TVu6JXU5Qfvgus2t9aVHjfu2RRUYMUDPjEqmjLPY71yE/qFnFsJm
PZEprk9+ipwPvMOosq7K/8NKsLWppttQY64y+PuSXUeGQVITP5ShYSV7Gi37G0A/+QwShXcE310J
R25hRtV+/Oqzbz/8+E1h4pAHsmMTxZATLmUXWyqjTeTPb7bBbqtwWSeYOQFWb139rgkKC1HzB/k1
y51EhvMjn7DX2BY7Uxz6xsusS4wIWEujE/4DwbGwIubEkCsnjksliNgevI7Bq98HH20D85vBNWY1
rwKoM9kQPuEfNWAFuMFWmwHZU0ox/DpanB50w/5Vte+koKoOpDvbOE+DMm4GdcScrrgTpf8YSq+S
zVKKtj21/r9u+s0ip+VyjIOlPlIOps1O0/Cz0R/xbLuB/DcYf2zIvcn0F8u8vqn+qcawDsAkxlRm
HqvuK4s+J61dIvgcFaeJzJwg41cV6lWQSz5mKMe0kwlHBDZeCQ2XVDdC9jq4uIb0YfQ+rD9aRagm
aFI9b2mGXo3QxhCGdZcpcWOndPK+kzSEVljD/G6CO/WYRjslOk04Ycpw3IQSg81K2ytquyvT8KCj
q471Q2vO3YjyIzMG9H0NRzYyKnYHg6QhPFZnHHhbRZZAN+wrWYFkbGOupBSHaNhmWn8M0I6tBM9C
hHFWWJiJcvaj+DsT1kORQUa7nL+UNm6d1l/zNO5MJitWX22MGSbN7Lgu+LQn9ioQhEAY+nHqq6dp
pfvYmq+BYIZmRjsNG3hBAnMvM6+co0MPNy1PsyMMIhmMZEMO82Yc3wJreqXoY0Iqu4lNWq0KCqEV
5EBEeg6/kOJAt/Y2WTMy5vcAC2bnszujqIlZHBkEBVCpiLMAySJRCL1vbpNx7uiZ057Xx8//NaSm
r4pYvQaIfB2LSxomnelcbfJSfklAHDpbrMfkJwoeqOQbU8IuQbJjU9XQv4v2QNZMb5Ampx5q/rTU
YB0lTgyZ89AiuWicEQOQ7zCSshIqIOXJuSmjV1768zSHb5aecE8II1+PylNhKi+qJ8OmrVkQvAoQ
VaJRZcBaUvVbsPDHon8juPdvKjfkb3shkF/YftAJUr0GKwp9jEVgppchpNT+j6PzWI4V2aLoFxGB
N1OV9yojOyHkLp4EEkjg63vRs9fxIiTdKsg8Zu+1LRdFTAnKCE8tLqMc2n3qHYTxU0e7hruRZ+7g
jP7DKKJtAxy6GPgE5ihDuoRwmg59MPy2GQN77G0Z2SwxmZRGxCkJvnekbvGdz7ZKNoLN8Chwtg4s
loynOQ5HetxG6PnitP4tB7I7XZquXObrEd+BzpC6j6lHOH58YHKG+08xPtLG6BTCRWggHZA2e9eN
meJJSw00zrHvyHLxlGYLE8x829GdoiVw0Aen+q+D4CvSdayWNdYO+Ku29TzozWaewpam220sSjTc
WGDrItgXj6F90/HWJvCAwnFv1NS7Opd9BbuFzeYx5k2ta+eVZJAXRJzXsMWb4xbzoZ1A0yMYXHTP
XgoLj8Vfay09ClWN0B5WZE+GztzKZGRQMtwMY2uja8Zp4DxORjCRyvtHyjOHMj/MwQJhs3YGlvER
MRMYEPY1Dvp2yDujth4KcasD5kvxuEtZvwaYeIu03Ec2m7m2YddcLFqiwQgYRqFV7wqDZD48pqOi
t469H7NUrw3HTaGZFFzE++aW95rXCBypr0UWzawXFmD1wYpuJZyTMuqf88le+TJ+j4A6+iI/ECt/
69kY6GO+0xqetjn/oUYvY2Uv/Ji79L7qaTjFjcdAqFoA2F8Jxava6gsBj88cxpVi+2/OBiHPf7Nj
Gteh2peAIuoceYoV/LW5k6BZ7YDteDciCBM8bUZYvDYcN0QRIChPpqOdgfXjMxSRTvBXuapUcOrw
iulT/4gpvKcR31QG/qcCkifWvDI7b4jwLbTTJisqCnam34arr3XrtbWp4IwI/0HOA+FK9HJmo7+l
zRWjWZC5u0oJ9OqUhLmRX0hxeLbVd5W/qn461DbnY+0cA0vn7vmew1wcoHyVvTQGLH9gnfU2OEzD
uPOqGphcYKxUy1gpxrIf9QFZAegU9RYqUXFuoSwEeYDtgbK5ru9miaClTDY6EXsyQxrhMz9tu4Pl
uVwhEUkmHYUaTYODYtVN00czultXR/DrAiAiwTsuXvUQKcqcIkIUQucFdwEuqVYjHoJ50ddgQWQi
hYIrspx1Zp7U5L5GTbuVlnXuE39jsXN0ynhh6NW+9oa13bSHohXIgJCYMbL8V4fFQdU8h/MlqCTe
4XxtE2pljSxEPHetquZVZV9R8T21wE1qsQbwzTHElqns19YU7Qtd7ZJseg6rahWge2YLxOQ7W9gT
ti+czdZ0tJiBhZ234mJG31TANiLm0vhsg3WAgsCHTlrr3tmU7EkyfdshVynyUxJymUQ9+b2/PBQY
ekjPg2I8TLRQ0Bnz3OMOds5RCqYSknsfOTsVwFJkCSMghtSGhzaHseGYmZyx6uaz81dks8RJsjHJ
WsIsYXtz1zC7XN096VcAwFmJsACMSbPVhcJdFpxA0rS9uIaIB7lr76PslqrETuBE7EYofRuAQZP2
XdCVmsgw7ag+5rG/SVP3J1JoNnS5NeyJA3Hlp/e5B0l1+U6/xRohZ9nWoST5rFDGDYi9J13tq6RB
YvwXtSjyPbyasxShRftiVP2l0LGnGPrF8vyN01Q4uYb94IDcz2KSINh+a55xaoJwF1reyunlTTNc
jHOQO5ioemOEIe3samd98jedAdbuozT6VV5xmKJUzJkY9gaWWrGNJEpYSm6nbr4L9dkgkS6DL4fR
diemRzCx3vbEhvA4Upzz/DPjRo6TEVPOEB9ixYA2bb9dN75XrN+Xudth8QlZwNuGmm1IGQZo3Xn1
+otflacoyBZDcfdmSz2mRD856nW+L3AI92yAgCAwYeNdU4rz0b3PpJMSzl+WbkX9nk/pwWuvNgSZ
JBtPmD02NZ6GwB0ueTph6cQJgGjcshWmb7lIB8q/GSyg/I8KyYDVqcc4FgdPmXeTmC09ql7tmBnZ
4K5a9EBPow5PEKirq1BDUliGTjE7/qdbHE/ANIqb4dVoGas/rQ5Z9inmROmPIQXln+Kh6zoHbE46
vKOyIw0pYi4kE59hh92ExFCFmzQhSIk0Sw94haiyjY4WZarP9VheLYOMK9QnZVo8ByYcAu+URQn4
KlkQf5dpFCP2sUp+o9Kjm0XUF7OlqZ18zQRvP+CQ7AUgl9p4iwummKOc1cZAMCDe2llBCAZS/uG3
s5mmQ6tb6WG310eX6U+1ycYIQzwg8NY81RK/UCCWoYpMdDRUaVNwisv+ZiMBTjnaNL09R757rbLk
7Onj2sycrSo77s8Oh4VHfM3FES9T+KyNlDODd2l9A+s/LoKiuqbCOoyx3Pm4tyY0xtLUnjXfwyrJ
YJioS6vvLhnE6SaGyR9MwW6MkDVagK3nmTPZC5mGBZNuSmu6UwRZOZlpgUDyIEZzUReHbNAXTf8e
5O0mcrgioccpr1m0pCImHEP8PpZMiLjj/DAb0etKh+xrbqjPZ8S3wdEVbbKu2Dmac9a4rFUU8dS7
Gw2MVFIAlCQjyBnoDGe9Opd8aqHn1RlMopUgH56H11nIYtaSo52zUsaLLWZ2DnAj2tX670hohMle
LU/1XQAFJQNYDH+G9G5r15njttb4kYWJyQL9mQP/IvQA9o4x6C8FFlfE12ls/iHC28rEeYnrRDJd
oBfDlIs+VaFwhNrbmeLVn2O9U8SaHTKqdO6DcS+1gbpQ+aG1wFzmBJxdfKxfOX2anN0uGnuN3LA/
Ta099mH40IT84yi5jI1zHlPxz/ZQBZVoM3V6RXeCIJWxNxWuv+r9wGTQYzKs7OgbC24IUKqgbb2J
e9tPLF7o7lvMAmxZYH80Q5fQ+QrAro9zMa7jFwbJy0hEeLOABT9xpz11Fcah5LM33pvxXlfTpg8z
9nQEpSqxm6Ob6CmfLCtee97410YNpx6lat3URHpCRTdKqmPukx4SOiRyNDCSHnBKCJtJi51R5Y/G
ezMtnpiG4sGyPYDK8JFCqEweEpFBklCr6Fw1n2140vi3TAOUZ6b7nrNqhO3gqehg59a5IHAHTJON
mp2/PAHE10f1x1iZr3ZAHDbtvlZ4u7y1QZDArgwNZ1P42pYB5oIae+tApUp9faNRCDPeWytTPdLS
nNd7OBgwdHHiarncJ+nIAsNl2FQu24h9Zt7eJQu+dcybXyq1HjlKI6QHo7TPEiB+64mvrlV7w6XV
LpzllFenAm6exfK31P6F4pERhcd4Fp82Jh2zJOZ3QuBD7BHNFwND3Pw2ak+tBduIm7NMcXRW6aMj
x8cRgrDWcp/FauvX34o6v5PTou/vLrUN3QrOcoRvbXar8G/hSQVE8+qL4V1MaIEUkefOna73Q+Dp
SwxzY2FN1vKKaY+Ee4y7J4IryX2tzUAFOqw+OUYtUrJ0Fn4sFaDO0CYPzG2PMqpuWarubmnctBLq
8GQBJQH3qLuPIVdfTtRtq3HrY4+sG21ZddSADukbWvhRSXcxsZv1GTjoCrMnY6p0NJAljHzTrcG0
If9NNJ9YpNknoCe/BJHf+hH/eWf4L6rqPyXcsqdYzoB04wCLk1Ypgms0ldYN4ezNS5HEawOOPocS
xUCvVlku+Cof95b+WeOQzvkAC/ywwhhgvk14cOrqWbrZ3iDdyPTCHwjwRxbxcH+jW4A5pLP5Nkt1
rS3vubaIWyHTyERUjULkysUwMMlioqWhfE2KS+GIm8FcLx2lxqQ83NiNODglaZ8V7aFAGo3MxNGC
z8ZCW63rD601Tr6Fg01FLQFHycZCEzNZ9tku/U0UpxsZICVCruMoKq3UfADxh2QEm4yJzXnQmWyW
LodDF7P70BNqCJg3pmzuaW2vDd1/ETWNTZsN66aLqBFtVGVkrRTOZ4AiAG/XX0J5QvzI1e1iFxPt
iPsZ5nqRGg61AhKWSCPsPQRQHc25Q12iz8nb0EaojWj/RPtiyOjZDvq7oglloAl60QQMNwhk7JDT
+Ow3EkhTy+COXvhSIATRs5gppjwGfNWVVkxPQ0Agnh8JusN8Y7TtyqWmlal2ZWpBRGAPWxgr4Kje
hKRnxhje0+AnZg9kibIvczgU2zSmZ1Fv9Jp/dKj4hFCY1RXDsRpiPgp5Jo/M6D37tWZdkeO7zAf5
a/bsPk1yVOppMeQoyaPhaLLr1OAX8+HQLBe7MR7WbhmsdNvBY+it4sAnmBpYBZRZg3YFkfRyggCg
debSxfvjQXm1kaq4jLu6xLurPu+XhT/HgqFVqYJ3YYELpOxwpWT/1Hxxw7qLIvZ3nVHTX+AUT4Yg
xb8+I6lpi2eQtoz0e5+j2a3cM048wm9D/GQCMMY/2cHIKt/LtqJks46NPR5k5R4qOZ2rIr8WfbYJ
C7hjZmPvEusRwwKyWoSwLoMLJOg229jF2JgIFDzT3TIZeZaxtRDznDGoTiy8//IKDK4HdkskJMMV
U3dCyYnGvkjPdQxCvSQAINd89lQIXwVn52qS9t3jnI1DgayywjOKJRnDXZFCqBKooVOvOWhNe+2F
PBN0t64oJYBGWe9VjlyiSjs29Fq2EI2PH9eFr2GuRF/Tp1rl3VVMW1V1YSp2xu+CUcB4bcxOR5PF
se519E4idekli6/WcisyLnz2tXq9d7T+TYzld5Cq5VS6h9ZKboy4mSmBZyFhErhvtMb9/tMHrO3b
mjBGyWuIWZv/4UFEcDzxblbTPuqyvzIqCDPTDhnadKdyeRSSq90j/ef/ZHnBRKqV4drwGBUV0cGh
JEp9ZIm1xgIiZvgu8SVyQBIzYkJ1m8gKlhkLJx1LWhRT0vqUYgJXtlGH311RHtH3bxtyDCILOawZ
/+mZeq5MwL9CmzZGhoI5GO1H7JtfvQM+M0XONVKmxb2HSpFKGtT42DCPIUfKm9zgaeiYdJawYkqn
S5e+Pu2UpYigxlTmSBYNAXxi/DwhVrW6Lc9mWJ3cofiXeT1Z3+BjRVStMrMl2M+p16UiXkxL9wWx
xFw3Yk+diqsB6Yfh70p6Grf5yNEGyim6NDp8aw8SFvMtIye1Pg8Wtpc+6kzfEPRLgQ/t2Satu5bN
g9XhyoThTbgSrqRYfy7YJU52t9QM5EGGezZ16ksxYikx6x0fHiIybaVmZ1TWyTXjpYOazHOYIJeh
YG3K/mTq1l0kHPhFeYqzYF2U+r9MQ9dTowbyXULWTRnhCq/WATRDJDd4RQ12a9QoykdH5KFRZZpl
ImLLrw7CsqeRfWjhsWhjmocAEe/9ND0GD3KgjDSM+Lq/nqiuB4RSRpocPI91VMbmTzdqBMXDPWna
cxrcDTPfRXp/SBL7h7ywlXDTQ6VzIdf6yWxZfVsEWXno44BTRlW4GPzqIw7iRx2NqNKcYxawpx9Z
qBN7i+YEQAHicLt8L7zpMX9UQgF/08Wa1wB7LNYe1lYZo8soGjDaRv+aENBCpYlLp/WXGJOlFnBF
pNbJgeKc9tMmjQM6GBPTS/yvF+C2TduyMPgN1GxocWJxHjTnIdljaR3LEhNn4eBDHkFD8STynFm3
T5/Um+gRKLRAr5mH0dA3VodiaCQAzuYmiVvn2o0Z1xSwlEG/EdL7VPbOkr351s1JaaNOfiqJ6iyN
DmA6VQwK8r4z3sIAgT77ZCKqA7x2uJUgDRduc9YdBhsCs1vo0N8O1OmYrolSbJ1lXGFGGZPiKHWM
0K2DOq/tMUKWswBWxvvJ916KlEA7LJqzxwmRyk7i8Gl04702hkfnzsoVEW70YFr1qv/0XI3fHW88
Lz7n8HbRLRrLBlcXvJ6b1rF8l659L8N6207wt4xo73byOvG5CwdVSgEMOrZjJBo/vgP6KhnvjuVT
d5kli738pasYuboBJZu65IHkBCyvHb2aCxjOCst7F6UP3Y33Yze9FJPGIgr/TZXdC7AJwgZ+weqa
LQwjZbB1OsB74uawcwJgwDqioh3BhDS4sGTQZ/U3B7s/Xdfaj2aqu9j6qbOyVH5yCI02A6B5ehd8
+vQgGod83DkBBDhUmoP6kf4bZ8a7EXZ3w2dATECIY9ztyV0kgi5cabcOKNJIaeq4zdXHweSW5rs7
Bs8xI7eCUPCaLgUFwM5srmBmsU80K8t+ycCncPXAqWJdhDbQHLXzNCCm6HliqsJ7SVgeuVhTXLv+
Q6L1Fnspvs0XR5lXXDp/FiexSO5sq8916uycAa5/8uHkvJ/IQYTDzVtDDrbV0SjQvySlPBjWcCLE
EHfpi23kbDgT9GWZ2x1Tb455QSUeJeQJkF4W6AzbbUSgYvyuQzZAeFstaC0apkA2wM/DyEPluYtB
vGqOxHWX00uDi6vNXW+Gu0j7FfAB21ZsRxcoutlJilUoEJPk221htfX+Sy3eh4yPKBpfkx51NFNS
AxCLyElQxlw62Ay2REzOCMFNI7d4N+GoCwroRPBCshIQBqjoedcwfSQpco/Q/XMMzsoSgFUGKpBA
QcDovo0bTP9q6IYVHvdMjcROd0eRgRpvgxOGx3Oo3E+La6FS5rtfl08NHAflpy+jYZPW/qMa8eJF
AK5VCysTOTC7IqPsN9rsc5LH0WEjZmIlswIUEFkumJnme2FojKiCmS62qgjG8nMCQVzCYYb0lOog
I7RG32puB2qRVUZCUOgQQoKaqFThUl/SBjWa4ydXFcmzEyEhNTqHdOSOaE528OxgULVszEQeEty1
nv0zzcsW173g26A++64H9zfz28sk5jE1CoM8dgI6IrxONfMUpX5GxM2TR8R5otnXym/Ypo/LEDKE
xZoExrRk92rhDWrr5FdWJVJJvvKgG8+kbqwH5GpM+3cj0us2ITmBR0Rv/TdQ8e9aQy4WvjCBvLNw
gjl1UXsqJfdFMbrHqUdr25bs6dtyg3pKXzYjq5OUTXSJiPupsUSJfwPMdFYknIclyBvY7Zr2nUcj
0sMg3Hpjt9WT9hDoHMymRnp0MQ0XbcjBHUkqteJH8139WFZszFyFGViU6EWziPzAPpBkDlZYN3Q5
vbe6dWtyuas6HLQmBW4j/2HauMUVa1Zm7gQ9BWh58qYnhkEEyFn6DZZQPFO5+WePGNZGT/tsUMRT
ArrF0/xw+PQ5KB6QLQzARMqe4aZhMT/gmLxNpSQ20DsiKsF/ECeXZkaKGTUbMF2d7b66WR2jdsYC
oB3agxogh6jC3HPb0KeMiKiVy55BmdkZ6JgHQAJ0+1RM35qoLmbp36qUwXxd8zej/rumRXU0o3Jr
V4Rbe/JqO/FeI0vdabNXCZJBYSUqiFpDGhB8OEzDGkp2qTSAXwl9sm9DBs5dF6sZznuy/eaoBgPm
m9Xyuac1dIBRr3ZTjghd8wSyfOuU6MU9iOqvAJW88nRMERaeOjBcLgAv4rRci+zgPKHJMPJfMMTL
KfvnS75Szd8DKLsNqvxievBMEMQ2zbmc+/QHJpK17jwbuRlgP3ZIjLa5TwIWFUnu7FIu7ycVfNlA
mh1IBQ0mLc+pfl3beO+yac8k8uoM1SZq40flT+vAHEhU1Zh3Rb2PPS3aZ7lORaThVAdRRZjIIkzb
h1PLu+UUl1oAoaRaRZVCaDHKsXQiih1TwIDeI+D6zEz7M+2jZZ0797RB+TxSKYxgodJMoaxDmToY
ZOf5ZB8aWER9s36YSfCSm9Cp/Sp42Lr1QsTDn2LUMUgfciq0CC/eAfE4umMPx8zv9o2j7wZe/igv
jlHVnFhNrXwdn6unnVXoL3wD97nebsME7l3K+U1hjSWVNtq133Mb2Ek7Eo7GIV+FBQNoByM3mjvD
TSDipdimLQiIYUUeuxZuMxEfTD27jKbxlpXEw0ljTfwBRKoZhwjG1fKYArvIDKq+OQcdRlXwgYmR
LpV3MeAhDsx/HHMOYtCbaxeIDVf+Oh7cXWPtleMYgEZy++QaENvK+Jno6HHRk1XVlt3aHHIytZhq
okw1RjRoDgpcNTRkSozperQcAmjkasjro5Wx9uafSUJr/NzlsCxDS19h/syI8IJxaQ50DpECoT11
M7aLELSCGfOkwMDUOoNP6pURwfkotIeFwmc00mMjwRaXEWILjVqwIhvZoQNcmiP0vkyb9n1j3Jx0
2pUGyTujgdpGZg0xmc5P3/nntukegwGCVZb6hymtd7+gD6xnSLhCWeoKPF+BzDhSKxTfQyK2spzW
jWBhaybFNsRMOBSRvVaNOy2LOH5pfRPHG8e8CachHF7SMX+xJHki7Oo5hHxtps1wSknR7ZzY+lQp
PRnI30tCVb42VLCeOIhczaYKgOjEXEKsBP6CJ2lk3yJyf/6f8pvTe2KRGRtN2r8ocB+VHsiV0LCW
EoO58/PhQEzfKUumL18PEblM/otf4FVvm3hPvupmgEzKzYcJaoByJmLvrfPHz2qKrsz4NjmpkbXq
tjG9GsLK7g7pKARjGi67shxg0cM80jEtC6u62W7xohW9gRqx/2SaW2znpPm+UTqqK7WLGg5T5c+9
dYq0ox2YaUEuZvPCKLfICkyKeoVmbqbXldOiMsNVa6uHKFLM4ymsiL5l72SXGArjwrpRE885c9W9
cB32tsiZpHVIlP/Wj1gcwyxTc7QaZ1tr3BvZ8gXGsMSqqDy5mX+2c+UsKCiI6hgUy4oRnwxoTV1n
Q+v1dBHpbIKtLeMWB2VzVD6QcX7zj7LY7da+++r27CcNRf3a0uk/aYF4LWBQBAqigBz4EHRNa9YG
6axBlhOGrNpfrcCOrXDAAOgBZON39TcqkUeij/ZSqwcojuZN69VnmVZowAz6bTuKt5HKGCaVhyZG
dpGgcp/IKCwuXVj/2DYlTGbi/A6EOknD+eBB/abKlSx+atBI/Gm0FHytgz/iQHCADFYJ0z9ICI/E
7ryzgxQe/1Sucf3n4NC8NERVlgB1MnMPgnOn97q6FEZM7T6EMbtDxuhJAS6lLDcl094kyf71oOY0
8ryKriOLgdwgQJl6xYLJg/jsk8V9isQryY8rxw/2sv9umF6EDG6x0yYh9V/6CcSebVPKkvITxMw1
Ipc7KOlfJ45eje696yRLnJLHJIrWZYWFORcnvRu/PBLQMq8CMN+xp7sEhn4epFrrnbhoKe4V9EcR
Xxg/5x7I9lmvnSdI+ZUcF7I3ruPYH1xPQZn+gpy11GfpBkvsyfS+7Kg4Eh+8qTDF92QLKIS3S4e0
ib2MjWJTo6UjdbT9bmT9R1GMw88ik6XHT7bqEliVMpblfqhd1qMAmfygqw8Dbs7n3kBgYkvwZMyU
EEAAF28qd9x7bZ7eareuMBALNFk5+aXRczaBxwXn31ZMawklcAmP7WZ4x8AB0+JacWk4Yz246WWI
B1iY/4qJnVcG26OBjALkCs/ReLOQnKHUYrXKR3oc6Gb8czVL7j85ffRiUwCcad5dtezqczudjXaW
n9BEONuU4PMMldICrF6fbrxcW0EyXaT9HaR/zCbdZJtSv0zezpHvlr+rBbELhVj5TbkMxZeI4I9q
axOA9kASlBdtgU0ujaxYhRI+QLBEOKywApPw03nPPksuVAryE1cmuxK2Pk+VesWUygAyadfw0aru
BNLKEiDetxPruDk6Y2b/8wwheN2aeARYncbl3RpZoKJSnVMSzkW/oWnH85uhCimjtwgaduiix74N
cuV3cNBg90yAFuD5iBzPLDLO5EzBmNPvW85prL4SvFVxGNBu/tOATxIowDjoL8JL1PfFIkVf51rJ
hdEmryxdP6epx54v4PG1onSRNqzJNa6JlndXa885sj8Xx2HC70ywCYBEQc3G0Bfs5lfPbot0wvZo
NdCKxa4O+DygT3/G1r7V3tjUEwmmhQfrinF0yfaa+TvZq6zuF6a3KSCe2jFUYEyB0U6ANIeBk7yN
rrsdGoRoT+YnX49RE4DsrwSCS1o4tPCHgcm4zSXKio9OSySXeflf168VyQExm2m2jILIXkF9SFgG
oHd2bbu8XCU26iTqFRpv3C1cOv08eF6UqHz14hWms8G7QGSZ33zE8Z7HuGs3TE5IPnP6/dCv0fw8
NWzQ4ieNWqms/ubPVh6q8ugYM0xLVB9lurPaZwklpMO+kTDhWtQD65Fq4ZWnPn+OjWGBBsv4axjo
gj4wrQshF3r3PUxoPs5SXTNrbZsbJ9JJKNvQZDwZvx5NvMtQ2PC2oln36HjSecuDRDk7e+UNn1sA
UJCWNob7WhJ4IfnRbxl6hjbZz3t6zKvIZ0vntW5vY/1XZZhJhr+K1AOfxiJg3kO0WMNXmFW7Nj3T
mTXYEsIA4QEofdCXZflkM3+h30F2UhzSUd0MOIwi0fYuTQEOGa5BzAkHn79outf5oQyQktIyAA+q
+XfAJ/DwC7tvmOkn+9b4MA5eJTZIbVUFO63bNe1Pl18meZusA/YP5KG8FRHV2w3YE3EKBTM3rV4a
I2dwCHt0gpmYP0wCKEB9sEBkeoTxxwNu8YW5QcavVMTzHHzaKnuVRMtBIPjeTu1miKhketTZT6rS
nzCp0KWid9/Mwiy2HrnL3cDTVybMlZEvmktTMsu/wYCwoJf3X2F6d71DYZj4Fe1tOSMz7BIXTLfy
2VzKc59+aHm+mWYov9E9EdSBVsaU/9ta51heuu9CO1VwoOrg1MyPH/MUd2mIf5Z+TcRNHz7wSBY4
VlEiAGPbcKgT8pHFX1m9ra0X5oIOB8lg8yyBCMie+a+l6+F/EQgdaeCwdmQnPYEQ2xyLkPz1pc5a
qaJTdnt/HUjUKCsDhan25fThvTA3ncMPwOI32gCuqTpw3bF4ekrG88hSijZsJWNEdD249OqO33ZZ
6zgwbJZICVlTHhmOG2f4gESyBhiw8HG/RQ4FjEsv+dw4V5GsomCTAmGYzKs17HqmHtOc1CZfQlSy
7dRwf25dbV56fHDxxtlX7K/rAb5g9SrtV4HAS3sU2UyTwOOwKPzqqY5c2uBvaGhJv04Bf7rtweWO
mYlmxMqid7C2ED7IrzG1lQkfzAQSQe84JmBW4PP721acE/MtYZ5gwpbJ8jNrMRQme22CZapfOi7k
oSPpyl727Q+4ULs9DPGJBXYmUCmtOoUAPmE5s2h5QotrjO6a69EMfpvhGI+/0voCmVqjzRVMWrLh
mIubUibK2m06O2GHfT0C24vPQ9dco+pYqWlBotsmS4Hpw2IMT23yFsW/AZ6GIf2IeK04tnpgE3p1
7MwNsIE+fkHPY19S55mUm4B/ORCgQKwN/IURn09jvVnGP51KZloG1jstrA012zzowwWyJJqDYliP
OR6ZZ4UiUHEc8YoRbTlmb2bEuJDkt+HZK6lp+USyXU1bRapILiHYvDXzhcHkl9noU8bzLcI1Nd7O
IWoo3lZIdMZzrV4MxvHOt4ZBK+7ILb1DwH+ymhlekANsqIJrJJ/Lce1QsYeA6+AHW++S+CYW5I2J
0hMRubPH5VI0xwYFoAYAEBhp125zrMnFFHCs72Pj0Do/jfbpabueOIyUfDvHZvOyMj4lzhgddaPc
GcmvAUamK66afJ00C/cT4BqHywO3C7vXkrfCJjgzbneSfFhNC96ykbANYJnptPVcsNEMaSmd42hp
2K+pgEOwb3y5UtZrrpmIy3al+97K54qsEv29RGIT0p43hK+hSeuJ0hlnHsRxQASJW740SXC5OUm2
tKBbuuFe4+WFFUSjtrS4YPLuHJpoohh2cbQUazNoNrJ8uEhX++Q2Syt4PM3IwpiwnVlSHRxHxoDY
0yuFpBmvA6DjYl/Tk5vxB/FqIt97ADnT9JYGL5WBikt/Mft5ZMX0Ng6IXLnqIB5Yo8Mv2LJH4uD9
dPQcmJaFiv/UJI+hePeC165hLbS1WMr5HGSO4t5Vnw6T9AL0PtYOup2KovLk5hUCpG5JKNy69ZsF
YkROBqiW47Ebe7Yx1abN2Iau9SDaSWtcj0xu6Upp9d8Fz2EzbEG2byZZbFR5tm3Mw9bZL52t1ICA
W9vWRrgDbD7d2t77zNtPodehH2u8dyNLVsgXFxI1LG7ciTBFX7Cz7H4M/+xggUGezsAJ1TwWX+4/
HFIN0AMwaJ1/16Kv1sSxhREzSCBwDDiAGwCFOK9nMZSrXj04Tir2tqaob8KIP0MSc/za5OGZjWZo
m9ARGEjGfZ8QJHbBoRD4480n2QUntpzEWwx7rdbubc+gPMDNkc9+jcRNdnAvNjHJc0aCshhICkTe
DxS7tH4FfFC9BG8rQoez21k67DZ0YuBjrp5c5avGnU1pRF8Nrl6dRCNM6JQhepYge6APAcQLDKrQ
zUXiBdt2lheVcXxHs8zeFK2HleCADbzNCKcB37k86A5QumHmHmgsjBd1aG2c0NvkfkigWZj+xR4D
QMED5Ld5tOuc+jHWSN0CpsLPnSPDnRnDBR6jgED7aiiWWtJVb2lbY9gaobMjbh2ptYIu+R6C/ycg
0EfqMTiqwNsNVjXzDycM1g5vgGXzRlfkR0hniqHBd84uKrVnz4uybVh09b7zEK2NskRI6ugnUbtv
vmEMIIt45FRRMWKLXINTHH45xAF59vlznzLlvhGVzJLRU/baHZzwFZkDiwWrBaE6sJOFgMj8xttP
BVR/dJLUc9NwDjQMO0VlefOn+ayE3R10LaoXnk38lKew0bumcWbISz81nXK8DoHVUG2o8ZBQ6OWF
iVnGv1gBg8SY0mphNvipWSxuK6zEbap/WRYuyo77A+EAHWq10BvTXRY1ixrB9qOweWXNpFMM8qGL
wHEbXMJTwAxkYtyXPpjO8T/yzmw5cmPZsr9yTM8NXUQAAQTa7rlmzczkTBbJYrGGFxhrEOZ5xt/0
t/SP9YKOrkSCaZmtOo+ttxKZ9IzJw8N9+97qmzbAqUOWyTXb0iveVNbZKJV1Xgf1+Rgt0kTxpVIu
RETeSGuFzXiqrL8dreRjRPKEXl99MfPYmQDoT6Kihkdn2LSwHnLVNlTICw3xZN0tWgYJRaoSlkbT
cdCxQJeABilN08oEabwfxr+BxkUVGBXXTj1IlDiNGCbmqIXCLEdlbQJQrjqSJ8XnyNYPPdi/kBaE
bdP3Z23p/sjn5FtQUR/hu1HRGWE/aYznMaS9z6ZIkLfmc9su7eHGdxkHP0LL+FAo6FA8QnvLuEnR
/erACjSyhvCuuInt6KINWXEju810CLVGiBolPm62LloC+9TWT4B3gD56+Q31LUmFnY6eNrug4/C0
d3mW6+A8hh44iumnRpnNdhqaOptLy23OLNN8ygawksB/AJ9F27iG2LGlgWJ26C1x8lsexzDCOfF9
VqNgnrSPUcN7qfHgWIFx0Gh4wMgvqW+0UKMIutFb37VQDHZiPXlIZVEpqn/zO3LkD7Mid0+ZJw5w
ZUFr0voL/6OlQmjGkZ/lWW+3Khq4K2r9fcpEPV0kykzsT44a/PZai8g13wdlJqGm0VUHebKIJ/r3
85x2BgfGvQEgGt0pYXFdzNbssKlDmitt20FJMbahM8EbjfS8G0MH/1qSJ7TOBPEEN5o0aMtcVGxR
ozGkgqmTNL6GpLZzcqvZ8kbro90wJDTXxJLwYjc1bTYQZEzNtyZdAElxoz3vPEyhA2a/UDU6g8lD
DrAGaaRHvCgtaX2f5YINiB0aEFWTyew87eMJ7i3p06EoVOzON/htq0XKzEeIcYjGSj0W2OYlCQdW
TIhMHX42nksa6hD1GeOB85JykzGVvhyFejAjFdIt1ie8ZjwK58WNFr3lQUZbtBKsgLYhMgQdTHTs
kmcLndznjJoWrBVnqQht+6bXPDGILuaMquzG9ryq+u4KsOGAiYsqusp8L5zPweLN+ZfJljYvdNLm
Y3IP4y/qm0Y0KSj7oskZxF0Wp9TqwDz7HcESMPMWlBbV++Eq9B1gHKQA3bB6x0u/h0VVFubEtk18
s77SThp7YMfbJLVgQ44jbdKIYBqqvK064qpP2iHheRY07ZTdwbvKe6pR6Wzd5pmYI7jrZkG+rGlA
Ln3UqdQGnMJDlEh5UvSUc6+GJOvzdNtMbTE9kbvMkJgaBhTMYFzmJEbKksZ1psHQ/iA1zXMHNIxV
bhonQOljCD37MuePwu3d4tejb00xWW4P42Pi8D52wSvBApTChj1vLDr0w08Atrv8Ou1Mi6sMTl56
HzJD8ybUHrXz5zCnIHJPN7hov+S98B5Gn9a38tRpgMuZ7GCgb2YATK2cAlvyfAxNls02Kdw+5LXv
tt9tty3yz11dBPqdMIqpOQ2KoaPea0n2rhpcW4GkrEt5X5owcULwYcWDdxZV7YD+tdHkUF9WlCHQ
e5gyW9JNU6nusndoDBt4mEkOE1pWKnAl70rYLr2KuYKwfaafWUVuGX3qnGLhQ7U6z1e/5Y0ww3d5
IDsPCikjjfvrIgL3Qz65WvDIpVuMyHlUThhzg1PNyv2vQTO2wHsmFrB4kMrt8Z3QtZUUuBKwGEi6
Dj5PSGLzzuBClr5bkhHhWFgf66oEqzk2gf2hUVnecU9kKflC3gedn8RTeToO/tS5ACR1zzN6+8s/
/uO//vPb+D+DH8VdkU5Bkf8j77I7YG9t889fnF/+Uf7r/15851+aTmtTOI72AHYrLV2Ln397fojy
gF8W/6PzI0t2HfhzPzsTMJVVxYcGTrcoNa4PG1J7DFmW0FI6yvM8y31tKB2iOQ1CaESLodSnRMjD
Zio7GIga5+rfs6RfWwoVzdPWyL3it78/mwoNIAJqO5mY/uawKbF/VNoh2jJdx1lPn45UNAHMRb7V
O6mvi1t6S7bRj+AMecgztKvP+3vzXO8OG923ZJbjOUJbrhSeXr7TiyULokiPVg0oqOmM26jVZ1lP
uXaKvxOi3R02tUzVenfYwpbU1S3JAL3Xpohyi4T0PvmNSd1qh0we6T/QPT49DUkXX1Z1wctnOD9s
dc8AhU0DjjCVtKS1HmACUAZEEeXzKbI3vX1NKxqpXnvDvXZy2JL9dnzCFq7yTMuTtpTrqTSyOhcm
aW2z+k41kqbx6IgFIfaZkIIuX8txpPJWB2xSmXBFgAma5E5dfQLW/3o6JVSQG2MbH9mPe7ajULaQ
WtnKVPZ6O1rRlJujpCzqR9APWZYipRLBj2+mSXlkFy5Lv9oamLLZgdyUlraXcb/YhU2buzIKARbC
SXyuZvObKZc8m3XuGRlM+oTckma/xrSP+JF9m0NRVncoqniuJVbz6VnKz4sA/pVR2k+qLajGTLtJ
9g/otN4e3h17dr94aWrZPS+GWPUEIXOLqV7eSdQiS+khR/l+7tIbO0EcSt8ftrdvaI5lm8pxbU6d
uTptZm2Hrk9PK1JdYG/Dzh7ez7HlEAZ3JAlAMJ3+hD1lO65UmnqeWLlkHZUeEFbESCndnBigYw3i
3mqsLlwKXodN7duYruk5thaOVuzN11M5WimDWGCo2YDiVoPUkY+62Nx3vx22s3zl1a4EGuuYjnK0
RXSxsmO1gwspPEMqDV6q3sJVa8ZUd+Ks/eCVVJc9ZY9HpnGPE5GYslzs2gpOitdj05HfjDNcvicU
YusCVzl61yAZPOfIHO7ZHtgh8wUERltvblBDc39HVs2Jm9r2NHPy6cyE7DleuuQKG566w1O5Z8kk
70hPe5xy5bqr3SE5w3VvdbBowAK0Q34ovhe+jsnP+PGRGdw7MmBDUtm4E2GvVs1rE6/SHj0gSype
LRqn7SadHzMwuIfHtHepXFfiOMiykxZ6vVQg8cDR2SxVRTWtdiDEtN8dtrBvA9KyIqUQluWItbu3
HGkrCCWB32bieg5TUB1hUM7wTpM/pNUtvy7QGDkyrH3zJ+jgNmmos3GJq6XKMlqvm5gSqQ0zpklV
yyAH0EYEIBCHHR7fXlPa0mS+lDalXm12JTxv9ALwUTq/7SHVrxJ9EfbvbPQlDhvat1TC4y4zbddT
bPfXSyVz4Sb0S9Oc3gcfOpAmhO2Xh00IucdbvLSxfIcXDt4qHEnSyiS0hv7J0/I+HHoHSl3nyl1I
SpAw9pL561xV/k4VFPchZ65IkR3+Fntn9MVAV5vf0WS4snD5EgnCpb46i5KvY+2TFkt2hy3tO9Ev
h7t8kxfDTcKpC2vYBU94wfOagJpk/iihrjpsZf94XByhrSzQlKsz1hNHxr4JpjOGHS4GrMMLdath
Zc6OOfvfL6i1tycI+NPUsr4vBjSrOhvygD1S1FNwCYvWfDG6OZ3LIyLMoFq8nUqb5gwlkpoGZJs+
edNPHoQyoaKevQD2ZMcmVlJcFXNf0vcygUV36Hg9PTwl+yf+r++52svWTLQOMHWJWa4TqbeVkZ5m
42+Hjew/MH8ZWW3mcY5DC3wYTiC4kSAzYrL8hy3s8W2Odi2PK9xW0lnHJ7R+Q6nh4GZyqwBbNI+j
+XkQ2v5g6hHM3BgUtJpndRiaR7bUnvlztDZdrV1Petb6fvDn1q8J7whSuuhjNFTJttf5ediA5j88
wmOGVieko0xBOyWG+skBWNTQukYDMuXSf8/Myl/7TZ80ToQZJhkcwPNEVQqA+08Y8TiDkrmTeh3d
EfXNZpezWoMsHyNtfQ9MYIQuvTr/np3Vc1sYRmmPoYXaFwXM1H0sClrvvCNR/96FeTGY1bVD6qhq
w2Xr0SvTOOF5XpVbrz/2fNq3wemA0OCWTY+ttnJdoYrKmhXnOWjepEv/bfjb7DzSBXtWD4+HZ23P
aSUC+cuUfO26CPWTKAEFS5253sXNXRxHR07rXgtCCZsuHGGZ67dtXs8ebBRMmfJIODNnqrOefmIQ
L0ysjktBCSv3xLL0vft9bsJz3UHSftjGvpX38Dq80LXQrlr5TrqH/LICykfHdPHJiPIvFfVKUdtH
kkZ7Zss1YT+Bno748E0mQKmE1qiE9Rh1mJ8LOIXpeoUw+/BglglZXVhYcT2yNhLRgPXdmHlOkoc2
VijjojkZbSBNbk+4x1DkAz572Nie5ysyNSD9eKFbRFCr1aE9wYqdgAZoC9D7WZ2N4W3l05Hul56F
4Dj8LxB3uOd+czQEOGZ55d/6IvI6yA8rLtm0/RCmobzpFRlq1wc2AeHccBp0tO41kD0cGfOeZdS0
DHhKK8ekXWBlOYOxoc1/p14f2qc4nk/bpjyyhns25LINrcUbWZ63fsqS1m1CLajGWw0dwHECTdnU
N885XEbbwwu4xx15QpiupTQHWKxfYAat6HQNIL3QNwKW93K277IROmWI3Merym0ENbSQKvVhq3vG
h1WyYoIyypJIeu2Z8gyweJGa0ASPBQQNHzyNyDz8FYet7FkoT0helh6vFjbpytU2iuDBTLDiwHSp
QRX5MEodNrHnsHkSBiSy2/AN0vr9eiAj5GiNkgSi/cIPYqjCBJ8OyzHEU+TeDPn398Urc8uIXwSj
USy07iOCvB6pe3in6TmNaAs5/4lBMW3WEgo5Sq4uwpmkKYgGrPAKbGkyQ9ozdz4Swe6SQT8dtiX2
zSAnBr+L03LfZDbo2um9oCBEbnYCGhDgRxvnOT11trTqbOYn+lEQ3NPNJtgee0Ts2x4vLLvm68m0
W6cxAIThjuniHkx9IgZxdnh0+/b5SxOrHdg70utFvpiogOM0EFP6NTjl4MiCHRvJ6qK3SGZDh8Ed
KbP5e+JjL576v39Hkve0qeJ4StnW2iX1qjMGI+BaKZP81hB3tTdf05R3xLfunbAXVpbd8mKDd0Pe
1lOJlWB0gVM/NVO+S4PfDq/K3ul6YWTlwPPG51GXYkTAYwUxT3wtk+7v3/Wvpmu5vl4MJBFdU4TL
SsAxu1BO1NdRO73/iXFwTZjK9XgtiZXzcQeLUHKp8Uf1b9p/7ouHf+/vr7wNzCVRBtQK/WKr++C1
6NYtaNfDNvZc42QZ/xrD6iZIpgrP4DMG2JNRFmnFOxMGyElAemchiMfdB3k2SOrDVvdtM8fjAiJk
ETZ5uterI1rHg+sfqz7NJSJBWMOk/aI9ZmbfRnthZu1htN/WmV0ygcX0LFBiMv0ju+zIONyVfzHC
ITMcqv50ckIVZV8pyKn66vnwZB0bxcq7FBFdJ+byMq71c+WGWwLyI5tg7yVAfVOzh7lv3HVIxesh
d8rFuZA99+/NnfmDbiWqS8YG6O5CbXAyXcONvYGcxfS2h4e3LwKiPu1KKsfSe1PPkj1NdGm0VCcW
FckIxub6q0YsfA4eo/hI5nbfVLqkG7Fk2TYJ79f7LuyasUvGgO5GInHKgvSFZ0eGs29LUGzhKmU0
mlz+axNdNZWxEXrcBXV51czmqT9Bu993RyKRfdf2CzNqfXmKGdBohpkg9C9o7mS60GzIpgsjiX5i
k8MRItCPc0gxrMMRd/Z8265YIF27j42Vo8oKoW//E+Uj74UZazWirnWsdooxE7XRDpTJqfC93diZ
R0KC373y6n32ys7qzLZGN8li2W9hs6t+q68BL22QT9n06so7K7Z0th+xuHfT0X2meKlJKiArg0FO
7wYtjMCXjcd6WNoQs93hI7TsqTdDemFh5SHiuXS8ssOCq7IPY5fdQH30sauQSqlpNFaG+7kaCnfh
Rz5ynvbtQvJOvCA4ThRbVps9CBIdF3kIs9uM3mdtJpeyE+dAvqAiQOLk8CjfGtO83UEgUFp0qO6s
Nkgp58RxIpjecGLml9aC362OFoJDzkKcg3ddevUOm3x7mDGpKJFB+2xSlFv5iwHUmiKOgArVDe61
i1iCM8/bHEjpEUNv94gmiUMl2uUIUBVeGbK9YGp9GgVPAKa+G0PvN0im1BEb4piRVUxUpPHkFXFf
Eerbl056HtGUsoO+632HTgZ0JegqbmnhOxK47kFHLGPjwU71FBzBul7rDEZhhh0NQtzELq8KGh2s
EyPzzTsbUawHVYv2a1GKOIYGDJ4c2vDyBDYrmDdOIuXFx/K/+7YRJSyyJQAbnDeFSMBcQRLkTHVh
eRfInp0I+ruG0IRi5hjwat+EvzS1fJUXQWg4l6ndp5gakAsELGF9hG3uiHcRbw8/+0Y6pLNsSbFu
Xe9UNW2l0GlAgHgW39njiQ2dFlyrAcqpiXedndnbcSM2yDH374b5ulHtyYDUPDyNR9Z531lZUA3k
okwc3XoLA2dzGxcGV9q8tQRIXHWbsQyujaNh8V5DSx10OZLg2pafv5hV9C/mBnge0YnvQ2YGOv8k
Qfr8hGptfmRMy7F77ViZW+qgJA2x9AYbBX5T2dmgOJaDuiQmdk7aML2Lm+ABWAwS4+mRuPhtNL7Y
A2eAf4NMwVqdUA0c0YgquJXa2Tev9NJJ4de32qCxCRfVvRsbFBczy013h/3c/nH+ZXflxzt6DiNW
Dc8QtbR7VaNJQQ1sxRS0ZyYt3802HltIdH/CqmeDPdBkiOT6YpwnYaBPCxzeCLwvfeK+q9EAnIhA
tl0R3QKiOT9sb08tGGgKThYc34I9W8dm9H0YceG2sGkkrrwFSRXQJFaFl1BHQL1YhsVuUGn0xcr6
abOUXDaAwYlHR7dB8qvNj0z6vn384tusQ7hsthJISPk2ZnIee5/hdIBb+8gU74l2Xg15nYMTbQO7
o2jYUbRsnnTQSW+UeQIyVYptCJHgJqGHbkcceWSql6BmfXJeDk6+PqQI8Kk4dLELhd83eweB+Kf6
qd0kpxAzHlnWfV72panVMxxMWhAKB1OihHa5QRclpyx2ZED7bg2yRQveaMmzy9V4lNGQrAKNDwGs
E9HiOvebuEN9LG0egjo5VoXduzWAlrgwxVgAnVZ+IJv7rAwWX+rUGhlCo7oaQtjkAayLn/BwuJs/
La1Ofk1bfB1V5GhTLxm2pl+lu7Yyx60B51M8ysegc6rt4b2xd70oVSzwEupj66IVhaw5gIqH5HrB
fA6Tvqnm+fNhG3snkJBjQZaAW1y/WWozzcOuXpqSuwW4nj6bkIHlRXsk/n0zFC5dCi+Lx7aB6q7z
GG4XdCTrSWLVvm0Euy514ocuzfv0yCW/145lwvsBGkdxv74+TURILghzaG1Bn/lwV1hINtK1XnbV
zeF5E0sQ/ercMiKX6Aj/6JESXleUg6AQ2hlIA8Sm35w2U1HDVdsn3wrHiq8Sh3bQTkU0DU8TVMoO
3fFDTgvkkS/xxnksX0LKJRYG5PcGHIwMVgwsmGmtBPLEXY5MYVTnNN3Po31O5Wdple7tjd8I+KHm
hXjP6RV8W4Y8djz2z8dSu0Dt2gSHvTqJwhSy0XmGOlbrWJDFzwaqJSEitG1o7YoeDRY4WmCDRFrn
XBH/PmVwIR9Z/TebWSqiHIvqxoI2Ixh5vfppb0WAyohCmp4ucaGHy0blF7bSxzBmy2BWi//K0MrJ
DYnXpNLDEAiCYGPn1m0FVZbjDPRIRUjYRPpRudDKHF7u/cNjvRmfeluB8EubtlDHqk5knyCLEPO4
ctJgYatxo92/ZWqdEMxDI4hTG1M1xDBl1p3Rf32JkM8RD/f21v19xf4c0jovWJVdR38V8ZSPAKCq
xvi6gdHuob7qymlAmXvL1S83biLrXcmmBcRqoqIYThm8wlXw+BODhjKNraqtt5WDuYUAKHAJKo3e
/DCocaOGZDd11v1hM3t8FM0RPF2B81PRXEdzvj26o5VpWFYECpDD8xwdg9Tst2DzPF4wsm+w00i/
WmXSO3CWINaWCoKWOW5/HB7FvgO/FBOpjApUNYBWvD5sOBajccvFCJwYiAxbw0OS9x/seA4fQA7q
u4AmJ+RX0em7J18GDYMY2748EtO8edQtG4iiAlE93TueXjn8aWx6aCC5luvaCc4qcZYZT8lVzo6q
O6+8DVpvOoEe0/hyePR7j+ILs8s74cXTqrQKetlMzBagB8ul6R/OxYWx8rAZsTiSN47mhZ2VV7Vb
n27cpRFWmyVhaA4vxXyjCu829ZMdzHnwsqRIBo/ydPDVVnTmRVrWR9Ka+6aYvDMIDSpqS1D3eqx2
nuRxq4hAGvEIY1Z1RRwEzSb/wdOVQ7KkIe+QIbwjIOiPdVa8CSdZX9cEXCAxv9x1r43LLEj7pmU5
50x8bC1ho5eTP3SoTm68MT8GP913cEgWk+DnLWsDr3ttLZP+1GSLh63q7NrT7fu5zI5VDt+2SS1D
slAfpYdoz7Pcz/Q8RfTlQXtZx3SEO6q8mYQJTYWdFNcDaJhnh97lT0ZYjDcQc5kP9tSU7zoHepYk
pq/c9bndZZd5N1Xq5Q+Ht9y+nf3y260OVDbYRdhGfLtpgD5mbEFQ1h/CwDsSP+1d1xeTsDpAKlC0
yWh87bCwAZGGJS+vtkAageiN4/YnxuQQFOINAYCtURwhygJRN+FxO9OF0q/eRVAZgKP6GTMuOVCH
jWqBNFrtnsIzK5DaOHbIh/JpPM3hHY3dv42bWvbPCzPLCr70PUOUzwgCgYRJlkz2gEbUBPIM3Fnx
YzSsY+mqvWeCNIACoOJIc502c4VwZDt51UmUhLdmP+3SOAqP+Lm9uwEIzHIjLo/GVeBWxejSVEZY
A8aOxZkqw/d0914nKbFUF+XyyDrttwYlxPJIkG9g+1Ecy8qwDUaEDNBJKMKPRp88xZb60v79NxwV
LjA90lueCSTIVyMLq7nKvDlGZ6OH4MlFyaIVXbU7vL/3LBHxBL6Egh1wunVVUkD+CbaNV48e5+4y
aaHZglKlPAI7PWZldRfFtL74WZ6ySGNzNxcjzij++wMBtkFAQVFQ89ZeeYW4y5BmD3V9MsFr4vgB
pUf3yDt+zyhYCwojFv7dfoPo8svcmIfBX8iRv1nuoy+PVSj2OFAMAIZbSEckiM/Xx9Mwh84Ma8aQ
xw9pArGbD2eaER7Zw2+H4VBnJMlCthVI6/pSJhiuuBET1LSihyr+Zqv0yJF8OwzecqbD6WC2SDyu
Lt4JBD10qxPKkZFr3XaGYW/tybR3cTC2p4e37x5TvF3JvbukNhWJ8dczhvIURSWLggbKM556p6Dq
ldCPHzby9tDD4rw4F0X3riSd8tpIZ0aN2boeu7e2ZjiBiJoL0Ec1AhGxymlmGecw/LtZaonNxQHw
FqTdwFsW8YWnNrJ4LkrNVgjhrjnxagspCKGTE5qGzoRokuWSeJiPIur37A1H8YjxoE8BlLIeKoLT
ogxstnjXp/GnNKS2nnehd2TV9llxqGWSNGIDvrntRtrTHB1gZRrLOz9KHiEuPfaQWc776/B3Ce4V
zeTAuXAHK3+QxAGUxk6M/BfSVmGK8pb3ycuz63n6PBvfD2+QPbbw1Bp8EmN62yJQyhjlU5EtfKFZ
d62QWocPpUB+iewJcmSUT5MobreHje6ZRDw3N4Ol2Sc4pNc7ROZdY9Q1rGJGOkAKZc0ClKTKLg5b
WT0jtAXJAC6Pc8yzlpbo9Tyi8VRxP/DOLNzuonXhngnJTqAtcA9Y/SSG5XeE1DCa5ovaME818j1/
IP/+4xW3QvM718K3opzqCMmb1T//6yb6VhdN8Vv7n8vH/vy11x/6r3flj/x9W//40d48l+vffPVB
/v4f9rfP7fOrf+xyGPmn++5HPT38aLq0/W8WiOU3/19/+I8fv/+Vx6n88c9fntFKz7dR09bRt/aX
P3600EYAzuKZ8CfNxGLgj5/ePmd88H9lz3ORPzdvP/PjuWn/+YuhnF9JmAEqpSq51H+XYtbw4/cf
udavC2KOWgy9Y/iQZWHzom7Df/4if+XXcSwccu4Zbku8JhzYy48M79cFpcrLn8IfD3RH//Lfw7/7
1+n618rsJ8Xgynp9CtmaBDB085KVI+tE6un1JrWHyKsmraqtA0fPVMAtPNvyc2IpqG+6EQ0zQUdn
XY/lpvfbDPVOQL9W+9XME/hwbN2G4qzwkxA27NhNpm/G5LTRs+PGVOd8kunyyvV13/lABiovSE9c
u3Tzc58kDykDoVM4w0YT8j0rtD1kv6cxSxSFBbORn3JtGsZDGEE/vSvtUiTnSVO47lWMcheJCYAO
D0FD9PWjb4JYf8zHrGuvERqA8174cYN0s68ScJU3kHH1kPnGrTMMCHKRw3ZPEi0XyemyFfZtXdSu
/NHPMfJH2kZw4sKd0Qt6iKVlpNeBFmm3jQM3qC7DvDKsy7zT0D2SGFT9aZGRm7ifKbDPC40eXWWw
8ibWiGKrFZvdcD0mme/feBYyFtcxmh7iJsuURtFmFrKVzwbBnf+sGREq03UTi2JjW6E7fxtljVfv
ZG+lT+7kNH0IlXERk3TJ6L7u7g2NvNedQAuwsE7qFNUvSF5GNHm0jjZl4IcwJ0q3p8P6cxhPLVpW
9CrY/enghh0a61FCf9sTslt2ArG157T2F49FhnNGxDUENEFuBWjLGI2dnRVNIPxTiJqj6S40UHI9
9xrou8G7JLR33Q9RZCCHWtlT+MUKLL8cNsJ30biaowR9RmqJzXOcxKbx2bdQHHkA/eO2n90QqsuN
GWpjfEI5tkKxJIP5Or3hCZ+lH5XuYZDdJDos0+BEdjGq1L8T98AFtLD4mNpIetByEXic4NksoOup
N346mQFCeY5j0g2kNd2f74cZEPllY0+qfeCAwnHEg8puhzNRoXp2l6dlFECVWrbRguZySv7KmLvF
hvNik4NFpTG3oXuPewDBG6TPfeu5z7URxSeqD2CoPnH4jH3edxBc/dBTB6fHgk20/FMnabW5cesm
HG2aUP20ibd5OCODjjBxmZ43cwApG7C/oDx3EUONrwzPyTRr001det6a6JtDW6i77Cyg3Wje1XQr
2HIjanh8kfSdIF/6alJ6gY12SLW4tntYMVGA1Rn41VLU4dciqZdPhzHYcm2jt+yhq2kUhtyYVhVO
n9E5j7wIHbACvluzC3urReLbmmnRq9FJc8YTX9ILuYv8WukvbpU1042sere5NOpiqmGJ7nt09ca6
sOBfbierSZn21jDgBYzCwb3I6ko1Z3rqtfNIYgJJ9o2d0gUEU7MqJvOmtxt4DE7SOfIKJOzjur3r
of6KLmujb+Tt1AyWf2PXfW0+u3HS+rcaCrEI7B1oUPTf4T54p2oZdJdI/JTFl0IIld3VE5/7OpSs
9Ucz42hdJBOqjmdhmnTjU+I05NZOaW23+2pn52UKz4vdUpn/QGlT6Yu2j6Mkh4SwnqLvkatjV28a
aAu7bw5ylYD+IGZrLwaFO7uBLmwaCB4arxZoljQB9Js7N0QxOxwMZ9F/cVMNx60xkTQNKG170/yk
s2AiAV0iThPJcwd3MH0ojISoGHUpyzNolDSj/ioOi9T74koDRi90WMIyOvM6A2pmBVNccIlcblLc
D4XZlb/NxSDIVzZhHzQXaeajgBbOdJor+i6DWXiwchGkQJUGM8T4pNgIisKmHSdOu+sBF9mPVTqp
6cEZEQo1EOzlVF0h3RZByifnmr8XnJudm4p7eGDz9GM/eKXxsUr8oLgvEcdOPwzmMCJnjNIGIpNO
SfKbSaj1OS+ZCs2M1jEWQbYsQWm7pywebUXoI/GQV7aTn0o7i9Kvw2T5yZ1I6QP6jnyVlSK9ajrd
TZKMkdxqFUfIiOHgkgTw2YDWZ3eSzHmK/iNIpnz81pdxjMpPW/fB9VgjyYw8CDjO6SnDd9fFRQCl
RXpmyDlFjFn6rVlfh3YrAKb2LlRYcMK7JfrMW9eh3dYl62kPJEfMRVbPtRa+T5FV3CFICIk2/iJj
ZSTZv7KxfwQyr+7nPyOk/z8CqSXE4VV2MJIq/8//fhlH/fGRPwIpm7iHSiwJELJvCwCBuOyPQErZ
v9KnpmzPIjnHq5Zg6Y84yv6VgH9piXI0BB/Lz/6Ko8SvklI1FU0idN6MaIT+nUBqyY/89ZhRfJz3
GJEDQB58zJteObSlGsN0EIwKbB1FGy8syltXyWYjQqu4jOF8e6co4b4bZF69fzFPf+yZl8RmFGXe
Gse66fAgZHKkWj3nh7pzoakVtJdFVvfsdI3+AnldeQ2pUHaZeC7SNIbvkNij9654ooQ/33Zj4H6y
Y5Ffoh2a9pvod+5FCt/SQAzPgpMxs2d4A+Q0cXcYOg3aE6KiNP9k+Mr40tJv29/73hTaN3ZcC0Dz
gwUdDAnv2SNkMmFGD0Rhzbs49YHiQXuLoLfrORBJzqbbDO/tOp7lqYCQ7iNPw9xCW30K3te9rL4X
fYaYrIb22talW23sMhHZ1i4JUlArjo0qv5ogoPdPl4QmVO1NavunurJ95zSAYNl2kBZrsuFdQRNm
coK4u9N8yAJc20Y1RgSxJUq3jlGcVHHS9PeDGJMzbhsila5LT40+aG/RYfZwTnlK/w8SlylqHQrZ
SKIlF7pjG5kIW1bBpxod0WuDa3e4TCbVdHfRVKvhJuhquOZH7tHmsrcVLX+6yopyEzVkEskc0Z+3
qwIvybcoAY4SqYBAORsbokbaQGi1pCDkjRJI6IjQeg/5VLfLeVjcDbU0LrPEan6AmyOgqwpffJr8
1IDcemJtiIZUapyVTZFcQEeZVSdm58EP6TRC3Pbh2Fw2ZdLukAUsq1M3Ftz82rHHs6ASC+il6D7V
RawuJ98nQBatHz4RroUPPhnV2+VZECDTXiKMWYYw8NKbmoidHpKmQqoz79utyEqBIIQr+m07L39S
BHVzJmovac+EmZnpdW6ECYGzbUgk3mriPODKiB/thJ0BgS20FzWnvYr6G6gao+e+rcbwlE01RZsa
Cl0TgZS2R822no3gEnUX5zGb9YB4SeFqmDtVIMfPtePmehtaZdsTocviexerCKbKKt7NSeBf+qGD
9BVpuyGl8pxbqElKXX0vvTa9TOYmokO9bOYbGhxJSHQT0lzXdtajYDH50FSdzLII480IzQWZbKhC
f8wtjxejdk3U7/R0NkfmEt+7V1A/+zcdEfClHmT2Qdfavp3TSXwwCqWfarlQ8ohUlymimC0k4U22
SICkkExU7UnbuG5yHSDMfu6qKYBEsM/rnTf6kMU6TbIL8jKGX83owq/83H/XwJ76GA1iUZMLF4mD
RPPaLUe0ZqZgvEPDTX/NCscLd4NvpqdcwMxijDjpplZ5ctramfE42kO9dUU1PesUDvfMK6bbGcaz
5mK2huLMbdrgISS1em4GHumaErEIo8sG5DVGqyTAUWhuZkUR3HokJB6nNGvPKqOybku7ma/AKLnv
rRBKcdXnMWpbIfo5wpm2c6kbcDSc7et8sMQNOcRiOw+TuAal0O2omdXnpeiLj8Ity/t6LrwH3mP1
uJFw11x22YSo6tKZ8U0kFkz9TWubSJ8bsN4WZX/p0VQFMW/hXup0SnfaaCpUfBHJHgcZnzkgOb6b
mTYvk16HNlol/5e789qyE9m69BNRI/Bwu2H79FbSDSPl8C4CCODp+9vZdfpX5akujbrsvjtGEhsI
wqw51/w4P6bDauVRVTTyVgXF9NgXRvtal0lZgaISGd1TbuG8duYiTobKIAq7/kpgj1gJmrVFZBZ1
Dom2yc6CDsX9yh7yZl0L/3rKs/om6+i7iChWsqVeBtPdZUFQnYppHI6lvYZnAlydQzHAa8cUlEZN
0QDnm930HjrlEg2qFDBBCU/WWfC1sUiArszJug5HSdKvHLtrCr3W5yI0/K+pHWbgLtX85AlpH+ss
NO6YZnQse7Pc9Zluz+ya4eTNlbnn22I0L569kwaU3ikN3G8Aa/I9br88ziw2SvTVL6epDguwkNgK
o0xyEZFl+UG2HhyI3OZmVkec16Wp78wE0OY0lC2Mu4RgJqZxvQ1IybvKSic7MYFm38raya+J0KXl
pKn1fk09/yiXYfypwxWWGdEqtM7zEeshbKJZ5QlvU1FNqOAVFzq3jvYkhhoiYzIZmypN+x+Ny4Gi
b9v2VLVdE88ZjHUObo16HsxJXIVCruz+WGkS/Dy3tdYiIkWVeUE7+XPbVub3lAmazhR0JYqQCpwF
HSXL0SM48cBvpKxAs9QdKachXzZA9y5taxVVhpttFj/XJ8mg/IyKXb2lFlkXo1rm2zWvIAt4Mr3K
TBvOdT6ND2WZLlC5CGQ6OaSZN5vecMsrndjJd6Od0pT2h8E41KnZw+EbK/L3NPmuknBaEHqr9QpU
RxDg7/RbsyMxNmeuPSPOO9hzR9KAESWfG6N1vrHGFc+DGMI7xZH/dSqyfN9Cj7gHulSc5qoaIqUW
O16nJo2MFq4owpyI7bWzDrl05J5Me32QcwF/3HPoilgXMo5WmEdGBiLQJNr5upxsCo8YmwmC84sH
uhynl3adUCwD5RkCd6NujnnZcTrq3RzYLisba+Mc8Ann3nR2ZlDAGYHJB7mWeZxOYcspwiwiieF4
y6313x1jno9+HgZ7IhrVs17N6hSKNT+xkR/2ZTpAURjH3H+ti5T8WcXDKUenj8yhmm8oExU/pTdw
kbmi7tGAFo76wmn36WqJ69DRFBpruJKettLIa+QEHWVOnmy7CbYMW+9ol4UPNKQ2H5VW6c9iykEn
pkNyV5BddQhTo92VwtWPQBj9x9rJzKj2AQg5EMl53bOxk+XSQXfOOPOwkXkM0lxsejMv95SEwteg
wyXkj5N77D3Q3YnI9c6voAJMnLahSzY1kAFr/ebzbT9CH1+fMkABz5ykyWY0Cv25ZZtLbvKoIcO4
5qknTflU0vN55/ehfZfIyvuMy2TcqamAgWmRv01OOgHsMJBhyvRQ2efePidsMHaLGKetgpn9nExT
sKVxfNi7RtaRKtvkt/MkptMYcIxslGrO4AyLu4xc7Afqe9WxBcn2yQpV+JBTHNmi/LuPM7rzNk15
YOHaSZI4Knmqx7CnI7DuD2ZJvnxHUvVWJM54nLoGuA/nWcBQVfWAXxvq1wzFOtFWd8o7NcWc1O2Y
QW3d9k5KUraftPE0Fy6Y76I4dnkf3HYim/Z4doxt7g3WzmkHYD4zQMANDL/XDn7BrlyrF86ecCok
aEY5cn+jSn9geQkeM2N2z8Ocj1HlNdOp8kfzWjFO35o697dhCUPaEtN1Vlcs2X7xMhrWF6cq5y8F
utR+nQL3kC09eJoe/Ikt0vxzxcH8wXKnhT2w5e4ohnK5sTfuxtaYD6LIYWwupXEzdpbFsjoBvVT0
z3ql030Xw2C/zH0IbBT77bFoO+MYGgv7PQ68NkhWskFuGm2E97Qdedez9C9FSEmJYZ3S+poqnXNe
jFWRBNEs0J48j2IQ8XpQHQJXf5a+O1/B94Cn2DIMbzvY9Rcobv1CzWHdrn7fw9xOvta+79wOVjmd
3HRV1iZNtCQAn++Z6M42uLL9rj7IbMmvKm+Wr4HnlzuhMdl4aSG3RpgREq6T3q4eBh3CMyeqgvTu
dHLnLf4QY5elLuVlmVvWiYe17FgK6MQazDmr2MOBui2SVQAfpPfvIKtRw7rTMqozW+8pz43HlCMZ
lLhsLM8msZhnV9jOQ6bE8tRnwtjkgn3kxq+6hvus5mAvavglrkzcE3NqH12+RdYZ2ti/pdlEgvaY
FWOENSu/E0ALrygnNs8rBVoHwmRY7fLUHu98u1ccZfqpRfvjKj4gZ48KLCsN6/4AeuNQmzkxoH6Y
BIC/Ft4MmS3hFWHd0z3gTf0tWe38ZUm8bI5SxafHScXNqV4Gbf1GH3J4K/MpuJUhI2gj0956nkTn
fjc57FHgDebl+7iA/obKkv+oM8AGYVeRnur2CWud7aCrDaqe9KacGmYFI/Fvikq71zz8/tualXpn
rnN7hUVzqKGw+hkZ98I1XnVT0eKSD3a3c/McTB3L1NFVzUKpcq06cMOXKH3mNPUt0/Nwb3pz+rlc
2FiCz4IRdclEfVpJmX/LhaPeWttn2zy8R/SvIWyQyAKM4x5roeGaN/mYZLFTBeAI//lQ/KGZ+/1A
/n4iN9F6ETY+Wrh98uaT1rbnjSTFxmRVLMdyb/ULLVJjzd4BFoM5wizPnPaZKmjuxF0617dp049E
tAyquV37Dt53mVWGuXeqYRih5dizHfOU2Lb/5udejAMf6gckzaH08GvxfTsftMLW6QSJHP0CL8ko
AS7NKSehVt/ZRP9/WQZFgl++ip9u2Q0j2LJLor8IJiJyhkkOn5yUQ2yE3PG74Ny/KWu4GE3x7uB2
uCSs8bN/Eblhzc8Z+UmasDu3eEvt3IYn2FXLw2jY41VoZeZbb2XZdZFUut3+8zP5q3z6/gaxBl7U
Lx93FzX7v16bWgHn66yfsSYWw105CPMpDLvp8H6Vf1Vy+39NlbxUxnha//di2kMr3/L67WM1jb/z
H1kyoJqGcExphQBX5jJKSn9W0zyqaSand4Yh7RyUZCi0/VlOc//AW3GJ+bhkI9IK7/G3/iNLmn9Q
kr38k+Yl/Di8dOv8C12SmtlHYZIrU7DDKoQ86hB19WHopeTaK6+W6GEVPcfRKFEICWTJ68deWP2r
CkXxdmm2/Kl0OJzQLrz9PP3w+nnntYEZD609srinScTpHU7LFLJ9bnJMoIhOXncfVO1C0gMy27U1
mBXEG9uYvqnZSe7nkZLOBjwE5Gg37e9VM1K7WGFH1+Xi/AAQPbwGa5f8MJvRv2lzaVzpVHOiVbVp
bkal2jcAABdai/Q6yFlF/znJwvImd93mEaNdzw60mdazRRWepglTTBrYsx9+Mjp/OtkiW04z/R2f
bWBU11ZmF7fktQ1PQ9AN5cbJZ3vYyr5S19pvmSVSr7mrcTqdHb+eHrK2Nw5BrsOzB/7sOqQY/pgP
hXdFkn56r8Z1/palOvmWart9qgeJ3kXH/vhpLibjMJp5e16kVxAYkyTTqV2mEQ0wU1C4qxbNcc6n
vW0gXm3spWRpNfyARupA9fkOLgbwMwAUYA+D+gBlm+hRIIbVA42q9gXt0+48F4KpWYwVXcZd+SWs
1yyeVsfY2o4cHoNWih2aidzWdmdd+ak/PGHbKXf+Uq6HznLWHXAQ/6FMLijWVsClswgYqope72rg
cl8pgSow29PwpsKwjdPVl09zhsdl4xml8VhQtUUV7PvqkSIAJtiiRbXZtKObQtss9QNx5+1OiFw8
swdCtMBlt10FFM58XOFJsaAQMi+b4LUY7ZHaneuf/LTInthPeycwEytqcOmyZHD0icPMDT6vvudE
wmJF7oNgPGjC6k8pX9YWKx+VDMPW28EU6zPmTBbd3su7jFqrVZ2MJPSO1NMAiwTtdKeIimENWvLn
pTaM4zp6Jny9WZ1VnXC8NLKCZqC5paRls6mqCMO7pZArUGKQtCsofru+DdKrxesgjBaBEzfdIA6h
J8etOYaB3iRLmh8aR5fXfY8tZq5cFasEFipFLsOOJ2+sD3VIDFKuZLlJl6BwuSB/kQNTeTe6HIOl
593UtU5JWRi9K6MFd+nNlCP7aqqfqf2oh8EhRg5UNjjgYS5BrjWzsVxrlQkob4buWuth9ZRt3U9+
Rpzjg+fY0502Ln4+eN39Y0vd4BVcW//ojCFhauVo5+fWWPSPEvDQWTQX7vEwoOMRknu70sm6V3mf
3QuhSG61ff5Ilw5HYYTBTapcG0W5hf2agu/ei9LK5zgbqHBMEw0pQg4dZFxLfhLl2G2dcM5eFc6i
G+3bxjmVQv+YOwPW1AR0TqsczKdpz2dXBWLvd9X0veKL2Q6tnA7AAMXTJYjpxrb0uOMHM6VQ+zu2
0ijuqKZVEIEWfmZrcTt8giloTG6lRCcDOTs0J1UiBcfvd9ombfbqsIU6yWmYqS2pFHLwTOfuKLV4
oeucw3piJbcrbGoAdhDMHpxQ8tKW1mGXjGkNyGVPWcrAeH7Lkbnd5pPK0sjPARJt7HIUcTHk3p3R
1m7U09YJ4nFIM5DdeDMu2XzeXY+fYC9HI5gQwcvpSdijs3Mz3X3W9awOqbWGj6M9FNvFtuq7pNf2
zYIvYQJmmvVnQtYh2FsdTx23hX/FsUPR9kTwpRM2j8u4iutEAXmtVN8e7WEm62LKbZsRLob0uKAk
QJVsivFmprJWxWSnB1eyt5S5gaJU3tOhtnz126XJ2bYWInb9eUJtcMq3JFHqQOXSfVC5C23TMZaz
m1OjY7+XA5XqDawU0J7Uy+ga8m2FHZThGjHs62VMgSIlsj53zmpuhQe9j1xTpjWq+dHFk7VnGRjP
pSEhFGYyfRCpXdvYj3sT19UEsScoZueBxh1YxKrOd+Bu+geXg3Ncr+V0Sy6TdDbJRb1uus69K7W/
8E+a0PwC+nyOjZo0JYpMPWkHfjDWvLLeVDl4YCXH4LadS+sTO/Vym2dy/roYYCYpqaffFpdqEC1P
DPvA0HK7WKCeuOJ86yoqy3TPeLD+CiMhqmDWj+2SiFf8xpdXvqrI8MVw1SljrTZwvOofZWmGUedU
apf7/XKqtEVY+dSG1CxpV69aZ/l6Of8c7HDwD2uXF3eQ0rprc/CqbZsU6ZNe8enDWqE4xrZ8Yyk7
37PaiiPEaUT2BqdP7uNOSLEvnGUW+FCHGuMqoaJw1JOwYttKzCOJo+UjxhX/lFlFsLNHXR2nZZJb
Wxb9ToSL82mpl+bQaDXBruyqmMXDP0mp5lNYuSuzXWZfO/3SHNEBPgcLrgdKs/AbodbvBVEKpyHv
vF2jQXWHlWfFy7iEN+7gjVvDnFt2FMl0m/aq3haQrICdhLL77taoL5um9QZ7Y1WLcaYNDDFm6J1z
Da9qnyS1hASUsHoTqODt5qRv9gkP7WkN3ZSZCmtHiGyBVcq3mSsab4i7dtW3hul4WwRuYKp2B8kx
oCBwi+ZR7DXFgLc8B/c7YHiNQ9+gRd+W1d4a7SxaMj+/wZ5Qni2cgbCPm/U1E/AdxdoUe2mFxg2l
9Hpr9W1xZ5XtcJ9WfAZSIN5j/TBJRpmdCLl/Pum5VjXhnJ73qIreYegBrjumkkIfrLRWva5tNm2H
Lkh2EGWLHdJDAefU6o4F1Mo9wDfKM01v7dqghks/tuPRY4KKl943ud/UNO8oRcm97Y7p3vBT74bD
fXKfU7I9BBnFNaQ8hWWqC2S7p7Q9Pa1mbj+NkqZCDv55d24zKn5tmlhXjeMtVEzlvJu0Qh4MdT8n
e+1T9EajzJoTR2e4gUPtHBlhyXU+DsZt0KXd47S0DYYK1hMnWYqYOjR47Ea1WLaaRrdxV60r9Sc9
4Fprk0BeNZYJH1YxYRtDGn4Dbgcx25tVe0Bdq0DAYq89Qnmky3seQtynJUYIouX6+QtTlbWZc9Cs
1QwDkPZh635VMkOiDJ29mQVfFrWAeB/a9X6dYNok7B1u5hm7to0BASWKJeIkpDX/FIMR/swEUGdV
Gd0hhJ99Dok72sOL6XkVynys3XoAqN4sW4y4E/viQodXMpv7x2kIV1Cjzqh3tpWFG3IUEgiRYSEO
vKa+o+rCfwTOovKIydr6jPODRdiEYLfhdG3ftXWXHDRHR8ZlC0LdZiaLtUoCZrwi/W4ETrXXuNI2
7UCkHu0L2b3uTRqdxOrkZ5Wz5pWEGtUbp6ouLqWmD6+C2uV/0MT3lpd/pYnt3LwoudBdbmQf5Get
OIertEQ3MWaW6MuiH9RafnKGthv3poMTZyPmBLecN3rzsdGMDqJs13nDMVvvuKz81GLN2Sot+Pts
6vZpyC+lrkbZd+a/gi8M9oH0uFipjDPW0fBqbWUAy5a/IVfZbRtMbQd2uNVDsKjwiupMcONjetkL
r6YspHSb3VPf5nEpdhxO1ie3TmbzEAr+aRQorj613ZYTFj9mtfVTOiv9QwqZ3QdOHexZ45qTLyQh
wujR5UaXGVLLVF3E8Dmbv0IklZ/Q/nhhrQH7S3FmeisN/mbrT8ZZL45+anthxy0JyWeR8ujL2uTF
sTlLbluAWteIq21sKidnKa7hf0OMPjkBv2xNB/zstIGe3/9cgOh7Xw4Vj6Rs82uSJuxHMejprhlb
0hhza2nMmKpzErdtLQ6691MRk0pA4dvkDafs9M5BJfvHgqSRe1HixhU1D4VkX1Ym0XVbWTnOcxrU
zWklG4bdRLe8jJmXvCFJV3tnbNgGNbp4E5Rijvhtg5sgHMMrbpwno1zuXK38ZIUosNc2uzWUpiZO
ZVc9AIzD5hDyFjX+uq2grL8zetWc3gdUabE4An/VT8RiQ6jGZrRRrXCepTTYJzo8aJlfXqpz+fl9
x9CYGei2tQY08F3+38vHVIaGYkKkSBO9j2mRDIyIjMFcLowhlfbsWhO4tBvRduGVXzN+ynV0nrGG
ZPe2npLbktl+hiHYFW8OD+xrMTQZ766T2at0bDaAsC31k5E6eiv8KbimnG7w5rvuEv3Te6sZiS5k
j3vZ3jIA9I+WcceBkex1XkPOIKN236D25F61yYog42i9TNkrqxxGVvbdbICVM/J6tMm22J+XsNlh
Cs1vCb7DfkhNmysFqECIOwXC3i5tlGAvVoYiHqzJu3eR7Pfpwi49dfvm5BR59VBqaA00lKbpd2WZ
fNbvE8qEz4e4AM0rqVCg5MJLRW00KX9O3MP7J9fKflk3U0VxOR/M7gmYEmOcqFwoyCH/ULsw6Tik
ar1ql7I/ATKaTfPls22bgCGz8MfRsvF3ORT65QYvZHj1PrjlwsBUgZ9i9rp8mnZeMcdZPJz3V0Ka
G5NUy+yQLt38taQTOnr/cNuZ0STsjPSoNB14GAQpMgSFR2ajQrThmx96JkrOf5f5jRkDuCWP8n16
1LZd7UvDZpSrEIc14SYLJ4eWX/a+/XdarMOkC1pSb5WoAS86EtsQgjMjOnXZULSI1dtSFNn9JJLp
2WWayfdl0yTlroSMcENWBafxduhb8JUaGWCTDWM9b+egN58Gr1wQSocikOe2UTIKDXp2Nr5ZZD/o
PTO3SNV4cFe+k+xqdoM+Y4h7oGNpd7+FOpqzeMOH0Ptc+ZO/FYhXL35OMEq8JL3/wrRbWzDzElG+
9d2KjFb3fHfXStkpiaoOf3PjdjM781JBAO/ctDlLo19PpuPoKw9hRjKG+on9m+9VrBZWZkDpVjJ9
XsM6TWLOnS3/UJvmMdxj46vguHgsMVS/ikKNqLatKDgOl/1LiYr9gh+xprgd9icnderbYlndnZ2S
lBepzE5/ruWKPwT++03gzsNNORrtp7ANra/SbOaXJDDFsbcLf1ekwXxKnVVd05NDL+Y6m83dwmp0
i8WppAxj1XuZFSTsskcNf0x2o28HYx3NzUBF9MFj6QaWLFx5lXS2OAXCCI5mafq4jszgc5vWxRz3
wut3IYekg+VU2T4gOgPNsEfkpBAHSXXxd41rVNd1srYnw8n0qZpS/cLZxnkc+pqa0GoFzA7VhDnR
yrX+qZKJqmljNy9WIPlGfA2swudADGkT7OYlXTlmZCRfBmNoYjWXa7CRg2xijv3GgYbN4Tvy07QT
BkAI0Y0my/IE6DVN1zgwhvYsy07G1RrQlThlabWTzjrfmv662LjTBwMPdaDKH5XfOty4uBcrZ6sD
SfLDvTEk+qnQgm+FaASLKoKZMH4LaVzWpXC5LHNghZlnrErUm8KQWPB9tmNvDXjUaVcA4DWjhnn3
CbGGP536S5OSdTQE9iH1JNPowDEKSVr4eYyPq3ibOpZRox8D/2h4uf25gAaMqiszEctmYDLrYZFi
UsBqoqfROBfEnA04ozq13Cymi2xIXgZbk1LlfMtNVtifjaChsPL+KwJsGWlctiMf7PvSTUZNdt94
E59f2TA38iMk/18wOMxZRjq1E87vJre3UktmRolPJG6X+TLfa+qUPqgJeFN87o4jWU3eVyH+JNNE
E8w8mGYc569N0fIDDJoRXwM99Hhrev47cumK5dY2abROOKiMG6cj3tXL4S+YC0AwUK05Gtq64hmX
lzVOmBTPBBFE5qYI2VjhX242Ka6v1/f7bCzNRoE87NOUeCbiOrv5FK7pYJwnkznzvZ4yabYYKqyl
t29rHVy//48r+YUQrjsMucj321SO052TJ34kJ7Jzgxn91B1G+y4FBHhiKKcYrnFG3fT0Xj5rz53O
zWgX6Aqc2VQaZt8c3LZRMQix79zGOTtNVl6BDKCoxVM5AcLzyIV3rJ80oYADSpRIv0q/w6mXBN6L
GDmUTHpJHtPB8XCBFON2HWjcVbINtxjpyeeqrOLKM/UYqyBFLywSv97VfcWJpsMegfDCsMOaGaco
f5ssUfaVrplR6a3qb5upD+8bIdYtbOg+CnWY3gp6y3ZLWpd7KWl4DSQfXY50euow/KCw4f6PXeXI
k18xulUZstee2ZRIuRZvJua/T7WJQLjO9XBsDNbpltN5sq0CStaRXJNq2syYLTmATZmlOUbPybEN
FusTjSz1RoLZLeNC98kLfj+pDv3QJY9GVs13JPyNN2MjWhP4beqiXIYsOlHuJfKVLbXwbu0QRnbE
R85XzlKBSvzvNZf/P/vFCLK4tHH935WZx7eGFrKIPjKZN38RaP78q/+xOwd/EJPrg6ukxfPd0vyn
POPafwQ2zScEP16EGHoZ/488Y1juH8TiY3YGCmLREugj5/1Hn7HCP2zEFEFKLWqP7dn2v9Jn/mo5
9mhN9gPSIOlSDom5tLwPeuUKIh4z/NTGzt7eLT/yEzbWuI0uUdnGPa6KqLsu9oJp9F+Jgv913Y+B
BTWVyoGOsTYuaZ7Y2JIyGEnev8mvMP8qPf73VT5oT9biJ8gI73dn5pvhFrtq1MfFTXXzfmuRPvwu
HvmvQut/X/GiD/8itIbZaPPyuOJaPzXTdVowKQaxwhdMU3s05ftfBt3feMatDwlnH99f8OH9FfmQ
Lnk+tvFy0tt12oS7/DQd+n19XWeHJJ6i8L5+sglJ2opzwuHc33i/6Z/+22eMNI8p8RLud9ESf71j
eoNnf7CMJl5gVW4rEhaQ4OzfDBfrQ2f4/77P/7lK8EFETumI6wYOqbHiuBXZu3CXHuxDxmoTyyeo
5ydjOxEMa+zbJysO925UnZrtfE2RKu5/E7VDG8IvEv+fr/iXn3IRPH95xeDXsRM5RRtrsuzv61YX
nOMGD+eMY7z+8+v9cCmfPtMLpdUXjBlBa8SH0ZSorhmLcazjNK9F5JkyeQrtzDrmQ7J+/+dLfUze
fb+WQ2PGO1j90mvx19sKgnqF0NDV8RDrLcohviS9bop4UlH4Vh+DHeFGfcyzjyyUQowY0e9gZn93
t7/+gsu39cuDrfyMfj8jG2KAIKXxENqn0H7857v8u0ugb3uIhYgTpGH/9RLk3+JRTywZB92L6RyT
7qkd/t3weH+O7Lwp2lyIt8yrf70EbYydRAdtyK6prpfEfZ5VsPOgtfzznXz47D5e5j3565eH5WVe
xcJBja6Q4jALm8gS9zfT5+WX/o+XhS4URh/dKJe+Glwj1seAWduVS6Nzh0sch6N5GA54jbbWofjN
HPZxln6/DjjnS0KjoNH+fWT+ciuZnLqqrkNMYvvpiq6PatdGhOUfnHjY2lA8InGw7/756b2H1Xy8
t1+u+T6v/nLNwVmaUpTc2wg07zBuScgi1rUpIuvU3tTbet9tL+vfEEG5a2MMrbH8TTTDhxntz7t2
L/mrZLFbH2fuzB4pw0+LjDuIjVXmx1qfB2w5I0bif77ZjwF+/3WpD6Pezij21XZZxziDYyfKon5P
UHr8rT9OewgBvxk2fzcyL3sdPCmX6Jbww6RlU69J2tDr4jbP49z7vmoV/eaG/u4zph9MsH+65E58
TOfTCUHHvm7quLoaOUVvVu5K7dW1dzfQohmVd8sxOwW/Wej++6Ie1AOfjCD0YfZmHzYTl34tYVLB
pfJmR7W+75IqJvTwN981MYaXmfavY/OvF/rwAGU6NUm+iCUmpwGJI2iMnoJ656/PGPWqO3dwwyya
2+W70YNMInByOVfhevFELE6yzWrb+0lYLW5fAriJoQyKr4bOw1OJv6GIxnDSxyE12ZCYtPcK6hV0
EgXDzscueaCJJthyjpanxsmz6/VCtWkaX3/Gb6nv3LYl3axXNCrjVt25wkVDm9L8U5r3evlOOkjb
2VHmpEhd0TgFhoHSBb+XgHbWy+KuN3BrboYWkdGlg2DjVln6U7FDPdbV2l9z6OkfrXK4GO0vtVWD
FuxswuEYyrS8onXc+UrVzCXJW2VZnNtFtkt5BETrFcn0WkHY5OXP624U/VhEFFgbge/eNH9QVR0P
QTWuUVAX/m3XLOZ5FFX4Sa1evmzQp2n2QGmO+enz1si74lh40j+PhZeT3OkZxckpA/tEPzH9LTTO
RI5Vucj1ef2wNNM0RnnlQAss0by3S96Jh6mq8iiRfX6VpIArKq3DGynDfrc2lohoOyHcpm8ycGhu
e5JVbz8EWqgrEtDGLT7wZp/yI6Kia5NjP4l6l3nzFGF6rmmcteTJ6azlMNe+cVRYwy5t3c0V0tW8
G0xbbiways/BjDNq41P4+sF5o9wR7rDeuhaNhOlog4x26pad1GR+VrYorvGyBJ/nGd/I6s84r/zQ
eF792tRRyw6ErjJqpw/GZORPM1Lfl6IZqliMa7E1ZhIZnFbRokHriojXQOhrGnWHbaDc+pGMyfyr
QR/HwUMke8pkF+xyMJ+R9mncQhEooGUP4jm/1A09BuQacextKBDSg/TmEx96WlLycmmHL6rFRwWe
aAFYlnJ6s3U1ZDT7JOs+bNBqpcZ0M/UnueDAbcfgi72MbUj4a5/GFQb2mApMu1/tQF5TuBXHyXTK
27ru+heXLoZN0sn8iuwDkyaYYbgZhUmIVjaY9U+jE8UL9ZK05BpqOBeoc0vsGWkfeUYwx8LwBgKn
uxXTRVVfVZTLIrfo3a1rztYXW4nu2ktGuQvLxH9cKulHXWaa+3R2XusZIh27lAxst2ymLVjtKnJb
A/f5ujqfVzMdt4HfsOFKQhlbF14SOQEQUSTFs9K3O3iccsp2EECDra6odEUBOQWUvvKBQH+3BAUT
Nou+CYlarmNYEeZN6nUBIRo29NNxo4M+vZ4sZX1T6xJ+EebYxNgccGjNq97Wq0Mukm330ylp3GJf
U4E7Agxcz7wdgBYSz/J5HS+tdEVGU0FBZthDRv3w2jPq/EX5Q3sXCkPdkTzRPdmrXX1t6pFDStC7
NFCqqkXdnvnkbHr/o2SY3NimMyZerMw6BU02PBpu7ewqVdGq5ICLsOOaLpFtLav0bYDgfkZ7t3/m
dcE7xjKF9aS2ExnPk+9wUlhN8XiRuQ701Dzbq2DOCMZ2I7PO3iZlq59sMTvDpnHWimpQYo+4mqh0
7f2y4CwResG2qjO1v4hp2xVe3Vc/9/xLU6c37JhW8JZnQf8Vs7f8Ykns7K7KkIJp+MK4RRPPMjTR
SizmOa9DptFC+waCn/s4JVJdd4lJN21l948hYUB06PRuNCrDjzMx67vVk9kVMFwVW1nSRD4Os1Pg
JsNDIbL5c9UU8q5MrIx2rjY4NDkqiTKKYj/6AVGyIQdNp+rKDekU9slO/IaCom2c1kSBQHPb6n9x
dx7LcQNJGn4iTMCbK1wbei/pghBl4L3H0+8Hze4OCfayYzS3la5SZFehTFbmbzRSjsY8FpaSuEuR
z/siz5XrxoozVkipuWzLdqcnHcxa1KN2gM2anVCGyg4kBI0cIwz8hU5waUMXhusQC7MPusz0OQrK
KxBdxl6oLaw7ZCy2C+hibqQjtADuUvM1SsO7seoCGzgk1JFAzlwEQpR9UDcGR8Yc+vVocLRaQrnX
tSi5qYvWcidxqii6xlL1hMxBeSnkSnsVB6V0qwx5u5cgNH4tODYdPHXy1RkdOGEVN3t5acf7rjGm
/UAtbI/ohLmfihL4SB/MaIY0864Cmoruijo5aSKH+7Qx6qtOKKzrdorSW+RBhUtWDlCuSYmuzEES
biYLnrU1VZ1XlnW2m8xhRfNA0uyEuVmB37SZomJofvVoMN00QpO+LOBiXztoA6NdpoV+I3TcavVI
Z8okmbhtsBK9VSZZva+F3vBKvam9oW6GF9jR6pMBmORX0uTLgw6LezdELUiMJMAhIBW/Uo0GipmF
C7Yosjmiozu3w27KENFA90Hfp6icH4Kuy67kSVVfAsQcnEKextqhA6HvJ8QPdoib6kdrKdAHTvge
FhQqDtJWsANFAlaay5Mzo2od2dViQP+yjOCy0wG0qDmCMhTStcT9A2JTmPyvpE+Vb6B+uQMZZtoh
qGWvGNMZ/kIlOuO49PYU8jsFOCgXPJVqT8/SggafVK2y/QgRO3JW8E3kIkv2Ei9Cf1BE8ZF0L9xB
BI6BWwSZ9hoDWADEpLfZa2jKVWFT4m8hiyXy8rVpyH7UFNgTWjRSc98O4XITS2nqy6rS/S6TOlaY
PeioVcG711kslSr/2ArjdRQgB1rGovKiSH3/TajF3DXFzoxsSUi0OxpKzSGjLsx2tPIbNZnqH9Bn
LaBOY2aB00NN2YAJ2SQvTcC1gBRPfmmiLAYAUKfurg3qN8CIyoWlIi+NYAs9Qci3tQJbEamOpuqj
31Ursu91KB+lXiZUrLvIB3dp+tD8URNRw/y+wBXZD+ckuEkUs/bWT+AgdiFeWBHkKwCe4x64T+TO
khw84b0aPPdLOFzUkm75A46VxyYqYx8RneyQRcLgltz8HpZb5aHoY7AauRbvodmt7ZaUl2XOmMIQ
wFWp00MaMrl2pnlq7tJl6Xa9CBpPMtKud40m7y4AE7UXcLErV0gk5ZeFD9E0pLGzBEZyMUI8oHsx
tctRbsFl06wCD4qI77WmR4XfwRO8SEcQRZpeKjH3+KyQ8+lj4NTpHHyXxNUUA2m0me5GXnMEqbQJ
Kuh15nQR09dxVgrI05RbPdQrejuXSR/V9w384ruo1ZJvMUt9lyuG8AyhMbymEZ+CJ4ZBWmnWdW05
0gtA8RGeTlHHu6DWZ1AUuPAOY8bLsBAHyj3gQQFeaBkHiWFQH62T9p5+cvrFAqYDkVWelqtokFkM
YdKaV+A8NcAlZeS3xTBfiQmgBWCn9LlHNAYeZZm9adMd6b53Vt0eoAMKha2CR2qDqf6ZB8Vyjxxh
eyEVZXudpEvJgVtbgwNSnfSna3oAXVouJi+gGbrvoRqWkLbiFWEupmaFJ0qSN0+rTUzrVIXVFn5D
syLAIqpRbBwnctQGwIqmdi4U5o1QE6ShTXNDezn5FbcazoJLnolOY3bKDdZX6W6ULF4m0lD8MPJW
0T1JbqyvdKmlzp5kGcZ52navlaAMu7rnH03wEF47bUzukCNCn68EQrI3MB772qcrAb1I6meyf/FH
MFrqgkx/KNqL0CX7yainozwhuwfLaXZ6NVadclC0I04smW8tsQKl1ZDtZVYr16CZYhcZRGJTXpL9
rKS/x5C8NQyRlUk0WXkW0Hhyk2Ead4OkTTsDyrZTI2mMm1XRemPZqRcAwLBZtrrhQedVw7unKa6s
SmGyKp1S6sCvWKYmvexoYUHXE8cLc5aipy5mkoS6M3x+XnWHoBIXbhWIkE3jzJPElAJ6VbClU5KN
Ce9yT0trapdqEnlq21gQUMfwELUws9QAwSIpDjGYaTt8mRVh4hybrEMEoWMnLCaZujQVD5Aji0Ot
ighRCbnuhhH/twjYRZVWC75SM3J9jEOvScLlO4jV6n7W+8nTGrG6sAYr8ww5IalMOrLGtgbPapjT
VQIiyh7qvvIhVovuvNRGY8elNHqa2qr70rDar7VZmJypUfYtjnROS12Onto+iZ55h+S+nOUjbwdF
/g00b/4ZCYqx7lBFumvVTt2LjcZIlkC4GtXcemgnGr46beN931S4Qc9m5EgYcOzyZC4PqCQkXiKF
0S9lbDNvFpQY0BszZcP1qzuaoaWGWH3Z9XYRs9qDkFdaJId8uEijwNeB67mXBMC8VYtOmD1nRXit
1Z143wdg9FVeql+ihGgcipITj/orqDLd1axaOSAMptvtsLR30BGEvdJh3VBHknxdCPoA4mQyIifD
GAUfaSWNgf7rYev0Ziw/dHOlfxeLqdoFi9HT2OwsT6Cu+iUNlvA49k1zN4rq+KuvQbs6ctfm33qx
L29yRTWejW7obuZBFve5kqEwAj1hvAEiILyEYpT2fFJF9pu+U5sVFhI/KH1cvvJOHFyEj6TOXYBd
IayVii/RUoK96kI0wJwuUeWrsZfMb0Wk966YWIsvWEv00tG+3iPwRlGdXdd6DQj8xda1FBfbxZDK
a8CgizfXS4dwzJTk98oyC640pkJnt30r3wpYGBwFU7Je5zkUnKZol0PJ2iErX6UPdKDUziJmUCFW
KNNElftyQezuQcpUdM+A1oXPRVoqu0yTc7+RSewnoCouaCHSPJFU3emTYvGkUkruBGgjlyZJKETh
dL4pjGHyAXGFA2IiI61Zapg/TI7RQxl2tZ9Uonpp5XVwCAB+HILeEmN7TEa6uaFo7Yc8nn+3MO/R
1ZpUkmD27K1llkvipLjHegBTddrj08IcyisgCxWg0SvEKX/MqL7sgiqtRyeCRpnxmqBi5BiJErsN
JgBeGrB9HbZg7Q+ttPxexHq5iEGFO7OooNTSodp2V1lB/zuQteBXKCaZt8yoUbhTGob34BTC/Vyn
1i/0MaghCFJoeeIUCQ+1oup78oWMZ0tQfm2iRb5Mp4AXVklZAIyZ9ih1A6m4Nltkiq34BbXB9Bky
wOLIo2Z+UVKpeED1p/D5cGB/tTgQIjtl6fDuhLluW1NsuMhirDjNNdMHpEqFRQu7b21YZs/gAVRm
dqq+lkZRXtfFhJJIFcmxHaIRR+aljr/VKoKnHaWJ5usQ7H8i14e4DG3o2hbDJkQ7J5BxupCNzrjq
NBHJDdple7BT8he9qy07tpLiJuDh46u9WV1mQwzrRxHTfK/31Cp0AZnKrpA0x4piBSO7UFouEiXP
9umcIWRWZrHAq3QW76ahHp/J/E3VblN5xl4Ir5sZVKyjNlJ56BXUOFIxNm6Ry4aclanC7QoZ8lM8
7O+SvI6eecz2/oQf4SHOgmyPDJl+OXW9+WOaNOmaR1fM+zwYLspSjW/resTmwcKftADSr9qK3A2v
stKZj3nSRXdaEFd31qyja1lN5jM4/urHNPRq4Qiw+Z8zc9T2SduRFOSY8NhKL6ReplQaqD+ezpdU
25KrFn6X23BbecDrzV96BZu95BZ6ivO6fy3VTvyBrUR0OViD6kdKWjm8USeAsbH6DTWGFpQ5Wp7V
nFSHLM2q64q7wQv6bDpIS7ncsnunaxY2SSpyUBf1OPUIyuBwA+IBk1nXClJ5P7Qgs9AeAXM9JoXS
OKI6qbuKDuRRl8LBS4EnXpeQ+6hqqGLOO03LfwmwgBAIklBvQRDDVYxk4unFlYjyDZ8b9oAMaEYp
ltueU/lrqUF/yOZF2qPEo6F9a44uhj2au6jU5VZWndPOjfqY6eZytOQhuw6jPL9PUQTZ9QhjPQ1j
MIDgC4Nu181Icxr9on21zHD8ilNHsFOyANvOPrF2Wah0lh1Nc+vqZUsZsdfTW61f2NpCMz0UXIpf
5IEjFN0J+E8Iwx4W+F+3aIqA541z+dGqTeWgLMF4r+qq9iXHj8/RpjakISNMlw1tbegaCg1uXQnn
K3MJlgstTwIeRIL0m7Mv2kmTkFzOCUJNM5RgH44ycF0C74VKiZ7jRgZsVkrWrTXK0W1b4+LX6uL0
hPRldtDHKT30XMl2U02UxSIRvnsggEOSwR0drBlVgY7c+yfllIKDPKxuUC3rPKgE1S31XQMqjlTH
V1R+q+9WDaUFkEp/h1hI86ORZkhjg1zvGgiW/iImIPS5F/OdLLXyd4QFYcDFY74bujmaYeOZFhwz
vfcXYLI+Ol+chDC1bIVD2NOqnEwFjv2l2SzKXdeH4a3U5u2dpZWoeEULYLGhQipgGXkI9FYAMLjL
nmtZqnhzzpOjIEnpK9aoPpW6CbtzVObbvKvShwrlHB/0bv6sG3N0RXUJaZTeSj11QvHPDI3sVdKW
ywCCkT0PVX3VJF1w7JMkfghxqPVq7GB4SnAnXishldk55EHakqO7cj8rN1OlSfYCmu9ImmXZMtSQ
Yy+oxY63EYk4tIarmRrlTZQLgHTqVPT6BbHEeKJgHxpidIXS0Mi/CyAAKnrc4EDVoSa01IkDEaff
mVEHNQMYkQLpSRnMi1itJL+NUEJJeW+5tWC1B02KBLDmlbCPK46zRBlQzUKO9p55jPaqkAku0lw4
TYPVwgJq/g2UFhI/wqqPKFX8LkYNIos69STtIzmvFS47MLLCVQSU7QpWFRoNsD+RX9BgaMHmqu5l
oF5OmEuUnJt8dGe0AhyKuPnBGMTqbmiS6tJqE2MHPxHyzyjDJYfL6Q6zQqdORqxaQhXossOlmWMg
at1cYV8YQ6S6em2EDisWjEAM4U5HazWpo/B+EPTma9ctoQcSF7KKpnUeeGgQk4HR8jYcf8pjme6p
hyuIRTbWNWTbcjflKLbFq8bmwjreGQrFb4HKJAhrQGyTbingexUePpMIRgxN3zVzWgLdQ6vf8OOo
LC76VBtvG1HQvIy3rUtXqXNimep6kzUjlRG5vIxyKXSnzKr3PTrDTqAG3a3SrRyLifQjHZveKWMl
vu2NZNxXE/pPEB7bqwg2xAFefHqmvfahO6SZ2A6vFq4qooe0Dt/3l6uY1WuWtNeQ4BWz20F/xfqX
h+DPbjgT6UMj732kbYsZgoKEsDOR5uZnWXydxC9n2nhrx+xdo2sTYIOkgIKIlWpiEEAYdkt0raZf
VEV2C+N1ouAS5AL9iwct0CCwDQ9IlP1NeEtDmgCb2hWJtZnJLk97Sw5rVxPVK0B5VyJXBNXSGuW+
ZcEVq86u46DjSp/3IldU1Xqf/4ITE6yIGk7Hf1BgqrG2iN80oWm2BY1Ap8fVpCKnVDb+DIP4TK/0
xHJRRKbRVMF3MdBNM7E06raP2qly8QvqbRgr32VEoIup3OdD+QXwe3GmgXlqUKhXauyhtZu/ReoY
mB0uQYX8WynDrxLGbK80093nE7di8bYrR5FXzBqSAiIqKJuONrKUglmTyLmjIzqLC/bXyXeaJ/qK
N+/rMwvlQ+OX1YGvDo8S+tloWGw+ky6WwgBQmY6CcVFiwEktPj0zoBXastkJCnIhBqARQ5dBUr1f
CWo01CJKnMDG9J9VMtociWFx5JbxgZqD8T5nwSmfWBYaDy4MtNYZNEERvlt6ZbjQAKwydJd+hN+V
H7PXru7pB9XJ/Fy1U6f3Ecu6oCR/E96ChrUjL7hO3fYB1TL3nEDIH3+wzejf/Zh1Sb3ZB4aGAfYw
8GNoNz6vUBN4fsfqUPlkDTeRTynPjukYXM8uru535oXgmmd2yYlFi3I++vmmBthF2q6nJa0TUVRp
Gllh+QhO5UuEdNTna/bEKgLOqRkqfSiAC9ZmyRZ5VIW0jgu3gPecDNda+hDC3P08yKlxvA2yWaqQ
fVVYkqhGZiADVtlyRPfPjOPEUuWlwSRpwFBVaSslEyJCkXZjQJKpLT+lUk1onULUNI0XrW2hy1Ty
j64R/yIo29zgQFmxVVt3g3EMW7NX1hVSt4oTA4yw0Yu7GMcJpdL+Ipbk56GUz9x/WxM4Y8XfWqsX
PbLExBU3iA8h6wUri6oVdNgJIGMtX9rrt/qNaaOAuHiim/uhr7mff8KzUZX3u6FchAasI1FHB1kJ
OpGA8LTr1p1dspd9e6hvKGSemd8/HiabLWhwvnH0MFIDsZ73QeMO0QJjiWo3+AbXNt6rDj0a8Rg9
wufaCY7htK4n3+ThLj2gBWw7sTtccyZ4Z8Z+Yv2yOYAgirK2Cj2vx9abk0DpcmFGqqMGhIiU1/X4
FLnoIT0EduiA4r8JnHOz/QHjtiJ6eNNb2A5JFno47wNijZjqKJ7VYM/CfbujvO2rfrM7h3E7sfkN
XrwgtllUBoN7H2ZOTR7AyCO4bYWKPGJj9FKgWMhJ05z5kie2pyFBnPuTHq6KBe8j1YYgxiqlXBdh
lQOiM09xNl6T/z5qmkxqu1QjuaJ55vo69dnw8lXAqqLr/cGvKxHzRVQgnbsoHTwHSv6cTMr+86Vx
KgS9QgXRTrxfpa37XKK1KfpBZe3itJHbumw90+o/E+PUV3obY7PfkXdAtiMualeWgcnE5TFqLql7
fj6QP19gu9Vk1prM+amgM76JIlh0J7U+q12l7sXbZjGyb2pdVN+TVZ64z9vchRk0OjVC174pDbFH
iRJGZ7lUTgUe62hGI53aFgASDYHJlzrTmJ04LCzDzhIjU53OijUvGOd6r8M3uQxqTbvUoKc/CqCa
TaePG/E1HwvtmpNvuC+aykTouRm8ZZrkq7Qr5NyZpQY9vx4ha81qWidPc+7eMAVMDa/cawN0Dzod
FU0zE+tLBWrxL7GLxH2ITuy3AZOS246qgdcHQQ9KClWKEkmzqzCykFLpUHRQMXa5RmMjD+1gVMUH
qRil2wA15x096+VYx2HD00lSUTwADoL5Tv6wyKPi1O1gOjNeFK9ollZP0qzSAwvLKrpRslHfG+ga
IbetS98p8CYIbFIKWWbTOupxorjFHAINx2nlwGkwfIHTd84H9eQapcTETxNPIB/lPi90q+DLyrQf
4cnbkXwGXPxH7u7D4sFZGhV+nKjgbLzf3kIRZ7FecE4PfnrdXSruuEtc/SuGCvbgWb+RPt3HruXO
u88X7amRmYpJo518kUxp81ILBFmQKkGr3FESvrXYTI/l9PPzEKc239sQm21RaSOwaTjOrqA8mxN6
D+2PRfryFzE4FBUdszyeD5vDkWLUNKwMLTfIVUfPfzSpbhtoYP5FFIzUOK0kEgd1w1XITKuJBbru
bkbbETXrSLoJkzMn7snZMuTVAWf1kPuTRLy5KPVUGurIHCtXBvo2q8dooYylP30+kFOXI/wk2QCP
SlqgrD/iTZAqicgAlbn6czlK+/VyjPbV2cvxIxibS/htnE3WaphA0bSaCRskOzssru6UV8sh8+Xb
fAdwwDGOHuxGvz3k/viSOOeS/1Nzaa31FBNLSPgWm5VHE1DOUipb8A4uh+4OAVOKsY+fT+WfYsl2
41oS1xcEC/4qm0XRV43UI/xVA1meXKxhjvpB2UX7ZtefucTWNfxZoM1WpfIfIDoLHyfEcEmwXg3x
qTBXTabdHJw5jdbv8iEUjPQ/r3DF2LpoliE4lE6nQAS5H+Bhj2bta58VaC+dezydXCKk4P8baj2g
3ixFReyCEkesxg2uTAe28PXoxReSrzu8Wt1pj3KOJznYft2kt+2t4J5zDT6VlONaomN7KpHHmauY
4tv4PYxLtV6af26FYDqEx24f+MMR9zOAY/DkTIl+i3Mu7olz1yQtp5TCkpHx2H4fFtpup6o1YQtg
M3g6DHN+Jl889fjGhk5VObA43D/UE+dxMlswO5wku+hxuqSzzXxWh/469vBQsoWrFZ5pLx5In5vK
yXbl/hwX8MQxQ1gkJ9fHt6JsDb0LRAPEUiwqkGeRg80CRhp0UNsBy47eLqPvqDpfydgLfb4jT+x6
omL3wlWAQev2LlB1EoogzCm+1YWFKnuzWwz2idwIZ56Rp74hdR1g7ApIL8nY7Px0BGmLb+nKh2h2
gHQvp+qc2/RHhoeGGbqpKQp3tEzzZRNjjIXMCEEOuZ2/+AtcFmkf+eItZgg79I5+tWc2/se5Y62Q
6tOOJxGhhvl+WeLplgQNiulu0ltw+3emOjrFcvx3PxBBqMlzJIvymnW8D2KgGppbHTU+sfqBRi78
aLAB4Rm/5JMjeRPEfB9EjPQONDFBkuAKDQ27VIFMIZX3F0PBa8uQuUspem+ikFGTLypgtzC1vyzC
+HFBxKY6WyX5yOFbbVF5Y6qqLKu8oDdnf4Mv8z9rr52bPKqQRGRbcq2X9Fg6qYMdxvfaBRMFpcpD
cPjJOHw+yhPJ6fvwm4u0j3JzNgYmU92h0Z0E5P5u4Q8XulteZve1Xx4GZ/BKNvbNuVvv41VEQiyp
vA1pSfOM2YxczhdD1Y28dHO8HpCmy39ISSh5TU0TRx3PHB0ngkksf+g+5EXwtzYrU1u0ZAlMpXbN
8hlOjN1lj000efO5Z/WJW8d6F2izbtQu1WS1ZltPvvWDZpgbe8NFs2/9/CDsGpt2/pP188xHPLEj
yIQUGE6GRGtCXAf/5qYVLFSD0MahK2JTgnlGDurbsO9sEIeusFM8dGH98uXzmB8vAOTKSJUlrL/o
UmzrbKitBY2l9v+8XNudedB2axGm/bczI8SQ8V5f2y3Q6rediUCKpBIfCZgr5Q8FQFAH1MJCGqEf
rnkbnrlXTyR8RFs3IdkCd+u28VIr48S9OuHVcJigp0l79TDDn0yO52pLJw5/YNF/vpcBX/ND0QzM
Z6OGNMwpU06xjZHO3vKkHcaEVM30i/h8MrQ+Mt/nfe8DbpZl3SyVUqMi5g5Ch20PRAhU5sFWuO18
Z1jQdRAuarMAmbxhZwSDo7baTupB8H++bE5sw3fj3uRkYdDL+MPyM4qFFy+Mg6wPvTHV7FA8q+u+
DunDkNerjsOVc3xbJ0QaqJ+kuMn+7IrFXbslGDk8GAiA7NSHwUOE1hZfJcGuvfT182H+qb1+FnuT
+4pLTqM/JHZxSfIAK9A2/BS2auUpR7wYdtH1mvo2DhwY9/PQJ2f4zag393ycmtpQT0ROtB/DItud
CrAg/d5bXz+Pc+LMoXL4r9ndnDl1aowCMjmZO5MiGbyJKlo8rXRuS34Io1M5VOhbWLIs8wrbTCRi
mIo2ZvBgV4q7mdJggmT8mNmQ3k1oCV5xjF16QCBdPh/en/Luuy9IYJw9NCpVCknnNsNN9TpORHPM
KenDpxG89nd/NHfq97GmeVk74b6/Cr5aTnwwjtMuH2xVw+Xs0Njg5c6W+j+8D9ffAuJZJdUm9xU3
k5BWA9YQq6ZAbKzmCZG74IbV6MeyiPaY5O4+H/qpKX8bbbOC5sky0mahptmK3B5NcJcrzX3ctQ//
WZjtAoL+FDVyB79qQGEWkBrodyHGizD+9TeBNMr4HAUkc5szJ0rHaUKtNHdr+aYrnjv5UEU/Pg/x
8dZfvxCiMFQS8Un7YOU9SNB/hwXbocGXHdUxbsCX+sueRsheuKvuEzv1zz3B1o/+YYG+Cbk50VNR
zqQ5jxCaMLpnY56p5J57b304Szaj2szcKg0F1C7O3aCG+dnpfJxfMrClDiWqzyfwTKSt4URF+8Ua
NOavL34VrILAfE4aiKXz2a7Z+ps/mbZtvj0aaHObFdPWeus36jFwauzJb78vh9iLXPlW2aW3hSew
iWFf3ky0DFOfHX47eHTznNg3Hj8f+rkfJPOD3yRv7LbVhIOhq7tmbdx5vS/szks2nFku2yr0kJhT
ned8y6STrqo5RE5/9j8fyamDg06kuCZr5IXbjnxhBlViASFxFXPBMKx2pXb6nWPveWaxfLjYWZZr
NkNxidRQ3woRJQlaWy2eRm5hZXadHdSqt0PtRQleovZ3qH37fFQfn0gUbLmEdAsGPliP7U0AQ0/B
xzz75xW0HKoDDolucpPu0M2WHIXyfeQJP4Xbczf5iS9GXOor6BagU7B9slTTBK+yJa4Q5ZhR1l8m
7VwB/2Meuo6NxxfaWSY2qtuphE4KbM1Y7Sd7e/HR9D3SWLLnL3SIWP7rJjgzmSfWyLuAm9WOkYZU
Ay3N14ArDAgCP2Za/rA3nN6dvgcXa050Tt7ixOnyLqjyfouNJrSLpl+TiCm5CqSbuo/cGonJvj+j
N3FiL78LtH7SN3tZnfSObi2BssPamu72JNHeX7SmN19tc0Mj3ijUk4GWRRoABNWuGyC5fXfmfj67
NtZZfTOYcNLQaKDF4xoP8bXmrwIkqj0dlSPijc75pXEiyeHlyh9cZ7il/2zDN+Goc4aotLPcYQB4
ooSipAWBE1bw9H1GA+vzdXgu2ObyRM5xgTfNMuyr66JJnTkufcG8zWv0MyPtTLBT2cG7oW3uURRH
aswEWRZwZBek5KmBt07p5M7glHjGU97hYrk5d36cGeNWL0fvkN6uAB27RU6nKW3NGzHtjoJmRm4r
VIe2kA6fT+rJvQ1CDaUmVMUoDb9fMDkg4wmgeu5K4rU8fF2EW8lqzszlx9r3uvbfBNmsyhQEN0Bm
gsh3YmOX140vHxVf9aoDVDRbemn2wlWxOPOlcoV3nxe8Rt65iT15nLz5CevEv1mpGposjbjUhatp
rxqkJbwFYh3CAEfafzahm1WKS7c6iy1jXbuGWfY1WXXsI+E/jLJZnaGWyWGIx4RbVY8LPgpmdJ8Z
L5+P5PSUIYsginQuEFB6P2UR1E28o/GlKeZrSCj20kyuNi22pQje55FOJAesD3oDNEBVmert+0hG
pffCrKMSZaTRqyamdlEJ3jQG39s2gXt+EQZn8rdT1/QqgwUYB3Q6B9f7gGKJ52G2ljQgHji1jFKT
eq6UcSoEbxec2P4gFbYAoSKcoNx2PJUy6L2HsVbza7EIpnN769RHehtms9yw7EBaNSBMlPfHok0d
payPXZm6Cu7Rn3+lc6E2a07LLSuNpZzX9ZDZnFQQ8bj+E3pyw+B+HurM5G1LiFGhZ3NfVK0LUe0Y
5sthqvX9X4TgzKNEQUWUvsf7JVAqCwRLVJ3dGnXxcBk6O8maM4frx+IkBx8glf8Nsk7pm1MHpI+h
T9awvhP0o7ZfC7yL09NfP1eXP3VvANSh2op+HInvOqFvAll8gnnQGI0xy987c9wroTChqa7cxEFx
0NX2LJj45Cd6E3EzfzKG5yTeDG3wuRuRiEj88in91jqJi6mynV8ZjujLrvyloWubTY/D03pjRt/O
YhlPLss3P2QzxzG6JnHajlyZl4MrubB9RpQPnPYJQ27AnJpj6M7wK9uByPt8Ba0j3LxK+bhY/9EF
Qldum4ePczQJIT7Xbhai74Doc6JYhziwbv+zMJvDUZuVGdAEtbMGPScll9ymezWxMfs8yskX09vR
bE57ddExrVb5njN3sg9F59taCpmc+Bbi7K53TUT6ml3oCv7ngU+vo3/N4mblSpBkS5z4GF7xaFRo
QWWq+3mEj+26dRfK9Nxl1PEVwMbvN4eEQICWrSFW8V1MC74JiaMbXuqUTwaIlzXbN257G6X8ZFfp
zl8UfdASA/AIXpTLTd+ER48CVSiT8K0CeCi4kbIzK+TkFL4JsNkBWoosWtOTk2rWVQXaFfmHMzN4
co+9ibDJnpJZGvVepbxYfJGPq7Jh+UvN70Xen87iFV7+EPqrWnrghN2Z0Cc32ZvIm/sNPyurnhsu
HUnV6XM+tsZrGp6pFpyeP6BXgIYRJtnir/QZdOWUMTo1xqA9d6ZuPrMET4/iXxE2X0jpESjoI4QU
F8Tzsm50WuEGB5u/mivq+yuCkKxtk9W0gpproV7mq3rXPS+yeVUBwZeoO/cS+8OT+XD0WRCeNF1F
kHGb3AxpD9W64eiT7yRwEOmd4ip+60wvwQGj3UN5+VX2R0bK+oCg6tOvmRHp+W+KxL/lRfv/Uxcd
5Om6Cv9vXfTH8gfK6HHRvvOs/ef/+h9JdO0fuoWq7MqtQPRVXTvM/yOKLv7DWJV5wckYFk3TVRT1
vz1rBe0fVM3QJTbJWkDYAhj8lyi6pPyD7r64/oE+Za3kmn/LtFbdnCv8JrAaGgkyOG26Rfpmd4eI
MxlZFXISa3NxLBVzNZmYW9jwk7ogNZMPZipwmwvhE5B17UbuW+mWH4+HnCbAmUa3ZOXq4/1kxfWT
OvbzdW50aALpQq1jX6l1UAw1VEMka0n3iTDmeNpPyjP6TQZag4v+ex5UHSZSodyaulpe1KFkPclq
PGBSF2C0olelaauqPnhVoCnPaij3X+s+KB6YV/WFAt9wh7+36QcNtt4Bwo2ITVnLsGsRcbiO+rl+
TTUzsCFHDrgHqInTGGG96rAjH5PkIa5ODcwTuBPX0aRFh5Zvcg8Cr2sdA/cEv1bl2GnSJcexsTBT
aN7oAhSlUtnWHJh+P4bhnVyWhgvTWPOzMQ92aFN0DqTBxl/6sfajWF6VP4bpwqhn5ZuIx9p90lS1
l7fDvJumVT8zCJKv+TAH82HETGZXonjoCHWITISCtEgS9KWXTcPgJEMzorFctSg2FADm0E5JEYfi
4BcLcY9KSQMVIlGCCy0Lfyy9YGOO7ChCjZX70FYvfRlUF22U5jcDeEa7UFJrH0qx4OYwxSJkrDAU
M5u82mGha7iilFbYRKI5oPijquLn0HOqYbKWIDVhtVhhDJN0nUmLptuBUTcvqMAJkZPkoCihZE3V
L9Sjhp005sMFMkO11y1acVtq8Qyssa3V3TwvbBcTM6owbRDoidvsXkWesQVe2auzHTWBup9w3XhE
Laf3kfsLQe2L6W1dWirWQIAyj7JcZ3sVq6DnPsPFE6dxiRfrXHTFhShV2Kb0EAEGqOHxIVsSedot
qlzs4qCXroLObK9UpJ9lewTzOWAgNY5e1cfVU5thxdUmU3QXLgo+qihewb+MMHIVQ1l9+jPbfzzK
oLtgtGVhuPrHg0nMRetyHHFAFdFdQKLGwiBrrpX/4uw8khvJuiy9lbKa+2+uhVlXDxyCoA7qiJi4
hWC6ls/1dnopvbH+HiN/K8KJApo5yqQxiIunrzj3HNTwlDK+LDvE1IQtpVLtEI6wtk5B9TszqQr2
/lOKgNyqrOj53AapoU+b2DMr2p+nBhnaPjNa6GwSsetag3aCqJqDayRcU/aH28eFbw3wHvpvKm2u
3iPjFSqIdUEwd2U3GhgTUUCCAwngWWlADqjB+nOb9HZ93qVSVjI3p1t3GrqNSWwZrkq07qBbQrH1
p7BR3XPVmjS3Vyvwsraa1m1UPVRHvzOhIdoiqJieASzxzl2BAuHa8dBRiDotvST2agmELLUgEhLo
I6VZ6UFZMSJtmyL39qSpg8LCWNa0aiOTzvghGuA9E+n8bCiCNenKMX8RLfzzKbKDoz/g9L+YbYO8
zcDo16XnQSYSDinCdi1nIJ0gp7kxy3zON2ZX9zCdGTUUGwXJryeIjyzrW2qMkJ/m1PshG+5G8dIj
ePytGW39O3ji+odAXLU5CxQn/1q6jfNqUGiCa5E339wA8ggfhYjVlyK3OMMlI6SonejJcBUZAVrK
rTp5gQ9gpnqx7GQ4F5DpWBu3Nlvvoinjrl4lNnpSqugqDVo8JO4gAgu/9FXibEwhgttodGd3i5ii
W23rYk5fEYYd9ZWjUFiH/GkeoBMG0YkOY+tqVyEsO2c1ReHrMm1MyEms/ikzB7TarMiCNo2Ud+F3
jeo9sp3VjWokqblCeNv5Dh9PWvsmks6PSYbawcZVkQtc0+ZvQXvkwEvscjRgRRltNr+ljzESa0R6
d0JBOzDtQtSO3BIZ4DLxWChRskNcAwW61GHrpwgq3oSTLekGIaO8pg3XvdZMRbuNqs7elYnOsqWp
9xs5MO4vhPuG18FW0EdSQ1TxYFYeHoVaJD+GGcZXCBjlgs8q3QxhHGqRL4TN75pa3ZVijltUxnK0
idKJBldfVBzKoYeTjoZ0lJJVwXq/ncoB8vWzEAHARxesyS1HQnxPnRj5QjiK2WEGJdoU5NHTkBro
COnqlG84lEgZlRUfN7ioC/Et+C4Cec47M3CGV0CQMaJwjFF0XfjbtaW1EBmD3RB1/M2IgNGbilpZ
y0vOZacOTo/YXIymYVojz1faQgqpzYhnuVXB0rVo7UFAg4pamHIYVfiFkOc114EDz52re7/fbpwQ
PcizP6JxUvUR5bgYDUm4FJB9lFpGUhfwTVhuiDUWQE/HxzfVxTQXFdSbCjpbEMydiQR2Gl5YLbhV
o5yu3TcBxon7XnVGBOECdKVFzAcOKBtfhJSFViLv+NY0b/1MURw2wCJwElOHDUC+Q+4e1Wi+mryP
cGEOo++6DDIsufve/nqwDXYFRGko0WkJxMXy16k3RHcIugGvr1HFS94k7MxK3TkqcpIDs78pQ7bQ
kDco/QiVL4rSc+E7b0qVLYPhDKCDmMEkiZwDehmZF9MqZFnpzZsCIy8CBRLBFxd2zXXdpt6NfJ8f
wp7F+DNoe5Kfrbmp2ELnLK/BorId34Vkg7+wzOarWkZtvFJ7bhIfPWWPCiqCmdtSI7/yx4NCYokn
VrAUYSr1OacZycBEyBErHtsr1OXOp8aQdetCtWCjmiQTVhooZKhat70vUNPZtagzPoxDpzxMltNd
oIfW+kM2aTdIjyaPYevZd0peG7cCFM5NHoTBLstCGKQqCIJh5XDpiixB6Xs0v10S9rS7Lh3K8xYh
z52tQduUDlXzUthRdheY0HabliAz1BdTDgl4VVCLDvofTZI+h3rlnU+BR5uKp3W7GfbAM46ytnOC
Qd9AGI3QVFWMV8aYQybkoYveDYl9ifyjdydm8KiIwcR/wb1qrvNGRZCKzrGNOyGQKVQ32Bjwa11D
QtL+VMhPrOCVhR5PhyzZhiR1O2mzC49TDhG9a2iSP6m1gC21zbZBw2wNM4N7haZ3vYVwp94OXaj/
1scMNRQr8tap0oUXcT7EG4sBr9QuG54zHr1raOG9e4WHsNvkThhd1iBaX9Gh1HxLCd0n2nPyW6HW
1U+Ze//qxkp9BYd4DMN6rorLDGa7nVOlLnKvEEDflaqqS+b4Qr1DctCBno+S9GOnNK0O1H4Ifrvq
5HKzifQvjc/XoCbkGdRgvLrxzDFTkKNLRrJmedHAODvVdkTZwrHkFREaG9NqcABCq4p+5zA83brF
kP802Viya8yJqASoQX2foRCY+BkPxHcY+Lr+HKFs50cZWLC2FaS9n7xCCynRlU3wbGd126ymDmY4
fxgHUJtVHcOE2JZ9Qusx9ZmnMEb0z+80NfgiUL4+twLdlhKRpVVSuxlNdm/nUJNzRwRQ1daTepVe
nHYr3FFUN8N5JIZAnJZbsgXG8KpEdXLDPTaj/VhZRrgdrEJTbt4u7wGCRHNVVB4uKtLU9pccgfhv
eLRcSWoJ/dcurNHkVF35KA1Z7Bo7lSS+t6kKtGZpo9KAWY8T2qIdsZIPKSzsrGUq9Js07NVsXQaO
VNWjqQQNt7htvsIN5qC7p/V8U1iNRLKBDQgDJuCw9dxOZsdLG1YowQcIP/oFjwXwljRVQzz83gtW
DfqxZ9BrGh0phLi67mAO/QKDXgqfmOGEt6no0i9d6DmQC4n5WuuQ2dxEtlFUEHjm3rVuxZHrazZU
LH6LXFtyMXL/7yItn7fCCqe1Ms9KuZocyMW2rlsnvAzwIXar1hmJyoYhd811nVusuNGryo1ezE59
kYnU7JnHoc5XmWuIbzGiu69dbc7tqg9m6KsaN6dPM4D18CzGZX/RJ1p315mjQgvVO652a5YKmaTQ
Tl97y2h/Cxu5ysxsBxtWIz0czrqhSkFioxh7nreaSZVeG4Lzqq6gxDNgjr+etLL4aogQl0FHrnhj
Ob0TwFynD6hDOlJoOoF85LoairrZ1ESaMSEduuNrroOOdx1sCu2+aoM6oYD4e9igzK381Gr043y7
8uZgBZob4dJCDdABrVoRzBd5OHrRjh7fIYSHag5UH1VNka0y29bDn1yivPeDq2bTzUxmsvzmQv2Z
rW1XhOLOLNMMFcWgz7vrkldH2Wj1lF7SfAKdV4QOtL2hElz+8spB+zaYznSdC9siMDYgZ141idag
fdkO8wMBrejRge86cY7+I4NGHhYCvrGDpBliGOTB10UIAc7OyFOUwNgCTXZel2U/3MV5g4Z8qENT
jMw53Cs704JnbzuagT2uEhVXeJWEIu4IjzInW1XtDCPF6I0CbyxsxnjV1qEKdZMeQcnrVhN3d9I5
lV+DEzwnIcrBUoJCOYvAaLfrNCzr4gbtiB622cGdYhjBI/Oyrx37eyxK+6dbttns596YveZOFD9n
BJXfZ/o/iUVHq7/Mh8781Xtek/md5VAhT6q5MNZIiNrwmMf5OJ67mYK5SI3Be+ZD+5orokNSp8qK
y4p7L1i7fVq89GPmrG0NePqandWjqCq0s6wwm3MkSjNo99pO3VR9UL6G41zZa9pwQntbJXn2ggip
m6zwsHCFJ4K4ZG1GHXStxtC2Z4hItt/sbu5v+haR5S2CDh1yF/H0nMQd998sUmj2bJMWGEKWPloF
mZqNftkX83AVwtePl8rZWc0xQTlCAKj/omg2JY3vJZZzq5cTPJCiHpElHBPl3jRi5adX69VTkwVI
r/Uwud6hiBjeKak63EMuGL9yAmxIlSoPcgn0DFdO46a0Ebl6+jSpdv91GOvudR5wsSQpwPWIxkQC
vTLOCKy0OjziwdQ7twSungMas4f3Bzp+SQUS3gD0QlDTy3OK+PD5wE+Xpfb3cY6HB0Ox1HtnEu43
AfX6LnQsxA1U3buDC9pYzYVlrCGBc3fJUNtPjdWXsV8Zo5RXarzbMe3hJ09Jzdw2sIV/rStT38Dr
b7q+pZXJd6eGED6NzenBiZX4W5OM6ABYsYUQ70APG2TyUAtCdlogY3FRe0KlHx2sPJSA3DlJBolm
GIrEx5kxEGqZv+nV0PlVw8sNK3ATXagx8xSgGXKVVnm6sRH56MkKtAjV625/Genl+GqW5nwXQOa9
1VmJjpyO6Le2Cn/4nJbN1gyMcddAjnhvV1ULT4zVbKR65l3WZs63MQ/jFy0PYBnIoSS1gqG/dauY
YMn24BnMNAhY22a45qgkd7ozdhCeiWIV2ZNy64xafql5ubW2OsQiMrUVPyylqy8Cb0zOi0Y1ib5g
q0fxM7oqkCJeDUobn+l66+EKFtoF2ufiavSgi1o11QxnQRnYF/HkJg96hIIq1Yp41yqUj2E8DXzP
UZx71c6UhyEs54fSrexzO+dICQ3UZaat9ED/lrR1e1U2xBoDybObakYXnfxZdxFQfd0GZg3pF2Hv
LW+W/SXiln/uZfjMqyGdbalQnksJaFcKXqcqGYo3mfiqn82vhjO12zoS9lppDQ1nJ/SqO46jB2Mz
u0JRHB0kR6+t9bFP1lqYJCtq1O35EFXmJrG8+Ys2VcgDllp6DU1qsEnqMrlArSPchW5c3gaaATul
sOjyXmtGlDy6ZTCv7HCyCOXUDgbkfKADqYiQy0K7dzcOMDLQvhgbPwPLys+znuAbLsz5UkkV89KI
C/16QmRmp7tlvsOx0gWC1XHx4BWlmdI74aEUcTYOOlzn/tyllCV5deptQJz6s0DpfVOkeYq0alg/
Gk1b89Ba8/CoiRp3dhYo9rqKHX41q1DZRKPhXaeF6CnEZIp1bRQJDKrNDJw5hAgTNt3gkTu3WLsW
THYbdSDKUdsZzR8rJ5cS6GY5+EhmutlqHAvrCvat+JfrxN5NMcodVNuZAdF4k6K40UwUYMLMtNd2
FTv3Djzfv03urQs70ONrVGhcRG7jQgYsU6G9dBCZ+2aTFPiAksPPVuJLoyJ6M2W0lDTt6DtSyLVA
4ucM+mEiGqNBCV0YZHNNXXmeI4TeQxeJeQQ6+Qv4tK8IgtCGl8kBHvHxp8sDZ/mq0iE+HxMQi7Li
Y5pE8M1m5D9gdUXw11RyaJDf0ntvkudlJBM1KLcSSck0WTGOBJu8POedlQX3SLWH9xaxyhUkq/Z3
qyziR530y3cXDPKmHlKxVoSpPArDIEnckHYlr5ac6RYyL1lamr5TjUXnT0MNkdZYNBchWM3ryom8
raEocHzYVX1FXCgoZblnbdhlq9wYyqtwqMzrKUPyuzHpKAeWGH4vut6gqFdxp5apgna5O99AHsJF
a7qdB1H10D6GlTX/sgdwEqLKIwI2d/yVgnhASokA1fBI4wqQ2q0vYzeYbIvxMcXRfkgj9gGODklP
8oY7otn2vNfpN/WbVJei7IlePwgapq96lO1TX3FZRtUm8m1qUg4mbRYQSHals4PtqOnWpCvN4Ntb
TeNTBZ7b6rV4aJvX1/b6R/W/5J/+IpPbxGHU/u/9H8Wfn8PXco1e7N4PG2ol7XTXvTbT/avoMv6U
D/r7X/7//vI/Xt8+5XGqXv/rP3/8zmP6AEXbxL/a90UY2upMSvT/c+nm+kfzo4j+7/8pD/zVv0s3
2r8cT5OoKwemNMOSVHh/l25M918IVEKqQdEEZLMtWRT+XbrR/kVXKvBqcNYk3x3J6vRvOVtN/RdU
YnBkEBCSTJHFoH9PwZc/hT1m78+U/P3zfxAMf0FyvhX/9Z8S6fOu/CfZFdCDA2VCixaVmyU8J0mt
1EvTmu3lQuNtUdiALjdozoyOOLwQuE5izJOd2sCjm6HFfv9uvg6YX1RT38xT19J1hFCZgCWRhIGq
PLTyfc5j3Ws70XnPikxGOUb5ua5laciGqkKlAPNGnLFo9w7TMZ+zErWDuKrH3VBq87qz58ZPXTv+
XPe6NEV7tIrHCUpA9mfuYxSkHkjUzA1JzSYYkPNDY9YerRNQZ01WgBcLB8eaIS3Reoq5fSuESFE4
W4itmWfKr+4s3PAI7Orz9k5ZB6tPLxJsI1AsGiyUzkbZN4V4Ro0EOjrlhge184A49/mQ1fqmaftg
e9zUEvX8Z/JYKxCEHpqjS8lAXEY1HHnMYVJLfhfn7g8c7/HMXKtbIIs15HGFcgIus4AM/G2R9wb8
D9UZd7Fc5C4QamlzcMGWC5E8GnCozSX15wr6b1ZIqJrEdaoEdi3mcPRqfJWYTQHx/12bpeeTPj4g
0LI5Pn/yY5a7wqUjGBlVIAq6udjmeV15iol74lvuUNh+3pJanT2hITdWKtVP3NTooR3SOjgxvI+T
qHMdMYMuwQO3kzzn70BrnU75yFBL/N2yjW65Z8z7Jmn0p+OjO7DpMQOMFeI05tB2FpteTFPkCLnp
m7W2DZ4zxKmBKJwPj9POOIHE+XgzYUoaAvGnSjze/oicuK/70Eb3Ypb5z7Ib020nCz3B2GUnduDH
RUPQ3JbUrGQfwbEu8FpqZpIRk+pm5Iu966aJL5JkKH7FvZNe1/lkfk896yTl0scVw6ik1tEAFXCF
yIfh3YqVkCugUMO2nwOkgZSifETlY1wfX7ADRlxE2SEZoFeIbprFyAaV6z0sEuR/LJKy5S8kDM+O
W/i4TFyB7yzIb/BuGJ3rUmCZuJuGzAhVwtwwOs/aEdmwAfG8E8M5ZWxxVeD/J56is8vDXuuoTJe3
IyInyDudgjHJD9o/xowKRA6OAduB1qD9UTlVWejxSOfWQE/vtzDJYNGknf1BL/voZ6AC2j0+i4fW
CSUHGp0MICO8lPv2gspzs6CjNbtyazJJ468ynD55nqDtAxRuwHzCruN60hcmkKYryA0wJDO7dOdS
/V5SsL/Mg+kUn+OS6lgyBHLDAG6hFYL/X/o07Ww4KRXDnF7dZL7tGrN+RsvG2fa5TDDlvQppfDRt
EddJXmZnoiShXo965huB2pzYnsveE3w+2UwjmcDe6C+WDo4+qYXQQnTkB0Xpn1S44ne20aZnVILd
s9mid8HTk3CtN2N7XlgDYSVV0nBV1Blys4MJ3rXsgw2AyHBLVsrbHF/3xYb+8+3wveABwV2htXl/
UYq0K/IASSu/tcwVEhcXhTFswkg/NQvyc97t5zc7dO7Bgit7B3GK9u1oEdJzExUbv4Pp7VsPdGWt
KwT6vTo2G6RYNX8sNHGuBJL1fhqfkjQeTnDjLI7U8issj1QL6X1dWwSxrJbykqdV9hjzhekSI4L9
bvYkvbafn1wHWlbppls0KCwmlxJ8nqbdmCMK2K9gctxpcYJe9kn544MjkwzJcofxhsjn5d0VqGWU
gsuJIjrJVKXyNXbxZooqlIynWlGvUUVwNonwrC/RqA6WT2d9m2xSL9A3kTIlv22eP+XCcVrzmeps
fdlMunHbxs5n6ZxZAZNXAM5ch3gIN0FuxnffE7WpNgmSpqA6FXDYKoTvBDEqGkgnfP3lBfDHEp2T
kLrSugkD2r4lZSBNNTe4CZK1AILuNSAfCYBWztozxfBPdVUubs8/5nB9YJ+nz8wwF69cZVo2ghSE
6FTsiruuT+ybilaVz3nh0gqIY4PPAMIDwm4BsKMqST+4Tkqxr+LnMA7QkTTTZ68S6ecegz+GQFij
Rg7fAXf2/ux1Zdr20ONzKQyTtS2aIDgnfdh/PX46DkwaDxz+B1hdjocud/W73UA+2Zug9yr93kOw
Du4T21cqRZy4eeSk7F88pgwmkFY3iChoE9q3YmZFqyDaJCcNsJ5uAHvIk4E8nQm3UlBdV511o8bj
ibF9PJH7VhdvXV6FwUDVjyAmzB/HQI3AJHWPjT4+QxD2D/YFXEAooSL8xEwuaRIRdlRcxHeg97bV
NeLVK72fVuA2TjwVh8aEzw1TGnhTOqEWY+o9N2a3eAUIPSmqKyyfqf0BxCH3O720T+zBjw8TrreN
PDEaDI7Ont9fN6RLDXeSSdYqy18LxNnW/QS8EiTaKS4g+UnLHYKrpbEDiTfVpR+M3FKBMcCeY1Cd
0e/9nMb2y8SoRKABtHR/Ht/2h8x5qlTQgHIMV2vxElaBjspghbm4/D0DtC8LZJybXWih1Hoq5vy4
ZBZMfXTNQ9cHanh5kBN01ZRGuqt016/yQDmDM2ar5elraj4dH9XH5eJulykPThnNeMsIhrisC1Bc
o3BIxk2vYirIZV6vBhXQ6XFLB8bEYQbbDy+Vi5rKYmO0U53EcU/CqC3R7STRTM7HbysdLlLwovl9
jpJMdMLmgdFJFm38I/xW7sTFJRIYA0gjEPk+Csk6fNN2/ppwQ+8i8Fwnnq5DpkwPijSP5gXgrfL3
725FllNTJ41whsIkQsK1m172aFCvA1QWTwQzHy9g+OJdLgwXzhR5Oe6bUsxMxG0EFxskryb80qq1
IV4zvx1fr0MDAjnJzSBJDj7QIIdWSsGPMqg/Oj+ld9fH1aUEhx23skwbyV2OY+GyQjgWrrvsCxJR
4ZmNwz1vZ+vgrDuLtnG/+8WTcpZvQdhIKtATm2LJMfVm0iXXAjcRj/kHPmE9FGMKVBD3LlAyznMR
h9B2mTSyKwgR487qvlk780Y4jeLn1K6LXa44dIqEumn9Fs0I8xiDCVF8GkxD3ZALNT0fCGztW2CT
tj2Ql/bElz5wemRUSasAAT/Mh4vTU8Sm1+sDBf7OMu9gHkQXfoJgMK5JhNba/A+s0Vsg5wdiZ1zT
xQ5rR9DAbgjEyFRWCFIgif5qdCQbTvF9fXzliSx4AEmjW1LzYnlqBHwlpvQlnBhV5/q1yb21XoYI
ef7VQzXT1WfHt9uBo7NnT07zu1MKUAElOhvPniob1FNxvA0jHsTjRuTs7D9McDwb6AJRNoDScLlW
lh4radN5MmCetXhlKkH8LcqnFMRx2FcuuK0S8tcZZtNTPWKHhge5mA5ySNYulv4s4tpel1scpiR2
r3pd25Ab+Ov44A6aMOkSQeRPknEvEnn06yqpXTK4CmW3dR5ZYmWb/ctxI4d2O/onvLSIlBOBG/vL
lOcjyOoWl6UHhwN7yyYCGuholMTdfnvc1IEdKHtoLNoS6X6BzX7fVOa1dh3oAmihTStdNPSU/ZL+
wkD4PYKxBxBl/tKi8XdijxyYRpJ3mi0zeZhe5tccN0mKkqAD7bsavF9c/hXZ1YmlOjS09zYWh2uG
t74GToTESdsrG1jSVHAF0y9Y/36GgxaspqTdjvTfH5/QA+8GnKTcHpwBduEy06tOijXWVYFIvZJv
9Wikk6K4oT/47p+YkVU2B9JJChz760ZlWYLfCarS7kkxrzQh/Db5/Q9sSGJ7WqQQj1oe5DoXEdTJ
iHeGpU4WJwZTX7d0ydhZlpzYhssudfko8dBC/+HiqEjs3/54nFr3Om2SWj9Wn6Ubp89g7awApvyo
IiciKZonarayilZHs950sh8UxaJH5AnsU0/NGy/T4v4i9UZKGyeeXeEtvgrSqbVe6lzKpaTLeXLi
Bg1HsN09UNWprtU1RrNhl2RJQkNQ15l+Bt7zNijn4LsZxPjFrTUH+Rq4AwSVNLgAoU9ae9AoyzcG
kjD5bELXnocKIpRizgww2on3OBqNXa9aZMI14r2w8XpfRdw+RMy4LwyUL4XQ1pOIaE9GzVl8cXqq
rSc274GsH/wrtOwhhyRTa2+/f/dAIP8+5URlhY+kR3CWb/Kz4qXaDMgR2bf6Fjq6dbE65ZAceC+4
BWR101JhrbLlbfjOZlGxA10l5woq0+o5dsZg3RZ242t5lzwasd1J77x2n45v7oNW8VfJc+LdUb7Y
t9oiytloCucUjcmHdlRspIzVfFU3RQDCovll0WL3cNzkx6vBlqld/BjcGIJDfd+kaNqKRBI+8hx6
92lMk1fvXrRT+TnGbo4STZUuaVFJP03eRY783Xy6wZDEA7I2/hy7t/h451EHyY2mnZjAZU3rbzsu
i0PsThJ2+UrZetCnBmkxRQN6ODTzTd2h2c7BXFW5sw7c6UZ1km2IRLiv9vZL2J0qWH+84YlFLXxZ
TiuhgLm4BHOcD/Sk+Qa5W0Y+WlI7u09/9LG1y9SyW9W5+i1LjeGEd/hxGfesLvmnVSufR7ClRAZj
MPj9HF866Hj5sUhOvSUfX0ksQUgDewf4CwjS91eynpUhHXWAL32RV7d0pQx39KohdXp8Xx4ywz7h
zQLrwUIu9iWdFrWhpBMBQffDBvBHQvCTBmweeeiYoet2Ceet5TiidHYbdCh9ywNNu6kitUOp3RSD
fSJo+zASaYhqEK3BNhnsZQGFG9HONYVaTYZ+/M9cDfu3SvL98eG8MZnsvRDSDAdYRoYoOy11Wb3R
VkRV9Igxr6fVtCnW3RMXSbB2EDAJ/OrCpnX2/LjND5vuzSQpEW4syFVkt/T7Q91ZxkDBJyFXrkFy
Mu6cOgYn359YqMNWuIg1PBie5MVOSFm9RqgEPl3zXCe/xvDOxCE8PpKDayTz2xDg490uX/opUtAT
DgDuCGDzRMe+0pcnTuiHu53JIqFNWUF2o1NI25+ssQ4NKIgiVMer7l6w10oafsYQLmeP3rJuXn9+
RGBMPJ0nE4/dXGxvW3hjq3g8YBnI33hUWj/IID09buTj0ywH9c7KYlB6VcfooYGQkPJ1ksenMJKr
YYtaxxtyJoxW9KSugjQ6UX86tCcI5ohDyFpxpBZ2rbJRB7wO8t2Vel+2wdYp0+fZCL8cH99BM1I2
j0wtVAHOwguYtSFWE5VXy2wslKH/SkL6RMP4hJ95aPNRltZQA4E64kMyuBxahwYQch9NkT2oZn+j
KdBBHx+JnJDl7UBIBSyH3CXpvkWmFGRipmQDbnMXaF5HA/pox2u6X/vSz2oxfh9RQLIpkAfVy4Av
fOqy/TiRhmaYEqrDbSvTtfubXzf6UlTGQBA8tfiKEXLkmfqQiN/HR3nADJSVtgqvDcAqGNP2zdQj
bQW2+pbPTJoLtULBw7fotabb1aSJ+/PGoEk2IJIAgP1BA7hOZqVzFWAFsddOK7Vp4LBSenTdk2T3
DyzRsAp6kXiY2un+sJyGgram0UyuqGpqrfXaMme6D+KmpQsdYb4TA/voRFF2M6n5Az5iW34IF+vY
lHT/8OUPTW77TVdTYPRMJIeMtx6gba4osU/6kS7Cceua47TT1PAUD9nH+5IppdZv8V1QMlgiycAS
NXSWUusvDUGgrNDZmvpWgiyvO5574acvlH1ri53TZLaH3jgoB3f6PkFEnv2V/w3a/R/BoR+P4L6J
5Z3lGWWXyzpWazcU5mu92OIqKhvDzV4zVw3uaQJSNmUEjvL49lnMJI8mShpEsmCiqMtQntjfPqle
ZYmqUKxvZ1o9YXAwExC8mMnylkyOd8Lc4hC+mXMIYCR3OBn+Nymtd66+4XaD7RhWQQ/XsK695M6q
I9gNThFzLW7NP2YgKaTMBNqV4uf+qLI4HcvalL3Gg3VFbf7cdE9plx8YCXgT5AZliZh69MKE0Gdm
qsgqv5e9OaVWfQk1BeG+sXk8vkLLd1QOhtSuQ9MHNVxCpEV4b1NeB0OBc5B0M1zTXWhX5jrqu2lY
wwIwEy2N4qINaZmHXyEMXsYqm6/7qCvhGCq87j4xaLbxa3OaLrouz++CgFzdiWvhw4TzCMoUJugz
cJcg+fYnXKkqpek9+hLzQcH7r8wbK65PHMMPW1VmSHkm2D2oHhPG7dsY3NZukQfAa2n6ed0a5XPn
kYW2RP+g0RVtRtYpbQT58L17GIkvJK6JqeddlGnaxRqnlUJ6VuAnVT3MjVUE5iNWUxhQW07ITTMo
3gUZInsTzaZxRnPb9NnTsrC/mNWOxpZ20jmc4InOC7PY5vnwW4eW7YSdj6u3P05jf2ZHvTTM1DBJ
3wZS4KEPvg2q+bl624e5lN/h3cmnRTLuJw8bcdx+6dL5YtLtDRopX4+flgObhGNJOp2CJS/UEqzd
B5WbmSMbsYOXTonc6zlSV4KmwjnQ14aob4+bOzBzUg2BiotFOfYD3MorgjTrHXaIRX9M48quzvrE
iOQNvNiEvLU28S6IFApui01YWsMYQY0C7jJx7dVsOjutSM4pA8O24xanvPZDA3pvbbHlsrlywNGR
g27iTm2/lAmUr6tem1T17PMzh7tHlRW3E7mKxbAE/ZxK5bBQc19vu9n4oif559oD5JYjq/3fJhZj
ofVNyeKAmdOGLl4Zs/Jo292J7oAD+41XhtvPIIeFN7Q4OnpURS0PDYh9Vd95aITGxb3iBjcTGdPJ
+SSDsRzRnrXlIZpRIWwicAZjY/l62Potmg5N8PvTS7NnRT59745qnzhTIBKswJKLbBMF2XNKLp9U
X/kzFqlAK9tF8F0X17lbQ0Oi9xLiC4WNQaOzmRsIdZ4CRn94p5kyjfAJ6jb+A+hnfzBuOVoZHet4
VuP4g2LA04TijV84zYkk5rIg8Dae94YWLhysU21vOXAGkKv3aNStsjE/C3NEMm/rNnarDZi2ufxC
Sdqwd17chu2FpahGuELpkRb140t44NJg1KAouAdJwy1FEHvVBmk8M7l8ibUKHWnn+DbvEwpDJ17+
g/NLLlPGqGA3lqmlNiwK26q4141kMNZVoUUbq4yqs2LQi8+llP7MsMTtMx5Ye5dpC91NumaC+8E3
DABEDaxVo/tiihMn+sANSMODxITQPgKAaLFhjLGMYkMHYRPWw1fDzn7EFrn248tzYNKwwUYApA32
ZAnJyxKUenqVNLOY1cTXRVdAWJa6V5Fndif25UFTvIMcAXLOlID3938fGFkLFRDbsqncX1o1dr5t
tuVT1U7J5vioDmw6C6ViWXgDCQiWbN8UTRtJVsE35lNuklCh9CrrA/gvAmcH5dYp4s4D6/Te2tt5
fHdLGZFOhcqmONFa9bZv+8cmccoT63TQBukXHE70qKgb7I8oNazI7l2C6ySpIrgCmyAJt5oh0DY4
PnUHVgkMAN085AtIoSwL6E2f2loCt5VfeFF3njawugXegCJVl4cnXsWDq0QEzxUvM43LaqHbmckM
Yx654AgiupHSpIyct5UafJ2gsTkxMHnrLbwXBvbf1hbPfF/ZIogjrAVtMNn0qWfqDma+bAtBmnam
xioqoJRI14pjJZ/3zei0pR4Keg1c3lIWL8ZLRE+NeKFyQ2sFIW54npe6dWLTH9oiGq1SNEHYOtfS
YtP3oYBu08TJUGbnhyZ6GBrUEwM54GNwuXK3yr5KrvTFjRS4yTS2OZvDVGvtaxtVzvOg5VW7aacG
2pAxA5W6avIAyPnxXXlo8XSZwcfvoG12Wf9L5wE+hUqG0ZNT/KW3ZrUqvDR6TsqyWGWaVaxiTW0g
sUys9XHLhzbpe8sLt6oZZ4qpHttGALp20/AqHS61cFw3gXrCklyf5QYlwiNwdWgc+fh+9b2DR8VL
ScLC2ORJmm5TGtJgJUzpyK2h4VGUiCjfsIuNmnfzidfm4BTjAJNIJi8JtnP/humauB1G4Oa+4gQO
UKOE8hmcTrr+XQum8bseecVfsavVdzXN8qeu0EO3DlUT3GQwXaTR9H3jYx579qwwy51ubSMXpyVt
futOeOKIHBwjYTQQSNBh+Pv7Zvow0WMxEcbGrhk9Q1077ubEyXYodM4wMg3JYwUxy3k+TOX98W10
6ORI4Wkg9ui0fDg5lqNEHhR+uR9Z8IB8n5wG3lAoqyGN6PsTAe6hUcLsrMNVzquuSgrg914zWK4m
hraEtyIQ3aZv3BhCQ8eD5FOkl0UdIiykxtY9jDzV0/FRHjoslgSkU1um9c9bHBYw25lo3o5p8mTH
kHe9zJDQwXR33MzBAToghCi48k4tk2q5baT/j7QzW44bV9b1EzGC83BLsiaVZtmy7BuG7ZY5zwQJ
8un3R6999pLKFapwn9U3K9odRgEEEonMf4h1mzqU0Vr2dqG3N/i1axVbnLCbIqjVGGUukZZbpNg+
fTz0uSBL+kcUJIOHhn1yi/DujrxSIRDRPagDSjbTJvOm4vDxKOd2C3kfD0auDAY52ac1xSWtnZkg
qYu81gcgJRLUxUNu1DOSvJ4aIJGrXjgc584gFUooe5S2wMavf/4mjSn0JomVZD0clfNZRtq+toqv
szVfuEPODgN21sExhmrlqZ7+2qediphhsrLe4vBId3EI5ktwzXMruFbLLJwDEL0+TWNcNavcsWEF
0VqDb1YUSZr7Im7m1s8ol64ianXp+WM/N5f4f39uEVCUhBhCuGtCsz2JZXZS0wWxSD4nR9hH8FDx
YwOMbv/xFjk7CmAVwhjAL9g0779Wh5qfjaYUOGdVRYgKTLxtbRBPLZILe/G0Zc9uZz5vRjrZ8lOd
ZW2qE7qUZKJ5ZCjaXo8wsUCLbu3TuRv0K791qX6MzGnX9Cao/Dzr9oWBvlhieWDRFC/8ePL6udlr
YJ5+d6lB7JzMvufDoxazYi9Row3cRJpb006TZtPjwDWxg1Xlm+ItVrLROpP/jHOG07JN1oXIol1F
rR8nnbYAE9MAy/VxNF/3UlH+sZuiBciNzmrit42VqqE95O3PCeYuwK6yRTVxELEk+3ClsK8Vz37+
eGZ/RtA12WDLWhSYoX+dHMJxnAnSNYutt1HoFeKYTOWnIs/DWtr//IuhGIlwTbCGfPx+By1FAYJ0
5IgkSWL4aQ4oI+baDURcH+ZOXkgvfnc136c3zOzNcGtQfxNeKq+p06ziWOhjul/slg7FiEqPoX9K
jAT9bJSYgtHLVD9Rk30/1v9ErnjRy+amqGzav672o+m7n3WpP1NPwMNwzBQquKilewIag4FYo6+X
3gym2AUetmgg/hRbD+Z5vCsT5a+vWCZDnZVn7NoEOI2VFT2XShhMJi9m3fQJQ/Ft1CbpEz6cEn1Y
2/YXza+jeN59/NFOeY6/TyMDQj2ko7uKgbxfxkyWA+rPIOpzZVSDUje6GwsFu/siawFplMoLmUG8
8VYd4WpRlVBoaG+hDqZvq9advn78a84dQ52aMC9sbkN+1PsfUxlLrbgGsdxoovJ7AsHFDq0iz/rw
43F+lzrebB6iD9wYELsg48GmEFXfD4T1qS1Rxq/9ZFZSLMy9+aUfzJeVjrHqwHlBbE/Kl77EYwd1
1keZxwmC/dJb1W1av7OziM2BsmhkuPKqQ3dmK4Q3boSlyI1wa3eL2Lwb4MuG7KCIUCxrqzl0Wufb
smg6mtC9gQIqrCORTS/aSOADIHVlSs0KCiIvYvhVvS3UBkHbQjsgd68FlpockZHdx73x2njRMY3d
G9F5v6D3qKGwZHxs9NI9FlHz0oz51yJG8TBJcieM1dkKJHCOm2oYrF1v5lfe3HJs1A4152V1POsv
9ndOPqSLV4QGLGtlE5LZAPB4v756NVp07XjYFULNnpIlLzZKNU0/Pv6MJ8Ht9yg6ZXYGA49DleH9
KEukAGh32LuTnbv7obc7RICQP8VDQSK9ZaTxJQb4SbLxnxFNCkEkGipiQycjppMyexPq9T5WpOS+
cVVQCx+bQ4xY9IU9enZydB5hINNB/yPrXvTCs6qRydlxN+8MU+phGqHpqkRC3FlITW8+XsxT/MP/
zu3/Bjwtn3RjPSXFCiK1WlwucJH7VRtFdpM1yq8ocoqf3TDUvyIV+d0q1tR91sOOqYUqLpRdTzKt
//wMSqAr7lsnIq7r8iau2/glVlU5cxVrkflNzZGT7kbRhHST5686r8iH3MvK5sIT4NyGJffntQxj
gJfGyahKDj4N0jLVnCrHhqN48Zb0wm49u3feDHFyPxawzJV2YO9EndUd4twarnlUmru0t+eHC99y
jV9v49t6/gA9gL8kaf3zRaMI8qthHcsEb/1KtoE0UYyaYsO5JIZp3q6PZR5K3WgT36kpaOeL7lzY
UWcnjCIYJ2XVJjvNzEfZaFIoKzazrZutJ6p5Swb/bDaX2mHnty7CUtTqOZk8BN7vmbiVJhrPTBdl
bd/DwqKzdbD56pUkikeNQNIflR+ek77Vq7dCJhd2z2lO+3vTUiFDbI3aG425dSnebNppKDJdS2Tl
u6Lc2Em0lanNLaZBGEI19+jI/ptCBlFWVAVttPqkl82+dKVyUJLxqLn948cb4NzS0xdyDVoKFAhP
nyujoUXTUINQ1Es78ZHTbo5e5thfVP71t4+HOndeV1bryppDn+f0K5tGgTjcqLCtuf3McE4F0OWy
Xyw/Vhqv91taEuN2VEH7XYgUp42p36vOCxO6ApGYOHkSjXOqW2ncA9sb5TLsis7tHnS39TaI3dTb
sejppaQ8lJqht7ZlqldHt8wuwcbOhWnqBi4JCyk2j/j3Xx4ailXRiQALqqBuW/TSjvwBzEUSKDJf
itBVDO+Swtm5JaeHY+C5xD1E3en9mEle2U1mGNQQO038zKZO+wSCxNhFyEf6iln/4wnT/vLXn5me
kclMuWp5h54EyBbl83GuaFG1XX/bN8muKlf7dtneYV0d+1bUXIgep5np+nWZILJ0wB3Iik+fLqWt
FrWyvpNG3crSbZrp8ocklESbvlC1n10sRLL6BFSfvVEqG0c4w6s1SGf2y0bD7qGOc1yKPl6F37v5
JLCSnwL8JldmPU4vSbds87hb2XKaPfVhJxRl2yhYeKc84JDPn9BkQyitMts85L03+m5lYZeCvC7y
5WO+TRyMMSMsgwIlNp9dpMXvFyeK/Waq6WNpVnYlEHeP8UDczPqM23mKKL4t7IkqqnPn9iWyQ+Jz
O5hPStMhYo6vrL/o0TbXoKliK7NLHAi/Va7EmOeOm6V2n8vU/krivvhaXmn7ocLadknj8aox0dRS
K0ugnZ//yETzlNXTDyANIpx686B3ZQ2spLwppPF5lMgGO/ZNmQ33qVG+9oW3zau890WrB7q19H6a
qQ8i6e7z3voyNEjvdsalmHbuuJPkrXpqQP2p3Z8ctUovFHtef3Xm1qv5ZRRPM2bKqNWjUlNp98uo
Tr9QNETWxJ7yzMT3yhTlLgUidwnZe+bUU3zlxAPtpTh5GvSS1pSTKyNOg/qAOvVWWgfE1zCtugQ/
O3O1UZABx7gK4nEW/jjrxTAYv3s906waQQ7q+1s1JsljNvmZzSfuoyz6At8l9jsceXW/UcHQaTK+
sPFPSqQcRn4GKRaod5o1zukzcX3ieOrvSvdS69ddnd/HkR7dUzSeOG5Z9M0rGgvR6rb+u7rU74FX
VU/ahzac/FMYSlc0ODSsN6vQ0RnCZIiU6UIj+c/cD3odWA2dYiWCdqeXd2ZUDn07wmmSwreY+upr
xowupAh/xmwGMbggLZYRXNVJhpBpyRwj6svmbfN09getGONNr0qGrVEIx6cmMVsdX4++zi4UF87M
j9cRmAmwVquz6snQcz33Six1lnCxo+tG1SWy/Ibx9x+KUWi+uisThy/x/lKyc0cUTcJlXChqOfmt
hQVJWObRcIkjdWYlEaXEUW99xGPgehIGzDal27KKGNVGpV8thnyBIfpou6iJeq7YkCpEu4+j/p/Z
1Mr+XmUj6bWuYgTvp6a0aPAUjscGQWSR293blurwpOrd54/HOTszAwg6WwTY8mlU0Qw3Rhiby6Xu
8w0k369tk31X+P+Nw9dDwfHvN/6qKwZcGZ7in3kEqrKzY9OH87Gg2LQieyoN+nUfz+ns2r0ZQ3+/
dlXvwC/3GMMcBeELbqc9hylGTB8P82dAXuk+/53KyabA+KjD1jch4dWwdfPz3s77tZGrDVttNrXX
CqumS1n/2alhGU9kRpuCLur7qaFJkjlpxJgUaUyaAVka6D2S44Pj/SXrYo2CsEjWtw10HIS7Tg7X
THMswrCpRpmt6t2gxf+MLMiVhb+Wpp4+Xsuz83oz2Mkn09t+SnqT98uoaD8S8io/qwYsh1TnQsg4
NxDa46sWK0nsH9iQLBo8k2Y4FYceYXR3vK5qrDTtS/M5tzfeDrPGxzePs3KQzQIRCLiEmiLsMiTa
TWeo2a4tnOq4WMV4ocNxflqgM6ADwD7642OhtWHlI8mBqs3VxmlUC3/OeiZbzC5BDc+Fdrr7/zfU
yaeSZDiwH5laXno7SJ8Priw//f1ucEg9ABmuuten3V93wP1ysNchBvumm7M6wNHquCzF3/Xxfm/x
N+OcZtaNAdhkctkM+jjI3TRjk0HzRT7gW2dcSGbOrhovtjV7QwX4NKeCvaQkKvktUgZCcUKc/0RN
5my0Y/jx2p0L6OvrhesQlhuPmfc7z1BbbK501s6K76PO9PFx9J0Ki0jjez9o248HO7vNKUBQRyI/
g1L3fjBseP53L1TJbRWl30ynvlsUfbOWgT4e6ez6vRnpNPCNNW5VCtEojss7FJPC2Yt/fTzEqTTS
7+2AXDhPa5uM84+3fYXzmqZgyeZnUgzHJFONWyyZum2Rz9LH4UvusEoTwbLML04y4C7XecPOWssq
qjV7wWJ3ZiiNxaAVXNhXkzn/SpPYPabYJ1xIr84dd5abKgcNdlh+Jx+5brWhTGc2btfRHrR039Hl
Ie3+jiPyn/UAIbCW9XTai+uveBPEMm+eTGuNlXllPTgFjjSDmPeZNJ5ai0u7qucLA56dFrAdHXAL
Mey0hI+nt5m5M3vXntqNFbVXE8RTzUruP/7Q54cBAQZfF0zqKfYilp5Womde+y2mOtH8ouvSt/K/
FCf+z+pBMPp/o5zEyaQv+xndI2SkBhH57urp0Q3dhdN+7gAicc9TAqjzKlD8/hN5IF5rYFU1KFEX
Mx1wgRtvEcmxp4ETjsJMLuAdzx1DChF0ItAHQRToJC3FOibNbODs/oymYo2xcEmV00xqQ1yY2LmB
qHVQ2iQDBoFwkn1EEYhinhA1FUt9PgxTlFLVKy7h1c4tH3xjAHnMicvmJH6pKmcW9CaVtHl8ypvm
oXAUbA9mrJpid/g3GRWVhFUYCL+wP4oJFAbkaK0ZlSjQgdGmIErvkSjdfLy7z67cm1HWP39zapdJ
7SNsxii04Ad1wAlY7BbMYv9FwgZJbbX6AJAKkeL9KHEx2djlolVrSOf7nIysmlAOOIz9fWLjrFoO
fCJkZCn4vh9Hb4bSsLr1C3XeDuwbfrLdvZUau48X7UxIYBjwPPQwKKiePreqCB/yWLBoljohI7yU
+AcNAwRqx5afPh7qzPchp0GzHKY7EKVTJK3ROk05YpnuE9mpsRX6ry5K/8WqcZNxkdkkG8ZpOljH
VHGXma/Tu260XYaBS0IcEHu+JK96pmJK2+x3WYrCFOD7dWHf7LYhtnvNnKkx1E6HlWFc8y1v0Plp
tGARbW/6ndI2Y4grU99hf7lgNTfa2AUGSZSmWJ5lLZKvZmWrPz5e5XMf1AMECrZobcienmwwPYl0
HAKVm5kHI1e/4Al7EJX68+NhzgQQupf/HeYk/o4ydlSgdLzQnbF7Vbp6uMP7NrmrRrC189LGFzbP
2Wmt17G1ClT9QQ313EjrMKjiVmz1jI5P8UmRAL6nzLG2/2Jm8HEh+aAk8Ee50Ux1o3Bw//AlEBFE
XgOL19mQVNsmev14pLNzejPSSRAuFqOsq4UtxD0gQzSww7F3t4OKRuHHA539WKgIoBrK0rF87/dq
aYo6KgVTys3maimQsW0wvA51fQzLYb5wBC8NdhKGeQbUmW0haZYI9djJ6kaay9WKW+a6XNILMzu/
hP+d2frnb04hlbF08Ty2BQbrWzdNbt1J7rwkuQCAOhe6kOlacY9gHClcvh/GQPg8y/EQ9JdkfpFG
ma1oq0t38plB1qsY9D9oGTq5JymGZaVr5QucTCx7w7e6/ti5+uPHO2H9oe9bKvSU+MuR5IUGSpH0
/UQShWAFf6xGp1liwvcSA7hT02srkogebD4e69x8KKRoVLDpGlK7PxmrE+4Y/77BdDt0xnJDTyT8
/xti/QlvPr8nMJbNBqIQIXjuw6TINBngKo0f68cDnV03ri6iAk++P+4VUv9ep8fJPqNr5Jj/oPXx
2A7edtT0lrW8pKdwdulWQQWuKwrJp3WA3hJqN+MT62vIlDbRtja04OMJnTk4wD14cDj6ypo8TS+0
hhQXxcsa4dtBghdCcK9LsFfuRXvh0XF2Lm9GOvlG+Wh5FZBBCgD1OAR4bX21uvSffzMbymgG8Dqo
oCdJc9oXyaiUE5+n716on0VBUeq/BlHoF5bt/GT+O5D+fsPhLR1ZZS1Qrq28pQhm5qZs3QVD7/Dj
GV0a6OTwjIUe27D7SGbd8k7U9UNvLb8+HuJMoGYL/Hcu6094c3gqx8s7T2cubdnc4uh7jeT+1h3S
705dPn081Nnjw/Wzks/JM08pQJFwC69A+hR6kxWqFICy5Rgbyo1q4kXZfv54sLNL92awk6Wzs7aq
InPNnCOtxkmjv7UgTlzYCGfPz5tBThbPa5JcWqtaZmd4v1JH+dy63c8Kz8cLF9y5j4TMKQ92iJ60
wU823OINa0LCRzIsb6dwJeC/LB19yzPxX8wI8BtVTJt/9FPG6lQoMY9flq3H8iArle3iAYVzLvV3
zm0FTCpWXANkUrqA73cdUXTolpaj6mbVuMXSq3rKoDHjbK57dw6+f4GnqPqF+spvmf7Te+/NqKeK
00DrWyrTKgEC4cI8WBSZxr4ayWFj2j3SG4Ze3sqpdkInyZJ9LmRzT1ej/bSM1bBraktByjEFtBwt
dvaQxUbxmHuluI74nwM3Rxr3caUVf6ncsVZS1mx3ZZxTeaDs9X6tSivC9jxmk+H5WAROJp+SNt+0
vOP+xS5b0w6dXhhAttO0YI2YXmuxyzz0e2Lp3sXUu3I7eha1cmlHr2Ky/O7Tr/GbYrES9/+kGkm1
GWgKzJavFYud4/gLiTQY9EzUd3nZ0ijI1AGzbrtxRLmdodsb22TqhBHKxHCGO8Xtclxi5njWdiZ/
k9z1i6ElN4grxcZt2VGkh/CAeXC1x4FXrZ7a0kiWZ12NhvZpgF7wmCrVmG30NCripx4du/j7qNZF
Qr8CcZjcr2vexCsluC/zT8uExt21O6JGG2I3WzhXRuWV3zwvsc39rPVx/WQleepscfjWleu00JQ5
jOJOk36UOBWTNKFV+VW6qm/Mw2K1m0raRj/6Hrzj5bubyjTdYHg1Z/ei8FYLuSFtv1WtKOpNWdmD
7leTOhWBObhshZqpNIfBrqYyqDunyb9iPTxMOAgtSQwmSjHjb8B3PHljZLq4a4sofpGDSPRNWTpu
sV+Wpqx2o6Y09aamDtU/QayoGw/V4cIodgDMlq+WsOW0kShWWM8Fwn4gaGSLDHJaemq2yciF0tCe
sqm5ndOpbQNFFAuGlqrDbxUj7Sy/B2pXXOmuWt0uWqTroUck+6J3Vf5TWVr9Sz6lDgtAMfJHbzfD
Nc9k+662DLQunNlSDkYxq3s2+vK1GpehCjzTFEZgV+ZYhbLk38FUdQqX3uMoMK9IBmzAs7QFRlNH
BViZpBthgcTsHTobHbLKQZzWbR9G9J0RLu7z4Wc6p8WDUmhuHCDT3qNqhO5ygFKezK+FazWveEpD
G6U/qNzoFC42pRnN36XVT6+DLqHGtADQ6wBOmfOgaUMf0GVoOl8u7YoCbNv826D0DrDvfujvsJ2r
tY2Ybe01FpO36XDTGfzYgTvpz7zO88CxEj3ztbiYq0DIud87uuC5RF6Tl+A55YQYc9q7+V702nil
8bD6J8sEk1zMWnd9oaWos6NEO7ubRJj5td521nZa5s4MTFpyCbp4CZp/McbaV03bzC8ia61faZqg
oDVP42Op9ctn1Y1jM2AeYq+ZfbZtGk2QTzfRr1pdsvu2nVqciMux2IjGKn5MSzx1W9ukSl5Unfsz
Z/L7Ms2dY0/97D7Wu/hVzGpzr1QAm5xynm5MqwElxL7dumrZpn6pQACpI719wI2u+dEmBW8fB9/2
F2aLoCglHG+bDt1Ir0FNumNmSAtb5Cj/pQvHu8/0vsvQGqwSEQpFR3FQNIVzK1LXUYOkz6zo1lpi
0wixEot+CWe0iw3pgdyWOlsa1e3O5NQNSgXGJ6le4Y6mQziMZmZBM62XPpxmzbgqZZ9wN3ndne0N
3UaJohczFl+NNntunL4N+t7IsYBrYiyeFpL2abqOl36n2eIZ1VzEci2RB/Re+k05GG6AVv8XVZaC
wGd/gSvIPaKZ5TbW85H7ybkvQOjQZJDVVYRZNrgxOMTV7MTP2Dy3P425jO9dHOw3s9fsUeawA0sf
D0XZK1sxVhwgp4a+MGfLjg9V8bYzum9RAqnC9XCqL0wt6MGZhyxIFMixXfwlqxHXjDTtuR26ft81
k3KfxYkKUzGxRXHbVrV+09i1scXHzw7YSGkA/jS9keN4gJRQPFhj7PxA+X16btu5bB+5tszNZEWj
dnCHRR0DQ7blTWlEZeyXRdTBNJGt9zgrunE1UAMXgRaVKPEaFXoc5tL0X5JlGfymHl7TobbDpW/c
cB4XsePnA75rlG3meYtvu3UWYKtQhToIuW3VVHrQs7wHafdmSEp2nbjWwS47bPpaopuiObt4FvkV
10bFcH1r0GaJlKBu3DIY5tHbAIT/YnVdt3Eqw7pBQwSinG5V9w2COcFktM96q+i+6tTLsdOj+HFo
l/SgNsiWV7pxMxT6UfUKD2kYQ0cP2igDyT3hN633sGjttZFUpp9HTr2bPbk8C+FOYZ3N0EciDTfz
DiihdKZgghvvRyYnWpN4Cgo9uV+W1PJ5TJmBV3Z3ZofGem2v2olLR9ApDHebF2yF3HFaLORcK2yE
ox9HYd3jFv1d4ULzY29ezUvKJZhFjHl03nQBHLzxOFK29y1rGZALhFhnZ/AqjcneuU3mIkpexVft
aFzBLXN9u8+roFO9IBqLcrO4yS4DoOZrLuwXr1JBgdeLvbWaDkngUUi/VWgctl6FdzktoWACY3lL
lcrZI3efBGXKZjTUB8ljijXCYUXJI9bGWsaDOqT51pa4ZUCUOtYpKF+duyRQjHIBpKN6IZoaL94w
aH47iGHjuvRligTCn9Z8bypHXiu5+cnsnT6E1PSMe7QR9CoUbkhfckPZIj9IJ2tDL1aHMI+bYZfm
s3VUokrZueo4fXZo8fqZMpgbVTrHZpwgpFZZgbT9dF8kfUPXqWqCpp10LmX9gPFMvROdtW+TLvRk
bW2WrAS6l6RXOKSLMI2HxB/GjO+sjMZmsbVvXY9NLLDj1k8qFpj0fwlysygOWQEDzazzMtDi1vXL
vNjNZh77UTpe06Va/F6UgO717tqMuKOS3DIO7CqFZy8EsjzJvuijigbb2pyNl0+JzJvQLIZjXSpP
Dpf33DgvmVHqwTDZe+zDAU04yX1jRZ+FubTBMjWPUW2+JCbh3StB1cZmOz6gHtmELP94n3nZtC2E
boRqp4WRLGUwedWXKZ+MTZ1OUZjmVNy9Kmt4IldKoMZDDG9HrzaojjW0HuMmSFOSuFJYnV9SQveL
OX8ViAOFObLnARpIRpgMzs+IHEZL56+IQ780Tfu1E92d3rm3aSLuGs/ZVsD+fZzir+xKUZ7TWLsr
HfzpJreaN0bvXklVPGtd9Jh0qrF1Fu1OG+cEB51e/qonLD0NK22QqCzVjL/GnZvUn/ICc5+xzw5m
p6dbodtLoOAYdJDo5pF/WVl845j5ELiTyrZwlWUjBsMiT83UzYCg/64e+vSxAhQVlqDVj1mMOWtU
zOOj2tTRc+Vx0XamOT5CZja2ozdWNw1m7jscarJrOeqJs4FNMMugUErL3VRT1s4PatNzKNGqSWXo
2VW7txrns2al5oCeKL6pvtLZQx1GS6Wpft6UhOhW7W96y9jFhqqij5ZHGxROhttctsrzoNoz9VK1
D1nIn7Fq9X7hdAChpyU5jHL0fJFMC7G5nUk7nIiUeBw2deOQ+FkCUy2LTWvPaRLgJ5Agy+I2/oJF
5d7z4qOM6hc8LvMg9TT5pew8sZmKuT14K8lXqHZ3zMtSBwqSoBFaI+IiynvT6G5zS5qhNSzd1hHG
fI9WgbmJFG3aZs2wj5dm3sbacEijeA+NdwaZXNGnatJ0N1eO6ldGOeyVCTKK5ZXfNXtZboWIiWsN
4LQanpq6uN4BNTXvSi3z+KbPWRZWVTv0UQI9B4u8z8DNybYzDBF0PblLcnFbNeYUIm3KuRs7A4PA
5MFcZLXzYrMIorblL7SvRzUChw5pIiBNNoJRQSgua6QRVnyu10L05Q5q6dPiGQKZUqeDZG12B62g
Bt8M6saZhY32Zxr5Xd1k3HP5Lenr1hwmSESWN/vR1OwtielqNBxydVx8VJ6+9cP4s6HTHnTImewy
BJ1DN4lfhzS5Sdvs0BTNoSu6raFU+bU5ZHcLCTN0s8Ik1SSCqLXr+Y43uj4Nh3iDJibRcxpJl3gA
kb3BSs8fsbu6IkaHPB9+Zn3zpRinMCr65V7QWw4aXowBnZKvTtmY27y2XjWZ5pvZMX9WCVuIPhhJ
mCRAW6I9AHDbKoKdOurtdRZNn+Io8Ta6RGGVYrc2rVTmL9agR0GsA9v0m6p4biztSXPLB3x2vTsV
27prZ8x5PPT7Uud9NQv156TmG7cuxq1nt/GzHRGgS0XLQiv2Wn8Yiv0giyPuvcqVOhIYEqWWSDUX
3bWb8cRE5fSBK/Y4xNMMlH+4RgUHU9189qsZdWKvK2Am99FVkS4hqorf2NHB6BQ3+owCPu9kNYue
tXni4Sb3ukm+Pifadx4vaFpMucAmM0m3eOMmodO4fZBlgAjNJAOYOVHHofvj+RynLCjGhJ1fxUqY
aqMdpJOR+aqdOFCUBxFYzuB8lk6stb6wI/MqT8H84uKFKELX3rQ5nGknqVN0WnPuAt25Lh1th71f
GnaNofidyi/J8/y5n9wOXbkeIQC8WHhaNF5oQ+wOFu5tLSuf6Wwfdatv/Fmb72Qy/kr1hXu8tjU/
z4oxsCeRXEfNfBeRuQb6pD0shWtsgGRCwICL05nyexcXIswg+Aa2Jl4jr3Hu8LpFDzwav8/V8C0v
9RgaQ60E8aAW0NX0h2I0HuKi2yVRAo5v8p6QREdV23JfkT7JArgmRZDynA+EmDK+6UDakvYvUml/
4D7xj52Q32OCXB3aLpJcjXq7VbxC8UWvQxYp2s3oNLyFvPIqt8Vw5SpOA+VSWzaq3orj0GjUvgvz
F3pzCeZ6+ucGs3Vm18Jiq35VerbTMuumyd0p4AG28LZP9mJOruKovmtkfNfHJEK90fmZM31zk+ix
Q4F3s7TpPxW5uj+P1aFbxq/6gorB0nolIQ43cq2LHxR0AXCdue1H5xpM4C+JCzYsXuX71LoH4uBV
mlrmFmnlG5nk3kZakRMI/Lc7lPHitvsRu9FjNTZkgovRPTqLuZtd76eRpJi3dxLJo9r8wsPn3ijy
G+mN8REHwa9pKmOsh7UXFJvLoE/bOrDr5WutwKAxIncfZXP5gJSB3Ap0wwLVRRa4TK8n3hIPmd0Z
NzLKUK+urMAqp6MxuzJkH4dlLI6ZFxc+XbTtItMd9ZpiVVpiXSrjH1WvN8h2Kbskhp0f2JBLjoVU
/8mc/mu8VMqGO+vTEif3tTG/wJQJhKp2oZkoA290qQaqSHeZXhwcmR2HpTrCH+0DXbHV+7j0DpVC
5SHX09SnrkNONnmYJo0WJb5uyjZjGxncidlVNg3gQjQ9LEqkZnrHfkyimttfd1+jfHpKamdHaLyL
NEWGiil/IUs++KC2jH1vDd875mNPpYTn2W2MfHzlGr6tBi/deAW54RR7t4bmhoWpPNqxJsKirh6Q
Jh2CojW3Ro+/zhh9c1bHH8GGJLPEMMaaDtoY/bKVNtuDh0eZNan3SwzdiD4D2GMFvdlyGV6TNo1h
mrTUFKYN+gvPSVo+pp2+MpSfyXNunNb+IbLGDIg79aZTbMcXaqVcVxP65iby2ENUOrusQU/IZR5R
Owp/dJNqk0KTvZn6xSPdym5y1biyYso1+fTTG9wXlOaNbdRH0dHmt/i6ksHWx51RQAcPZte9bUse
vPSRhtBxxt6PS7n4+TwgHKLnn7LEfBgj7UGPmt5vzEj3C43tS4Vn06EJS5UmekTkLygrKz0kmTvs
3J7oY5Y8++KB566zV0RDszUuDvivf/aU+qh05t4ZlOu80w9WFIV56ZL6JtaOIhtGTaXL1VCHOjZh
e3exv85j/OLN/Q5hA45kcpiR0vdRSR8pUS04ivC47AbvybWzJJRVFIddR76hTvu01vUg85RjTCoQ
1AYFJqTEdkNnXUvbCunNzKGaZD/rWrPhI2aHqiv/h6PzWI4VycLwExEBid9iype832RIal0g8d48
/Xw1q56ejmtUBZnn/LYL4O7149BU+3yc55ArRl29QvuznDENtLF/SYTbBgtVk1JzziDMwdSaQOE1
iFdvxsV84RWISYaKO+dHps2jGJrIH5bfwmzPmjeEALh3vSifJsyB/jDtG7F9ZH4Sz6YbL9W2oe5e
n6tRi8yCUw0A8MsWMg3dOUOWOUZ+ael7FupHiqX2yeLu21rFnS/DRiSxlgsSYrZ4hizJKCxsHZfw
f45WMzsV659/w9XYjpiNjOWl9paPm++Vbjn7ebDHfa97YZGRobi9j/16RYR9hzUNZ6DPY9eWsXCX
f5hZbqAfkTeJ2l4rtb6vnni2G9Qqdm+fSTbU9nNdPa08ReGYaYdab3eDlSTh5Nj3TuY+aml57enj
JTYmPdSD9eVV7o892B/kQIODWDwsrT3EvuUcgKXB4fq2jddBLw9DVh67MiF1u+t2onH+rUbJK92f
ypkTytIP1ebit5xevaI6qNk6w1FcMyCdtCvvMr9CKeHsezoeSZxxTm3aysAwtEMqaXCme/HBGK0q
xhQ6I5id7/1VngejOippX8y2Rm0p1zXInO7LlnNY+tOpSjz6UhaEtrIPtqbdVZV20IbRDKq0fqqq
7q0xp4fbUMPj0Z7oU2hi1mTqA8py3wwbgEQLzGa/2kMSN+JOaPOhZGBe6iLmsk6CTGuPjgm3v6xH
qqzOfOXXtHMfzUFFma/Fyybvm5ErwEu9x7QZ95powsRLgNN8vwhYAqDrKvtNQyAWok3gO2Lmm7rp
DvXzjrTFvWLr58DNk7AQyoo4+O/zRDuWlVGGaq5/XZwuHN6BECr0+2VP/3ng5mw7G+xfPv3X5PqX
syYX0yrfNH16sreFVqFl5Vc12VGt/bNpj7v+FpVilR9a3kbJqsWruTCjU9AdmAYbNT6wQzlMYdck
8eRM8epYkQTEgTiVD2Y7MOw02SEvnbtJzt+bP794/spGXJ7J8DjZi37qBtpOV++fzhYXEA5jBX0n
g3Gd7gbHdcOqdCn00mMyvzg2ky9NWP+WaXieRjQurbLevSm3wy3z/6TWasGMGeGUibWI6pQpZsY8
sm75pSn0PBCdfzIJGo1L0zq2i9g1br5bN/t9bfKwlnz/jXFXOu1nYstjNmSnlEOmbIENbfcOaWrs
Vf+vHFu+9cY8iUWGEs9Npm3/jLKP2PQvBhNFl4tozsz7RLA/zPjBrW0+DUP1b63Bi8oiu/pAFpmJ
Ezb5qRkZBz3td6bsjrKcn1bxTNHhO7wNY7UXOelw4PoIpmZ96I3RDrU0/W5aPTDr+ZzQpGr3FiWJ
5vhCLcSjoxVYXJPu1BpVnOfEM803fFImjRfOXeOGHVhz2MgJbmQe+4ik+CPw14+Sedx11KOWvve0
OEnYaP28c+X2QBj2G1EZ5DptzSFZtP8MVS2sYdWTr8uLpxciGtrk1c7ZAMu12JFrGTkbCLw1OVdv
3b5Xx37wc0ASAIpdyTMQNivbxTKDLxITABhRWSfXmI45i7M9VntRDWg7JWsKCfm6CzSBA/zu5oqs
5zZiNHzaVoXUZA0myA/aLa7pJr6bxPhJanI7/WGXLENkJPU+cwrqKTt0AqNu7XNpnnrPiL3Fh2Xp
d0So3ReO0wHquBcXMiMukj4a1PSbkoJTD/adaphfx7k9LkJGCnKyX/q3WpTHLR07XlAy6Z2RdJlh
WA7L2P50tQWk3ZqHbiTuRulJvIj+Th9hr9rsYg5PUz+AAm7iiC+MjAL7USuzr3l14tbvdyjQ7224
orKLBtmcy8GLzdsP6lg7vJTnvrQOdetFhqs9E8xz0prlYEzJdVnmlBbnjrgL60m4epRaJMOsnnZk
HKZSfPaH0OpLXtRSz3e9qXbD9jaYE/8uz17SmPFcFv+y3HtxkF5HlVXexEJq3QlP1iFrQRVCxx0V
hAwJsDysjUijtmJ+czZ6Mwyb9FkFeijkSlohO0qh8jiraL4iwd8MWpn/eY13t/nLr7W5j9bAGVPk
xuMsfQrsmr/RVTBo+Qnqm3eQ18v0eNrbdx26cW2nh3a8TrzHa5O8zpn4VGM/7hgy06BA0YRjnoyJ
ud/LRsQpu6LPOrDy2Wvbs2b0vDF1pGkCUfUo/+lzClzfUhrUEpMJjOPZr7z4cZm+N4m+L4R3yCye
Jo9tKpv3IJJh6/pxsRVGIDE7ZxmLbKl+aKo5jI2IetOLEs2ZoSfIRy4GvYqSGb7LrOb0rt8QRrYL
+OxYGc7BzlnYDAsWZTLkcj+logdGGpjDKre+tkk27BDLrOd2JdrAc/p+19aVekTxlARGOv1OidNE
BEwnodECEBa6Xn1DXqVEkw9GVHRCRbqtxqsuOtKHdNAnWZsfXZpUoVEmsW6V/wqtPjHoHTicY3f+
WZqZ4DlnP1XbX6eM0AXNSMr94CbHzo8QxiIWlyCveCIGzm/DbRg18D8rcVpr+jhb/2SA5IGZX9OB
eN46GcN+EYepcY8N/Ux5zgBUFT2TdNfv7YJQFGOAr5yCZWJLNuq9PdWx7a48sPpDBQsled9l2VzH
mq3cdOGTZppzxgf9/+vndB0IkOst0svyKsq15lyhVXCNuceJXhzhBQNFoHgytt+z1PbTzblPq9GG
Na0UFJsX2YtOHG1Au+ylXMYPU21X90Y5s5vI8UO4aPK6NsAVemqcBG6hDT0WLu13mqmemC1CDIwr
H9YlK8WhsbyQRYrTuThoyj25k/GeCufX8etrpdoY7GOvVS4YMenh8g4oJ//NancIHZ8Si27p41z4
OzWJA15OvjQjgn/dsd0SiVWeWpFdFogYYeWPRQK20e3Qp8BbFPIf0TVHt4QjHMarpXN6JvztNPnW
JiLMwHzcHlEudgJ72ecFIBIIkI+OQGnOQ1W81vNLzWKhKhW6gIV98ZCDDsENUXi6fOTOFI7VX5+5
L0nrHMbavTeW4dWQ3W7ot79kmHbmhNxiyuJNplagmvJrkdmznCaQpT85cciV2ZM71/ulLQ7mQEAH
EIOqjJzJjie5Tz795lrp2X7keumX8dephyvpWRFabgZTtwyrjvqdyhF7d9avBDIGm8dW4bsnyJLj
mI/7yXvl547qfH2aTGilFMxn/B7dNR5uT7PwT5073iGhOteJ9aaJ9tnAxL/BIg6zeVa2ccnZU+ap
3duEg5kpMyOYN3DmkK9nQtEvZVJHypzNkzEk93qSxYvnRXoDylwmL1anI3xQp8bn4tSm+9Razzno
xDhQn1t0LmJbMG9tO8vN+ykSJ7ipR3wtO2g+TeuL/tKnxlka//StOIrNOY8M2A1oYL6iR2jdBfik
4Sx0py/ehj8f3UuVQgOL8r5Yj6PzALX5nBJvJtv+qkhubqr1YTW786ZOPgiKt6XBemMapdhnkAWr
Dxw3N+axTrR95/YPZme+krJLBjWIqTe7P9WQ/TaFtEH8nQpYoDqWt49oLH8Kr3nhhIqWYtzV6KpW
7kxCQ8MCTLzP9G/fHS+jLM6GSp/prUcWBWfizMWHUxfvgk7HcFTZtZAZ54P27Gc27958quF+m5Gr
DAnu7kawpPbSB9hhaMxMztmyRfbm3GVOzRJS7w04kzyvz7WUR7vJI68fQe0glFI+zSq78PU88Ahd
imX9VzgFkyPlxn2rv1WkRrhG928RHTjU2sWzU3/5ogEHnJ8nPpmcttYhaelScLcXaXOBpaJZA0e+
tzdcz+5fjETC941x3vaHTMgutEaxnxmPgwawg18azriRx157NNvlAR44Vpbx6PpftJnHJtR5Ma5v
xoKtZ3LTuAIG2zywXwDflHJLnU/WZ/2fZvjuxsCa06dvzVYfDTHtUvNJjvk3wQyh2zzOuhkR93jK
Fwqqc8nNv0Wa7OJmJWRprWmDryJHzjunSc+miT7WO43KYI9p5R3v4Rku5eCa1WuuzNPqUkCecbv4
4w4FSii35l5ztsCEGO7s11bO952rNSEAokePkE7r4r41tP8qjgbwEZo9sr/Fsh4WNV/09n2auFrZ
P+oxe9D7AtscRIHa7jR9O2xTeTetzae/mkeogqBFliL7IqTcDTk/gGRBxEfCFKxAhKce/Dkvfiei
ScHHcUxAJoxm/8u8d+LhakgUzc9uZr2bxrTvxHDKO+1RF9uRvs03Z1gCM9/YmO8trYqXDnC0dR/d
bjmk1RwU2XGUDzanZcKZgpKk2/5tRRlO27brUN82lbNP8bLrxble3rgxTtwW/+ScxKLRAk9/zTz/
kE3lpVunuO76Hcjw6zb2+7JYmPTTIe7s7U2z531K6owyh6Mz5juyDIjm47qA2PYYQ4zpZdbsK8aN
KJ+8RwschCSvoOy+nXaNwBZDAomua20f7V4GiZzixcq/CxgUqycAhiBoa/CDYrMiMQgSaTQCifLY
boxdSsSZXqjI+P/mttDap/uvg6b/pZq2L0omZafh3cSyeyZob5cmYOjt/DD12WWgbYsuDpZqjQ3c
tGIOvqjLcO4uUwesqV1qy38fav86pvUHUMt/S51cLLpMwamPSrvJFRUPAKR8vNmnPIdw7PQ49R+0
2fowM3Uuinl/W3L0Jtu7ogvXsguxCe0gPaLa0ICL/xANh57P296b/6ZRnjuwT017JU4IXUEzP1jl
erLQSRBs9lQJOwsMpe5md7oMTvPYKStOh/yiaiTUtfnfjROhleBhtoz3xagOVJnsRW1iRRth7YlJ
zdsYH9CxQAWUl1WsXBFtdnIysvLUy2+55HdccvB9GbqdiunRfsROtbsFx/Njv5tW9gR6+UneeYd+
CERtkZxHlRUX4ADtUu7cpA/l/LqWXE62OXGeIcWY1c8CkV2vzVlQodszGfRywiSN5CCmIzCkWAsx
FSmyfL9rM5Kq9OVBiZbwMpky36x8oqRdZ5OAQC/Ge1unSzQdqN/i3XVeREoRNYwxwgU79oEKdBrU
W9QaTReJ1AE3ra8pGKHd3bnyUqY/bZ8g9MJByT9NFxUmR5Ip629BDUE80/i+GepkbjOHmQ+gYMKB
qfm+7M2PWiOys0DVQKUyPWrrpVZe6DrnUhPsog+jYN3Q/ytW964vrJjQjX9E/96RmLLLKEhu8o0r
frjM1o+lUO7nS6y2PFilDMz039issWYM8KH/2OMCr+1+M5XuVulenCUPtX6Iyr4FBEuvBQO5518p
ywxTGmkjvbAD6ocuIxNuhYQxEJx2Q96fJCuW52IBU0epp4RM5UHW8k7Z4rz2H0NHkFFXZEEhxheo
PYuLYbmbCvPH6biRt7G+YxT+rPIynhIuBI9BIPAsplinHb8Lu3uwNPJfGlxKHu+1IX+cChWbnbZM
RU4djgSB+HYRAGqFpp6WJKSqeDbGx2XIX0sKF8buhljnO0tD8mJkyWnt0/eWPxqf8v1aNpeED3RG
wKeP6iZqKcg4bYLO9aKuf0rkT5N9NrYeWjcSz/bg/S3UThwrIyXe/PXXvV2mtw91fV8y4ysFfQ/I
3PizW93nd5ngZxxxSBOGqaH5rvT13RPiobXbz8zwvuzxDexBj8Uq91Lpu9JO3wHevlLvfqnyf8O6
vlblvl+3Xd69+Gb2aSXLTrAMNdkz0Xif+lxdfAPVX218D5n/H/7QoDHO5JOEXSH/6E06VE72Y7ud
2OtDwjmVIErxEx/wZsq51Mo/WeeXRDKIVdp6J/s0e/KWVX51t0cyL4fXLDO9g5HcmkyJnQAiFlns
UcP9ODRaGWXQ+FFVMSN2m9DjRvXe2W48Er+aIY8shVhjyJkK9Sw1w3bxu1ASDX6olpQd0Boadmj2
+1UXRaSbeRvk7rCxSrTJedXtNvCroQ0Xw2zRTFO6maTe97w439tKQivM25cr+PJK44Zqi/qpbOt8
J931e7YNhRgMMlBbcGJWi2sF2Zq8ji3ZZ5U2MjGI9rotzrhvLVDQXg0l0qflnI7aeLSx/YWgDPVO
c7m5UQ7f+mnVw2xAfZNLhNSygqPAvcCTQJScK/ltSsgsd7Hvp9V78qbMBUktTYawNkYcamAVMzIE
ipXYe+l2cRoMVoYiIWKsp/3UO985tx2zJk1ybkLLOdpi2JsEeLD6QdMcjTnje2bRIdA0hxLOiVYz
40Hk/uNkg1/bziEnLCskzzSlGhVm3RufvWo8NDp/BGF6TSZ2jtdFNP4dZyf59sBKXCAR1csHTYM9
Xbv2yRnNi9+NN+5Keymy7Ly1bgQFzvToDj+KF2ARuDsLAbIzB65V3fFbE5nGZ5pIMwtQTHZH9L8/
GAf0sNvSJd5K1tvZmKww9UoIv6ULbakT9OUd+Xr+M0Xt7FGdHyuneJxVs5/c9RGorIo7ZOqRaePW
RugBwJo3O1sUF5fp9sZsvswrpod8ec9IlzkoNIg09BQo5bzxWGKYg4xt7JAwjR86MJ2HsqyBvmRH
juOEYHVQebRxHGVefqRR9uzpCEv6tP+P2iJcfazR9AcWL8aQ/2XbclVFv0vs4WkU+rPu1f9Z23q7
gIDG6MMcSRhpfh1TW0jnS4+VXkdNZ31Jz2HcsLWTRVJmMGYtdtmp/DMyx0AqOLtBXzMT1BXEbpXz
5ErvW1qlYn3djiJd0RAUw3IkmOe+cdKrqpv/Nlz7gJzjD5/rL7U2ergV7p7/8wGp3NcN36pvA0ml
bhBUF6Ztn4GHkK+7uuRZjNAdc+fJAKPAFM7pTNihmr+MYSOXGp3jtn3n1iZAk8Zdi+ct8qW8q+v8
KjKOOfaXLJjKrNiN45YjrEx2vWwHdAg+25XBxi1Uv0bkObShxasVqKH+HqR43ni5K15svsUtQwDP
y5iSIXscTfDguUsy6ED0b5Ulx2Bx9D+wgyVe+wo9pazf/Ka/tcjDH0lVk/Y6FPFAblOQ0ypqrD41
MP70l1UobdrZRaQ9ZPeG2xbRVKKxoPP10JfLH/v/fOh6odG8Nj3mnnOA7GYxyo8aAsUwbeaov8Gc
VqGBzyMNKVvtBPf1XVhe3PA/AjWjXpkXBk8LrwBCnyu5iHpAySFakUln6L7R+rMwLnaTmtFWTTOH
gkBhzN7sKg5cM9d2EDy7dNK5nQubLTkZ9nJtXuql+GYyAxZpjH1BPwgJJYyWU3JntuxuVIgEMyrp
sIHvbYiU2TlSvm6rcz9Uzm9F9mvX11FRVA9T13y1A/LHWoOJpAUpyhTbjRDPDaqyyOdRi+bepqAj
lVpgLfW5LeWd5Y+XbhFn1RkH0xpd0OVPGqX1XbE6z7RSv07eLa+eYuVqHX/zMb1fx+FYKfeqlLrY
ZQvvo+aDlRoPXQYSIkSxJ/v4fjCsr75M3rd5esPP/J7qSx+6unmGLN3pgwbM7P8n1sk8pnO/RKsA
6c2UMR42bwI02vZmqv/BagXK3vZ+ZR87p+CVoblprZM2Ik4aqWKfPLgV0Xq4i0Jpjce+WVG6i+6T
/cuMNNvtQbna7yaHf9IV5yTEGB6Y8kmp22B4M4ni/0Y33vFwKLu7r3IPJTokJOmuepS73DjErsKz
qDtkysxzGAxCMWQ9q7pFqns1f6QoqQNz7T5F4qUR1V1PyQI257pDwgE+ubuka8twrc027sjz5Dm1
YI6G51Z4p2GhLv7W5hLnEw9gLVdYyg3V2VB9JmvyMBfjSdbd7wTHteSZFfUIecGoiIaXbSV3aYP2
WaejhJSTMx6qe8Nr/m06+PzqYkaeNIYoQ+Tpsanna89/n3qoj948ysZZD07Pu9lKRDsZrqFBVgky
aQWOpIDWtWo4r4XfRJnd38/OcDKT5bjxxqPH2dO4dvMGTOfSdMp4Meo2QiNHzy/MuK15T6oW/xlm
n0ZkE3N7K40xVELDAYYiVnK4o+uJc3bNBw6nys5DsNeMtHv3KSU6IGi35KB8nske1kci+kE2Fa/Z
MsVp73/2mv3uGgWcgry63LBupj/6ZXaifJB1SitgdGtUuUDtTzSqneceIQJRs5xhDOnFUD+CGQLm
tOBAC0z8bGVfLRKMjV1bS5IfTFBZuAhOLBButJjiyBQOGbuM2fPgEY1DyteHUYkFvY4Tj/zo5U2n
u47kLiva/G6LoXJWjSqASe1woJrAmP1w6P0UM6Wou0uiTyzfDeKcyXUU1irpPozm6B462dwivB+F
sIydUTmvvvL0I1aiNdoGh3RUUbPQZQbvY9Xq0VBaCgE4a32HIuJBR3sRorTNd8oA/i02xHZ1u2Ly
Rw3SLvQMzJ12mHsn4fiUrwLKs1HOV7MA9Htm+obFge7Xglz/In9DPPWkd8UxRSs2GixDJrqAdEV+
5z0OrvayeeJhcq03H4GhDcffzwpaehYMGsK9Dtv2Mg3ueS2pu3TUTZ9+q2w3cxUJjeO76Qz41lT/
Gpr5OCJZNFv3o53XT9cXOnhjv+7KPGODIAX7kFHYhNAkYT4rV9gOw5xibxZz2PnNZTLFi5O4dCh0
9Sc0wt0E4osDZJbxNOnPecrc1zj261b3zzhLjlbVHzUXerDfDrdtUtXZi5Zqd1OVvKapc5W+xsI+
nPFjXUR376MwC0WHdr+pz+RHoWwrNI7hMgt7K9vpPbBxt1ydqqLPtly+MUr5qnulbeIAN3vCM/RU
1bxffnOeHO2iRPequ0xLI+iGnjO0CqeWgFXyYbPXjwF9UthZFQRa5y6wCkPEN8ReboU8lckZiWIb
4f5/HQqm9VyeU1i+3q4vHspKVtqE0d9MH236l3TTfq9S4xcNxmEw0/NUt3cQwECe9RRO3vBTA61G
mtDuF79AyareUWSERUXzVx4X6fKaGuqjbgeQXnFYSPIHXFAn0kAvda//2Kp3dlJPXsbauaAOiPmy
IWaYDRUak24CXwGrlb69E24f1RtasKVwz1r/OUxo/5KpOFNUlVKlYoZ6NjvBIHSDqa58I1z93dSc
U4HIBV/Qu7WKiB6a+5mRASzV422BkC/L0eNIzRSwggVx1pvOvhxYxnAypmbFxqfe5U1mYNWnKfdf
SFTed34a94b9VOkFCl77S23o7hCnHxVbt6vZB19bXix0dbNdRkaDbhdNTG9sW0yfF74CF52udZ7X
5ICd5V7bElCH6kOW9sGybMad37qFxCK3GrH4lr1Pg/UN9uEG5TL8cCs/lzrHt4+K1bGfeteLa9d9
IDHwvx4FNsSi9sdMGI9kN5eG99QJoKEyhVLsYYjjYSCXeV6QDSWYgvJaBWv2pRdF8cIu9dqyhnAV
woFbKkxd7aEovDuVT2gd9WcsfU8AqFF7c1AZ9MvtFDt80OJG+xggv8nshFkwJLIFTkL4ZYKmFY+V
r4n9VLRMqCYh4BuDytbPX0Pr7C1tY5LStg/X4OZp/PTxFkObLIwwhr2m+ALYBFaImFV178mCrEov
Gcmnfya3ZOgsEOttWx7SRl6Xvniu/frc+foGLzWwnVI+BIg/qmjIR+CakgBYV7gHm74vz6Qdy/d1
SG29PGmLNQVwAqc5zyDSGqHFyVSdF1eD1VmHj6Tu3t3ONPdUDe+1grvBwc2KAe3YMp429Ri1jhlm
dCgEqA9TDHZjHk/W9jZL3YVJX9JDma+Cl0GIMyvbi63XELt4OTEMZaG/oRqvpy9M2A8zGeHaxC+v
MnM8KByR+0nJl8xxT7Jh3vXTazOS42WN04HD7LUvgPTd9dRDJ7emiG8AukgTwC40hbM2ny2kUKyf
Ud1YUAv8YH4aedkKIeuDNtktNH5drXdKebFmd+eqY2W188DqtBgPiQAKyY4akbaIhDDf5L437TWT
IDR97R7WZoXPZZj0l/WAonrv+FwUflk/jdqiIe5V5ypdkQ7yOTap7vPYz0VgtPOIkDV9ZagKjcGM
J2P9NJjJUAny2ps+LpOp1dYjMjm8b3DlFAXg6rBnlHolTGyjyidjNWdeW/FIGeZBS53f1ciOUwcX
RGZ5CBs7Myvws6WzU+w9r8OBN/L6szI3i7Gn1hExAHRrNPJSUiUeNXl+ahb3DtYsxiMX4Ycls974
WNoqJsAgjy3F9ac3DNZbu/aBj2AikulSw/DPTZjmsoj9xmcddDRmBCVPNlTniHA0Ggxvl0kIPcsh
mDd9Lmkt4trqmRVND9hYLNaPs3CBWAPYpjHxRG08NsLq8Llm9RPBxmiCSZUHHja9OR5MXpUR48wy
BE7XOuGaW3cNRW97TXpPGCK5igoUD/qI8kc1239Ji/spk91Lp+VeiCgVbC5J2UKm7FHa9h36771K
M243JEiAOv3eyrlsx4F1ISOgqRom9vFyfa2F/9cgiwnH0rjWaXkwE5u/Th2T7BykNseG29ECZz86
IIVhnbOuu9YI25++YE/6tSb3eWisZ1G6rz4zbSAYFUyrOziTde/e6EE2mqdZFZ++Zrysrvnj5/aK
10aeN1xMbODt5zhjCnCa5cFdqGBTogVum+aHHnMw2HS64h9bSsYtTna6l1XUuCkwplQfzsJf66Yq
wtoXLXX9K3z+LN14N+3yIxmAyDdZp3EiUa971k6fnTGwhPxhLt8C4cp+X1OeHlCFxn/rPtEPkEGU
fhqWDL3eO0CSWXtfOmATmzFHIGtMou38nmnm69yup0KWIL3iybVqvmyd8bhj3Vl7jqHFce57Cyy0
RZTjyw38HSh4XP46lL/VppDgGDqXgP5OolOL25MLUwwabfdGspMFwKponlh8GYJ99zzjklDoR2U6
Xb3MvFizfzAWlgXhPkhLA3x3+D3yNGYMOivkZng/o4wdkSHTOGhVcvTn9j4hewQ4TGKk3MZfcBJ1
wVJUn/3e/y/T8wZTZ45efrlDerWnysnAiKURVJen+IBRAZaa/JgsxHG4ELZwyLr3Zuy/2my9krNM
B1Knqp0rGkAxPftPJHW/y02mKFjOWdfPFIEPse7UXmiRnC1K5MgIxlmIqo0bpWXOHdQTJcp8znMW
l2TykYCVRU3VQRJY6RRkU6eFfULadiuX3YaYGTMIHLOG3J7zHTOO1OAwh5ENa21/9cwcbvALyxc2
depvwYfM6pJ4/U8iEAv5Xs3v5tJOnqVcGxOq8NbRLyxiB91ApKC1U9yU5VcyOgMTM8NArhbIN03f
W9LJCI3M6ehaM16HlqVLM6rkmpb+i0mSLHyazRaLKxPzn6bvQBmykKYxxDy524daB+Wmtyk0W4Lc
ClJldfHW6Gto2+gP+szifco793deizwCtuPUd0FWV7FgxbRnG3WWV3q7qi5VbOTZj0k2T6hJct6d
WrX7qqaNalmXn5a9bweA+OLp1sVxLNZ5mZvkwfF9tAR7fhseaWyLviHWtcx/QGYWDBCGvEqbL6WT
L1GG/J6DP5vDofBa9LVIusB7Do3GBZlJ6f8KlXpQhX3yyrOFgMPX1nB0q3gzuUO0FkmK21EsVuRw
vGqCuNO0e1rh/6zVMc/5yHJntwvXV4tszrKy8VCXGfKDDhwEhrPZ0QOQh1xw5SNX2RwZefPYKuN/
3J1JcuTIlmW38iXGhUgoepTk/wMzWEsaezpJn0DYOfpWASiA3dQCahW5sTpgRGS6MzLD80uNqkbh
HnQSNDQKfe/ee960TlubcYlpAsOAPuUXmVk3NhmsC9ewykcm9HhrzWcDras6uijzicFZtei3bsOE
eG7NllyKdYeUTBdk5L2iclsLOqu9xmlTb0OzGgPdGQp+QfZAteQOGaNUsRzZUXrEnYdzG/zmsGJG
DwaQnPkHck5OcCvdOye0o3eBXncDqZX7epSjv21n09iHZR8HpmrpzZYkEZqKXJWdGD3jeXR7W3aY
p/oKToIX9/W+zs3hmtmwlC7cRxu63u+8buXG9mbCKTJ+4VZRh4ou/FXU2dM2DLtqH04VTlpRmNu5
tZ6tDu9kG9PhI43zyny3CW8ZLoFeIaUbTsE94+Drqvu4uy7mbFrjfsBXzfAZxkSOKvqWu7n21sth
xFNvtd6ZY6dtwFa3fapo5O2LyhoCL2KsJDJlb36h8duxy0gwnYgubM5Ig4uruM/lRedm3rM1mS5n
em7wSmhaegcspHgYY6s4T8hNs88oNDw3WiQ3cYFbeyXNeFl1eHvvAKqN+4r7/8QtQW3FUsOmx2UY
ponyUVRclEkKjSGYrYtGVU+nObZ4EDA3sjdr8XNNTny0SyM89TPW8txcXCdNtDi7u2wvmBq1ye1M
7TBmYK+JB8/YmKZjv1cjhoKkwgM86LaCpjjUjEvpk6CMWufMlfQC5iybnpRoUbgdtimWT3p/Gidw
Em2qsJeXEaVBI8RTi+uSVpRPntTU5aFoW/wKiUM21mPHqeuGdyVTWvFh7Bl7M8diMJZiOXfxdMPf
tDNdzjVmTgbiFNj2oEljALNMnmpF9b9XRe3sspbTmedO+dqLzn7xhkJtMwZU7ro5Gu5KejiXjsfb
mVMW3vL+Lk/oHyzgbUvAVUpKIFSQTQ/W+6JZtOx0ZGJvY2hLRM6Pz71S98+aOALHKWUCJSDKt0Pi
e4co8fUN1EnqLIyHgd8M3XmW9mT456E7hqrITl3TjN/CjpZOoZFix/WSX7odOYhQlvLMKRjmVDuJ
x7QYMV5y0bSjqVkaLo/avTAjvDs+4YSNmWSCfUtB4plu79k0pR3Rvlncwk+wj2mTzPddKtji0h8J
4iadL7Emo6ezgT0Ylc74msFjGShNdQb4m1b7wPISzrrYicio8N1R0/Zm+IDRDusk4Jb6rEqVttVL
EBxthfRrD5a+zloC7npe67wvbe+LyZW67cfYRvsWnDUrRD4j6L4mYN6fGDof7jLSVFsSTjGzwevw
KFjBCZ6mcquHk9ikRkiRQg78FNV+f2WRw95IV4m9MHMGgCZNcoBVlZMaG5Mt+/tp12dR+aUMPdQA
TKHbso3Ng9XI9FKlIff2YuXMCYoA7TF54s2QakGO1aafDXcH/SFkAAg6nVTjW7Poeirr6nMZRe6K
HKITMCndP/NzntcihCYsJB1r5ommJ4W8CTtxTClGzc46bxvb2mE/bvaaTSMx76Y+yJSDOSGx9Qvq
kRmfsM3819QtyDHkydbCqUIcPq0usZZfe4nV3vYiHQ/o4agPOO3DAO4XtlkCxgG7pDZfD6LBzZ+j
32xIzPFy6/FD99txdskHulmB3K96H2+MnhOK36DVNld2EZWkH/s0P5UeZkzu0jwQcZg+N2HZ3KQM
tNyRx1R6GiAmqgK4AktN/ZrTa1ipcGoPVW36h8lq7A20o2HKaHBVBWGosMhpaid6eNVqSX1KhtHs
uY+GYjeAXw/XfagxVKkjexwi7cbTl9HJ7RuNl0i60VRr9/yaOvV7T4OChL4+GHT6mLlOxMpy2kfp
hZkflKFL0DiNBp2pV5k0LqIyJEHfsKujpS/cYSNk7030Zwe29B4z4BxKrSzpsDi1bBAi1t2bufJL
b+9WqeavvLpvbmG6ZE8ki4U6hGZZxFtuUh9rqeHm7jkmhEz7MuAKsy5MDQLGNTMKC4KEMwPvLxM7
N4sciwDX6QhVpmX7ac1pj6WsVXaLS4MdzaasUaNee6aSRZhc/JY3WpyOA+QDZY9LJEm595XdF/Ym
noo0OiZmTg/E9RaepKxN5WwjsgSsNiSv7jMRR89hXbT9xlaZfwMZC9PZVNu4xLpuCSNig539dWEy
RpK6iTrSWaXc4c3KbOtbqKzsJovSm9J10mf48yhrRkL4ejNPq7aLyhatd+qU9j4UkXIwBUgrvnD7
jFZ0xkSn6jaal2lXEJQz7+RFIqO9GnnGE2npMqi60tvMesa51TEc1JuhaJualtCQ9IfIksm8Jh0C
TEoZxAk3uK/Bc3hjxQVlO5Ob2zZN+F7okb1xxsJS1+s5rKO3qHD5o+nxagi8njV1lzXN8k0My6RH
aoxle84Yrb4KVL7sjbRUNt4t9A51Z1Kt3o1jyc2cOh0jdKt6ms3VEFs16n4RI5+n/IelwB6xTMkI
+NFWYU5hdlUhBVAwnIDpxgK2RCE79oshK7JoJ2keqbVDVSg9OmihX+VHl/0CbqLRIcwweARwL2Pu
koUKYlr5LuqUDdnMNNSr7o5zsvkfEH9Z4mqdzJYTBl5OGCF7adxbi61YTDJdMps76rzAIr+ngQ0I
26Ugt+diFedgkkBcpPQXXGzptJwIP/plcRjmDNOtvU7QwGxGThYhah0Z2Q+W3r+8jv8zeq+uKiBZ
VSn/8a/8/ZXz0SZR3H366z8u6/fytmvf37vTc/2vy7f++z/9x49/5Tt//8nBc/f8w182vNK66bp/
b6ebd9nn3ccx+R2Wf/nf/eLf3j9+yt1Uv//9l+c33qZBIrs2ee1++f1Lh7e//2K6zoKz/Jfvj/D7
ly+eC77zKnnu/+1//yff8v4su7//oln6r6arO7oP6dNi/Owyf0+9//Yl51ckI5CmBjO3Hd82IU2W
TIyK+TbjV8ZhmQ4MnGV0EWw70HeyYsQJXxP6r/w03eZ/ur5F/tf+5Y9f74eL8B8X5W8l1IMqKTv5
918+8dN4KpjVCsLfxwlgCdP6NAUBKTK101FPV1WMlqNIM5cv352Q34/4/REWCt9vN8NyBh2HHKHv
eTrAU+o9T/88Z2FpGjcxbpgVYKB9v+v25k7bpUf5k6E0vw3T+YsDGZ9w6rJumcPOxhz50kjKQ116
xR28DzZefjjlx4jhdNkax4R1bw3S2/SdMi5Dq6bLIK3Gu0vcrLnTptC570xLCnrlQJagHJfNuupG
C5EHqGEMfA2Fl2kOSbfvwpnnaurViFndiYcnRgWOdyO2r3yPVz55idl3dmtK7cJCCB6180gU5OEy
qw/ngBfD+NKVkUWfNSwchROicZptMi990WJKvGFVs494a8HFXbZ20y6C3UI2gigW39QGzGzWEwC1
mMXSzN7xcVE561FSaXma8mEE9Jg/KQYtEZNhSM0TjLT6kjIP+iD3o/eoGJ7+wOjb8aqiVD8v/Jky
UmfJo5Cfk+65GuPqa8pYzqMY+oKZHFBg7qomLt5ocI9fZ6FR+vQg5rZOMdI4EK2f3HUhL5HdpMXT
ifpS24BkYSJhWURLLk3P2m0oJkHmYHANOj3VkNvEdkYRHezcwD3YKQt7vW4NtblKU5dgBVFk8XVI
U2rPBstkesFzox4m2UXPZSJi2pLW4gpA/T7vspHcqwrrI2NbukMFR+TVyFw6uj42Ekar+OZ6Nnv/
3MpVfqMBTr/BIap2njthiG7kbQmQi76q8o5s/9hPuBn/uJqtApNFZz10nQJSU/Yu1x1IF++OLPPa
R1OxZ2qjgi5XzhaLXlM9HJ0CNJFO8J3aaxLOMRq8dKsIK/rrrJTxdallSIM9hS9Z3I5bZzNw5o7L
ZI/T7M/tY97NHvMiuwHjKlWLnJRhr3onHY6J1xZ3Tl6aTzgW+HnRXKGp8Pamb8D+51wYsjZWrSrI
hU+qNb8yB9o45pWg6Rg7WaYYbNMAsutcNlSVU+r7dmyitwqUCAI1U1Gg7pQDJihU8vaxHROCJczW
M+5Lt22uy9wDdFJ4aX8YFPbyDTUs5BydfdQuivHZTGxD05UDAmfJyhvpsy/i/IC6TC5TmsVFO5ly
L1ST3ydyLi+Ahaa7whT6mUUNtNI13T/3tJY+mr9UzHnvuXsv9GiAFI4nz9MaEjSbHFh+NAprA76G
zKvHllniD1hP1SFvpbbntWcRWO7IAU4LksqcpobEITL3bZSGAI3m0HDvW3tqHvyk6J+0wo+ZJIC9
VhA5sKIrfdKzM9NzyKlpUUKmih7YVlXsidy0huGQqPrUmH1xX2fDfAFRK9uVSZ+cD0mW4pg1naOo
mWkrKwomZAD1LQub+SqmjrtK4+xrb1mP7F7wTds0ouNyWs0H0ZDSmfUT9Jlmn7nYDkkIDAY2waw7
gwESPzVhwSiZfiTzOY2me0GgVL+cOh95O0E4PytUbmHJYnStf8ZYtYi1UOettLcbyuWV5rccUbg9
7QY7YVTT2ibies3v6vlrrC3ZyxAX8qqm2TuvcHbo7XGQ2gQzLRL6DSiIRV9Ms/a29EyybGzWJmPt
CyJvaybeMU12wCAfBbiBdW3Tt3a2B8eqTxfU/taFkmBFTDsST54bD7cZuQvczfTBUdz03LtXvm1b
gZOp6HXQADKENR52u+77p8jTzctCL8cimDSpsRMq+HmDqRiIWCIg4zaQwrjBYYePkcicey60WQmC
coyWX9M3KK8JMCGOdwJSkShnHYcfy/hdNeNKudaZln7B5FUNeZ5z8N41nrCxGdYWSy370UsrUe1t
7g0dXAgRYTKDjKV/yQyto/upEdZyYMd1uAFnVoGhn8RZG7FoB2qgdlilMjffsslMzxszR5VIZGXe
lQTrLixFDzn2nOSxs430nutp43oUzPe20KAOAAXajS4UfcA2tvsu0JkaS/CL1jSpamPvyhk/vtP4
zcOkJibwaH51H/dRcmKWsn4nGxIF2ZBGO2y8yJ151gmWoz7aoltkF2UvUFusYXx3oSraREZG722u
ZfOK6BdvyxATlRCGtlAyogPXe24CBsoA9VGWvWWUrn1VeyV6TF9r/iFvXF5Pduw1JzHW4sGguUpw
xSexZk0RWM+xoVl6PZSeVu8ypm7vMjhnD4NhONculpWzBqJdvMzcbmbM96HLMpCBHhxRLnmGGuCT
+3rw81MLKi7dlOVc3OcTm/o1bc2lrtaSbjf6hvalbCaTnS8NmmvhitbcTEJbAIxo29LyQs5IRvBU
JMSxFEXWE+6W/DXOKNY3ZaEnvMMKWZ6ox1jRCoeo6KoZHBOdiZskh0/1RRq6wysg1helSA24j6Ks
KV5KzYoPujXlXyy/Nik4BAnVWrR3Xe2Jq0yBu1r2Jfl1yPyfK5pN5aUpZXonZ617Cck0JKDMRkBv
dSI3yWx0j2YcJ+eiK5dlWjk1ESStP2Hc6OtHvTKLkzsm/Rl3HhqIZ0h7DSAqTykiF4Ze1EjjKTGy
4dFTlKDMGmhNrG1TiNIdWR6w2XoIqdRpUN3WOo5f/Jwe5q3JB6q37uMSfJ6Is6hZl2HcvoZ0TxS9
8mr01w4gsm0/0udKwsUaWqi420KFtZAo2zLah5E5njdImwkUiNrMFufbwn5pvWmJa9lJMGZ0swMG
I9PUFQt5s7X67Fuy0DjFwuUcbIIoOJXT5hJupi3XXl13j+hsxCWYp0ACMuzH/MHVF+hnvPA/UdTB
Yi1M0HChg/aqrq+6XEas8k7qsC6DEY2sug5E3y5pgaHr7qrJ7dstxJv8RSwU0il3FnLtwiYtZtv/
xknH797iSh0mlMyJrhtnYyGbOtIDuJZAOy1yx/o2Dz7h9LrEuTP3zYhkHPNF3F2ThanXkNk1wffR
I5w3euwWPxCrDkx2Asf4gN/TMla3qjeaF5nO9m1SCLhXXeSmBR3BcMINuhBcnVhYG80ANbkqfUUN
50RqBgRqqthfNR8E2CrndTMsWNixQOcJ4ho9CnUZG+7QRNEXNl+4qjwgdcifghXWnmrv2s2iRdds
0FzXAsPbe76gaTkjBr2CVjtlfilJStPweE9yJWmBLTSorYFbwV5HC+w2/ODeNoWZXdu1kK9dPU9v
yHrN1TTFJmhDvPkoGOPCz83DkFhf2/f2c9E0YIOLeMHthvjkqkOe2kBX7d/AvA0DaNft5Mpy3cz1
/GQtFN8wG4t97Q8hFbavnEu9irrz0UujlyzsnYEWls/aA4f1tS5V9zDkqTWsjdxrv4Hp1e4qO+f+
tyurxpirIUeZ7YBbMJfTmc57t8cBwYuIXBj3a2OYJCGcqk6u/M4vXjW6OVTVhjbfwW7hx6BRATA2
MapcM2cRSk3CS/dOKJeFY8KlsTSve0nSGI/kl7CHdMpufbBYj5LqemZ7TGKNLfBtZMX+LswqqC4x
ZlVUebMbn8Oqqp1gJLB7iqLIYBtBZzXPiH1QgAzJQ95GRIitLk4Xuuhg46NuM0IpSkc1WfX61J+q
Tug0lXQCiKuB/jv1/qRbCCwqDoFlATUesY4Q34f4VY8Xc+zmD4OTdre570o80ktLDofNzorH5jmH
u3UHiSE8ku0vvrJpIcSVuDacnrhuac0lMr7Qp8i6HR3X2kG1Rl8exqYlIjnDIdwkFZRZ2bPlxh1B
PwqEjTaT9O/05ounen64KfCYxBpxKi3rAOnh1FhB5wZSqE95fJ32EsSi23UPcazJxwHc0pXXDNo2
c5qGLD3vbDo16VXZCImhxU3ia28u6OCFhg/ZjIzLxWhgAMB5kdn+SmiZfdnmVnUIDSUPNSOIFpdG
dz1Zuptv7LEan5zWpTCO2yUXrzN1d2OoGXNQJmqQHPkk8zdBy5PS2VMCeEGGmpmOaOrcPLS/UWNp
epJg79yTOcfNCdMColQelri/i/HDnwOzcl96WfgcgV/cKex2rCRVm9zZmjkTB/J4z64IKeuHAcvL
BQUdXpqp0XAwuMBvk4CV1LusG2FZ+0aPvzXurF+7SVvxiPvDcG205nzocPe8qFrUb1hI6vexV8kl
VUJ+74t22CemyPZukzTBOGI9I34iLzVt9lBd4JgOYQOFNpTuuRF2WHarKN/FaZ1dGlk/bWlXz5et
V1u7uSL81ZL4X/t4YHFE4/sYa7yuVCHGsGkcx955VhSfpYidMXcc+7pGZM7tsMAgEKhGumUCPkJd
6fvYjeq9WXVxi1gdsYJYZnGV1h6cu3C2xlvDT7oHYhz+mxOFzbUx9OlJ88VwI3FakceZcnc9Twp0
J0G6KWAnKg5RXlAv1HMKlFpvnGjvuz20dS8mJ0JldU5TGTqsNYiTH7nGzubNvsES3G5FVzhwuqxG
J4xpkfytbbqrAGjltLLw1d+5KO+rLLKrfTqTcBFzg8QGCPBcelYFzEMVR8xh9c5rB6vfmNIVG9uy
8/2Ys/ggcnYPOeCbCzwb5WGgxGE55O448w184K3bmVdYNZI10TQ98OnUfNVqc8JvkRuXFl3VXRqa
w0vPmb4UvYbvxirxtqzlYoJxhd9dWG5X76cEDIflTtg/wrHsVMC2vN3bdlt90XRojSW+riuHYojI
xBgfK4DR131Xlz0UqtaFVSNa5NnQsHY9W1M/UMq1HDKPg85WQ3V3SukTKHCamTBGBy9w5967sEZQ
N12twn0aDmqThlI+0DdsmhUjKof73CfqSHpj3EYzZkXHEdlb1soS83XuPuRZxLMw+rf1dNOFEt2/
oAn/woyRqdw6yTwPAfEGCFc83sX5kJbwSpgygdtZOgrrR+0S9xGlT44qCcUxBjf5RXLzdOQ9KqWz
suTuacYScMjaEbqTUYUjeBZ0v2OtpfFJMU6HnSqD622nA3+oJbTQVp6W6h4Luzca68ZK8vdRTh6G
iEKw39cLyJy8/U1S1xnu8HNp0SUm8krY4Ih1uLk1jXZ8caeILLyEYYa/tMxcFMEW9Af6rTnSVKjs
Yt8nnbjUrDB6tiCmW7yX/LeIdxFXO9e8Cztnnu+q1ab4sqYc2xMhwHbnMsPgvC0BqaG4+5e8wbVk
A2kzwUjWEspfs5k17+opa7+pzogf7DACVVpg/3K8MIcD4lTTaztWvr1uPRneGgIKeJ3TWEpKdd2I
xAyDv+4Mik+TTxzDJUqImM8Uc93S9c+D06FmFojHMXGnR2/XHoxNvS0v422yHjYpedlVvS7X6U9m
k3yetvengy5jUr6bVUO6DXkVg+cKF1wwHvIgDrS1tRJHc1PvnJv/y4+4zDD57mgOW7OWuBKOq1sg
qnxEJj+cwNb/9hFZ4IKff0T706SXP33ET01dmYk5aT0+Iu0ccuGH6KzYiL1vmkF6mLdBdWFvnbV5
puZ+HV7T79qrkzDKdXlwjv2FvbcLTjx/trdmUHM93LWOLaII6o2/I3QFCEHb9YFYUw8Hmv7VCqpD
uprv743zGrYE2sUqCvqfjBX56b3yadjL7Cp8XQz3WGVf1AbibYCl5ey3e4VEEmCNIF/nP7tXlmFP
P7SUf7xB3U8tZVqh7CFMTiRxmPV8ngdp0O6r83hf7+yfzLYS6Ap/PhbvXWogg8lwn6fZSFgy4PmX
Dwjn4gtptaC+RQpdg0AtA6Tidf+Tjrnxqff/223yH0f8/OkEHNVOVHy6LhgCvEIciO1JoE7zvtuH
e89QKycAAMFzgRCxatcalxVyqb1Lbt2frQU/+2U+zd3CVxKKXPHx04Ozy6/8bXYc98tjghfNWNHk
++lKYPzkjLvGj8+mO7XAQBo+f3w+b/Gb74dZbOezet+cY2TcR9t+TRSh2CZbN6DGVXLd7tRZuHE2
H4vE/9fKmG86puFyRv9rbWz9/tz+2//6Xhv792/6XR0z3V8N27AYrcgsL1P3bB7qP9Qx8atlmIbv
ep6he7rusoZ9p44xxQrUOAwwvmYvotof6pj7q2e7PvtiJCcahrCj/xl1THxaSS3f4DDAUm0G9JrC
MD8t34NFJGOiRl7l50PQZIfujgfzNrmv9y68cgjMWPDvhnstED9ZDoj6fV4PDNMRBmByy8Q+bluf
3lOx70/eFMGzTGFfIBrFpDyLQpMUqKnY9Zak+d/ItyhR8ps9APeRVPEbCyXmLnNT/yKCE7hXzOS9
kWx+sMUhs0uz558YTvbMBJr4zKPKPU3NmPZUxaX9WBdOeZXZcOfZ6hqP2LyIYTaiCc/HQtS3SRqN
j3FE97+x7O7WRCnY9Zqo9kNq47JOFBufbgLcsybSNUWrSLjkHcZ2mDbS6AwaJ7DYPDhBQQ9v9pwm
h0cg3zaGu7qrxD366Uy3PmkuCmP2tjbTTHZh0xokq9rB2LrmmO4jbQZxhvi2zia92DhT02/7phgw
IMy9fUc4ON/qaYoRJIpGUEaDoMk8KXJ3cVIZF9XgNpeY6PDft34lN4bTJKe2TBZtjT3pzooc93qC
9HSI0QBeozEyyMzWZbiCotltpcBUp5JWbMa+Mu44rHfjxhEzAk2LeQt2WRRnhZHkG7crtHJdGGSI
6mLO38opJrvRt82IR6q0d6KXyTVu0DGQujEBYe9FySXJXRgSBncWyBhz5/o2PmKGG5Ezwq3IOmgm
OtvwGHmmNOIimFUrNzkDoPDD8/que5rejRof/M6advqsmmuGK7AvrxrniLYEntUC3td0bniQlggf
jTz0r5j3Ib8aOCMI3LZpf9FKaZ3pRmicyzK1sc3b87GXUl7ZdDiDIaLRCU2n0tcK7gA+FtvxH2Q2
m3vfwim01n2VP7tWqjaWciFmlQlmQz1FFfIHpzgzRwEEsmudkxB9A2Y+KiVzO1Qbg0m2lcJfZJDe
GIyaYKllOUQ6C78ebaJILUavFOMEPxNF8IlfxD4ggUVkOW0b7pawxHQsjBTpgWLgOqbhfE7bZLw1
m2h66aVT3jluTYfXLIizj07Her70cmXQ0ve5VRGyH+0xXEP7HLsORmq7br56uWPAO8SbTDLdAjmU
GFF7h+3RPncmQRLABSdNV9RPZrmloK1EvFGQVXad3dMPaKHTg5VMkZW23eDwCC80C4yr/BMa5qCc
n0alGyUUv1o071NWuG5A7K25GTTu11a9M90KRY0s6om+kHLW5Si0/iu4hCzBoapgBJS1w5AbXXXy
ACEyremdxnXh7rF11TO42z4jrs/IxOmKNbOyzwsta8mv4P0152yglWfWS7ouOq/xxY8opdQqdNDB
9gTpQGJry59LDEWjO9o7y67dp27OyzDozIYdmGg0n5jwCI3HLpV1jI1laEYKGOrdZnpaBJRUy9le
SvOrzyuluqLPO3Kfyra7l1VjoqWbkdJWTWd0FyJR7lqVEa2ppO8aueYBdN9yEctol+u9ba0m/ERp
YIVh/w2hHBBj5sd7hXz9WMrWh8RmxATp8lhZB7/1PAKokTySUdJa+jY2hqQQ0726ckAHE3YPSw8c
Z5QjpOn2DdEq49GHjfioZrsN1zIb4i/D2HY7J2rybe71drVRcgLpL2SDXpSzMsMe6/HvrrIh8S6U
R/xI+qF+5pII8HbWBGD/Ms2K+gVeh/lIb970VvRk3fda4J8sbb25tgE+3JheVn0FG1Xv+VVxTGbY
t8yNNoQADAdX7sH2GeEFQCKuRPXRx58+evopXaXnmpZ6wVyNUDzlH/3/GckwpWxEFnAm2KK4vFvE
IgumdVev9EVUcHvWArwMHclqMwncJCrxjI2I7NJW3YuxiBPGIlMYVqVdSXzl18tLio57OiJouFV7
p8dDtsUrZQInGY2niNcny9MwSCi7H/qIyc167BgKA9sjgggE932+93DK3akGhLgRN/3R9ARzshCX
y1PxIcBEH2IMYan8FdWkeqLEJiEgR0b+9LnOVDzXqW7ztmHDr9dYNLiIERqm2UFGdODG5Lqr3+uL
IGSHlhkH2YdOVCySkZnkWB9JzSIkfWhKPlKYv+napZnhJt5xqGoAK4w1oY5JetKJG9PXtbN+0al6
YHnnJRyKHWNdrKD/0LI6opX6NZ0yCFlyquZ3t5z8d33RwFh6m1P2IYyFWGQO1Ydc1izKmd/wVBGI
GS7cD2FNG8lHarxOdgzPzYH7oMBppV+/krDw3pwPgS7/0Or6OLkdFv1O2nq0zRZNj7cO8l66KH2Z
Hs4Hd1H/okUHLCutvnGiKHtJtKF5UFg0UDjwdx6l0LTjvOiJQ09LFTKrAyUzcbwUEC9o80Es7MUP
QXIkU3IfLSolubFwUyzKJcWg/bUZCvPaGiMohWZa7WCFGG/TGMVvnpfTqROFMT66BYwcmUQ+oeJW
dAzVwSMfSM3swCgjoqYfeirtYG3hPLn6S6H6+rL+0F5x49HT5fWn7rPY756gXbT3iLdItnSovTu7
6exxnWl6SgCLG5fuwYfU2y2qrwHva8k26fKeOdU2uJtFIkYXQS3uP5Tj2V1UZFPqwj4Ww5h+VVkz
XLRhVByQk5xxI9H8eALc+i7+UKm9qpmrtTCUdhZONkhNN6oeuVm1dVkN0wUI8mm6gOme7bVMuQXD
izqEwqrTi7cWKeC2jsEAn/rewZThSF0XPNPEYVbKLetjytZoOnCp2ohltIzss7bwXcrtWpWAI+ve
eSgZAMJtOmmLE9HK8TKVVokDpUgd7SUajfF1LKQraT5brghGzZ+7Nb9Nd2iNybqHGM+gUUmFg2Mn
FIvxVkavtdfMN1IpsekUG2GyHbLCJTHW48uM9xBcVRO/Mh8S13DjTyWTG8bF3dj30M88MsPgBeui
m9cWF5aozzjSH43aSDv5Loiu74qH/8RH9qcC0XRdT+CWMy2XisH41ADASow05rMVb7N717rMu/u/
/vl/bgxZgnJBWIZv2C7F8fILfNeqaTj33dQRvYPeg7NyZVIFg/xew7zqdv7hn+9ogIwxmPv7UWLY
vvhUW8RYFVKJYL8attPG7/bldthbHK+70I0VZMBTf0mK+J9uaXw66qfeUD31lj45fMr0UNzYZ9Wa
18JKBfWNsU93f31GPyYK/9A++XSsT5dsMEti2j7HYpXeWawRvDI5twy89LsDQeNABiNa52W6CV/N
NcgK0tHJGrDCT36RP9dSP/4in62BSWoPmg3dHg9ie7D3Ax5EhtOuf/6RxZ/u0uVIqNA+A01t7J5L
z+G7m4hK10278OOimlvMzTvoqjBhz7ubLMD1vJkfU+snD4b4U5eKY5rC9SzHdQ0O/6lLNU5a6Pgk
ofh0xE2OwOtXEOdWzV23cw9/fUn/3IZbjrWsIB7qAVinT5+v4r0+TjEJLudabfSNtUk2vKvWw1Hf
6kERFJdLj+ivj/mpBl/aVIZuGIZrYISl5v90SB0mt8Tck+Bz1CDwDIHYFFvGbH0c5Z9qwpyS17aS
1bfuRy/yj57m/+dMzIaLw/e7U77YpH8wMd8k1d927XP59v63t+pvF3iQ37/v2vz+/X/0bMxfPYGn
mUXS103T0Lkcv/dsTO9Xe1mYadnwH5r9fzRs+BYb+y8TPamn8MIvM7X/aNg4v/oel5aFF3Pw0q8x
/qmGzdKz+27JIVMndJZwgduRY5nep2dBg7P+f9g7r+W4kaRtXxE24M1poz2dKJIipZMOWXjvcfXf
U5ydVRPENv7Rnv4bsREToRlll0FVZeZrbLVNfiFbAnzxQwU/agUgc1vVFKZhFSzUUDUBB58EBL5t
MzZD1QzbnHqdDwk9ZFNGiqGC2CVvAo8ftpHG3KZ5ijbalda1410UwFwg10V4CB2Oeh+XGQmJohla
SfsnowNKVeAL+WVxk1a85PZRW48bT/ElxDxDi5bgaPXPUiopsPfSYdtGg/VkG2GEwgRqLz8SoAbP
FTT2zMVnAz1rmlw9iiC005uVKQ1VuO5LG628NhV0hqKUW2VtYWFqrHRQQviSkiRw6YRjsg3xCcPK
lL7lZ7CLbXOArGa+5FgLoPsIh2U9nCiAjGgcQujPrfxZy6C7SCDcPje9jEWEeCx3ZdnZnxTZO6ks
RO6REQ66f18VJs90dBxSiNGDjPVYcLIOlQSMFFpS1VLv5Yfc4cIqX2kOvcBSyjzeG0jcrkZJR00d
mZGYKpE94ndGo5DmGE1o/6ZGtHqgr5hBqjrlkbmPuuZT5vnIo/Ayip8lAAy3kpoiN67aSHGsrNqy
gRm3vvxUOkhmFQ5Aqe0pFfLQo6S1oOY8e11A8bzJZLv0rswU+41KKtIXf4ikeyVJzO9jgdDTQdLk
4BbDd35jJdconQoA9G2LsgsZejdQw1e98TYwoIoVKf6ggTFeR+hIQIcvc4oSzql+LKqshxrMK55U
DcIb+huggyguRJqrlVF7E46aftubUO9WWlGjM2ajdLEpymF4BMOvfm9sNbhXPL1ft5lRflKxLt+1
pDEPxEXNTT0lWoXDZtTz0Ab1TRNzDBC60nRavR8VHYyCqXQpsm9SrBu7oRbWEmUwFLiB90xlbcNV
QGYPtNKVVHv5p8ogadoUiH8jRVWe2ucwrKKfYx+G8go/XDx7wZlUN37Y6L+c0WzzTYbX1rUV4Dqs
p8Wz7uvhTkfA7QZXYyBvGfD7K0O2PkWlg+xtlhlQ5kC2HHyvRyFHyTqE4CHuwZpubzy+qdNtUYLN
RrgvfExwWNHXHpjlGzwC+9u2A3hTBqB7oWsBGd0URmD8zEPcVDVEhcDnWPa2rKHnRo484M+EbQT/
DVoqoxnUaB8P6UkvN7TCg/Q+QFsTGOMY1ztFaf3vXQrzxsU6HTJcEp6srz3A8Q9Iz+RfQOBQN6q8
wYn2pR0bt3UoJR8cvVcf2QI5XTGt8F+isik/hIbaPZsdNLBVI9XpY5Qb+sPYVhlS6518DZ0Cx9ie
B+nRyW3Mo/sR3RxXH1PzkIjyV3JqRxSRFQNTv05nb7pk+wPiy+SSu7a28tQdezujiYTRy4l/BVTW
GseU7CYk4duj6JpcyTKWTKNf9TfGa61O0nPu9CaIv+Yn4eZTirJemdXOsxfYqK83ouxXKj2OOIqP
AG2T+9UHuCoodsSptytFvRB2l0o7PtSvdEmvb9XYHIWSHzVGWHYC6kfdMZaG7tiCr9pX1HNXRlI1
m1r3uOEjesQtMnG5d8QdYIDONBT59Shlyj734vGH5GWO23Vp+dKbZfbkacLyCqVmxBdQmPnlIDuT
rVQaA/iMdP0tBh01jXEAT7c5mig5ZbdS2um8zx4jLBiBNkX9j2YIjCM+V+ZjmpmCuaxkpzWXCx0f
T1c/ZKZV7C3EWNcFwO9rPxjGe41iM1BMCzkZUGwPGcsMw53iaQ2KfCUZtfS96BRpl6QSCmGIhsVo
agUfCluV1ietiB9szufv5SgVHzMHhgi4nBEpJgv9ZJIcge3Tf+hhQqUBFucdUHtwFmFmaw9eHfl4
BSjZtYF4y6GMu4GCW6j+qB1f25i6j0NOfWpBXEQm8rkdDju7ZKyQhPfKEuzDWAWcvLihHGPrVGwj
ABDPij+gJu6fxjs9j7yHxEmEW1OdQyiTdJsqY8ZD8IPaGcG3PBKkewJoB67eYmuDmh9WSaWe9pWJ
s3J6Klr8euxxD2vG2ScmdH2X0wo5l1OeSXsbyB+9AZ1csclT6QCrOqasmmCEXp4cigZJlTufgBkC
mzDRHhG5HnXC1RDaw7Ab4PdcDyNmIHZoFzfU0+rO1QKnoeugNcKarB+aY2PZ3VErBx8ZBuw1UdyJ
o/s+jjTDRVIixRCXS1F4BGjDLxClp5cRttmNUZN1r6xxRBNWRnDkY+V07QEhbtlNwz55Hqk8AbnQ
OMjcuk/RvDgFduCsAxxTkT5qwcShQpDiAosHw43RnhpQGeBp1nVtlMYOodAAIqwStDSSuwpbA1+y
dZjomSzgHVpQ/Dp7wM0kyyJ3PHsGmdyxNu9lgwaS4yAQNemmpr4R2GlvfvG5uGL8SewRTXrJPTnB
WnE+XY4lsrhJLAf0o6MZlI50y540qmIpBL1YmV/wj+ZY1O4HbVfI1hZzRLgGSLnRNVlZdr+QFfCc
fBtVoxRg8j+k9kxyn8kIWz9MKHLavxAGxurAWRn9lzC13P+fFNSD4OXxqBdMvP/evRVJAQnB8Wv6
E7zgJB8Q/+lvhqNDj0e3NLJdxB4FGOXvHq7+L05ROqd/0RvPMwJV/peFz5wqK7KOb4wu0A5/ZwSq
9i8YJxRG+ImII9G3+ScZwSQhN2QY37qpQ+4jkVRNXfz5WUIeVUgCJ56NrrX5rXB4QHIMns3LzLc2
rS4YBn8vPWI+OfaiA5TpbQgz6vUxF9LZECAOUdwdYcfhZD5sjRCFdKv40ckd9MNolwfe/UJs8XGd
fXz/ju1Ysq6RGjtTDIMe9WVZguF21V3/wTNXfA3dx3gb/Yxc7Qsdw18ib36Ci7CQ+EynlTGTAxLW
IOUjv5x89Lj+1hbI5dJVQK1ZGSzFu8sjm3zfYmDnAQQ04HzdLC8M7Co3C1ex04NcpZs8au7rTKsW
Vu+1OjKZwfNA5iRjBLSZ9E4WihkctzUILbpO+/QqeXLc3s2/qhT/8p21LtfdBtLN4fIopwCD12Eq
sqxTyzYAMrzWW862Z5wNwN5bk3JqE2w6P4fMpm8lbtVYuOmh8pQ5Qo7wuYcv4CnJ2jfwoOgLSO+Y
rdAYdsZ2YUJe647TCVHIoVVgqPw0e1KXrOGzlVUkpG3ujdjNqHTvxnWyx+l1fdpCVENMS4WodIw3
8ZN+e3k+5raVolhMhK7CQzEmn5LXtApQRarrZlKaECKb0xZS/GLFbCGMORkiXIRMBeZQufp991Xd
eEfHza4t1ptypButm+elsusUa/XXOv8emMkBer6dvRrqaw8/yu1c5eX0Cx17ULftSv9UuI+nbBvs
zJXiFj+GtXUUv6BTXCYh23oPzo/LMzy/vCplGEujIIOWwNtf4liB0eZI5br99/QxbzYpHD7k0Nfy
S/2132W163+xt/kuPy4Xn2e/NR4jf8fWJqW8LAJnACGRWcCP2nUe7CPKQcfy7ltyg83bQ3t0w9Fl
6F/D+/gmeF4Y+dyRch5d/PnZtxYOfQ6zR8KM++i8mF+HG/wV1qQ16+66eWxvzD2v878eEG80Dy6Q
3/9adlj1VE0dnVbg5JVSqkpBA4hj0jStjT/Svi+d26hGvLWwN5gs4DTtbDuw5peHOjvSs7CTNa5N
qGct3QWg85/Q1K6iJ735cDnEzMWD7jqlO3H52eYUrtgq9H+ixK/cRjtafbUKgk8SPjEB59TlQPNj
+U8gazKFWScVKikf+zX0r07OACUtu+fRuTBlkxfzXyulwwmkuq1Ysja50KgNtGTYrBSEV7dsHvrm
V2chWmD+zNSnyyOaPJjfhZqcBbjpwkOOxemDIkKFIkK39ffy3l4Y0fzdImrnvH00laLt2/0e5XrZ
ZeIgN2+qTXmNdhKS1Ffa3jvKB4jRFqkx98s23Tna+vIIxQjeXSGUfA2m05J5g72NjPWVBcYa38FE
wrGlu3WqX0KypA07MBdPKVzky/H+y1Btm0REkXk7ToY6BlXTdhBm3WozbKxttUNKa3c6iHYabnE7
Z02V5HkJszr7CZDXqo5sw6KeamegsYwcjsMTBQNat0UmMYnRQ7A+ZOHjwvDE9/puPs8iTeazK41s
BKordkx9AASko8/9AjLXbXfI9OKDJi+cW9OPDnUN1TF18BL8nwxycoDEGdgKWecAyaiYZhUcw/gp
HF4uD2t6C0+DTG6DtEWrFPJM5cr5B0l6Sawv/9vfL+KfnfdI6rBTZOzrSg5efBICrNouR5jugNcR
IIXMC5gHuKlP1qWO9SKMQ2D0UUY58jZPeH07wJGOl8PMrsbvMMbkiTpkuaJbjdq4qBT+rDTlEzbC
xxx20eUw0yOQ0dDkF5BTmokcG5Mwre8nHQLmLV527SFzMOzlgBJlpFTedcbN5WDTTqLxGk2hF2QD
sMXFYbLFIsPngEJB1YUXvlZd35W+QRlcIQTolrfdtejWLL22X8se59/Ra0ySS0WjfE7WOjkmTlQs
M+3ktXxHWHD+Sh+Va15ibrbDhnWfb4PNaQ0oa3Q1hI23NQrq/7SZ+deoz37B5OzvcTOVS8Ws3ZTX
n2UczdOtMXxJmufLszuzMTWxI8Ercs7yD2+3fmJHpjxiS+FGTn/Xo8q9cawcskaIIlZGv+dytHfH
7+u8noWbzKsP9xByPfOacs5uaGy89BAKyBgO4l2JtaC8zdbBOlsY5bTb/tdsnsWdzCae3WU42MRF
GWXMVjfiOgWYuPIhuKz0LYTFtXK4PNbZmTU0hx4/SHO6mm9nNtTpbKV2iLp/3R0oLW91LUIcRDvY
9cILawpI+Wt0FumQwJ+LeG9DwcIyUUXkC7Eexi1yDHv94B2aNX32LYC9hSt75jCmM2lDPbF1x6Ri
8zaYVmOPMnYynHcwfnaMCli+cIq9yzzELtEUapIIV/HJy+KYOz+P/dTqLTEe8e6p7xB9RLPzCq4m
aZd9BZ5vF6zxw11meojfPv3sNcU2sFpmOu0pgkCtEL/oPOWvwNUu2pUbVOcXayJTCs/rgp3HmVw4
9VCVWl4xh+k1cOZV89Nff8eO6pO5xWXatR4v78SZW4FzE4ELFUQjpIfJ9UkHWZItH95+nGVbv2RS
sw4l+GDhKTC3Mc7DTAallF3ilSr5Imqrn9oYARxFNz9fHsp8DAP/IFnIUZmTN37rjdTqDTQJlEK7
p0dzpLeyuRxCFWfQdBPwIv1PjMl9gz884hOljPntLvxgHdoX/ai6Cb4DK/sT7xzX/qzsgp1xr7P1
f8QbmKUbTJM2/SbeLH9ts1vl/NdMFg+BQV1p7aBy67W5O+2anXT7HSXBQ+3mLnqVf7KGBsggoQwj
w455++VVA3LiGPjR5kZq+lCEMN7pzP5b4e+/JruzG5Iqlm44PBrVKZ2zQ8xD1WudTM1XHxA8DHCu
xFV1UMqFh8q7aoo4SUS97O9Ik+stjYbBrkcL87UDfl8vwcfiY7fJ1/m1WW31p+C+htaZufR6rgVf
voLZ73KqqXvng/1HM/v7l0xm1mlspDPlFuFU1V63JspCiIFc3rmK2P3vdu7ZaCf3gJU0qqE0MHiF
p5dV6HdVezpGA3zlHDMF4Zv+eFJgYWT5pmshzuXJQlVudmFNgljQtHAzEX9+dnBnwhDJ78gGnLi/
Mv3gc4EuxEkpri8PdPYUQHARQ0KYT5Y+CQPMAX+4quFj7AIFBIr/iEDHH1zfBlQuDfAy2oTTzHQw
e2wicpF7ezeeL7xgm4MPgl45Ldx2c4NhqojExMFFmxw3fV7DM0HGzTVydZOdaA6ggnJ5vt41HsRn
AKDKVBWgQdysk0Nk9KIw5ksggRrQ0651uz2WhoynR65Di4K69nVoK2NVoR1NIUOoWiAPsfAbxOab
bk742yJftEDnTlOgaqxHsxfmZvYXWOxGtsJudKd3q1DfB7vkoG2wob7xrzxlVT2fPi5NgboQfpoa
FXWIiYDDe7rc2rv+2vx60+yLjUzbYB1t1E1wRLTlwdsh8/GApAUcVlVewduTt7DcKQssHbRTTunr
E4AtTEHAUdBZsyd7OFNocceBj8X4vXWw7uJH34025tF+Sg9oOT9R9bXXzhcEGNwqcTFghytDxfVo
LXxKsy9jW8f+hG9W51qdPOfod1eYBpL7+qAEwBcHVxhYbOzrHifF7+o63wFFXzin5k6Js5Cvu/Xs
lJAq0zecmqPwBIi98X9YKSbOvbcQZX5kgKYtBUFRVBgmI0NA04SbFyHhQ2Mi2BvP/R7p4gPefgBs
291yyjY3LtJFQUfl7ciyvj397MghmbLY4Z5nbiX/s4NSqqE364UPae6UPwszzb5HTckBOBEGZ5kN
tnYu+JZdeJtuhv1Sl2VhRFN0gA0CNMQ+Bh9c48fJZNZGbBkbaWmlxPHz9miwHZllstCoVahBTiZO
VUojTlWew+Eh/nDzmK6TnXwXf0Q2YIu69z8/DEU0m7yC+8NyppdUGEG9GQyi6dDH8YLbiLpq9hge
/YXKxfvZA9ot2tLQEGh+vj7tzvb5MICQU5DOcXXwJJhWBBsgW18CTIAv74ilOOKGOYtT1jAhQHw3
7oDdo2eCd4yfxvDT5SAzB9bb0YhfcRal7rou0wyiVBsFVQimbZt8HTawm1fhHQ447rBFslZFqMJy
jeNf4g5Lp+bSSCfPud45QWKq6pYGevpsy+ZOCku0y23/6vJg5+OATga3TnfEmIwVHwlJUn2pcY3Q
xmx2qyN0OzoLR6/Y1W93vZjQ30Emg6kl2681tPrc+ICABhwS6L6b8LjIaXh/XryNM3l5yhyQKhYA
Ld2s5GO+TXYot69OL/VuOX9WxW+ejglV3dciN3SVKdgmQh9otGKHrXg87eT7/qXbKGvxxI52r/+0
pQyy1nbeh+Da/2jA4BDfuMiblvpps7+Ekhb1FyBOOnnv2+2aqbhHpyqjVu+VF22bC3WTj5Satu1V
/hA9Kc/tFe6au+LQHYDehfvm2uPnnD6GX6o/2EwIGrDWfITU2iaPL984nToz8dHDaPS9FECharAc
TqzNP9+zgvbAUwLAE52GtwPWc6322kTitMHlSwnxNkJ6P67jhevn/XPVQVH8d5jJWZ2h3wiFC6ao
E8hPVII29mg+XB7JTMX3TYzpA6GTtSwbBj5zxE1X1ARvcJJ2cbpdmy/ifFl+jc1kTm8jim/o7HBz
Kgtsjswa6bwNc/hV0XVxAESxiZfVRBZm8LWadxZL82pNQVQVGf9tra6cbXtI+Sgxkd8ZN/GDswl+
1ivMRl1/D5ts7Tw62Tbb5u7iuTB3/qANTw+T1p9svvtWQzywGwTYeB+d7r19cqy/xevgY7cbVzii
4shFLXjXfkS6tXqgi2osbKS5M/Y8/CTvyTu0lSR9BL0Ni2A0cwSxdidre3krzQYBtYOuHakPtL3J
usqDb5YeQTCkX5/yj131ubf1hffL7NUIxOnvKNMXmZ80oPpR/3XDa/OYovm6guu5dxIuxWaNkdlp
325II9zmG7nO1vyI2EV2JbBCfzBY0YfjMS8jSDQ58nIUXj17POGNAsvklElY73ytoSn/b1Em11bO
jesMMVH0GmhGiFTZPsFW+xa7s6Vu7cxtIooIZPikrNSCJ6F0DRVxqSdHMkqcQQc4sRgLFYBEvcVH
4cxHaYKVpzHsOCYyMuLPzz5Kp0LLE6+Q1j3dAN/aRDR4cG0XDgQi+9MOy4iP92VGEIBnESer1QIR
bDEdALqe2/nKyPWtoXsb2DO4c9lfYhlFycsLN9MmEBHJhMDfypS4J1+cXysVJYK0pZSILzwyTqgy
rMW7TdvE90u4v5kWmkA4gn+nSGNwKU36H13QtpGqYXcHAQdHybX00uy8TeR2W/Nacrudd49slLer
1iNigj+F0t1VuTjk2Uk2Ba4ZAJOta5Mhh3FmhFJHDmg9ZKsvuhsdxdranx1X1FCNp/D4gG/wwnc4
u5c4VSEHUzp6h3OulCZMWjyL8FX5gjD2qC9UjGYONfLI33//5EEXCldf32Fm26r+lfSqvkq69IYN
s4CsnOnDsISgYunws5LGNIMeMssvsGLHRfrQXvN+ARsL9eLobPRVTLoJJGrYjhsh97X0fJudQltm
5xgCfzz98vt4oAFqE1nBy1wbYE4UC4s0O4lnESaTKPwVmqLlbMnlD0l3H1pXlrLw8Jv/4M5iTJ5k
NVSKsJbZCOEBDsmm33vXo3taeRTuvfVSgXnmOjepJgEdg0/MwTIZUNUmw9C3PHilNnypIxKKAT2y
oIC7hJefYzprNZK3peovZJ/zS/U77mSQ2NL1EdL4revJzQHVnaMVVJ8vn1yzIQT6G40rdO+0SQh8
2dvKUcR7cLzyUbRMi6USxOw5cRZh8k4YsJ+G4tdwWOk46rbpqta/jHBQBqRztaXhvEM3OnxQINa5
oWWBZ5guFapGut2keMtD/EO1FIzsd+e7vEnX3sZxjZ35UGD3/KK+JD/Ec3f5CTq398/jT+bT8+TS
UZOWyw4dGKzkY+8FiYvLa7YUYzKjXYj0KBoRWFGjWF+W1TrWvCe5XQrz6go0yTgBQyPkRlmZdE+w
Cs4v7shTnCEv2BtpEUr1ShlKDZPCZtgrwsx5TOVobedyucnMAHN12k77aszSH11ROlvKovgTGkp7
3YRqt4m6+AQffnDgPhpqhUHI0Ebp0i08k46bCtcCICAAhNCjJz/YTPu2t3gsltzC2UflKrgRiX91
h+XwQqlrdg3oYgOc4Q4E9/82VIm450kSBEmvT64zCY+GuL+HifEHR6lolv8dZpLgyq1V1ZwtlFkT
/+Mo91+UKv+ZesP28o6aOwVoYtsKwuBww+1JmDpUM7TZcCwP+m/ozrpg0neXI8w0Wyn4wE8C9QPw
gCfn2wnLsf40g4SSjHWnoGma7azN+Aq4pvS+sQ5L6zMDhwE7x1udYSFsrb5ewGevTk2OjdQX8eqX
+OCNm/QHknhr8xActKNdrttfmiuS0KWrYi7BJq6FlggceMWZouedDu2qsiMusHZeu0L01d+aawpd
23I3IM+wfKPP7cXzkOLPz4YaNdj3xhXXk1Oe7K2mFkfd4Ska2XDcFlZxLm04DzU5EnT/NNSyhEek
faMfLTTU9wUQT6daGTfWztxWd/F9+tRc+Qu7Z25/noedbB5psLpIH5hUBzwrzHWo44uHhziZp6fd
eYzJyd2nYwpzGOQd1YO1ByUWnhLycEB+6iv/ufquHFXW0N46n7K7JeFZ8fsvxZ6c6K3e2+VQ8OzU
6wyhsxTn3R+hmeCVBP3lT9JMMkYEExSVHq+pTdIHy669ItBBbCUYXsWNuRoMc9P0CzXYuTU7jzKp
+9DIJp1NRRcO8wozDN26fby8G+f2/XmEyRkcQoX3MYgkzRtxUyjy9JeRDZ+wnByXtv1SpMn5qCDC
EeBnLhJKVJn1TXFTy6vTj/aoopmTrf3jyfXuiv3/NjwxwWefddB4aduMTGCdfg46ne7Qxzz5fjnG
7B1PVYPLEvwsPILJHNbQRhU0LNj1Jdout7pbuLyUNtUXVHM29Sb5gAMZvVp1XeJ0t5iLzM7rWfTJ
vEaI6VftAJAPKc1uVQ8d+aoO/R6hxPXlgYovaPqFCWoXbSFB8ZrWkaq0Hp1SobQSH/prAT/rj9JO
3dsLT7PZa+c8zmTXV2aueJkhCkUP+MmDbdK+pUAwlZ3+/UQHpwBchF/9t8uDm53Gs8FNFtHEua9F
5RJscqi9FFH6uY3yJ81qF77opTmcrBaEZy+gACKgddgPce43WzDC+z/oucFi/b1Uk31ftmrf1IzI
rXEGllO0Rrts04MTuTxpsynkeRwxq2ffV9+i+qKVotq2s16wLTrEq/HYblCD2aU3S1n30hK9uzhT
XcEPnrc0nkX4J9OzJBNaKjwvRZnck6ciwF+oEGWoQtqHQ/6tHeQttuf/vPvKCkEapvEKWHAqWl7U
PL+NhAcH6eleNW7TKt9qibWwQLNlrvMwk29JLbtTpTgcgP4Bh8F6rWyTTfWkw1dL7+wDIsov8rq7
q38JwmAOgW619JgTO+3doWFB4qcpA7jzFc54tkPMquTVgS2k66fIzVfR11CLFwpOs9+UTQ1NwAKx
lZzc/Klcl60dMcZIuXdOn7P8sekPfoo85Ye+u9KCxUldCOhMLn9sAXuf1oR45giIg7OV7oK9IC0L
bDMoSN0FO3gVHf21DHUHIF22VTbKU/LBv80/VnfdfunLmAGFOrjz/WcKnMkyI4XnW5khqisPytZ3
c/IDeRPf6Z/tH9ZT8KTfiVK/svFe0pvyxjoIktZwNNbt1r5dunLnj++z3zI5SYXxlhmLO1fIuKG0
QufmCpFe865bA9i5F5mKcpAOfwBneDMFk5MVCeCTZmV8t7HpfOoy6YqzFnMMnO0vn3lLiz85Wn2z
HkK178R9m27zwbpv7WZdd8HGKn+qkbKWpXEnK0+Xg849bs/Xd3LOtjkiIbXPORsF5c6Xdn6BPFOM
GlbzfTgtVZvmEpTzYNNztkQdBDQaJbNM2UXSj0FCGLo6tNKvy4OagUCJXWsAsxWKG+9SZr/Pi3TE
d5SuRvxoH4ef2VPkWjfderhWvkYQLaJvCxFnD/eziJPFM4Mw7RGD5xEKSqQONq9alem23Kjb8CrJ
MUn4Fd+g5r4QVuy9d4fgWdjJ8nl496KRRV6EQFQK2CtGarBYV9iW3KlbDt6bpV7bbG38fGonaxiP
OfpiONUSkXIR3nTex6pa5Q9sGeS9NLdba4jpfPbc4g4nw8XGxlwiiNsqju5CUQPm5Nt3gdKbijWW
WusO5Sp8LDbNxtvz2lmnVxLVeWOHopXmqmt8VxYLzfOfyu/Qk6PwpIeGn8fkGZb1rUchP4lV5MuS
XY90XcIz/PLSzm+o39Emh12aNTYqwLTJENzaaWKKo2RzanT3cpi5Hi6fyu84k9Mt6Lyk7AomNL6m
JLJz7lT7FRqKxNPteKvcB4ekXXkHzA426Y3tti8/8t3SCTt7lfMs4XdAxcVl/e2iqgh6SUHDzKZN
sZLaL9JSrf613/3uOzmLMPk8T7ghdp7IRjuagHHiCmAMmW+4Rtx13aw1V37MSXFWKpCDAO2IhcVc
GuDkM5W6MigszBaQbQu/w1PcpaGykJDOv5jPhjj5MD3bCoWeGUM8qkdrW+zK/XifHATYyDrk68vb
Zm5AFnoqIPxww+Cx+XbF8OPoxjGj+ZGfDrhToyL38AcBeMDCG6Zih2zO2wCpmnUZ9uncS03pWi1m
qsNCwjT3OYvi8N8RJh9Yr2FtI7phrhXKG3wgVrrv4+aWb04S4iL+n1xJ1DuRAhIMK2qsbweEwUHN
Qc25GR5qDHycVfxZCIa0mFGu8e74WT4t5Ruzt6CQg4ZpArXLkichnb7U2zoUTLxtux6+Vqv43yA4
f28c+xvvjyoG5wEnu6LDQ9FAMg/EnaLtqcEjs2nWtFmSpVfL7PY7G9nkYV5YXuQXKiPzjR9DTAUE
09TL+2/uMWaBlKX5hg7TO+Jy7shZE8aiMUaBxm0RWVgnkeRvhlqNryDslGsfNf57ydOqj3iVSPeX
w8+d/nAnNVDVpDeQ197uFjS7uGYHmwcMXp1mmbjq+GmolvhI8zvkLMxkwQojH7v2xMFbvuBz8YuN
6Y7P5b7lIMy4R8MN0tMLF87s0p2FnCydMiIOGaB36Rq15aFCyMNWwbv78vQtBJlKFo00+nBqZfXC
Roj4lRvb2V6OsLBAU0Je10VIdwcsUBlhMN9U37PaK9Evlf6hjBt8CUE21U04ykDWlClNBllB3R5z
epbmWNxFA+7Pvbk++c7j5fHMb4WzOJM7uEfDoVMs0mluSPTdX6Kvp522FzgZFQvZx+r/QSt7dg7P
QopVPMvgoxqp0UohZIFoUjlA9Eh+LRdRxb03vfq5pmQ0htHiovv8Ngq2cXGknxzOCoS+vpeHfJu5
mFBD24/c/h4vIUmAtp+tbrX8Wp29Y85iT+5kFXXIIopoBtdrGzOmXxYiUT59rvZKYJHVl/Lr8FA9
CPu0y6s5O7MILutIm/BM1iZjjuwkjEtZA2No9nQn41Wmp5ixZwuH5FKYyfBGu8lbdI0RmcT9NCmf
suHhZHz9x0Nh19PjFjwxBzjj2+VrlKFQwIvT/Qz3UnaARYD/n7IwkJl1QrAdRLiQhKQ1OTmUqoi2
t68QBCueLVLSz0bX1JjhGtvIFKKNY/DtD0b1O+A0jXG8FNBiS4fawlUneJSrQ7jEcJpZnPMxGZOJ
86riVJ18nYmL9pn3YDbyCoeghY0283G9CaK+XZ3QU8aI/de5Rue0d4GsxJuk8Qo30PiwZL2sDn8y
b4JFBzLS1KZQT2VM5FBNGBSmvJu47NfmCTKfvFBCnd8Ov6NM9nWV4fpRj0TB+ObGGHkaYskcNuHR
0baevoQ2m1+o39Emd33QO0mqdkTzkk10y0v3ClLatt6rCN1iJ4mcQbsb9sUCSEscrpNjEQ0DyM7g
cAwNrsDblfMj7OaVnKi+plz3en1dqksg5Lk75U2MyciizJHH+sQuN2+QKPwEYebVSdZ7zA4esOBl
9sNcx+xNxMmD5lTTbU8TE0jGTXmtu8rBBOGdHQXnQf8+bjh175yd4S5jkGcY1+hoIiOFvj71dWAN
b+cTRbcoVxoie1+VF/BN/Tr+gKHtVhQoqp26CXnsYzTsu9V3KNfBh3CvX+H6voh9mVvX898xmXOL
UsFJH73eTW3tS3dq7wZtqVA599HzzKc/LWOn8U5XwVED3JzSHhPt4vt4OnSIU2f+qh0Wqu+zi4l4
GjU89E9l9GjeTqnRN0U29EwpYtiQ0zdCMsUAsGG52rEEhgk45dbjkdrtl3oLc0ARodv2n9CT1ZSS
gtdYS2j/QGPja4T3qeNihHdFG8pFKPmJYvPCUTp3DJyHnCxcb0C8CkIHMH2NyUH01HbDYxf/wcl2
HmTyfSAlndl+we7wat4gygfcBlenGjFPxDR7s1oY0uxePJvFybWq+5KRBvIJzoxVXOmVsUfuduFC
mKtHnq/UtN2l5YFeGwHTVm08aaPW3xIMcqiDOpt8D3iCnvL4Be9E9VrAddWFjvLsmiHghkaviQnL
dIdafuAbXp70bqbK63iscZwEireIpxVX9fSsBv/5nzCT3ViFFOgdfEtR9hufDK//0VrDx6HO7xu1
/Sz36haf+63njNtcs45KvlRaWhrlZGcOtdmZnh4j/lkamOhdZeFOSZx/nhcKp+X/jHGyMy29xAhc
iRjjWKy63HMbe4l/PQdzexNjsh/jxijRf2Ae8VfEHhEH6X6vHrRq1bxQLYcZvZRViZm5sHDTzZmP
puTbKYNKHHmNrP4mGJtVof70ZWdXGMX2nz+OwPFBGOHhj3rD5DE2ouKcjTmPsVOHV4Z/pSTGg6N5
C3t+7vQ/jzJJFFVdb7GbI0pLrbHynlMlQzM6XgXSwgtFrMZ08gRhA64wItnkn2+P/yZIPF/SeD0I
NSSBCvkLprdUJnu3uymyqDjUUMzk5uaefhsmVmtj8Pp6QMj31tQ/9MGNWi6MZC6EITMEXdDN8P55
G8IOWqxrkZt3ZcoqrXTXYTKnWgvX5VKQyepHedudxlp8pfpPy7iJrO9Y2/7DDcZU0b8jQRL6n+8Z
nXVp01fj+2nD69H53hhYaMbR6nKQ94XsSRRxq5yVBYzMa2wyy567Nz8I+dv6lZGHPynsgaUzYW7W
aDvYGjhUBYUQ8ednwRIJx9wgKjnBbSwk4nwFL3rl98bC6bYUZnKCl6cs9XHM6N1YKfdyoPirIkmf
Q71YSCbEKfnmm3mdu9/DmWzmXE9woIlwUbbL3vxJhT5aIwOkXVtJGsE2zLTmIPWyglAOUPvL6zY3
RIg/ugocGibuFFvrC4FR78QQi+pasT5K4YM9LnxH744eRnceYrJYgZMmfnKq2BkSgi21Zu2zOnmq
/HhXSunu8nDeN8ZEMJ65MoqP1NDtyYWU4TepK37Dkl1rK2OlbJV1Aw4JfKGL6be5NnbQx25PD3zK
K/iyO69eLRPLZyfVVmEjUfpwsHd7uz3NyOoq1WTEIWJRdXMVwBgbF0Y6N6vIhQhGPhBDZQr+7ofe
sWKdhevyYdVHn6Xsu2x9VPyflyd0JgxSF6L9TxkTRM1kPhu79jOvZWuWo/XVS4rrJHXT2k5Xvl4s
jGhm1qgZacjMwHxVabZMZg1NzVESWzFq7CtM+vi4mw+FOW4uj2g2jAUDCJ7WDOl/LLyqxq2GicuG
VVN/KpuvmlcsHIezQcByoVADCsmars7od0nS1hxQidRtrOQ+UVBfzh4uj+TdQx0VHLRbqLKBXRFY
07cTFqWUn72AjK6oPQmNarzOHhRdKhfW5X1BYBJnsgeixEt62eR1MhyHX8NGQyIhKlb07e+l++IR
0s9WW1LHfp9FTmJOHn221qI3hNkR37FIIKud8g13mv45viquFTw1+5vhyvoQe+4f8I3ehp5iuSOn
7AZz4Aip/4+0K1uOW1eSX8QIkuD6yrVXtVq79cKQLJsrQIDg/vWT9J25R6Y71OEzT2fxUgJYKFQV
sjJBlG2pr8TcdeU1JuI/YVErK6vsYtCb1IWqPT5eaJ+cGEy+m/yY7/I4e3OAai3Cbt/Ef03usBjV
McgDTClq8zW3IsGQDzcxeOfrvLhvjNlzBX3VnPGax1xyf7Qafkn12Cbmu3/3TGOUbg1SNRxlNLHf
mtvpmIYYUMbXvOF7DIA+sBCjSv1fI5WW5X0yu9pTs3Drpk+xPGuSKQBR8oktAoVa7ttVdiWh/iPP
XdlaJW4dVyE6PmOJttjaM94imoUTbZcX71WTg1e68Jm8hri+eOA/rW8VIWvFzGfINSNZnMVWHTFi
PrpXksVrJlZp3FRDbMyoYaJAREmzO4eevw5al10DWGT06/E4sGZP6q2UNOgPjb5SOR7rfjTdezJc
m/q/lI3CE/5rZV3CFU5vQc0ZVhbi9HQvdsDj3SUbxKtIf4b0yP9rTWsu/9mGQGKFIWB/Lrogy27w
TAChk+zvU7Xf1rT2OGlIXnUEebyhx9DiOeYZkhxDvZKMXvlAa1bZmuO+GTFq6NMWfc4y6gYbYtzR
1zu2XE2rjBdrAYsJ4EOY/13f9egQUq22DKQVTV1FWasca2hJ1uoiqD6ADR4EgJuvLV5KZD5bXDm2
XUHoVCF88othn8vCM8mrajw1w5VW3eXL8tPKlu39VJrMHQb4gTFAr+5JOZnRdKwf2321H3duTJ7Q
zfpWPn+9sD+7nkskQj6zMAa4KtjjfrfY1KzJGhXZZvsyVV7/sDTsXf8X0DjfqlGKoTyARsKvrV70
kk9GV85IWybqiuKAUbP3eHbjokZO2iuxYkks/vASqFxZeEBEmrumgEBPSZOQWxyhvwblvOyHYpQb
c5jB4yy81n3TCd9+vaqLbvnJ4CrA6urEnWwx2EkC1cbZq/uH1hmCLttb6bevbV28QCBjBzJNCDv8
IWMhXOn2iYGggXH73cKp00UQyYmvjX78Gjf6YxPBD4yHNwssDGtqqSwxnWpUbAQny6ruCDpbSggF
3LY+1HqWtI96mk6vbu303kj16d0BZ9ljIaHvsm2maijiTljAMRAqejdoaTqOHlg5ld1o1u1hEAra
SdRtm81IuX5AaqFkQW249s41kvpvsV+Lo39ayXLEPx0tVlmiS/IlMeuBH08fMMvlOfobUTuvNa9c
7xf9G/ArRCkCokl7FS6qwkoG0FKhSgD1EZ1eBuPHOFwJSX92wX8t6B8j61hh1C3HXQt3M5dZjCZY
2Mdo/J0awXSLOP9zOAxQkXe/QXj9a+e77BULRAqVvw5J6dX5tTHsLmwF+TU7COk1SOI3ZUjj6gRA
7ql+QIAsY08GYlsHGMu7K4QHfoFrjycXkg0ws0Ns27AXzrN1OpqCA8x1ZzH5jq36bXE/Oy9fL/Oi
gUWlyEE7EsLeqw2mPVrHtgsDzVxCTeRHd2264YKboFDVkXRq4OD+A/Glsb7E6O44+V2uQ110Y0Or
pSo+/n4Vn40sYfKT3ycjQKKDDiNKV4RGIwJhXol7F5exiBLiKceA2PgSFz9Z4DnVdW7LyZf1R8a3
zAastruSV/zJIwEOeVQY/zWyXgahrMJw4vSL0KdPPEg23+m7ZUjG2YJQWEZdJA5ya0UGVIPSYPpr
DNvK/hKQPy2y57Jjs42WMWKWR8HUkk/X8s5lCatY6+AORpMVTyKoe1b3hzFwHT8ETCQKgUjqUG8a
DY+spdrskomcONG/y+aast01o6tQ1baD0zZtN/kTWHdzKLnW9uTlAI7k2q1psLiQr1/744WbC2dq
qSGBCAQMYVXd2TZTG24glfq/Fj+Jl0n8a5xMlw7vZzOrvCaHkqKdKtXk62AbqB+hOH8tCC5/w/pz
fbawCoLToLfqlGAhfVTcymey/Q+3nPTLcy4gU+0pwB7U22KTc0/d/LzO5Hfp3H3+AVb+IqBaL4oS
7IcJCM+1ytxIRb8VqXEl2768k1AjNTEiDqzDap2Vlc0Jrenkgz4pLPssJNfa/9csrBZi6Vyxcq2e
gClzGUhU6qcyda4EkMub9c8qVn5eFE5rkFbBbVnfqpMB+WTqt1cH039BaP50CmjpgHNGg1rkKhY6
2jTWksMpBp8Hesy29n1zcPwOQIbMJ/txK/CoVR7IbtyJrfI6hzToQwxzx1eFzi6es19ZPWIm1FJW
C05S3U7cGZvqbootlVG6IfsStIvGQx+yOzDJqp6LOT7MUZ671jM/vj7lf767IlQhO0BR8R/zy/f4
FC8VNiR8dDLE6widUmvXxbVvbc0jJNPdGBqOEblyC110ok8GV/mdjsnaCqIf2HkwA3MBBsJ/ZQEA
y+XDovhcw/mTrDJBVVZOaMsWj3bFHzu3ulKzkItf7ZON9TU3Q4km4zMYTUEwPJkPKHXDXN6ASNov
VBAL5V0gElD29O22q0ND0kjpb3VF9aBFvxHysbOziIg5EgY5tTrfTFPqmfOJJz/GMUe9/I4O3r62
NI92D87wTQzWfQaQLLhZArc5ZZANn9gtK5+npkMZcz+337/2i8vrQ+WO7h5S43VONVjajG+InGqZ
51zIR7sov23ja6JWl5JjKKX+Y2flDU0nDbxcIjb20RCSiEUYbGy3Mk4fxz0PZ18NxtQHZ7n7zQq/
XuHFQIOeOvmlM47H5d8d301Vs0vqHDUGKyHpjnrQYzw51j25+3tD4NGBcujCcIg3q98N6Tlh+GVk
RAk6IXx8Tas3yq4cqkuN5gVTjCoakOblJfh3IynNVZlbS24Xsi2909+WAZbv2QKJGg41Zu6SG8wa
Bf9iZZAyAQbMQMR2VitLzYokGBDA3d0lwVDUnss/1GtLuxQvwD1GQDEDxU50E39fWWIYqeUozeRz
8pPSm7m79jh60QD46dCndC4AjEVL/teAQ+/5+N2Qf00ZihCLSRS0QhfSSfXXGfgcYnWdCQcaKP5s
vzP1hzZCZ6wJ5ZWe7sVI/tnMygVyoQ15KVA0yxDAW+FB0DSDnBj6Kj6Q7Jk3XRXpvJSTWkuHb9Gz
0VBR/P5pbHDna+mE759lb70pPXf86YKQMZ+EV4xnMjz8vbsBygUnMDHvD0rp381VLqhJExPmhP7Q
IU/UxkfHvhLYL0UFKIKgUQOgKD7YKh2dqKMwjeFb2fxBH79p/IloL/9iGVDZUBeJDQgLrJaR2E1Z
DuqyDFDD2KAuaF9UdqVBecmngQNB54FoC3fsyoZaaZ1o62UZxIgSye4G91+8MqFg/8fEyt2qSloS
D2iTn6OO5NZHhqMDOOHXe7WE/3Wa9tnIysNSN62nFrR9fsk+Sqv2BOidagjBimuH59J3t8E8hrTZ
grzbOmdw8frZmwbiJxjOgoKD2kHb9B7mDJ4aFpJlcJliNP1aAL24vE9WV3vojKxRqgRWqadUHJhd
7tnu4YpLX7wb0HqElA/eBEHrtqz9U/yZFU7nIYXDLcwVWtAkHovm50U9Gsoj5ykoNhC5CdVrlfif
g72IezamKoG5djBYubZrdQUx5hp2jbg/8GDGtJfHgqVtLQMF6iAAz2MkvfFEdJ0g6dLb0G/GV4mF
owiMTi/NjoWVbOHmqH/0nsA4J2alH6/RrF1qtP1mbXXeEmeorYJjqTLMbpfHbPUp287RHMxbNOoj
B3EY/Po39mNyUg2I96TRtd2+5MAYpCK4YwgoyozVT8B7khmGUFH9Jc9186h0QP0Zm69P46VnD0xd
/mNk5a/95ALz0GCZyTEFdd2heVjSDCuQAU08CFzvr+cYlyLZZ5OrCEC7WctB54qakzqe287eDC2x
r5d1sWf1ycZ64mcyDJLyFsvSY2On+sZT+dZvgWsEo9dCBk12ZuUlkY3hhOSdXaVIv7LC9TBQU8l5
lsu15g5F2GiGp9TvXy/wom+AoxYUvJD+BPrm9wCglilrOhPJPDF/MP5c6zfVeCWAXjSBcVz0maHR
90c9nWhEoWaNQC0pGs3FA0vum/RKkntxoz7ZWHmfqWZWClZVlKpgdWe97bXzy9cbdc3CytkmqWjz
mE9oHormPU3o82RfCxXLD7m+0Zax9v/dqPX4a0dc2bozTGiieWRWuR9LiHk687kt229dq29xW///
vs06pxlHk9pNj33LkjddOyUQjjHa+693bgkvXy1r1XyaSjk1Yrmoq17zqkoEJWA13cIGmUaQ1vK+
tnbp3gTqz4RCnYEejrEK7mhuU65UCHYcVCPNbAZDUvmCgoDpWhf0kkd8trQKq2pnDoxw7B2SUl+t
3h3Or0SfixZcZBxQmofW3ppCVivLlA8EDpHI90LeGHzzL/bq09+/2P90+9t8cpVhwgo05ZUoJ5I/
2M7L8NdzR7jrcdX/dxWrHENOWlZ1At/fAsFO3x5t0oWV9ZBcg2v/qZmHRxhAFReKGWhYGeuZ667T
cAHZ+oRZLr6tQxdUMn1k7MYApOLD4zITrWGkzIJwngnW2GbRzwnJjiDNSX1189cEgr9+GhAZQVJg
ccWVe3S8q/lECW5d4Z4oIEh6ox+AFLnyDf/0EagkAtqNmS4o5lrrysdsTWm5gwBRuyze+xaSSWy6
Elz/DOALkRhgR4s6HSqT1R1RM8NqbcWefQvlqUjMQMpzqyjB1854AcYAM2ThfgaSAd2Q1Yalc66X
lVuoyLOLh8zw6Z0F4rLsvt11wRRw6D88NfHfjxHAKOpGjOMvontrjD9jVSnbQmI6LMs2WVXe2yMJ
ZXptbPPPqAQztoOqaGkrARL8+0mbcdIsVuloWimDN6WWX6EyKhRMjBbXSGt+Yet+j7ewhfIaOt4O
Rm3Xn4s4NE/mfJ59PoNKajQDppV+rz0L2uwz5ba0Ks+Z8aisfHz9AS+6ySe7q2gyStYVJnS9AQdA
OqZv3RbDacOViuXPOxKLg2IXuiZ4X8Mj2+8b6STuNFmONvtzbz5YkMIa8M5mdHk8sUdpt4GdlFeC
8IVlwS0g6oIUCeqX68cuayazmc7j7Etb3TICmc26DPo6+nrz/rwk9d+srJoLma2YbVZiXZWZgIl5
QNdR8cpxR4fs4CrX2k7X1rS6kseUQZNDhYuUCdI+RXj1ZAajdK4s6kJswqLQKSELEQBGNX7/WBVR
c+oKZ/YVsziOudyzq6p0F1diLGMgiExglFxd90Ixho6DasNPxVONuioBGuWqVDjeaBe/Wh2q5WHi
/+ysr+KR9JBlLhoI0ZDsSIwkUHWhenM2HisqWp+SlngVlw+Nk28kqY4W0UfPoJD7M8zxPFD70FXa
RiT8WAnAfRt5PybVdtL1B9cF111WuB5mO+NqpkcAyh/HdNywLPsmjJJ7jensa6PVo2ykG0wqHTnP
AtYQvCFMrpep0JvnlocXjTjR1Xe9bl4SdJL8TMd4pasqwdz2XaCKWYtqhd/rTaL7s1ZGZOrjWZ0j
OTf3tjVXYVo0DGKMakST4X7U3LO0oMxUT2xXd+aL5iyJVK+5HsPUBqYF9KC36TEfkGfxAlSyZKjs
I/gR1JNiGltJBkhTUPykqlE/U6nslJYqXjpnZ5Xi1s1K/ApuxU7TwwUBMtHhkGYl9y1RcJ8yGhrM
iYRgO4uwnZLrg6+P/QlUBXtgtF7bdi6CWnfeO6acZa7dlSA19cauezRI8a0ti22ntpHI6j1I0m6Y
yoTPISlfT+5dpztJ2NTJlqr5YVbMzG8yhfvG0D9qsv+gmf7REuWjy/hd4srzqNeHnCmYMmzUzeCm
G62do8me+yfoLdzqtal7bNZuRWlRT2SJEpgq5sRyR7sZyLwDLO+5sxK8V8jShnLFUAfgw3xR8/nV
csW5yHgTliq1IKUsH/jI4lkBejjTBzWmdX87cYyBa3b7MgOEliSWRwqQwxvDo0DIc6r5xlERZSWE
DDjh99ArBckMMc9mD6pLaNJ1/kgnPQLO/BF6mNRD7SHCqqw/VNX5Adjg0TQg9Zla6uhpurufMk16
c9mcFiH1Wg4tXpLscAIPfsiS/qYv+607pBuoGjxUKlQ1leZO5W1kiP6gJOURosxx288POVFTDCNM
MZlU0LWwpvCzFHcCOpuxZHPloV3ceFlu3aH5FALb4uDKGG9zKiIodgaJ0PUNred7zscz3rqe1TTd
cAYJZqutgMXK5WthOycoL+w7TnbpgPen1tm5jSy3CXcV306n+7IXB1Vrd6ZBD0K3M8/py8dsLFP0
CU38H2gmqJn0ilbHA3/GI/y5JynLG6Oagr5iW+YMD9k4utHo5qnHwB/vtWXyUWf2udIbJ0TadcCD
9zd31ANWTLddbry6PLm3TeaRjEOno+8iI6FvzHA+LJ7ZXt44dwgiN+WIFIBobAyp0aSxXRSzN7Zm
LMriQAmY9EA2VwCQJXYz07aFKm6UEQyppn2Sc3pqFAXdRtrGjjG/G+WS8uEperb2XSEnL6X6s+Ts
pjA7iB2OUUqKgzTT3EuJ+SIz5Xsv7Y+Zim82JtVHfAYvUaeor/Nz0pn7PjNKMMM1sZKpoS2KjeXw
Q+oww+tcUG0byqaZq/sGBEpehePtOaICQqKcPypjPBju8NozxfZ7s/9QHNyTUOsGpeQst7KqXZ8I
3fXc1Nq3lgXFvnGK9LkPXD19n4oingwXCijzXZMiIKm9RbzEFXdlav0opAvOft58FHDpqU63DcPr
pjZAMQ6kg7m+LV267czaB+f5NnUfBs2q/apVkD929EQs5muVcZY827iiDvNciyAAEEHrJshm1ZMg
D6oBcx44XkPsMZgVG0P83ZHlr3MynIS0fFOvo7KxQh2epUlxMqvRqx07FsW4EaT1JTatgdBwi99e
96E0bRyoLpydDdEfp4w/lYq20wQIJUZ3qyUGCH3KgCnfpgEiYnjfvGPkzXZLvJA0EOIz9E2JTyFs
NbKtLp4TDBZI4zv4HrcpQHqi7mLdOE8sT5Ad1O22F8WxSNm7ln5kbHyDb4/5rhb0ZLvmNpPtg96C
tW7Uwy5DMBrNU5GDc5TzvQapWMuuYp0gGrSdJxPlsWI0yjF7WMtSetR+UBwZdBgS0cZjCQRiIwaP
qWA20VxfaJtiJoFVc+H1PPfpCHYfAzfMjMYIRwpDbg0ckxEElcSNLQrgMz/PKviGpjYAY4FuHifl
NLog1KP7KjtXde4h6EdTYseFFriiCAr3OKFsk6/o7ngjk4FdYxQHf6AEE3xW+jM75P2ImG94M+Qf
HXsOEzsPeYoxP7sD+OmuBiqin1Kg8g9tcYvwFXVT46fkgdUH2z2K5qlOAfKArcl6ZdjtcVfSIUIW
77X9DSUyHhPmCfXkdrcdfteYlrjpM9/JSNxMH6PcZnnq6/n9jGEWId5smO/AayfEXcK0Xcp/2Olj
zm/q8Zi3rq/puafJh1rfO+mDUhienr2o2GlH0C1lcl8MPCwpbnR2argE+CGJ+pSgV/tm8rOZI6I3
OTStzcCWOmgfQqd6QzHlFXnc2Y+9iwglz2V/QtocjmkbFPmxqr9PrNkBUITh2KeS7BRcUriL9xr5
SUbhO7PuK43rleUcZvW5MC1grabAgRKI2b+07U70QVapnm08VTYmedIXW2v3dHzM68or1Pca0lO2
WQXAkYYF6I9N59D1W0PgW1ncJ7bXkKeZvgwp+Nnx1/InxdyiWPYUPVDSO560vuh+ms2x1UOrlGFu
dh4Y1r2KaH7SJgF8O4XIRcN33Cm8zqrDpKdbMd40ZGcnwWRvhzZk1ZOVxhqgaNO3BjCJcUvBLZvw
2CoLX8mqwMSVjHPK6A8nUw9UOgHlHyx3IObCNkrx3uBpxVGrPUXno5GP1gAdneRc242nTzHnRVSx
KlA7HAN38py23CiEej2tA0covuykp1IBcqsd0eOyhAqPbKHB/ACmcR2qOLYArLfxEnEoRtcj6a3a
gCChoqrf6Q/UuJe4Ibt6b4gfLv2RFnGhfLNrYA5QHpLig6ebFGGdooWu4/7T6/e5OzX5k1mfyn6/
JHBwal9nmu+4wlfdMtDTG4tt4dKelqL5Lm8mfZd1B8wNRT0+1sgeZwxgGblflS8NbT2J+88eN123
0eXzqJ7JLD2GvSwyL+tBrAWYZmsZHpuMIFeNcAbfGtVbKFd0N5XMIkbfEyf1kbz4ihU3apwlMTUi
e0D8a3bz+OxWjwMvvLYRfj8ihZmitjsq/KEdNrwpDgZNfAFi9OQnqiyvl/m2saB6am2r5A08NgCh
esmkey20SDRMeSe4GLTppiju2hEZ101q9cGIVaUOgkeggcJYax8B2UiauwnOoqa+nEov0Y5jf8vt
g+rej+wFuZ01b4mzEbxDkvRekmOltZ6w7w3tNJmmp/DBU5Jpk6NHKTs8DDnQrIEcFWmMICtfplZE
hvVT505oqAnC861BH5JuN9AqlhS8Nkp+GKshZKoZl3x+mtG6AP0DgruCiFdGZV36jnpf9G883xgt
ibJhJ6BipN+6RIlFrXpZV3gzu6PZa1d3QZqzs4EfJbVyby7SqKNgI3CQnHLds3IctcwMZWYfUpcF
VYO4aYPb9XXQ32V+0pqfBQKHoz/Y6W0FhtRRcYFNHQL8AV/luIwmrCCxtqmhxGX+3M1i51RNIIvm
BTd/oIFfcsJ1nbyAzC3uu9pj9sYei1tsx+i8j+IlUdSoTlT0T96zLAsMA2laM4O1TwltN/FyboYz
d4KBPDv9GNn4KuC1s3UHd3nnKVa1YSrx3MHwu/K2Vc9F+UznvTOOoUp+uOIn7cad0Uei2NbWzqkV
0LxuOH/KmgeTfzeGMGUqLsWQKjHJER24lzUxlEoDhstcwfChBugJd3Rv6I5z/mi629oMZnRTEU+y
8acz3hYu95shovVPRxlj8D1s2uStcbNX0P9pKbiGnc1M7svxxEvMS5Al7ipgMJr4pqCvZHySCniW
lW1l3BXOHCCn3Gga91xmbRrouyVyPtCq8YxcO9uM3Yi+iYQNRfHyhU33swU5U9FtNEXbqLgidSu5
aXp1Dw06QMUAz1Fek/puLF9b3scD6I3B9AjiL7lx7I8xGQdv6G1QAk0xOFt9qSTBMrE14/8zjNbN
Rg1UCZ7gwBGW3s/6ncvey+zUSeoh6fcdjvH4qQrH4ghh5Ti3HnTnGw6W4X5T0AyYQACrjpk3uM9D
wbwkAyC8/Z4izBYuBA2K5yZLQaO979OtgWFBkhEkUFU8lknjoQ3r9xJ6AtIFpzoNm6KOjGqIlQRY
MQX5eVkGokYxhlOnTnowq+W2I8Vd1UhPtiw2gJSeGu47zIRVcef0P0aWhIXUPHTRAn0od4lJQkKU
HU3sYMS/D3A1igIQHZMBUa1W0o1tZJukRWdXHhoFjw7IANXxLsGuEDXzaTkFJg6yPQBAoOH5NzfA
o/8wtLbHddPDCOQjFcMrLkaA70wjAClfYOhTJHIZkSKWJrsrituK5juX8Y1ADKx0NU5QRc+mdUgR
gMbiJ2a1oKKeBb22L02okept3OCuqNnJVKCDUJnHvmtAMVlEZjEGOQhn0glw7bQ6F6kLnM6B58ey
7XGIRj+pUphyU6Sp87HoqM8ZyAyE6VP7FVRGXlJUwegmfqaZUZ2nL27SBDZcgsEFBomoPalhR1mc
mnVAmsovuRuljhKNLYJQcubLN0HknMAFr+ZFOFskdmcraIopcow66Psc0uldwMdTQwjKkZusGaNO
PnNNnHrjpcFCxtpBaqeA4x0kcZ3YsY55ta7HLRiaCW3ei2SMRw2smuVW5nBJFLpOfmMh9wWfKF6E
KuiDjfDlMTT4rSwmrwagS3HSb1LtPamBNR7dHd4Bnc01vygoPsqNQabI5jJmee0BnhWYdok8i3vK
XG7dSSA4wjGG5EaY9RH/3CSKBtisid8HiMNET+CS3kj11ul1NDEOdgroA0UUY5A9Jc4Jt0wzmBtQ
IEAH7iXR6WFO5ElFeq9qLwoHUW36AzkqiF4RF3aNcIPROnTJjLpy4SufD45oNkPSvuIxyu8AiFGV
M1EUz3QKv+tlZA5p5LY4BdnTkgDX2AIyHKl7o0M2lNcimmVztAyM21cQXYYK+0OdolNUos5IszFy
MiUqaHKvO4MGlVEjKtJkR0pVw9E174u2iRQQ3s8p3wx2+2Ta0Kfncqsi9Z2ldkrz+Tuthj1kChEO
LLKptWFjuum9aik/FI6RFrcPNKP+3qVAXnbFEOkCHew+q4mHKetb3qhbmsyRZRYh6ZBVTP2dFO4N
WJAjRbQ7QucdRDVxGWvBTGkMKbiN1VhFKFFW17zc8Nz8QDDEVZfsFYBenbq7hTpm1GSJT6UALK1Q
yXbUhscmy994abiB5OZOZPQ0j+WmyJ1j0WoB6ccYbyuRlaRIeCSSYfIERu+7yaCggOTW90nP/Vmf
XnNNA09QtyHLL2iV4vVa8aaVcK6O8n1TG+gCVEeElGe8iCNZm/XvDlV+2IkEn6ObPSsKWj0y++Gm
WnlwzRIAVCgQ+YiiXSAbZdfp1S0QCSeMlSTepLMRaiMWRJyT9DEt7E3GjWVJWHCtiljRrPukLc+m
XWxLXT5VY9v4wkBN2hp1htzFvqGOhtymSGMIRX+bZwMlbYsHiooIEDg1NfYtR5oFqWEpSeYZXcnQ
BS2riCvSDbR8gQT3rmdRdCMUjbySdIoxsrmtF5RPP2xUlh4yhjoeOqIvwjZPyVxvmUEf84KXO9L2
57Ynr5Pi3A6kPpedrMPJsuygc91N1TA0La1zO5S5lw8kDXWOclU4Jj3qnaoFdoqMjzl9Enaqmkbg
/Xi09Q6tFfMB08UQ4NNvrLrdoVZ8VxS+kyPZORa/qSz4bGOB3ZdS2zeU6pk21f2Q4gm00Z6VKXtS
TXo7ONN3kqu3Ch79/crR5VEAORdwrXnM8Pzld6IEU88scZpacUMoCc1qqoKCWO8d10GWrejvbs3u
kqY9gnGkj/Fmo2NcpqpcxNr53PVL+9TNRKihuvfUGrR+SEmCNmeL1K5S+INr116WzXqgFvYYARL9
VBrdI3SFA2cEaXGaMtsz8/FH29v4r4H8ZGLqgrFKJWiT0Vwsexl2XZ3NXjZlzlnapN+R3O1jOU4A
+MvMvXHaWmXQVWB5PLQD92roYN5xF2NoIasnvQvN0jWPkiTmcweJ4YexJvJnDbYijzcOgAPcHs9z
27hBWXMzqrg9hbKV053BsCFiMOZNY1sM3SW18S1VMQEItMhZ0wR7K0tZRDMvhjObcTEA1ZHvyxyM
kTVaWq94qZM/7SrXFBwLUb+pQ/LeEVWgYphaBgArEhwMawhMNJrV8NRas/rWs0JFr8hUPlQ3yx5w
OvJItXkeQMpW3TQ6dQJJSyOo1NbykmWIqaC8jac6R9lpo/GIsVATryK2nHMP95njp6WSRFlvaUtj
sZk73yQV9Kv47MaaXfcbxelITBKOfoVQ7C1iKzp1A05Tqql0SxJLQzeAuoHi6kXMbSuLFF3Yh6xs
0JaiSRWw1LRi2hYLTzKaYlKTFCQdzMiDLOlZ1KlusUkw+rfNTePcqlV7rvK2tUK3HX+VLLk0Toqe
Nj+FZqBJ0/B0DK15rFnhTXaltI89mK/Lk9UNdG/l8xi7E0RARW0iw+YQDWpZggJLM5inDzZ5Qa0B
IrrSoHGat+jPF0ssTrM8BMn9kjpa7q1hZOI8NegI6rPZ+HWa9+HIk/yD20N9W7uassMMDUOBjXMW
WzknkaPiYsfoX48GSq40u/8h7cy248aWa/srZ5x3HKNvPGw/JIDs2IkURTUvGCyKQt/3+Kf7FffH
7oSOXUpCuIRdfqlRUoqM3F3s2BEr1oqmdNoL4qDbvcpTOipTz1VbnaB37EE6tWJ40mdejzETpL3s
pzVUvpPvFjkPzCaUYFcqysBRFBJmQi/3z6IS60+kuqpPENXqNWQZFT8jm62s7uOx9m6FUW+OfqsH
oo1MS3UbtlFBoBIkt2nlxV/pQPDpLQY9/dUYy8KJTPgSRSOObhIadzuEpCzk63eEsIPimLEp1Nmu
KrpQOlJ8ovFC6CX6IyJ1zL55Q8V+87LOyh8MupX9vUmUap5iDmThKGYuVW4ZF9xY8Nq1lKHVyVLs
IJkE0oHIme3apJYmqNOmRNslVcXZb0fPrfsgfG1FQe52+YD3sJtR1BOCSau997J0ItCbLPkoFI3k
TtZouZ6smLuIttibWk6FOzP1FLJUekcIB4at84vPBL7jVcZGeBARg6BSa9xqqEGLvYynCj6GU/oJ
pN2JV2sE7n1uMSlkg+ezaghuIqT5Vax20lHWA30vKZF+9KgUH3xh5J2vdN0fctDSRTFx6RhVLR4F
TzS/1lbrn+U213Aehnal16ZOsD0ZN4MYWW6rAtmJqHE5dUeANfYR+jJTEiKsJgt2FerGI/Vo8ZhX
jXUwhpb7O+mQ6O0N9Ww1OmnsforvAr2ojpWWzoWIbqqP7SB4Z2FojTPcZsZdoKSBO41T+hKmondo
A6u/mljk68TI/VuVKO/ch1ES7pAh7j76fSFQ3Y5Vt+sSziUKXLsu9j9PzbzqkqnZlSQoz5pn6m5m
5eU1ftNyc6OuX9mw/V2VG+aLqUfyYeR437SZFT7EsV45vtkkT7yz/dtSILWm5KLndnJSWzwFBV1H
YDD3nyA+8O7buJV2OVjWa+SF9FtVLMwaTsWSrQwJE+odkYUIs59MSIHFRQ2VUJS7olUbrocqkBNb
rXJDkFQ9tVHQP+mGlf9Qpb52tEGVntMOlrksRktstDLvTsiCLHKQIWxvRSbz0Jly8ST6MYXvMsrv
m8nEL6ZGHnGAvOheDaGG9pWADJnkm6d00E2I+Dpt+KTw0S5pTeVrHDeErlXYfzO6QT5VsRldS0Oe
PiZyFLqKNoRPcNDXMZfZiKfLhf6D6pOaQWesdKIuj+/k1DN5Mhht/LlMitiOJ6545LDbr2VsZI0r
5Ejj7co2aYcPgWb241VhFJFthWZ7E0FmIx3jkMbw2yKfSzVKWSo70wvDL22RxwOnEN3rnSjCHr7z
O2k8qHAPsA0lsbvzzIBnnl8HKqUDqbHpPBS/W8hE5zs+JrNQzVdNMhjSE5mb8q5KZKjEBolsdUA6
wg7DurnTqOTd0OOGfnSrD/sqkQTTjnIvObSmpEGqlYjXGYwue4U0fHAM064ydx40XHSJ5mp8VkdK
LYEypyCypEpeFSWeTrChBnspK4mrpq4JbZ9H4LNeyCmvpKA913ls3Cn9AEWxYMH0lHveYyhNLJ6R
kgErzfnl0XqNk3etwcsDurSjKqXogkI1xsPNC90kCyXTqZJJPoUAdoj+LHXWeI1NKliKfqV0Sf0x
rhXxJWwovAipGToq4bRbTHl1Nn05cLOxjJ1UU3vHak1jH8RT6oohCcyCR/We6yY84jITCJsiadyL
STVCFB10ucO7mNAWb7wvC7G6862BA2FNyYPvt5TTBo8n/aQ0xt4Io+oxTDQh3dH3Xx1Ts1RdJRDq
T1rmz89DA1cQmMGeQi6NhEkf05TqF/KPvFcjNymsfucXpnjbsA1fqE9Y0y41qSYESpZcxQOKgjug
YKUT1pP0WFUDz/RwKtUvqudRbtSiov0cFSHCbiBPySd5BdCKbhiVKzGUkwfibDdqx6OuRzdoFn32
qvwLnBaPfZSmdqxmE6l5SiGp9FEewgPMrZQx0Q4mr1DSFpy0z6FSt04ydMemFWM7i8ObdiI6oOHw
PHalm3qZ5SgRpeEpCj9apkGyrMnJU6YvEMFxehpFO0watVdZ7k9NS9WTlEVGbjNpD9S7I0Ta5PBQ
hPmHUjOMnVAVIiQrObVaOSwONHUHthcriKVFwjnMfK7E1rD7UDxnQx84xGe008/JUjUaKLn4mriX
huwR9faCvEFyn0DPTYOl7u2mwYQoy09vxLgSOcrhx2hg1qRap+oZeSfdrDty9Vp/8LQ5BxXAiJbH
bicpdzmXrGQmjdPE5SejMl6mQDiKXgDyrlAiyldTu48qwlE1582qBhSbppZU25TV1Fj8LHNEhU99
K7B2QiS8kJKPT30mKDZtPt8zkGBHsaDAY1jm96mcXB2kT54YV5EXBDZ9zqR5p/YZ4hvzoGhBtiNA
Umy/4M5GDuqDYnlP6hiSgYj8z/MfeBoWLg2Y/b5HC5kgIc5Ic/L7O1Ol1Mrfx7L3nWeL6WZDkTyY
/ZwZzPnCdcz/KWGCSiYMTO78ywgiFNsg0tv5GjYic/5lcla4mayehZIfj6QyuM9gsLPzxntSholO
3TmsjZtSJ7FBDSuXm/5cqOQ59KS6o1u1sEOpvO1mYAex0n1CdO6Ehp8dOVy53Wc80/Mk+qQTte7i
SYGgJq6+51On2EXqfVPCcCBRTiyYqmT6k3j8PHVkP1OuDM+U7IGOEtcopNcpyAc38AlHTL/c82Kn
OC4alYNsLLTben2fwwhKOibdhaXZuabHIy7Vq09+gU+LdJ4k8XSvd/IPaaBy0kdcenItDmRo/Jep
9s+ZaTVHaHSoIwbiodCFRyCbP4gPrq2pOLeZFuwKIXYH9po6+B8JqGE+Tg5hGt72WhBhAuaHLJgT
0xMgjzATH8hvchOkQWMLnv+tmR9f2YyTMDp/HxQWeXFtOOVKyXYeU0ol0SeukWu5713NUE9dEhyz
8UfbJ06l11dFR8BaT8nJ6yvytoZMQ1f+vR6Mj2VLLiBWtRRZmwxoWW/c5XnihlF96FSJGinrvCs0
66gZnH6/PqVJTJg9dJ1TkCQG5qq6rVQcG0v/Mka+YxQ62njjKe6qaz3TP3mW9NibPu26tPTK6N7y
UH+RR4HCRp6fAee4Uyi8CGTKtOgPWY2HU0zh2g0Gz2XbUIUjwZUyWq3pnUjMD3lD9akg1FFjAdVG
kUJLYGkC0jFTZ7f1APN92tgNvyyIlK+JKZylNhXs1gvObTj9MMKUyRr0YkdLWMUzfvw2ZdH3Tqvl
G16yz8VgPOYQeNmtUX7WNPMsN3LmxFV6W4a92yekxQWLFlxFRzmhvgoRYOEZ+02N62GnicpTyn3j
IGVmkvAYzn5LaaXVxodAzL6LcWA6uQ64KSA1ZOe9fB/3o7BvuRG8GHSGNhqSLamTbquRTNxREY6a
sDBkKt+0zvudkQcvVhbchNV4W6vah7DRrf0s8UpmMK52gjU+D3ru77tU/+GNydls/Fvi8u+gkYe9
xLQSBI2nBvDJruhicaeOE0nU3id3T36J2tQhLbx+V3IJ2YXsPYiSfE9s2jhWDSUvPSHRLgyqV38o
LbdM6DgILM5A1LfVMQra6pQJAsCi3Hstav+PQgyhecp5Q8hS8V0eIsvO8vDaM73ADkvvo6nw3ihS
ud9rWfEgRd23YhLKG7me5qKforl+k5NfL6cXmiCRBizFFOBjl17JAz1DQmi+WF3ybaLRYjeIWeck
spFswHOVGYH4HgJuAe/M1SQSBquc4bnknmYuhAHSICexlR3ZmUN3Cmx0QtzSIag4S1ditFOu/XNy
1X/JH6dvhS2cfIqw9lZz0ypw8gKYt8AY5kk1+Y1eiLZOzc/g+LYjUAra0SFJoJD697/9y3/828vw
r/4rD+Bk9PPsb1mbfsjDrKn//e8r7MIyPGQmQMOZ3AXZSybpAjGfF1KdeWTgbeujeYhOc9b4u7QL
3fiT+JGE23Ck9G5Da+h2JaKUuA6nPhaftnoDV0GPF99iAd9s1TCtyeGLdlm8FO0RGq/daG50hqwg
lt+MdAH6ltpgZoweQfPqX+ZrOghkNu8tvnMDX7sKEr0YzGJfjTGEeYWgzLDhbicOnxXt4/uLtgYs
hyZ5VgKHxktR5cUWScOp9hJTh5DhY3zb3wKgO2kiII6dcoDb5WoWndVOZu6+b3ZlkeAPECHWpxuB
zNliAutK1KZkbogTkm7Xy99KSHnMdgvJuzJ7ijaDk2mk1DWah95uSCVSg843aa6ovf7eG8tvpiHk
Gyv0s1VhcfTfGFkg84OB5KGnUCmT7/sfwYeutYV8B3iOBj+0Iin4Aek7ESepdvNXAPr03ELCPzcv
wnK82OuqNQoeIEdKJxWEpAN5SdI+oE6kZgOsvLpeqDAopHJMEej825mkMKUPJRkdbs9XlTdojEzy
VrfdyqGaG4j/tLHY6+Rhp4gwjOYkS0UQrW2OUWneKkEZwAA3/PgLG/DC2GLbB2Q39VZg5gLDOBTk
DKya5L84bOzz1R14YWaxA3l4lEUtSqM9FNE9CRQC560uNWnVBg3KyNaaNBOpi6EYpdQhgUNTF4m3
E3tPOfqvAL1P9Wk8VXZ2oMqwsee3LC5GRRdM6TWFRnG4mdxYjk+RFfyP6YwgGIEcQ1RhOaEZf2Gi
bKa5nEL3lSGMGdFtc9801HchHnl6fyOsNDy/tbQ4v1LQD/Fk0hg1TJJ5oNOFAkYwhKesTCU7r1rp
YAl6cOXPTT3ihDJmpEjlY9fp6k0HJmxjw8zj+s2bXIx7bvG4uEMLdTBDa6YrC5LwbHqpzTO714tD
xpHYGPh8Zt8ztWjarCvVqyVILe1hXz7J9njTXWmuvgse1P3cs698eN/exsh+NhNfjCyf1Liccph/
2hLxixk62OMcvWvP+Pq+oXm//z4uRG5FHKNGv8vbKRxZqclUQM3nHgmt/BsCC7tU2+KI3LKycL11
VqSQELBBff9uUq+m8CYIN1g2V6I3CEJmOiY8iEyLzduByGZdIhnPzZLIkqMT7Y7Jw2BBdWCqQEE2
jK2eadiG515nE92nxay1sSdpAuzndhpVYCUTSqNf3l+XLQuLGQsHw4JOjo50KymOZixewa11eN/E
6qJAQ4JOEFyo5rK7S6BmUfgtXl1q+50cBrta1G2RWtD7Zla38oWZeaQXWzlK5Njn/cxNJQc27c62
rE3O2CEHtjGe1SmDScqClV4nNlv4pr7LgPabnJmmvkmiLwWYvL8wkgsDC3cTmG0ZjAJrUlfgUYU7
bl7Kt39kxQY57erCXNhZ+BqvlXRIouj31BE5iVod0N1Ayn9LcGv1xPDI+9kkLkPc8XZh2hxhKgSL
aNjvaiKUaTgVrfDHmI63WlXcmWK6QRezNizQiXTvGjS/wRPy1l6hqb5ZdnPwHPrVrlWS6yiNvlIx
O76/TKt2iF9Nhf5PU1k2cjVtW5pFzIVbSB/kqAHH9zp0j/87G4u95gm1SOKBJSKlBRr5eaqNXV1l
G0dHWnkpK7P8FZ1vXHM0AL+dst40p2AKmTJK/E/FPj1MB//DrOjgb8pGrhC4wHJ/YWvh0xJN8syx
Y0i9DaSYzOLZO4HGPwk2mBfonRQ3vWv/2Hp0r3mHS6uLTREOWo/KF5swqOeEQCySt8hbAMjRUQSd
9/6q/a7RqcxjJEjSKOZrv6nphBLwMIW6tB1cty74QiVwuw+zIrN6Ku25rTt6GjkKuEQ7cwvbd4KD
5Uyv7dHbWNnVPXrxReZpuXCK5igVYz5F9FpPhdNk96FcuOX4/f3hrkZrl8Nd7NKoAXPQ9D7wTwlE
k+91IJKrUbOTPjlC8ie6JUDVQEvPwBpuBiE802cZ7OR2+AsO7fJ7LBznEIgaUEi2sTDJz7UiHT25
oy8n1pz3B7zm0S7tLBynXGtq51EltaW4ttXmm94+hqD+jcyCPCzev29s/mXLyEmnV9SiaZ5GbH1x
Nkvfn1TwjROk680pg7yQnDik61vkhasHxDB1kYQDJbpl52sDX5SljHTlG2ZzJZIrJDXhxDLAcbHe
uN9+upPfhmTSeK3hNSHJX7gAC3qqokm4QSv8TWlDLPRoQrFMjryCWMkELEZizvuOKDEbl3NygwTr
Q3ZurpRDdps9kJaQIQG0nK0EyNrNrl98r4WTwD/09RjwvYaqo51D23lb2nk/w8P3hj7H/xcHMg3g
nw8Bcdjl6BbXkWqrdrIfUIiviSYd/U4GTGbP/Er5B/lYSu54/AupOLgBf03+PAkX30Al82ikFYMc
48/UiLMs2HlbUtOrbufCxvz5hQ0D/HovzzxHU9ucotS8HchJi8MW0dnWei28G443k7qMyLJPJHBH
Miyl9+8fvtWBcOyQ7IPnAVKMtwMpZS8L8hlx3cr5wS9uUkmhSvryvpFVd2JphsnFy50hLoaRBWaj
DyZ7Atot2p81R7ae4vJR7K19uhUcrV+/F8YWvtrqYLUnz0fS6Ma46131eR+74LRt4xtdPugdQwxz
7KINh7k+jb9GuJhGS0wQHg9YqCqgM0e0HD/41PZbSnprLgwmDmr5BH3QIC92nagGUxfOLGkWVsLo
S8tDoK3vw605XFuvSzuL9fKsHNSKyavMAhhW0UMhNa+aOjoeoMtN4oOtQS3WSzWFTpPL2ScFtD8O
n0QJ2JRh7hR14625ds8YhCqzlJ0FI+Xinql6WHt/sr6N5w7CaP9m1h0Uj1uUUase8NLOwvmrSh8U
tJ0SiZ0M2rMCSPyoRtwUV/Jd/qITFLmqvFOPid3urI+RHe63HODP62Xpgy+/wcLNG1ynRhiE8GM0
vQRoMRS/1FQozmDmpC95WcrnTqm0fREI+c1UiHwT1adFNqY5yxi13snj4iXzxOB1oOVuL0zKBw0A
9aEes9YBgCfuco2+ET+VmpuUNDRJbqmiBU8Y91NjpmjP9FNqW3xyGKskuAETnHxRY1k9poU50MfS
ag+RAr6G59h0awWV8JhCxW/HQl8ek1w3PxWpnu9pFM5soxX0HTkJ4wRmGOFy5GeucrPId3kf93ZY
58VeAqo141xbO9Ni5XaSEEURStC5HeTMnxFxL6iDR/VNNuQiSPSoos1Nk24yPWicMWhEWA1UywUI
N7miPPTarvbryg06TXNpulf3UlV6N1MmC2fKpP259uHLamVd2b/vJGcX8dui0dKP7gxPO1gB33pi
cFt1XgkBRRd/cjPmqU+PTefvrKl2U6s4mAg8vm9xNaw1JDROSfZIqmguTLZTWKqGwtHrzwA2nPAM
7FFzvTt9Dw/T7RZ5+dpldmlt4SMlNayUtMdaXvyQwHbr1f9cjYuc1cV4FmErpEhTl/Q8WMXJ+16K
0nUxFHsfJof3521jIEvmoIDGoaiQcfYjnXXj9KjXW9fJCuH9m5FYCx8i0RAwxhkeuIHgNAMIQuvV
vfBRPat2aXunKt0VfwwP2ZMFy+HM4thelyAubHpSd/zx9P54V6t1EAcDWMV9Uj1bzGtNA/8YTcxr
bw8OfZ9z9KqfCtd/lGwY3exxhxbNX3nQXhhd0jwWCXJ1w8iDdlKNuyr17jUz3g+D4OqczvcHuHZ7
X5pazLacZo0VhYwP5Oeexp1zIokOYjwbr+bVC+jXNC7zNqERqHXWcQCsNqZulg8PfaZSiIymU6l5
EG3IP4aKRinPEx7eH+DqHXtheRGUe3kv5klCSkLn3DWdd8hFqFV7nukQg75vavVwyDgxCZI1uhAW
t2xB/1vhqfMpt7w9NF43cjxsXOSrJhRRQp+IXLu0PBxeIXpmpHDBFnkU7rqkAWwjPb4/jNUCK+Hq
n0YWd2ikFjB2CNQp1EP4IFi77ppOSDu5CxyAIj+SW+kp3wdX4nGLqHl1qS7sLpfKF+o2LgnIuwaa
oCqGd8I6J5XkelvCC6slvMshzvN88YjpNTNtGCFDvFfPolsfPKc7a7elA7DnnO6ND9OH9yd1NW10
aXERwILQLSVattiHN8Fj8l116Qnd5+dZvaPfH/Jzc0RH01WvoyONVx/SfXMf7rckPLZ2z7wAl6OO
mqE3pJYXD51B8hjbw7glYrPuMOl+gVMFjjmyZG9tKLJQa+nI81A40g0fuLyC3elIkHGHKl+1823p
BqDohhfbtLoYmaxWYgRsfxYHUQ/6eXKMY3gOHO1WOUx2ezL36Z22saKrLg3Ot5lOEtDwUu64KEUl
AqLPZGbfG+OFFhMj/hJ1Z0kRHaP7o9kqTv1/xvjL4CKI0CpfN9I5swJa+zEmmk7s8JjsPccg5Sgb
x/E6QUE83ZBLX98zv6wuLsBSAxGtz6UXfdQdCUz8qDUbfnP1DqJ4SOXtpwDcwoRUpr3Rh7hoEJa0
tKvVAVIQcxeK2f79Q7g6ll+GltGL6peBIo/zZQ4nTCmBC9Q3NsUKlTjRy4WJxX3aGKnYtjUmapf1
Mc/NnX9V2vS+p7vmigNHVthXnMEFqkVquN2KHNbdzCzfaMJaMIsqvz1+ZabRwjQ7NgKns3HXPk8v
4w/ty+QQuICspUloV/m76IlYG06PT4ObO+hln+jztt+f67XjATJNAXJkQTG5vAw1M/dlYOPzJTLL
pAiucqhP8uaTc21JL80sxqsNba+P2lyAghhGoB3HijcOwOpdcWlicR2OYuD1+jwSqIqe+ydjjzuz
+73+EjzMEajvbAXZa+cBzA8qInO95jcW0ALEtCaEcDwaZvVYtMFTPpjXulY9vb9C62ZAOqvomUI7
On9+cRtMUg43cUshAz62aXgJw2fReHzfxNrDzhR/mVi4ZU/Tg8RKgO3RuLAX1E+VBH/N+L0M/JsE
+DS0Zc77Bte3wy+Di2dd0tDwFClUK6YOcHTg5R+8SnT/dzYWfhj4mW52mTXSUBxfVzTaqVazYWL9
8PwaxsIj5sg3SxqdLDYw1xc6iGxfCuwyeunqmZkLugSvgqbjx/vjWk0fXqzWshohtLEs5cVcjbiW
Wlv9kTk8uBxvP34Bl+NMZyhRDvisv+D9L60uTrAYyWVglOz2uqPfUIqBolM9hJXm/dHNK7/MMVya
WZziKimBqeTsdhmeAiDmxodCtJ7EQn8sJZiOjGA8vm9wdStKMrxAqqSJ4m8OMJIbUpZ4JoO0kKZ+
mYa/ZADAlq6YdJ8tUxhwEkx6KRHzgI+yQwCC41aGfDXkQPnlTxOLrd6k2pSrxU8nbh3Lp+Ex+Vgc
1Z25M1zzrv4AjZpjbrxw1t2tBKcuZVYeU0sIhp9AEVRCeGTDsOGmt7KbON3niTDO/yrvgp882u8v
1KofvDC4GGQO+4AQ6mBWOvhFwyH4IJr+nayOG/t8c2CLQ53lfjcO9L3ayt3QHpBgO1Iz3knn8Nq8
M78o/w066fUTTT4OYUyJ3uSl0iI1U9y+kuNHDpHs5M/Wlzl/IYAK11tbfqFn04ncwN3Kws5u/bez
JlsGFOCmSpF84YUb8sB5UeH2mzw8GVV/FUkBLJD+odSijbLwqilVFC2e25pu6Ysbxh+1zlfRpbCt
3LcbEbJS6EE75aDJ/cb6rVkicw6F+lwvEpcpjNTzBpg74UGq8ydfMmxvbAC80VdQfPqf78dLQ4tn
cN3XIqg9WrehQdipCZx4Q34Qx61geGs8s/+6uP7NaBJr0WNvTLlpa3ROeuKTGSJ8HG5xgK95QstU
VQIBEczs0hMabTpAd8CAesVI9rC3w1BcV/fvz9paRpd9IGmUJg2dlojlpqs60sVzkTu7bq4VZzoW
R5guSdLBb3nYwl6sDAljxGcgxRQYwBfbrlep6sNCBZd0nNqhClmOuLGxVy1IPC4hTzco2i+uRSoK
aSdENG8b/rPaP0bZ5/fna/33w1NBXwXPhSUsSKwioPop06UUX2Ppqm4/vv/7V7yqymr8+fsX318v
vEnvKHXA3KBZcLim6dcwE3o7Qyir2Diaa64VYyZ4LTQaQe8tXLgABwjuhrPZ7E3ohpGNogNTsJMf
raPY2pMMqdJuy8mtT+Avmwt3LkBcDN0DXN+BcJP3j/qWUMn6BP7X75fERTYRHg0LPiTGJHYJvCuv
U/rR8oO/NHOoVGg6t4RFqPLWC9RBQGU11Vkmm6LZ+AQPmu3f+PmuB7CxM/eRG91spRRWR3ZhU35r
s1GqZoDuiVspLU5V/yWGCtXgwf/+Blzxb7zDf41s4UbhvRIDrWV9PCvdy9WzCn2Cqf5IUt9539Dq
RqC0iqo7SEG0BN8OR8mgm7Jg1+b6qehv/ax3GyHR6ki4qRERAfYoLfsNwsyyBKlhJxgQKFXBrQ/7
bCMdc2PDha4P5JedhVMboAmgqzYW7Q4p46GFx0TZeEuvBOHU2lQuT1qgJHGpw2h1ZZmz+owkLeFZ
66NuJ4vGc2llN6YOoaTfChtudOUlNVf3VAJkmRhveSuQda31xqfdPhWaveXDXNLsoAykddzJ9Mew
tyAPPfyF/XBhcrEfolaV8rLCpKWCUWhoyEs3Fmp1Q1xYWLie0MrkNIkqXE/XnruoAfYnOMpw30jl
xiFaiyC5t+loBHth6YiSvN3co6zndRT99A+9K1AG8F3BNQWgvrtk1zvFbXOABThytcf3J3F13S7s
znv1Ijppe9TWsxC7A2R8aQIBmppCT2XF6QchSj6HczdlZhquSqn4fcurk3thefZeF5YLuq5lAakz
O88gY/mcmldCelXnW7jcNTOAcjXuLZ5vyFO+NSOZ/WAaMYc691OYqT7JxrTXoKYRtlz8lqHFTOaD
Khdmy/ua5nG7FdrTWDQ0XhXuAHvC+1O3GoNJkjrra/DyZWhvByUKWQYqEA+CQHhpa/v6AFHQQX7J
bjW7oC9qw9yaw7o0t7hIAj9JAr/C8yrUNExBdn3ZP6H+MEv82gncq9V0NtMPhUcGTbxK0OPzQkh2
2y1NqbWsLym0X+NeLObQVxp8ER1XgNO7yL11tgXtp00gcjTvJnKs0xlh9v2I73Gs01aqdXPaF0sM
0j/2htlxx0/qec5PxrZ3NA4Y/m8IVq7d3pdjXZwPLdJgMJt9uKh+lXrIn5HRC1/eX9lVGzJ674gd
iry3FrH8BO6mH1VaimfyVyi7IZxzwnIrJbTmY0B//Gll4airBrLfUmH75J5+RAsYUn1IIWBBCc5p
jPpnZe4pQr4/sp9tPYu3MQA2khsSAZfxWyMutLySIZQMrXJG13+O4b7+CouIo9PBj9CuQ7JomOur
Llm+nXweXpPNJvWfpanfvgNfQOehRI1geUwDLZOtKkIbadgP4U59APpyBxn0l3BwJCdx0oP4sXWM
s+qMe28/d5DDW/sFYgTf5i1l/4VAmniA5uS5aKhSUXvrNBQ98KHQURG90pv21i9i00V3Yeu5u7LY
4Dc0jukslwy2560VychapaiNORUyXP+qR2wpeP3sePltbgk2UECT4JFctnXJpTkCiOTiyn8018kJ
0AhQ4xv9Zy4rsGfh+O5Is7e4D+AnO1XonnNKZ3G4cFNpdcXza4CqrLkhgyrM8u4eOh/tEpGJtdLI
IfW+i0UFUheow5I/Nnb1PHsXo0ZOCcmPuS96roRqv+1qaDETrYfSjhpJdW3ccVvb9UH9qh1HFyIG
ZGXTa8nVzvMGokf2UO77Y7V//zssRvvbV1g4Qak2xbEtstpWpts++Ngqn8PqrmZ/v29Gmr3Ce0Nd
+L+4kmRBnIKaF5No90+SE+0FO76aWRd0p3PjD4o7S/np4m5zb20Ncf78IjQJoaXSJpVZTk7iYUAs
OEeFwYZH7qA7kCA6mj08NG7PmzdxxyvkdihORXZxvX3lLN3Yb7O98NCektO/jUyELX2Mn+Bk2qWu
BJGrE58hX/06g9xhhjzk0JI+yNc6pM/bD/D12aBRkxcLscbSi/l61fhqCJWxAedRaDyWImRInR0O
GzXdn/mp31Z8LpGhy0dFU1+E2zKN8kkx76zoBOvMWX3o9qPb3saucBvajRvdQSbauPIe/hiVAHm7
rWpxHf5zsunLRkoerCJ1wbfrboxmV5VhWcORH974sf7MDjyZSf5J6ofD3opfCzgM3c/W1P8oEvOs
tRD61GKzERgvPOg/v8XsouX5RUCW5e23QHYui+HQqW2IMqELREn5RwpuOdXqXdl9z8vbcPyxcdbm
ePG3mf9l8qcO2sWGz/Jp6GBHq36etfq2Biyj3lW3kOM6+T8v5n95w6ZS/2RXeUHqsgr9oFn88T9u
wpcqr3HM/zb/2J//7O0P/cdd8Zp9bKrX1+bmuVj+yzc/yO//T/vOc/P85g9u1oTNeN++VuPDa90m
zX/xvsz/8r/74d9ef/6Wx7F4/fe/P39PQxi46oZoq/n7f350+g5tDBkxdsyfzDKzhf/8+PY55Sc/
PFfP//f//PG88kOvz3Xz738XFPUfyG0ClqV/QLbmO+Xvf+tf//mR+Q+DIgL5dwvgG3IprGEGs2bA
j+n/IA+LQJwlIjRJj6hCgF4jczN/Zv4DaAA0Yqoq8wACNGf9/b+m4MM/t8A/V2edCmf5TqW0Qds2
lTCLUhsHZFkHGCoIaGRz3vducYq++1dBcDt+K+2581Dcm7ID2tBC12Cz5WbZXwlskBQt1Xq8g0Ws
uhSPT4ZxZMawrN1VaKjH544KGdc/PT5bF8BS92+2ZZBaVrnTYdDllfX2CE5REaHhUfq78ewf50hC
OqBPT1Vsy9LyrMskZxRaiSyRtjEec4toSY6LPh4z7ccM3kjBpvWEK/JxC12rLxO3OjkZ+hHYGjRT
onu6POCxN+G8kxJlrqozXuWmkZ46qyzu1Lb3DF77jdCcJNHgAafE2jcp70v0SQThkMqREVJ68Zor
vxjyH0aR+eepaIJ6P8Agf9uq4vBFELK5W7FtKnVnjaa59zxvUne6H+rIcqO65lZBLx37pM9uW2ls
HorWHx7SxILesC1h62rMJD1WbWPdIpMzV6+M7rWdguwUdJ501oagoW2jVsI/hEIRboIaQlktERCK
8as2SR1x9MqvxAvtI2yjaFwJHlRkjR+oJ9+opeNMRDBzZgWSowVj+ZGUEUTwcRK7TYe+oIkI3G2X
DOaNmHQmZIUFqGN9yM4xwgkORGboqOZhifAA8jfzDCptCaFf1SFpCGHuQUxF61o0Bv6j8HemmKuf
0KSJe9SCKq1w4FIT72OYOMtdE9bjtVXrHaLIkX4oe7F+VupAPMqV0u0EgxENEjRtIy0OpA9C2VXU
JONxH3n/j70vW5KTx9Z9IjoYBEi3kEmOlTVPviFcLptJEgKJ8enPR3Xv7nK6wrl7X58/HA7H70EI
pKWltb7BvFng/FS4qMFZIhwL9xusHvpNtdgSwjnNB+kJkn8b6nFrA/nCYluMGnqcEAHfKL8On8Xk
dPWKDdSSAImAS0HDybtxZ8Y2pOqDJ7j0pa+hP6m1aKFo3qQ6aeERL090MM29ZnLAjUW0wQ9GBXs2
zJl2ruRdZPcTdiFkKXB9HKeHLvMKyLo3zTu8/1Qe116mT5DoT6/dOXQPTg8RYcjVd9AUhl0Z7Ptg
EpXFHZYtiUcPuMlIqKYccL5n7g7qwd0tM557COU43dczt7+HnNRPAvJRWeQN3nQLl7nmmoS6dKDJ
KDw48BEbDmVc0KGPq6Ab11NZN4cAJLc9/OF4UlkS1jjMb+BpxAxIICuI82Thjs1N/9qaprhuIKDb
AT0mBYnhEyNOeY5aFRL7GpcMTX3YKnjWdxvK6BbE4zt91NNQkyj1GBQah4qB02pbpGYR3KO4iLSF
jmkJGxi4Ukj7AJB4fy2I7osY4oPgR7a95cFEoITS4OC3ckPrBmqwKsj66yYnkI7ya8FcqMlnHX3C
lTe47Zjpk2yG4yWpK+upg7zus20yWJ4ZKdMY+ozBFnaDi62fGMw3wCZMt3OzQbwaP1BHQOecWyDC
USdxcBOEEE05PmZFTVnUuE7nrAbQAZ3IBy2QgSFDar7KNEu/QVeystcplBwJKhEQT4352OlnVLLL
d2f00aKFT2/6piY5JZAHcmETUbuP/ggjXfD64bpC+7re8LKG6C5EYGDXxTP/oIyc39CJJVtndBzo
8xWVRNwF6u6eQpzvxEMK+USoa29Dt5qvO5bCtCHPQ2hOZegfrysZZvaaekXzy0G1DY3+bAqsw1RT
K4uUUyAyGa8s2l3u9Y2/8Vs6NitY3vWwZc2CK0UGCPkGPRXfCj9n3saFGCEcJwTv8piAhzPC5N22
yijLKqDeFKQ+jrAHMHfwGMsFvCl9mAP0Wpur0i/Sl5BCchKkJ+bHZQszgzVL4cwZw/2ouoUIuvrp
uD3YuCCfDXtZh91+dPmiGMg7mBpXNVB2UCgT7dU8196LphTWMWkJyQ8xVNkBqlHs3eIoCgEcikAc
VWhhL3qo4Dp6soe0CdCdzt0AyEcDj0HGjy7prV0/NB8677yGG19tbRvi6xzmlu3sQUG5YNvWofMW
thL93sAS4SC1m24BuKXwjRIgL8N/xdsZJ2ygY+g3xZtyWHhTwi0QSpy+20IegtmwiCKKWHd5ns7X
NnySMBkmn/OGNElB0xqOqIXENYUMJhJ1OEHePw8zOKcFFZzQIMwAiyAotkGgyFQJgzD0e+t7FDEw
o/vOc+rjAEX4u7Eo6T063BTkNumwa68U3aaYM/LuDg5smkcEH8m0iftgbu4KX+sfELQrXzLPrEEZ
AAKPFU0NBcfO2tjjPDy7rLnmtVNvhxqV/SEP0gP0qNU9cgK4NNaqu8qKab5t2qA+0o65q6EHt2vK
iHsDiIJJ3MKV6arM52FThlPw0E+Fv/fzanznltvsKmhB30MVH/5ekwe2mJW67JQzS7dRgJWzL9RA
dimesIb5AbV+FVRCj0n2HBcc37YeIV2dPZCqVWs2O9O7DHCKGujhH+2gh9ZnH2bZHhqi+DA1QtTe
nzN5U5kQavWpb34ynZu1J+HD4cxwsDRKObd6CrIbivQmGtoWvrx+M2wB5Mu3pLAX/6p0CqLCh+h0
jGZYWaygKOltCuAxwFspg3HthYO8k10mYa9ImhEwV13cijrzNyLkYwx/XFxFgf7i79wdxsdyDqFv
G5TSwZVRufum4AXgfKFE85NDlJarDO4qPmrLEeygDISDSwhh28bRUZaS7Ad0iPnOAx77Foq5/QYO
BeAgwaahT8CPaupEh3C6kX2Irzgz55RPIKFEqfLsOu6ybLyyczatXWvkyZwV/kOFAxz2Y0akGwjl
orPHHPpdlVaPNqzPYWuqAz/bwbCdJh3sFR60T9Uv0TT9A7zVbbPmUIs7hZ3drHwYFSV2kLmPQ9uD
bdk1aRUV1oz0VDl8zmNDUwAj57kjp67taji+iWKD+OLfBHZvHQB7qt4zNsh3Rnga1Wpgh0Lhy1Wj
Ay8qtTCDjEP1gfcwOXWrwE/Gss2u8qBXkCTn/SPNQa+EgD4EkV0xUejF9yMM3wuP7cJJBQgRrLKe
yaTZXZ8ycppUap0s1FrhRMCcuxFh/NlDMrZJA9K9pKa07yfZV7el67UJd3t+65MGRlpBUPlObIVN
eshHMh9hMuY/Q4vY3FOEkVtioNysJ252Nk2Dt1pKhSOtNgCve04ebGldVS9WDan1RGUGznBlLZIB
vnP7rGfimohseERawYJIqnwx9QDY7oi/ncGmqiYQoQL5YaVpJ79bdjo9ZGAz3YZTFn73m17eDkVm
9iRzutPUt24Lf4ZJ/eBF6D4WJA/iQBD4rBW17u7GXAR0RduGr+aq7t41dwQM3b0QWiIwyUbYCIsX
1/hDGKWuhGS91vAPGrSBvmcK581D1ZdqJSkccOBmAx9tHN7dj9CuxB7Y0RmuDNqRaPsQQAfGZvQP
nZ6nJgIjnSfDKMb7EgrcW+lC20MNBs2RQMHurxwa+oqyfPUIZqwHG3uTpjD7Dft2Rxe/AniwVk7i
uyOTm17ZpR+VpUTlvFeeC1sgTte4tFtb7sDjNhPVfkgLcRDYFb8oeKtXrc1hFTWn2TWrqXs7zEbd
+eM4ilUNaWWIEQe5hvgwoojHYJHb5g17zUvHvLoZfGNhgU3wNhoiurUpbDAAEfR3onbSw+iJCrbu
XnbvuCEMt1nb66iCe/GbH9bpkxOM5EnbXfG99WtvE+i8ubGMZk+tRbwjACTeHcXeQ85a5uR+Kipr
Jzq3Opa+JleNrPKfTkg7OKqGA/wvP67c/7/+gPoDdED+Wn/42crv4q37Uf9egfj4a/+qQLjsHx5B
gsBQavAAqg1RSvhXBYI4/1g6BwvtArACSEP9uwBh/wMQaqCzGFtqhKEdLoKk/1OAYP8g4Cjh9/AX
PcCsoP/wXxQgzouEuKvhwdBLwT8KpSWUNX6/mruwO/FTSEBHSwsQJ3IOy5K2HNb8IUxgY76FV+S2
Xzsxe4Ln+JUrIE56WX74vBgBqgWQxihFoAYCnIjHzmt0jqtVM4QvZFPdeVsYl0ZDQhJ3m11sLpw3
Hc+GQun/9wk7CAqwoaphxYBqaFpcWfAq2FvrFoVQg5D1Xxc/CAOKFTQrIAlROEKmc1aTYNXMsQXD
FysNRDzPNtqdTtvBL5aVMa34Tiv7aWIerLYQFenFZvNZLfKP4c8+MBkDjiWG+eo1jmlv1W36bQ/K
HlxUYCT/39ZaF8lXNCY/hG5RcT2r+IK5n7HeT1/KXbpfqp7eZqm/XKryLI/8W3n1bJSzT+hZQVm2
bvriI9kdg1frosDFH4Xr3wc4BxnWVqhrS8KuFRYHWbol111z4UX9UUFCwe3zm/oQCv9UIkaH02lq
kb7Ye32qb4v1YFbqF6x9wc2WG+yxTTetPgWnf9UeP8tuL+/+L29tKWp+7sJ4lk2dzE5fDJSUVZrQ
wl9L+8HA8qgpHvz28e+jne8z8Ad+n+DZss/hb2Mtnnj8CEWXuFqjMX1i37DJwMWon/8+2Fffa5GA
dVFdXDQpl9//9DI9mLYF1Wi9WNTAD+4KdaSoulTU/6Ntg/l8HmP5/U9jmJoHuBVYL5Wn4tDsuIIf
LU2h6H2Bcn4eCz9eHAhUUNcMPrQcz/aQcOTcDnb22uWTfA4Vbza+gTI7QQF9iEbgAu5w/4ZJo1vj
082qZSaSM7xotQr6Cyi0r94rJKPRvaGQx0Z4/n3ODp8cT2v2UjW/AnIj/Qda3f79y331VheoMNSi
F5EcdhadfL8ZJW41L9KpV2NYxy0My2F+EuWoNvx9pHNSyMd7/TzU2SKBj25WwyznZYiHtQs5rw4O
6pC1AoA8gr7fqrqHOW789zEvze5szaRyToMpDF98DwVCVEVtmFYtzjKud2GgcyTPH5M762taE/P5
WNEXmIHvc8h3wUJr5yTOSm/Epoj7dX5odt3DfJWtLkHKL83xbLlK1g0zxNNfIPgCJdWtTcfIDu68
7NL3+yroA1FOXSDoCFRbz+JJxxpLi4K9KBg82ezRFpeIEl8PABjAglB07HPYAYGriTFd+FI7cC2x
2+IZesAXZEC/GAJY5ZCFmAVZIN+/76dhrmWrZ5S1yFrjkpyicP73BffFhv1tgLOXBF4VtMEQ41lx
x8h1zb/x4eHvI/xxcC18lQWgHITADSNfPOvlTPPQhXNVlpH4pb9bIulueUJhYwvbpah49Z/mb20T
2Ze+/rJ+Px9eHywZz4NZAnJp+kdjp0L/LmQaPJmq667HlkK1F0XccZD33JmvHTNt/j7N8y+FjtWS
XSNBD9xFT/Vslii5wAezR4WyyZV9V9T5rTY0f/37IOfdv6UvhtwQRUD04SDS8qFo8elMgd6Gk3kB
RmlXiQ1D1fSVABThwZ46hjfN5N6N1r0f52sLLkUXVsqXE/w09Nm2halaVzfpMkHWQ0Wpb9TaqCBM
LszwLPv8mCGoLYCAo90FubrlMT7N0ACH63YWzIrkke5pEcOsbtOuwSPvY3fbbS+Mtuyf31cJoNKf
RjsL8QqOw2HDMNoQQ8ThOLsf4y1JKNDz/7ceKtANaFOj7Qhs4Qer/dPs/FRmNA8xXrkrtuM9MMax
Xjlxf3c55/0jLVjWyuexzubWi6rJ8CdQ0d9lKDFHCzrJrKeVBjP+Yh5/HtSXwQJoCBPEQrhvnJM4
qkBQvwkgiFos7ue6RfcFYvbwZMJ/Gwlz0Qvwwq86xEh2wIWBzweSjXMOL7wM7Rm2OHlkee5tPU6v
qHk5KxXmx9qCy5w2YSRmWEg6BXzE3Qth+Vw5ZlmlyHEcqCYvmQgOmN9XKapxi+eeWe5Ido4OkX/n
pNdwFPIhRLg0kYUfACsCkfj8CqSWFFJwly5OFx/hbD8Gs6jLccQjuBtdbcP5lAJmCZmMRYdz+NE8
kPpa1QegceGzcilNOQf//Wv+SPFcCipScB7T2xko7p4Ny/xH7JuaAaki+u9LMApWITzHyTO4YmJH
Enhbr9VJJNXN/CSdbVGsHs3m4j4+P8b++T3+8zxn52TrqXbIs/GfRQk6Pqqk3oTIYsYnqBuCKXca
4di1uQTodJbT8Sx8LKkulLPB9gtBzvx9GRBoPaFv2OdRcOW/oGnQgDUAP9oX+sM9km2RNJdW/Z+n
2rLu/j3gOYwArWE7bDMMiHUH2GWxXeRfRAx30O0c81O5be7FvYwvpWyXJvoRaz7FLbhDwtC1x7jQ
LFpBRgjk2vy+inkUburEfr4kkPT15/zPNM8+Z2/NAyUNlledjzK2ZHmTZs4Vb5m+lAZ/cQD89kLP
8p95qqqm6TAxs6IbVoBQt6S/4HvAXQ/KJRd37RfH22/jnR1vsFF2uDSYGd+JuwXY8mOO1anHFffS
Hv3yHQKWi2IiNC+AFPp9bXauC8trCQfRYSxzN2KuDsCcD30WZz3Mxf9+kJ7blP0zIHwa7Swg6ryr
/F5gAw6xk8wwpU4jxy8Tsh630I2I+HdvzX6VWxfqbt/rnbfmd3YC5IMb0e1wLF6762aHRqWKLleY
ljj4xx799GRncbJqXJOLGk82B54DZEz1gFbED0vkO51Cdc9ULYtnTi9hKb/cqQBKoT0CfwVoHf7+
+lHqd4I6RHhu1lUD8bJnKE149atWN7BlDSGEeQL8J2rQ7UPMXgTHloulC2aYRADJ15MqV5XqgXU1
/wv10K9yAx913H8/3Vm2ypyg6GXe5VGFwttGJXlSAASysRMD+srFMPnlov802tl25kxOEPfDuyh3
7U6s0fkHfhiYDGywi5W+Lzd0yALUzoFMh57h7+8dpLsObav2nxs6BNjf7Dw4TovnbAQEPbwL0UoF
tiOqRFStU6jYT4k68W3vXlkwCtui4loVq5lH0/3Yv6kZ1ldRH0RhEE0uftw448r/VbxYGteZm/6W
EMT5y1Ihf9TCPs6zT7M4W7QF48IZnGbZTsO6G1cC+0hBtROp4ozs7eIX+vIg+zTe2UEWykGzocJb
Ixtx4nqlknFrom61sKluFuWk/7bK/M+A8Z8RzyumJcyWJ9fDDMmG34g1nJaTpZgp98XFSPh1qvRp
rLPVXtFGd3mJ2ek1mmyDfUeelm8fxvpoyGvItyIgSQ9OGmqplz/mF6kxbHH/vSLPy6i0AuaNhxh9
GNuXsXfWaOzHGh7pfIz+HoW/uGojPUCzJ8BNG9cn+2yjFTNkiMSMl7r0ZiwCF4wap1kH+NDK+2Xu
PHRqLjrFfb1WPw16doRqf4Ytb/uxVp0ksO7/Z+1o6AN7+//FxebLk+3TgGdnaMvKScMweMl8hyee
vcEr/KA1ju5szSA81gag1/rHfPo/J5qfxl6e7VMiNA1m9osRY7d4w4oBkurBGWMFB0pkm0o8O95t
VUYcMJHLL/rLk+zT2GcnusRt29Tlx9jmOJJYTF7ENViq3xf6IYq6Eb9TfBdYj7U7bvT15Zzi650E
F6RF4p0wcNZ+n/4sutFDHrEssH5F0HRbnoYDDoO3PyKs2wm8oyN3vncjgEPhUnphgX95qn4a/2wn
1zbvgpR+9OLqk0TccBIB2fft4r5iJ4D41fBBtX6Rix2kr+6b2Fr/mfnZ1ip5U4dZrv4ZITsUSbtE
nurkf9Ha/PIE+zTS2X6ymwYoQgtzLHfd9yXwL5mB/wusplW2ulTV+aPI/XHSMDSVMTVUMu2z0SxQ
p2wQPwCaSNLNt6l9+ucdDgjCeflBkkX76NJ581VIXMqyED5aKBZ/yLQbaoqwmfMIWL/mmQIOu5qB
2dijZkvWdNbl+sK6+SoDQZMYXpZoqkMy8Gzr+EFJvDSFbZfHH9QIHLJ4qB2ISfXdPbxpD0Cd3AQS
GrPekx9eIkB/tWY/j32WkcyDw0vCMDYvjzN11oN1DTxdacPX+JJLlWN/ION/S3dh8Qy0DgqE4Bws
zfHfd6jsOBSJjGOivnT9KoFokHFjN5s4opJF1ZsUbfOjZvlijiK78LurmwJtex2o17GdGih6uuVj
h59R0s5qGqxamSq5QnFHPxGvCx6mphudtUkL14tUNle3VtiqcJWndnYw2u/LCFwI31sFaRDCUgpG
13FhgIBFUPQMjlzVEXJoClW+N3XKdZz74fCQN3LcBOXsujFnDqwmpV+glapQZdlmPBMFLNj74IXy
yv8110Mn10K1Yjs5oz2s2zTLnXUVDqbeF56XP855iucMx/mhYANYO7ycehL5sLzB+V42w5WfEe/U
IS/IVtILy++zR2sBiRuAQyNja3ltW9345GlP1Fcwmpn4ygAnxSM5FgB6ufZ4dHiQbSzhtsWajD61
4Ko49rc0yCC2LPHS05UlM9vbwqZdwzk8K0kWOb03XE+TTcrIVMD4rjp7muh6GN32Zi57/QK6CaCm
c+qGO1CxpvvSh9X4ChVKeRrsoayiEqT9dw+oeZhOmRGQ60I5VbMmPcueMkKruwzuB0BVac86zBkK
0gANTHClMtC7tgN/eFD51G4KWEymsQ7D5i5XXXHtA5XKbmCeM4WxJTr1lPph99Pxeufo+xN5K/qs
RWd7wgYBhLa8zYFTqiLaVlgctR38slxfIaHuUh88xEpZN0U78KvKsu13mTceh7y9gst3ZY3+dg5k
egj8Ud4BTR52sAIocOvuuVevAmsEpNYK6uGWEae44aVc1BAqQb77QGdBBQHLjFoWXenQ5a/e0P9K
e8s/SGbkyniF1cQeUd7PQAv7h1Zluoc1Pdt4YyPR8S+RuHs5ve8n7QO9WgTsiYeeBhYVStYHaPUE
By5kYdbgv8l9N5epG2kUuUFZ4OrFGoNyH9ABcBZp+l7GYzY6t6EOxWFofAjxGOLIR6Xm+b6teix5
ldv01c6zAZ+vDrZQtoPp7DASK/Lgs3A/ysFaaB9jcRsIMR99Ezo32FF8W1RlgLjY5uy+E1l7LYrq
wTSTTgQ0RcKoMG5vrfU0GSfx2MBfWwjXncK8KV7gFuftnbwKrwEBbCDWnnVdPINxHE8IiLErvHrr
KQLHoSazhqQtlTpZDumvQpi0AIJNJieZfHAj8tkrVkHVI/azPITVsAeKHSFKAeDrB4l2O1QSFCUs
gqFMCosHYVcwXeDNaxbYgCMXXsXuvd7W96wdptVE+v7Kqgpz7HxVQzGgkeoxbJoAZurzOPzMeode
ub0/29EET4QpIqSA6IUaWXuC/0R6rcnAj60OYE4Scqiqa+B7X7tZA+7KK/RhVSg2gvjVzajy9HUQ
IUkqOoaboWyanRhSvXdmWE/03B23urUcgUWlMni4VDlTWAAS0nu1D2ApyC+rzq8YjgkjAB6VIbqw
2vZ2LFTYMJPDX0foH6i4pqP9mlVFv/YsU16xrPF/Vm5KH3ImGdZwLvoh8kuBKqBLhXpQIQUEOXSm
txI74WnWdf7upbNZAWM5FHCyGL3XCUl9H6FRpq/GbG5OA7y/7kxNp6vK7Sk8IhyZ7agoyCMrbHeT
myYAI8RRToOnbbL9NLsozPmyZKuOwrBslQMw8qagbISo9ajGDGoN+qeo3ENrWkgOhvpdG3flpQxL
3roKrCoO7PItAzS4mUA56ttT6dIVCyCaOvGT6JMGnTSW4T6R1zik1xYLwfzhIJzNUxTk3i/Lb4H9
pSqq2wz+T9Az1wFiXWPVeBlG3/vVtyFr9h4RR4A91zxjPy2OrB0LyQnfLS9ssW08bMPuyJ0Fdh0P
rfMUItOlgLrb+RAbp+RAu69tSfd5M1wzqdawDohEx+N6prdYvkeeec9Kt3v06nYmNzs0V4848zYm
C6LSzm/VANg8WBodb6AUnN0o/+SA/WTRPCH0Gyks+J0sbKdTa2A5MuZJpspr7g0POn0GrQSI6+Kb
MzynAlsKCth8fOUQGJ+A+pmKn0CVRoGFskb+5ENK2rVFnKtXuKx+D0SVFADypu7JBNdheOjFLgDW
HmSX2MPHKZsf3MfKHMunru6CtTVasCcAfSkLyBvC0SZg+Rq+LquUASjP4dQYZL8UmLjC+OXK9VKY
fbUpSlmmv2vZ7K9CKpx1V3bvtSjyRIQA77TtdtagUVkZaFXpqp3f5nbc8nwBsBJA3G8MEKLoXhpJ
IsI6qIyk72UPhgNAJRCMsH5Qo06FWz7h8lWs0Vdeo80FQ/IB7I+4tIn1TauwQCzGaoVx6Q1kdpqV
E8CNl0IFKyk5fbRVeNui6+8ULRRv8lXP7TWs/47Cru9Tpg7+6OwGWd/6xUPvexvKyqTyxJ3Kyaqb
gQ/X2aGTAhKxGqBs8G0CSFkikbz23GxNU5ARcvfJb8hxGmiC01ThNcm9QwDtdeVOpuEmldNOWf67
P9rAec/kBoWByGudhBQiqYfp2pm6bbUQLsYBvDPt/NRFvpn6cRcoeJq04tb29a5sXAtvxdt2nvbj
RqXltoLy6oln8n0qp2pTlnTlZsrfD5zcI83cqb5DJ0Y0+mWeZgdyPvk3HNhDxAdPfQ+1fVNodpOh
k1Npmfhlj2kpmIY3Fux4MuTmSFyp1fkrlUuQ71jrbMYQbKZ5TsnTEOaHoGgPYT1GEL1JvDrYZ64z
r8Ap0PDOMSQq3Yk+Qmkv/zEZHLtydIqYDc7PtihQCHFxzsnQA3bN9qxVCwOqePYJZOWbHHPNlHew
OIRqXQEcimwa+pgWMM2ByzZIyq0LuW1o5CQgLMQyrFhkDVps3b4r9vUE1cBaFjwGlQzEE9/HERKE
MU9LUHdIug8Hb4jCJgfHwOHxyM2b6MQWMmPH0KglcUGEIpbVRH2v8HH9FHIL0+TfjKmxEtuj7zaA
+0fKHXYkE9jxVA91GUGVanyzBaMnTCdHakJnvrfLai1Trdb2NLdRbkJy9HSpfngLBY/a0rvxFlpe
+sHQy3JwPeIaLnO3xrP5Tb6Q+eDdg4bLQvDL8xrCpqIE6w9O2nMygsK3oQspsHQU4DpQ6arAa+zN
W9syrjfjQiUsxkqCUmegleGAIiPY3EewYpq3fe0Eb5OxwE9IHSAtuwIK9x98xUy39i3KGwRpSDmB
lscWcmNlqhxVhpodQafAT4Chb+wM/093NiyDazeHKGBfN91KdS7f1Z5Gm3QYU/d18BV+mcH7d28v
NMuKSLoZFupli3Rqy4UbJDXp4IQhKgjU23b+6i20TWY3tjjkC5mzW2idNliMcjW2YftY2UPzmn/Q
QIMPSqjj5u02a8ATDUBuejNTq2lkoNyxr6qSbro+RZlfykklQCxnt2NhgBkuDF+P+GAdeDczhUaU
MHew+ZEnZODOViwU1vCDzQo2bwahFjFPeYzctgO5bGHADgsXtgcPRifBwpDNF66su7BmU8jEQ/rF
nscHpezg3ZjZS3TlYpM5KTM7kNUYDIplpq67OnOeatsKfrYfuHdcJBcMvGfD9Z665KqjVnWcF7B8
jnv0/dDgFUeiEfPGKjvrIFXvHbMOKHt4IzY3ekHe28huv7sLGj9YcPm64u0bb0uwWMFuSKcISTZw
/Auiv2NWu9MLyt/6APwzZHNh5C08AAiVdq+SE/aK1YXuCkD8W7dJ7Q0plYtjXXSTQKUW3II8lKg/
LXwDvTAPqOXA/KuWDTLmBn/S1ma+kkN4AIQONAUHXJRhITIAoAtOw/DBbwg+uA65QkTUgwdgHaQi
IOMiTJ/TFY7ozLq2SlAl8q7mj9UA+oT6YFI0C6kinKFJVS1EC2BRyjumlT4Okx4feV77h/6DnCE+
iBr+wtnoC8r3ZuFxtHkRVpu09uw3YJzcw/jB+wBDaQlTCx0EJyCYIW3TFS/FQhcpjQeHzZBw6Kws
dJImBOvTqqYhWxdd1t1NIy6aWwAgoMcFagMoLiCmNFDNAQjTbqC+Yzy9RxiSt43lYjxufuCfld/S
heRCdSa/Z6UTrhoC+nU84pISG5SAkGSo4Ah6r02jzq5Amsmgff1odWDSjAunBggInCILz6Z0iAnA
DwL7jSw8HP1ByamDsfZxE+qDN2oy64g+J91Z1ux7kckrd6VVJVckqOnRNjXZV2OArkUXNAKAw4US
1Fdjm6DeWt029ZReD1Ob/WiH1mycQRTP1kIsKkFGWs8L2WhYaEf+QkAKWi99lp2LW3hpdwydL9RC
Ygs6MnthTeXPqq78ZNKkeywWfhOIw9mVt3CexMJ+GsdZH5oPShRf2FENqDGgSIExBdl7AFo/WFTW
jKYK6NXDi8HFAhzvJj22XQdU5tQS9wU3UrGpRSBvgrpXSNJcituy4Y+sYcNR+E5+8N2g+k7DWq1r
I+maDvWQDAHnd1bN4cGDo6xAbXeBHWHYdV4M+lc/N/q9U82rLqgN1IGlH21/dO/lDKZx5FgF1OQh
+Id0plcCSl6MTEtdo+tc5JZ5YFdxyyZ5RPsD3DP4+mY/7MwMSc9IDeTqIJqVO4YihN+Cl5VRWjLr
LQMjvo/sUdkwuADl8067E3nUfgWEb8Fn9M+wvod15ki5r81oHYADKg426P/jqiYSHPCB8IXR3jfw
AKl5XgQr6WfBM9j+Aqgn1PDZxnGnlBwgF9VmSQWm27QLNS+vM+jx/wBzrdbxrN38IdSTkdHoE6li
CVYP+PrMzh9KCgVnQI6turtiltfcj5zTXz6O+5uxHIcEnPBujmg/UnefD71yIpOWNfjc+cJLFXgP
LAafONyHWWo9CZsW2XqyUtpE0tCW4qYPBtZe9qoAXS61p+YIj2Qk8VirxWE2DApf0MK2r6fMhCc4
8JCd1VNYAfbj3CGFDPWha0v3Tk89QgYlSl7z7bYkLsC1HTK9LBoCQANZUfc3yCmnG5/x4ZfxJ/pt
Fl6wH3BFfqyLrjjKAplWXfXzCQI54IF4vXfT+rZ6RP5Ekiwv7A1I2NyJc1Sedkzi8G9gon2C7Jrr
gBuoYCoIwlb3GgR9gzCI29MUQf6pvG1DT/lxN5YKGZrr1yvcwMm3sa2sLcuCfgf+V/hcg/v+0qb2
gAuhm9Uv4MC3e+FKq4qQrIenAkipb4HTVd9EV1QHECrTSLiUbiB9CpqlUMiPoWnfgINuNEpB+Fda
cefKstmOKUH4BGI+UWRSe9Ay9SMGtzdlhStUDHkkcxV4Tb/hTWGABgQNE1SR0sMWKduwOPQFVqYc
QcQ32f9j70yW5DaydP0qZb0HDTMcyw4gppwnMkluYKRIYp4cgGN4m/ss98Xuh6CkSgZVzKvqVbd1
yYoLSpkeQADu55x/chZQzAUKJg9NSjFfmbH1YYl6/wou42/pqJs301yPlOI17xqOBPmGvxPXBPyO
X+tGjE/kdAxh16Jy2LS8D3scLpKdzjm1kcZsUmRZ4qbOAbU7EfdHe1TRbSZk8dFmj/xSDwO/EU2o
f9/THH+ssqG6gPDaf20ic/mtHuyR6ZZP4ulQJ23yCjHhjDEpDOhhFvQwl7BFnaHouXpniIZmXlL0
9gCpo7shXSLoL1fbJnvXXdk7HQy6uH4t6uH0W/85hf1p1XN0UzOH9U007tut2Jvb7pODBT7vwr6+
9h8qjLTURgXltbFHrBz0b6d9eVvu4t3yAW+0/eu0wxPZ4Fcf5ww2ySqJxwkfJyPJ3Qvpo6/iA3Zl
oVhN8K7du/ToX4y3Fr53/x9I74og/GrxM+TEGCyt6lg8ugasObQBirBNF2YP3yGi32kv/ysv/A8T
uA287V/bG11/6ut/YC7SdT/qC7//3O/6Qkd/g2jOcYkDNUEHmMT/qS90jTfQJhAK4nmFZyL//1Ng
qHmoEgVBS77rotIxVyL6H/pCQ7zRsbCAaoprLi6W/Lu/oS+0T4aw/3xe4HRibE+yN/8gRTPw0f8R
wSjFMLYSN4zAKBqE4no5J9/6aqrkdalKd7ieEEIOgaqiodiLsW2Go5Z67nCf4soKf7euSvMgtUhV
t9Ic+vQyn6cMWoNQvQ9REzH4E/GiEy9C5FvPY1pMCOaTxWBU4BtT9zQzs9RuqNa1b3HbqwzvGSz2
VkHmbS5XOWxuxJp+FxuG7A5R4uE8IuKoqva5Q9t3Kxab/CmAktqg0MCYmxmSJqq9PzBNLDaZykSN
IBld+u0SKUaXNDBtaiHks8Zi67am/bXAlNO8KSgos7su7hi52g11T6C5btYwBxMNOeSiycQWFamQ
JDPgCn9T2Irdc0rBVx58v5rG0NUjbQktCShBrUddGPLeIlUo47pbbUZ7dzkUuWZ1Afb42bJpMz2O
wrbNrXZrpUs/BnGsJYkRzJhHuDdF7TegSAtGI/mFRXYJvnt+VHoBTU0z7/FEit13k8zifI9KfF72
1SR772KOhtkMZ0cWzrthTv2HMtU8iECYe9t3hjE07q1eVlRTelJwiNXdONUImtFWIIqOxy5o9NH+
opuJmWwdlNzlRqI8CufR7YBFNaPoQ8sap6Atyq0HJRhTiESg86sycgsQOC8ePRxBwu7tKMzqTijD
4m6Y/j0Wvsa968toOcrFHpCEp4NrhVnZwJOIV1HBp7Ic9Om2wYtAhGM0qDIspY0Lg66rFJcoLxUO
w1ZZ+iEtNayOXmBrdD1H+dJ8tSvpDii85y4PEi/vmkO95Iba5eaC2mwqhfutjvNabJQRe97Wk7yU
e03GscvEpjHqCy8zm7HdLFqe4bPoR7bzJHO9s7ZU4r7xVaMHtjF0EL1+GISiewurshJJVe94onLk
ZjulmSJCNs48sA+q3CJkwa8jY/hoxI1Ba6sSfm1Qe3jD7qTNc/8OyYJp3ZgR+oV9mupOBVJFRXox
qol8zDJrqdssztR4t3rHwJnMirzCoB13wq1IZ6yssK4ay4eekpMyEMHnYF/5vRtRIhl94V+7tls2
mAyl1WTfde1cMkHp0rwIKLh6pW1ccC3v0PS9aLZVzuAmNN12GZ5yzJmgO3glU5YLakaj+KxTcy2H
BAeT6c7H/CI64qFTMhPMYwvQWhs680YaXrkg5QdZvOXJ6oA5sjgytnLRY/ttouu4Pc2bzsBpRG83
Rlo5NtTPxi1vE1fz8q005NR/VKOs1aGO+sEP8rgy6eBS9tEtTjLFgwmasuzohLuGgbCrfS7cWWrb
PLWlEyI6tT9aje+pTVarRG6tNfdzM1WDTshtSm/NABgqVCDj2cRVuZTVc0knv+y9wffktRxUpe8j
Jn90ZW6NZVBmRyTbJ73lt1+rtiriYBwmUzyjN6is4xJF1M+dGoDQbcEOISR1XudWdXWPZ3xhB9aY
LkX6HrQAiGhUrt1jZ+Sb75c8TUmVtDvMs9uJocbO6CtHbGpryI2wr/0cMr2a2EqiXlgVY2CMGi/S
xfL7sPfasXJwLKnwVLHbWDcPjuF86WzR14fGoDk4xoYozHsc8lrniI2FN2zNZfLmgDbJcj7zH3pg
pQXKD7hKbTFs8152n11MsYAMp7J/0qtyvJ8NkdSYbM6Zeyw1Q6s+DU6dyNAfJOOqpFJ1cedVzYCn
MLtYvsMMxTIeqYKVs+1ovYegHdA7YUNujLs4y7L6UhbGYLBdW8oNJEYSziYuqiW9Usorv4HROQ+T
D7oZynhhtOAzc/6myaXACtpN7WsXwzwaCYu5HQE2ovhIUye/JlPafjBZu9vSH086FqmmHPZoJPS3
szLT4jJdorw4NKZJ++ZGtFmPixdVOgN3n9lwLqe8JPOShPXsfhkYldCrRwsI+AUewk4U7fJSpgBl
SlNmxw5C1INR7sd6sbSgdPPMOA54FJkbjy/Ev7B71bj38aAkIis/N7J4V3IcaIFsc/ZtKoQh2meD
Jd+P5argsCezQpjSKllvYl97J6upqRqML4bFu9QqBrR7kk/ZDjLLpN/QbCYKIDRVkT1JuxQ23U+y
cFy5eiqd9wbNqb9J6Cr7jWlMsXkwR3MKGlBE5GZ4Ve2bouSZqxheU5RjKDLfdIMAmBuHkVYREcus
X9ZZBWHBjuM+u3BIHzY/4FtXvgW1a71tYoF9h2OeeeLoW5lsAr0raKoSrfbTyyz24/gYF9p4NfWW
KLfuoo/RUcMRyg3dNHeXa4YnCa7U+sir2WXL4O0dv03HICIgyz9Ghd0vx7RoRLqraOHxqhGT+w2K
wPAWUQzsidV++sgeU9+XVYVZLCesEJg95Xb8duyj5BogsqQN4Em8rarBMa9n0eXyCX8uUQRdPmKy
m4w4zRwt3b6QlrdvdScdbkGyOeNwIvLUsYj83AthvWpqxwxUdndTneFEG2XQFn6j1fPno8IRgZmh
Lavhwuk0ME+TCXq16y0ClN9ONXOVo0LxigeJblRHkGcshJ0yy839xE6eHNEzp31YD6nCujitsy7E
DtJfMEuxWlfxL+hZ2UeKSb8TU9H5F4th8wjYDcfr1jPSQlzjAVXs48Xg4cl0hjXCpuvGyC66BUfT
LQb5ERCRMpe5vx8Jm1w2nWXxpzep8SvvG49eh9Xal16v3PnhVA7/b2/wH6TmwBb8163Bfxaf4vpT
99J25PuP/OF76rwxHIw9/+wFLPHGtDwPTQuWny5F+YteQLwRBikwtAnwAAVdAe3kn82A/gYDbhd7
Uib6DONJKPobzYCx1vovewHfgpqGCvDkn2qhpj/rBXjoRRsxA23eD9/GT0mQbsUxPRbP4867SN/n
tMsvbsvd91/90vPgjFsKPezHBc/4nX2ilX1esKCyWqYostl0uXuQfm4Gf2shl25uNZl1fJL/uGEn
puULIumgJ4M1LWm5KdxuV3neR7/v72wZH369DF6zP95CFuJLRIKgg8caAj+qH28hA3srj2KCjsA0
nORO0wf8stxOLg+Mfrtqk5tJtlw1oMUFE7CJRHJISNUR90EcMjkuLeD3NF3aY5d1dX47VA77ioUX
IWOgHpv1gqIkxoWS2fhsBkk6veWH8ElyncV6GlK8Cilc5rAYANfypc0enAi+Tpon0x6KKVhMkvaM
2rrUC6fKnh6iscOqqq6ngw9HZAgzTe/kjgSq6qCqojv6crDeGY7qQrv3p4fMS9gF295MrND3Pedd
2XjGbTk6aWjbdXTFgD4tntQ0xZeim9z3zKWrcWOJqXnUNae5VLKzj5R3+cYQCGW29MCxupCQgr45
uvTIZNQ9ZHVTC5YsrRlf7NRQn+Kh9Lswykaf6ItCeH6Y6VN10FdiB0lp0zu5kj1AabW9c2KAuCsZ
JBqVgpinGGhvunQWT1EMccQDF7tuBzCVKU3L34AF6Vswsyo+iBPtJOmso75SUbAwy/FrXeEYxrCQ
8+kyb7KVvkKnAe3CObFaugiW0mZcyS5sshwBrtFdTCsVZqBXCMssTi6TynGfLH3sH4qVPFPlGte5
EmryxBw/RB5Y6UaLjTkUYDlXMbrf2/ZEx2mmqtwQwUnxUWo5jB1tgLyjVhqPZsgkDqx0birKa7u7
cu1CwbSTc7gws3jMVlaQxj0lO8q3mg9NP3S7vKLrBVBgekyvT/ERrVQWZ+UaDSvriCfUtUEQantH
qZmGc62pwFuZSmBHAud5c1DX+MfUN7Xp+pCazNkPzVnVB0Jn3GBe2U9qboZACmzkCLyAHZUBTl7A
O03fdyt3yl5ZVP2JUJWa86BtqxPRqrFlt8ML88lURnsbYY32yFQaNS0NUnHosWO9c1bmFluX8Syi
IkHmtDK78hPJC3Mi6ziVc7TrbA5OP0/9D92JGNauHLEmaaq3tl1A+MEFoSSxRRj3db8Sy9zMMcpA
ZvTYTjlO7wgszLbqREdrV2Ya5QUktWTlq2Un6lq5sticlc+m+qpcNpZmpe88IxpDe2W+kXPr7/uV
DTfX1vIbNC7r6xRJNEmdaSZhtygKWCFrGAnqW0dD80FnQLztFt8J3ZV2F3MIfCpPXDw8y9K72IOg
5524euNK2ytPDL5RMFo5OCuxr8Lu7jJbyX6TaczTxvDrPAYc8DRCK1dmIDtjBDya2PJ20Ruog1aT
u99yPBNDoxkbqIUryzCOsggLX01z5cYXmf15Skvjaig7rMaLpHnHQHnyAsMoDS3IUiv91A+TCGNE
FketsMf3UlnqWelt9FvWQQYRsZu8L+clucuNqfKoSCl/NlI2zeXcujSBpgKJDmIktR+cAcrU5YQt
4RyWgl+5ifMVOBKqBHwuXa0HuU9ERehOpabugtkEWO4KAD7nKwM09KOJr7YrhroJ13VozcUiLrMa
JTMeoF4PtYqJwdbrhuKtKWGxbmC2tp/TxB2/YGlQh8LK7IdMH/NHf6g7tcmLOkaqBaB7pdP5P5Oc
KW7yziCBJx4qsZLmIuxyberhO89OwTxcfYJBO+kYvHVGm11ZSQ+zJctnB4Z862rbxXGc0LejT3a9
hFPua0+UDG4I0FLCu6v6C7If7OOEpaMMXIzhnoql8sUr5jVnB/x6OmFLRvgt/bKNO/rZsG+olTNH
Cr1VPNfLhmPko5yG46/PwL9cAzsBfc2Y9LDT+PEEbKPGSLA1RKyaRAFicGDqV6qG9Te8KFO+X8WL
Fc7kWm1RD1Nns4JWfYB3fWVN1Waw+4DB1iZOxCulw2vXcybWmk1Hmcm6Wm9dee2z4T7/+n79rDPh
O/nn1ThnRRfMEaEIQSh4Z6Nibbqe6wRHt0U9S9XvJyt2IGrKVxZ95aKcM4iC89xdLDrrjecNKSxg
FKFd+sqDcFbcnX9N6xD7pXgnSTJ48DprOBbS1ObKIYaoz+QrX89rq1g/rtJHpayTmVX0vrs22M5y
H5Jqff/rL+m1Vc5eHAGtoo0Y5WwW405aRyu5ZvL46yV+SoA5vZwvHoSzYjjx7UXXNbyCkyvzQt+2
92m8JrFMBDhpgUIlbQXiczJtxOfXpT6vPQ9nio2o1mtVKta2m2XLIJDxjrX59fW9dgvXt/pFCW7a
o5U1BbfQZjxHkk4z4Jqiv+awc4ZAuj89dWebQ5PbernYXAnW0numBRj9YxQATRjj5ZBJkovEJruI
SUb69eWdWohf7ErO2T6RNZac5ML1dRd9mN0pc9PeJO/HG1wKLuynDLnrY3UTiY29hM7dr9d+5dae
922y0HozXpdOO+V+GfECPvoG1RSTEbCbf2ctj3IP2fLas/74Napp8LTCYy3DmDZyxMeFsbVr3f4b
q7j0vWtWBKr6s3fBinBPqzskb3juKhwv8iyI7NcuZX2of/rGXixy/tDDZAWCQDGBjKYHlZf7PqsP
hmV3R1glrxy9f/kduZy9eHiQVHryfHjx+Me9pgzXZ7FyUZdptm+oHwzPfuUl+8vD5MUqZ/sUBB6z
iyfumxGXAA5wHvWBnDW8gu202up+ei3z17yYzPWw+Pk+/vPSzr4sgu5rWxtYVN+DIzbH5crfFbt4
wgNnfKtt27D5FEOTCaBjI/lNw2Q8vpbH+hfCOk7RFxd+9l0mbM99y0gZ29Dkbvzm/1Y/MOIOzTvx
mCGx3sxPcv+qD8prF372LrTSrwup1rvtZ/4xGXq9CaZeFLivYwttMJa9Hglt2zauHh+ZGUC5MfX0
KPRJHf7++wKO6zmOIFQVOeOPb2WrD5mflOx60D1gZpfBAERayNdSyv7qjXm5zNld9oxEb12LeY0+
DhuL/l2tTK7oLSPKV7aZv9xOXy51dm8JsDCmqOaK+pBmr7jDMnJb5IFxic55O7/3nV19l239MJcb
8+G/djPPjhBrFJFTtyydNpJlDWvXSOVsuqrY/nqhvzp1X17j2ZFhi9SAHMftrIX7cdbwOxDFKxvp
K0ucpyB6RuGNKl+PQ997TscROCh7e7qKvzXn/e8WXgUdQ/CO/OsR7r5O/+//6X6Y4H7/kd9HuLbz
BkE2Iy4wp9PAlur2d+Nox3qDzhbzvdWyCphvFfmiJTzFUxnmG8SpFCmMeUlxxHv6xTD3ZB1triZi
hm77TIL/zjDXPjVaL7ZlpL6Yg1lwsRAb0++t4+aXBRfjw4ZIhJi5DAlXH+qkYmOquz6uMaCsKtkD
QmvJb3a8gBV1vNpf9Ijshb3jZEN8qcXSA3CerNnfl51U3rYfHL3DBHSs1QMCuomQEEie7XwpZbaE
laYlDqoZtZSBHgmjuegMv1kJ+7hVBZasIU1rYFMwIbWptvdWPcKZAPQioCIHPBlDevtivE1tbRx3
sE8Hkg59zByQEeVOPoTCHLXfLK9E4uCOi0ZYlcIZdbjIGD72G5s/Afvzxpw+L9acWlu79SDCWXk6
PS2yVTNeCW2mLnNsPu5FjHJoqzWZOzxC74WeCjQCV1ROlhy3OT6WqMr4NeXWhltWhxop6bBHnXp6
ytwx+5TPdiNDoC+waXtRkaSfdkFVln5NkrGX3I52ROJMn+sZvmOI51HRXxKBUO31xu/f23qn0O3F
tUlYvQLsBb3rF+9GyHGTIheNvmoN6VEbLcvd8YrkjoExhiOzPtTSSYxXZlS0c2hldYTZVxnlBmOt
wX7rx5BY+MT5+IRwrUUrnzGd2unL7IhtS3mjh5obad7tIOvoY2SkXrbr+C2kbxT+slzpKAHvyYuR
d7mXIln1DHGjHHFnEY49CXFXishqNgMiUyiRjZi+eNrs8Rdu3Hyh0ijQ9VVu3j9Eg1ZPN60eRV+8
QXbdZeTrpB6hSfRh1xdma95XjteL48L8YN5mzHl13Pc7HM4esFDCvzdv/MpFsORygAm49NOuJbZC
hBNhClmKevDgzTUZLIgU0M6UXK2PvJCB5sWoYZDRX2mJjVarjpGB3eijk6ibgccn2VWdn4LEZX5m
XijR+9GWUbTXXaPsksV1X/Ya2TqM92uuMB5d3fku5OCB09VxwOcmvxJV67o81gUS17jSEKp5DX9h
507BvfZnHsZ4NBwPrnq3Eo8hkcTXtRDK3daoWOOjxnwXVvo09+ADTpSTsxCnHgBeXQ8Fz7lwIncX
OzVM5a4yCvOWFOrOxp+AuNXhqGcup3uGa2P5DE8BXHhBi9TuLR9I8pBYOW+3TZSRDPSlb7V91bFm
wLsGROzrVeSS1+20w3ZGLCQ3ObLI4kDUXj5vmmpABOcxRPODpgJpJFPMrqIL329yuV0Dhj/Ffjne
1kYT3eaCoWDA62IOYVTnSXVVQPX1gpFp+wfIJhpbTS3H294n3S8srFmalw7saH3Tubl/42Wj9s7X
GuKQjbKW6+bSKrRHkIt5l4emsR8Tsxhy3C7IrArqfmSgno52ogK4atEQ+Gkm3T37T9Y9t0ucO1eN
3tbvGo3h47Up2X7Dsi87I8gcLEt6orTy0LSNQgGx5o4TlFM+gB/bIgY70MR2gF+wXLSlhLTKxLeT
EIYha5DY5RckyiTMZoa3WitrZPij0DVvm7l6me1bf4bv25jJIu/R6A4WU26zvbSl8DQo/pq3HHox
4HmgFq2yDzWJGFhF44OGv32LdIYMjFLeWIntamELSUYFRc0Wu2UOyBYKuu+22xn9ExHrk+fDU2k6
/XPuqRRfev6M0Va3JjyTWvOBcmtlrg/eAG/vcXT8HvZ7UdtqN6hmxG8NUyjMhVxvedbcEUHWPNr+
DhL0PAU1gDOYvO/UF11S2fr1bLPTXkCIwc8AnCX+EkM7w/uwLaflYHvC5+HJcy3f1fqKJ+uVTmAR
LX5dXHTTgExqbKC+r8qCsZvW9LMEcXkVVyvfwWJOX2pW9CSSIf7iNan3YPW1k1dIyVzeIpJAPHJx
THtBIW/a6FkFDIgysNeX5dOCXEDdWz2uNLeR3efzAaZfUweWM/JfAqQN5SMpapFK9hnzpyQNRJzk
2aU1pZV1k8Tc341teBPPvVmXsPGxiPvAJjaoXdkb4rnGsQKFKcN9L4jRc3Sfplm77CBGIbht2zpX
D32WZnOgQQZ89mkBqFHtBFnTnCG/36eWNs+fGnvIE0hBgIHAPP2yWknVnnGVGmXHhMefy+KWXUGa
fEirqyFKJZnzTjebagkSXxX+1ZjC4N/3yayrLYTz0bhaQDvIhS2MSlwWZm4SqI1KGRVrVtXaDuV0
l+LMDQmqvQWm06b94k6t/K2G+M7wY3LQzzYnumErdY2g1UxLYQLkYGOPMORTb+NUhBTypDVk+fi5
m8LlW8fvfGDI9n73TV/KqDx4hdSrYFlLiA1jZjhR4ETxCgBiuXCv94lhXSugOgxyTizLpIMCf+mL
er1TPFVdcSuZLzT7xChsSJpaUiGvn82GPEWtrXCpG8yyQYIcU3zdwqobYWmnHBhovE2ePrefFC4T
iwIXKIA4+mtB70d0C2KxL57RT/qNpinHfDTFMqpNiaqYsyDj6dtIagYzzAGBcRJQ/QLflXw8ez9E
iS4vHJId5Z0aQTAOrROj6liUZYz3me24/XFW8RDfc2gK9xqT6La9UkPLtLlTS+Xu5mnSkqsOHol7
qeF/QM7c1GPDYAO52ReqGiBgEO0GUUwwgDeCUXfNDxD4qTdGBJT1RvRzZt4SaGTYN3xtg4ekMo6T
u0rPkWA7xryUxzhvy+htJUb2taHShm0l0tq/ZKu0ine6Myvn4FfSM7eNZuZjmCLMNrZs0q5Eqdou
ToJGjb0VQSC6pM+xOVsTbiFZCZSEdgxuTJNkCDOjqNFu4JfSQCN9da48lEzL99bnbzUN/zNzcS04
2QwK/nVr8fhVxmnz9WVv8fvP/EEPcWkSsNvF6/b3LuHP3mIlithQPpDTG7igei4d+B+9hf8Gr8s1
eOaUOvM9seZPoojxhrgc3nB8/D3dpCf4O73F+cSHz0Uy75rNix2thbn9WYfcmGCIpaOgR1+MSzAE
c1A+FGENnLrNA3szEhmewy/AdRALmJ3AxbR9fnHL/oI58pNDlOGsLvAG1Jc1QPgnB/AZcbHIxYDx
xhETmNVGydkCZRjX6asW+udDtfOlzoZqrTcBmVOmAIy6d2RA7vD6aAKFOMqvvacKMWpHjfraAIQG
8oepGqv6nm+cPNyxtTxP50aNRvDgeoGrxyeuPiR7XqKL3FoBvOg8mLzvb+QPQdUvuTj4pv96RXv9
RC9GlHa1QIOAd7KhOjKeelSpu4WoytBsunmr5iXfzrFM95XX60E2Vskd0X75B4G5CvVDobZt2fg7
0ffTUZvT5rLV4BvTR5X5Z9XVsyAs1LS04yw9e9pEkCkht6ZZ/rAUM9tL2o2tdqUmv3W3YL1du9Hd
EkKQhIryORMqDxwy3258AGjEoMOgvpImLOkCx6F/NPMWq/sYKxrjnrQDJT+UcjFgi0QWm+Amyis4
zzqE4/m2gu8PJ0Lq7UN5Qli9FWyN53FKIMPmRTgPQ3UNUVXdT5mC+b5Ctai6noXE+YHRKnzQE6pr
nxDefgV7mRZbj7RWqyT+hAavRMm7aRpHBFCt5iwbO3GApYwVRu4mZ37WVmi5OKHMlbHYvzWp9MsN
dEr7wV8B6dZoxy/lClJbJ7yaBg/97wnFjlsA7Q6KpxegU4gvqxPi3Z/Qb8eM/Ce9qOuH0jMGiU8G
IHnZkVIZzMRAtAdxwtGrE6bun/D15IS1D1qn4IkrfGuhVZuLvMYao/9gnVD65YTYYzllA+Fnc3Tt
4Hp4wJmlDFJDx+hcGTwLZtFcE95ZQhBGWh66E2cjPsJRAI+5uMMWdz7MJjJNIuJUiD1piaky5lLk
80IBb9Fem7Ap0F3eDB1OFUJZot2atFb4sI1lyIajH+KysD6gLS33aENTBJJaRluDY0CNRJm+CuKJ
BwV+Uw2NfFzGsosfIFSj4DPtOPcD22vMLRIOxrCLKQIdyD5sPNldpMS6k3CaDsku0Yr50dNV/9xG
Hiq2suyCokm7sI2IsIXbC4drSpJhA7e6Ki/MfBq0z8jOq2s/b3X3iO4CGeuQ9jeJqSE816UyHyn9
5ByQMhg9da2/PFiV47+3Fmd+QvEoPkxsZluo2SRoDqV4l2ra9Ii3z9q3GaP+VBrcCdgF3pEIkfZq
qnT9RjR5+w5hzvyRErX4kukRNr+V6G+Il41uYYZSLhMwi8cE+kR3R5Jddh+pObkpbc3+JIYpv4qr
zLiNwYE/4nsg7/HnkiENQHGdpFp38CaJmYg/JcEyj82BGgcv2Tz3dj399W5qYv1ebxw8W5C4rDHO
zkwK54KYDuYPAlRVX5rwqYh+tckq85xl59S1Gyy0D0G6wEQnhTTfFD5Kx6L1v8Q5Mxg4sfZWFxVU
aQw/NobsES23iDbdvs32UWaqg6eN3sEZO/OTEymCIsekhLfmzkdcV+Jj49YSuXKMx7PnxNustPKD
q+roUA9rnEeREmvsu8jb0xZm+6b26zmQlpMcPEcuR98pu4NgInWAKkMCAnZpF2nWlbu2TNWOjHT9
3a+PsJ/2W3AtGJuCgDfIgoJj/cf9NprarjUUvvWukju3am9rUzzqhXmxUkXmqiKl1PxQzfZNOjzF
pb6BzN/q/UbGdy5voj16YQTKWFWPRn6Z+Nm2p2t1yqskfyi8g4nZcc3NG/yP5ajvpGQrEvtoJdB7
TtARz0IQc1BDGMz1x9Sb9nqibX3rlqlF2HdW4CZ3olarciZcc6b9+R5l7ubXd+Bno3MkcWs1QsVi
QBXxz4b8Fuf7ODuccauxfYZ81tmuJqp26BJosATCxh/5VS9cxq8/HKzc9h8WPSteNKEikXosOu2K
Jxcbs3A58GpD+9qulrSv+/f/hJr8sKBzbvoYlTW2fznfs7UgBi21o9DezYm6Kno9/C/dULhiPz5S
VQFHofG5ttWS1g2KMGm3TMiujMDc5I9G9mptZJ6XKevd5PlFVAHy5FEZ/rhiO6lEd5HWUaZotyO6
9jmYQnxjULltOD13PmQjO8BELWSLsLbzwQAQD143xl3XeTHtds8/xxk05fI/z0xIHXbGRziDT5nz
Fk71t3/j/r682rMH1u5IyJ6109VOYao5WK7TkHKZ5eLv6PTxDHW+02j+Vqf03w1eMWFac2v+dQ/0
Qjz7jy/1Px6H4mU79PuP/94OoaH1TVATqt0Vy8BW9M92yBFvKI1XyAQugs5OyvP+RztkeOu/W5sl
yPHMqj2emD/aIdN+AxOO9CDHQlLh8vD+nXbIctbX6sXDR6gNzHJUvuRS0JYhVvzxJfCnyW/4jCqs
BiZZ28Vnnv95jjU/f2B6Qg54qOZ1SNlnHE+3lAMxDjAFdNnyInexE7yosZlx39tak1BD5rHWeVuR
W512pzdDl3yezc6xP61MNOfjoJi+BSnGC0zYNMSx5mq5GffGnZ3PDaQPzDXb6WMNL7HfwsnGP4Ms
wc7Z5nNOBq9AfItuqffGcmuNplffDWU0jPs57oxyqzuqWPaJZcQ0dcojB5yQcelfMjIZ/SfqhgK6
XZ5hUhQtlSlvdb9NQGQQGTfGc95hjkJFDpcouixdvp0Phmq0JBxxTXDDwm2aYj2VRXwhZMrssGvt
2HtL/FD3EZYwg5+uj+y3Y5SA5YhipIYZ59GvrxiKyR1oklNgdgmv985TdkKmdhe300Ev3Q5tbIkK
B+lm7w2bFkw+2c3f5x5x34/1VvkwqkNZkoO0NbIyJi7kNDSpTwOUqTY6c5f7ppm+g3bMpGVhZofx
XZFG8V3WxRkMglqQuQDBGKDjdiQZmZGNR9OyFTN23Htxmu2MpzmPXeHCcSFO8584jvMBK688dQ+l
KIrlFp/QJjvSarXRHhN4U79ocSxil8ybsd4xcWd2BJzF1xZjneMzUm8reUWB43qbfPEk3gE05QxD
HWINVs1PrGd8mHxxVtVhngA06Ezv0yD32nmhZl6keKzTWrr3Y5yM8KMRUIHDjQmi1HBGNqXv9QqL
WrizK2FkdBehP8yFNJab4f9xd17NcSPJFv5F2IA3r2i0pZFIiXIviBGlgfcev/5+oGZG3SCmsdK+
3afdCMUwuwpZWVmZJ88JEyE+yllVvBte5pnyJg3rJ2gYmXMC/j/yO17mn7qXWShmypiLStWqsr7C
4WZ1G1EXVB7/RlopDvKQTFNpvRsajvYyZVVoXamDzbd65pWMUYtO9HKseiPBHx9uxpepLb/PhO6U
uooP/cnLYFc2iv6dFzPt1VCMyzbpjykw1RPqT4AAgzcy/F90zKDiffbjipFp1WzzP8PaLeBJFBMl
cSqr1wrqjzztbV0Ix8IWk7w29npntmCTfwyoZaU63skerEkUFvp4OA4vA23khcp3ZKnxjyAUOvW+
7VKAm31gGIR/CMvNYxz5iumouSXIW11JqCkWZhZAEyQM43dIjsrsXT5aZndTv4zeZWPq9vcAnhjJ
Y66aYr+S94GwC5KSWrPX0bVv9JLyeGpYgrex3FopmV0Oen9fBlD2bCgI1uDLyhD8STN2emcXQ9Ml
bzuhqKnRiowQbL0ktL4yXOjiK0oNncwHL3CL6jbPtRwUu4Cqu+hC21lN/mrGY8e9FoFstpxC7ngP
2aKip+2NGdZRQa/I8FSnMgWI88osKJi3bTy5cqitq271ofZoqlXbOkjD7zz8tBYWnt6HGF9ItA71
91CH/DkrUsEGhlxO+m0UvJ1KEFNkKkTm7nlQmBlRSuMH7JS47Yx9PAaqt1XksNDetqlpVBQjmqhy
aPwW1b5OfcW/zUcUWJwm8a3SSeW437VS3U31/2BsHTPN1ezUoVyfMic+dvKmE7RGtwVLbT1HkWiM
b7tOiOXHVCusP5NS5q1hSX7r7guBWumNbOVt9TQkTHufoGhsoIeF6tfd01hNsqMYuIq0UZlfeurd
3Ir3SKvpjA5IkD3asUZj8sDD2jWZN/X12u6NUvpU0gQMNgZhkMZv2VfJnn51aUA+GkGT2Ij0iW2m
ct33bdPp70Dkj+9bXfbCvZZFaXbwcjlCBMuvvyn6kN81XROLIK6Z2NzwtvNUJkCzpN8OdY+mBSL0
TF1CsWYk2zpKagXlXMTsD2MZp8KNrqahB/eOMRa7AdIbf2MJdc8jDL6dJ6VKIXQ28t6HkYb5UxDt
oQVLYmHWVXs3Ajwq31ZtZUo3eSd0zQc3YZbomCpFod6IQsmkNXoXZXkzKnnXPnb8Qv3BHydOLNdl
5ucQKOOQvs/S2vMc2RT8wSndmpIT0VwtN0lXd3AIwJkWPvklSPmnopSykL8paAnDUlLT3ftVM4Sn
uCZM3Mi91o+3da30H6XeYJi4gnzQ2xnG0LxPS7XxtpEZ9fIpMkwE6HpTD9wDZP+DuGGUOZO2hpBu
By0/0TON6FeozBvf0rVoaqePs4ECl9uk4P0jLehOsFWnL5RQhn8nptNMelfmWbstW6sxdqoLJzPY
i1Gyc6U14V9AD8d60PNWpFBUDvpf42e/lCr+/yyqk+KR9f17Pmn/4Qd/XKSQL//B3wV1+FQ0Rigt
QD8mAmoGj5i/Vd71/+hMKsDdTqaIlPs5WMf8j6YoTPKZomhAy48S2M8MEhoWKFpILkn2UKeb/rtf
mLycVZh5NaGZCl5IpM4L44s5qwSkgpIyFU29EqHg4K5xPeODhdjcHXCK4S0wnXAfR5X61lRRTzrb
prc/ctTzqu/s2TRZnh5GGjghkYLzCwzvrOZLAVexAhPlYnn80rufdUC9EJCvvfPXrMzWZ6gRb1J9
wn3TNr6HiHQXOwhObxUYtTbFEUz23nLWcKlzTOjL2iatWNmEYGRSX7rMyjt3Yt7OsTo8tM7odHtI
J0KntQun/1M5+YeY16j27fp+zt/Dr4zOX4jMgQuMOmJ032y1HaJjot1WG1exgy+602+kTeaM2+ZW
ONUP4iG8axLGyRzn+q+YVRzmP+Klf3P2VQe4M3Nf50d0XnxQ4F3LoJMzqq/MzaxYWt5k+CUANYsK
XYoJI3tmCso4kqtBwdTGfTBP/TE4tR9r5JPMN64t2+Vd2Ntrum5L7sTIzD82pwrPmU2P10yUANBh
imwYv1iuaxwpCFeOSFHwx+v7X7siy6YobSDwAJ7vRdj5zJSh5wxlJPhQJH4RtDdV/1EkV7/+teYz
Cz8+F5ympkFHm8nJ2R4qnhvrccPnmmTxGMyq0GNPnirgRODBbG1vnMxdd5M/J7+qNPhi2YQDiq4h
YERmwi53UopI64WXgwlh2wg/2cRSZmx129rHW2+3BtNe8EvGz3jKo2gDU9y83tfHht4aBQstATSN
6mj7JrOB4vsAkoKVPZ3Gps6e5NPKzkypcz3qpAO2FsE0aDM+tWnxSm+v7WHz2fv765ZeN0NNhD9E
rCkIpBLIZ3volb4P2QJjzjSCMlt4lpGRkQ7ZXXSnfzO+3Cqn5na4hS7iSf4Y7zuO5Ir7zC4PBhhU
Wrv6RDAmKRRCZt4DcbUrK+AO7Jw6tTvuYXgJVcU2B4iEzHLT6iuq86/FzF8MUvCwRAb8wJZeOk1l
ZBbcF3BlyNm7gnZL3LTHLEY0xCjtjNF9LzTtVI/3qdmeQGDsrcraBYwPR0w/BLl6TKqPRv8HvKWw
X6YreOeX73r23f/ajX9+3JwLUHcrRpgyflyDiIk9ottcnKqnr2BFkq0PEyAYiz9JruMP/TZz4ofs
rXzw74a1qbTFbwJ5G44BFaKsz26BEgq+UlZqwKvV0ZXMPccbIs8B9iVhwxvVBp6x4gVz8oYfCz8z
OXNDOTObNEgwqfI4hrdsk9yTrELjQmlWQpW1OspOHNnGSoCcHelXZmfO4I2mQZsT74t5BLfBZ0DJ
TiZ/HT1jZYELhqBwQACXQIXa4HxO0qpMSG1IqyF1KxiXhyZFKrfdeBNbH64f6OnbzDwIsg0Gf+jA
g7aZ46bToZBAQfL71bH0HlsxmAjwQ0eTPKQM4jh8J1bm/XWT6oJJjTQMaCltEG0+HBQIzNAHnUkt
JM4egvC+7vWVRb12SI0UluySOxp+HHEWJDTX8gjIiQ6rmJfyPNQOUIN/zvTxVOntUyCbB2RKD9dX
9XojsYk1A0VUC36S6W49uztbSDdyj8lvGw2Yp7DQT4Yf3EEwcQrM4l40o2/Xzb3exEtzkwOdmdMa
hTJNFwPgrNvNaCXIW/ziDJfEe04Etw8q40V2fubrBqI9hl4U0G3k5p1uhFRWES4HABKv3F4LS4GG
BewHNW9ahMY8wek1M0VbiJkTV37K1OioKOWKuPGaienfz3YroueIYglAZFyms+Fl2jV+/Hz9i7w+
sgRAhvg4RbCiwOVxaSN2kzTO5Vij6OyJTqAgVR7ot6pBOmWN4hoN7Ctr3Pk6ryhyUMUAJTHfNHQa
OxQ4ZFsvuvvGBQgtaNleaLtiK9SKsBKOXu2fJhmyJDGlgTwSJ2p2oBor9mXLF0W7acZNX3xIzLWB
WUVmey4C0czE9O9nnyjoFAWsOLQfw0nf50d1oxxAXMDoGmzTXfo23UUP1n12Gg/mrfJgontePgw7
KEhs+SZ9ku89GlS/0WiTNMlE35i7n6QRbbHZ1WbkbdOgFCPaGcjnKIofpeQbdHh/XHedVzqXUJxC
1YNYnQ5rqm5MjEjni69AxUpNwhREMXTNLVJfRk1nwwWIMerao+xmqV3EJpJAlVjsTCr4W8BSEOWl
uUnlOFh7B7y+Xvk9VAooTCsQSb8i9knVKOF9wENZs0ERANilxekec9CbtrxL0Gy1jmvsSKs2Z1e6
YvjZWHTYBI/bPyOptWv23gnsObzZexoTB/+U/WrMnpbJM4dWG/UOKgKX2x5LXafCWQNnD+3aWPve
uki5tZ+sPmTAvtxe/8jTH7t08Atj8ysdbHmdwBvK+mTz5MYpilPRewF4jxQaf5pC/aABFaLqWPzy
2b20Ozu7ZVNAL1dNRQ8r2vWauBlWWSPWljY7u+ooNGNSsDR4V+HBbvpTD6TS7oX8tmpy8mAVMnPV
k2woPVc+4StUxXR0uKVUmYk1Duq87lEVtSAFSshT4+VRl2xDR9iox34zPeqEo76SvMyeyFi6NDcL
CAP19qrS2U0LxKcZuo6u4Sypv+Isq8uan4ZgQCalZFn1rtsqVJD6m+DO2Ko2smO79Gntrfo6wF8u
a3YSioAdbhPMhePHSHmspK/XnX/l77+wiJ9F9zSBhT0P+fu9F92Mfv1FFgmo120sR5CfrjAvBKlJ
A0xew0i7S4/Bo7r1tiDytK0I2STY3I7Jv4Ny/B+Nzny/sJqwGgwconTMh95RHG9b34AHdTKeIIAS
D9IK/8HqMmdXP8SOBCidZWpcCvaEPwngc7JRwbSlTfVevhGcX6xB/eX1oLco2EDQPa97QX4aQn7K
IlH02A3BAwMiWy19d30rX2XQ09GiLm1OuTuZxiyDFtskCFK0MO3Q1aGscOMtGn97Tck/K7GBxGkO
Q9Z1i4teeWZxdu3mpR4ZViO0yHnoSHQ3vXmLNITx/rqVxZBxZmUWMpICIKxWsi4lfzA8EdWbzBal
lexz0YhGRYT6/URGNIvyBeP5kTpVJgPpSCK18dC1gXT3N1ZyZmTmeV7nwi4euCgMeACe4iZpwbuq
+rYw+24lAK6tZ/p0ZwEjUisN+VFMZQoxbxo6pVg/emsesHhzna1o+hlnZtwyCXWzwkyuUeFhztav
fVvXn02V6nn3NcvfCflaMr18gHXI7IHyMDw9jTWcG2X0LaaHZzLQc1vuvHv9lO78nf6t3ehEd/F2
XaRh0c/PDM48MNTAExeUru1BGUC5R7dWk3/4Ddc4MzG7r/SxBC08YqLqjXstNE+RCYxfX6O2nFfg
f0QiHRVi3os8S5WZCw6+BoYZwn0ArvZEHJTueDJY22Zn7Kujss12kWM5a1XPf/liP63OvLENCpC/
VPiAbpZH8Wk8ZJtg793y2D+WD5PFZq3OubrQmWeKctcmSHROTiJ9kgntUEHsJvjdeGLyg1lq8bbd
53tz5dytLnXmnGif5mjRvCxV2SmOdJjqiIXDKN6jPAma7LuHX/YcuH9pBkomJ4K5ucvToPiDMSgF
qjxm4+91XTjkMbOjqvfndTNLC7N4zlCRV1GZ4P9e2pEHRm+LqUGW3sLWzdoOJsKENnKEMLV4mwLE
yX5NjHzhSruwOfObcAzGPjDzgXlmk3HQKgeFAuij1/JjwBz605h0hYXkLliblavtFcEWiSqjzFA2
0LOdDsvMf5o+G3wpZbnNpnaQoNzIBbpHzA6lYI7NY7cb6Ljs9V20i++61VbL9NFmj50L6zMvGmEm
7A2ZQes2sWJADyODiXZhaYO0b+nWeRsKaegWdr2lCJtRl6L3ddXV+U1fGF4NWT4AsF+/uyjL6RQ7
edYqcAJefn4B/GqneyCHZGb/Suk5hnpQCddesdOuztctUTaj7Q6oC5KzSyuoM0Dm5BbMBzSDyTxv
oW0RWRK2hiWPu+sOveRb1BpFZuegjQJyd2mKD6/B7h5zbgI/3oLjFT9lcDztTVSlbeQsKzgyW31/
3ejCTUI9kLcWoZ7hOnm2vlwVBVOcjOp9OKE5naSX1jx3yphf7eGZjdlVotEus6wIuSxDiEA2+d+1
Jjq5VfnEK4UhheYuKMKPbV70tmi020jy041ag0q8vtLJQ6/9ipm/MCQgSWmeDLbYD/uxUJDlZiZV
ZC5O/HTd0uKewlhCpR/BYHNegh/QBolibQoSw/eWXo5U1yuusmzBItWQZYMC08xVlMCDpKLHAgIK
NjQStsC76Poilhyfir7MWC/Nanne7EShXTAHge0aNc825CcBcLwufv3fjMw8I4gR1GEKfCAh/Bhm
dwaMADU6mdeNLJ0rKMgNyLpp8/MQuTxXolwgp5MzBRIjdSpJ90i525XwzRgbbl1re93Y0raBsBah
O9dESZo/WeMmL5AM4Dy5qW8HJmoG5beg+/O6kaXPf25kOnBnSW6li6piTkZGN0FTJnG6/Fd7BVw2
7BYAIigucLLZnjWZYkDAj4UeuQENIcxabY4yj9LfWAgzsJRIGcQlil8upM7B4HaRDu9v4J4ks96l
4lozYumDUEsCSo8mpAmeZmZi9ACWwguDYmH0BtmZU+Yycevpne5cX8trQ7T1KCkr4PEVk5rxpaG4
jmofNrUJgKu9ScXmKUyqu7hU3v2GGVj2JSiaJkzYzIw5em7lGpzL2o9PUCYfCpM7P4lX2uSLqzkz
M3Mxxu4Eo7AwUxblN5Bk28ZsHvTQWGl4Twf8MiizaTT0qMqjf/KqxwIhW6uLU1Cuav8T7AQfdMX/
5jXFTosAuioWzwD1l3tHGDyzac0oawfPb/u85kPlBfxMqh+PoNf1lQP0+raZjOiMfiDwpxEOLr3B
9MtqQASWOFCT2htVdurhCC+l/lHRYan4DZ8wDCAUHCNkYmdXW0rxCGUOwijoPLuPNcYb/K3brNSp
XkcdlkQSaGhU17EzO6x5IEY60rrEBKpyb6y8Tm7GntmL62tZKJTi27SmJHycF+F853jN1q3QKx1P
s2zcaLvgZG36jf7c3MJq46zPt83xS1ibDBKEJpim+oK8PI+mJiTcVprLlHPojdS3EvpcdrB1ndqu
t7DbkSjcTzwAxeH6Qhe288Ls9O9nQRzKUw8eMMzKsIikQ7Ob4C7XTSw44dTvguZgas+/qiEJea3k
ggI8u46+pOb3oDb3ufQGNqDjdTuLS5FlSVY1QGbcGZdLaWVEaeuQT+ar/m2cT8zoawS1i0v5aWIO
jNGaYZQQwaXXi/KAZsFiX7zzcncDcZBzfTGv0wXcQWWik4wYsNeLf559F7EPLHGAP8WWh3oPHPsx
TjSkYMsdzOiOkUa76+YW3nWX9mZ+kJdDaZYer6mhsFJAtE0XSIoTxGhoM6quQeMmKE1zC0GU9tB2
VoogRzs+mY27ibLyq6pXH6wIvWk79PvoY2cqOYMMUgPEPGD8+o8oFlLzdz732Q7NYltaeKkeKOyQ
ajKN0cB5pa2wSb/cYrN74eIjTO5w9hHkSEuzUMZE/yw8owUg+eig3fXRptOmeryt2tLGOoWHtN+a
9UH2bamwxZvio7CCM1goMlx+nVnQi43BSItprdOMr7g1DsFDtJ8kYaGDvZFvrONa33w5HKkcVhkM
D08y5XLpAa15UWqwqDT2hGqsNsVT1tvtod0Ut/Uf4SHblXfxfq11unDhs+M/zc7csADa6OYDZtHf
s5FE2xglGtj5WjL+ihn1Jdqe2Zk5T58LXhxOdqYNFex8p5tbCAmyve40QIuHY38H2A5apny1eLPQ
ledjckXqiCYTFeft4SpQdWUYgPR2cLr0x4jWYrKJNsmELXtY49edgt4rFzYN4KlQD4oU8i+/o4xO
pisq1tS8qo/VPtp3OxWk+FqBYnlRZ3ZmmRrDVwhAW9iZ+qWw1Tn1V4MLk7b+TnCkzyvRajHUn1mb
eWc7VEleVlibRrStT+Hn8nOwFTbNrt0Kexg2y/UC5rRRrzaSggi7KDFEO8cXi6qbMXuIyfiI8Pyd
7xAFdv4hfYAjcuXClNZszTazV72+g3NhWh4TNd+UgzCh/B/LB2919nzxwJ0ta7aTVS9orhxOO2k+
a+NzC1+gqn9Z+VxLRsgIyQImsSoqpZdOWJupaFD8/eEcGh3NP9Vxkzp0JxzzjV4+TExH4dPqIV/y
knOzs0Oepm0bdhlmzTtICgCyAmvajIeJACiyjtJWtBGvXvt2SykCL18NBaUXJPHs23koANcw15DH
vTH3yo7KCNqXZHHhh7G0ocSYbO7Tp9VewvR35/55bnf2IZO2oK5UYpeB0Q2qVixU4Ioy9rIjHv6a
p/9XRP/i9XBubfZF1biOE7XCmntn7sPQ9j/LW+WQ7d33+u2wk7gOeUtN0txr27t0NMDWkCCbIIng
z7p0JW0w1K6Hyc9uTuPO2BV799a/nyjRhdWjseg+Z6Zm+aRlonsUToo+nuJt8wZsdpxuV07GwssT
sPnfy6GYermcXizisuleApkDe8dncCbvwmCnJCD6bXhw+02/nQgfPOQWrQ+ruzk5xSunOTM/ux2y
UmpdJm1ImY8a5WsuCNeR7uU32l47oQVz8+sNfybWz+zNDodiRkwGSpO9SdfGY1gj0GGfiuzr27qU
PJ+bmZ2FSIUCsvAxY41vhf45Vv2NCJd7ZjLe2K7YWgzW58ZmR0FLDCFxW9yk0uz8mECiJj36H8Rd
veH1u+Yvkz9c+2CzkJbLf/tLeERg812yeYYwepc/rXWYFu/z81XNUt8AaiEKE6xqUHf5Md8x8bmp
hwMsp7RDURVd615PP/zawmYZrjrmTWRMeYqa5O/1PEOvbnxIkRlf+1xrhmYBRGVKW3VdFta37/S9
vI227pHjNj4Wz4hfG0y6OCARnbUNvR5MqF9cHvRYriMlQOLMzs3Rbq2PubQ2RbZ48fw8Wy9kf2eP
FTTbi7CIsVCKoAskB+oup2FWuu69FbDa8lpoD2nmy2DGzAkLtYdlOeCtKGufdCmwU3XFwPJSzOnl
AVqUKYLLzXIHPSbykp2XAgocWWZXIzxecbLxveP1SLF8kQHG/dvU7PRafiPmo0yoML8E9LfuBRsO
xr353to8F59g3tlnTvRu7fpc3sCfRmcbqPiJqNb+9MpBbi/P6q2RtM7Kwpb9/KeN2QGWygEZwMnP
mWfaRzflG+mmPXh7ZS/uZEe/kQ/dR2ulWvsvQeOnzdkhDgSV6RL4xV5eVZITbGEhEI/tFlKoU/Ex
W3sVL4f5n+ZmR3mI5CbuLMxJb6isw90c3E9Dsd4Xg+uztotPcAKn1FYJxcFu7UD/S9z/aX12ovPG
8BCHwfoUitMdtFDO8/SGy96s3ZprTqrOsgRmdjRY8PEXONToux+lQ/Dk7YXIrpx2K/La8XbacbhZ
XeJyevDPEucYihQJUHhksDs96sQ/staBqNCpeCBnCuhUez3nWnyYgyv4+zzO+TO9quNATi6UQ592
qpCdgrtcePS+q2+pLA+fXFu0/ZMSOiNp9f76mVk8ljIlN4N2KaO482yotWDn87mDuu7RC79a7VqF
fM3ALP2xMsvwNZ8HiWDRoIFCKPLylftt8rpX9+jZGmahsxdMwYpbTLS7KZ1rD/Ab7f+L9/5ieDmz
My317LYRe5jnjelJNz1Rp/IQpEnxm0ljzdqH9lPi2+l6UrJ4L5wZncXNOIfeg+Yad7dll5TI/eeA
eURro+xhShF3cE7cVF+rw5rG1WL5DXK0fxxjFksh/URdMsFuSbnBCJiCTPbBpnG62/Aw0d3BLL/y
GRdD25nFWSRtmQ71ohpXBI8Q0oHynrO4or6Y6HtYRg9avhq713xzFkxrQ/dUafqg4kne6BvpYN3r
6a7a9dvpde4X3MV2/On6gVu+MM6WOYuhaS4JViJgVN33sg3ImS5LwrSvt+nv/ovH48rhmKdITEVa
ALnZVbxlY4n3qewot+Mh2uRbMbx1o9t+HzjxRt53H1wkKJzV4sBi+v5zvS93ytmp8chjClj8p/dW
S9mRws69srdOyW5tonSxf3Xmsi87f2apDOSxj0N2VqhO7p76JsOXj/ptFtjdbf2l8Indq6tbOZ7z
noUO1/CoTC5UbONjCcb2sdpk6C4ih/wsPvv3sMbvxLWR1n/xoZexRUbX6FteRiLwjMyhwOdOxFN2
/qZ58rbIHLyTdxl0/vbqk3n5nPxjbi4G1QtVLQo/Al+3TT8bN6i08TbqdhpsuE5EaxBC1+vH5KXZ
+Dqo/7Q5u5hQt0q7LGCJFTMb1UN/gLhpK1b4j/tShqw/KH9Op3TyWBmJNvNNcyzvrHV9xsXqCy1K
JlKnvZ44YM6jflS2fQfVyXRe62P5DkrTTX9qjuHJOq5u9PS3ri16dpNF49+L7qBG54ax412yLw8G
BATRm7Wrf/k6+7mw2XVWD4li5VOp0NVvCsPcBNXnMPh2/TMuHw+GwiDKgQ1nTkYuCS3i08OUriL8
XluO1d5JxjaP1gZWluxQfVRps6OCRQH08iOhsFIhnBSDa0dmO1EfaOTs3BZspPB4fUFLRwG2G+TY
gbqD05mdvEYNa0MOaGSkxkFJRqdU1/qti5nvmYn5dJsX9moQoIn+14ui2PimLQv22OziG3BzjN8Q
TFtybx7VayWJleVps31041ar9Q7baZXvAS87fvM7xSMZOYGJ8BKFMcYFL79VaQWl2mXi9IgIDu07
jyZGdFR37sf1Sv9SoMQW55ZxfIjm5tAgrTGUIofajg5GcAimXB51pIwWpmzDPu851vvr7rHUU74w
OIsWkI0ZhWIM00RRs51K0qp/Ch6gU5B4n32V9upOPpiGLdROJG+T1WfTwjmQJSamxYlyRtPmra9A
Dc0QXBnrbb1nzXS3g/BouPW3rE1WGsVLboopC9JHAOeARWbpWhbqeVMqoChgonZK0Xi0UgZ6RYTq
RSU6pjKgcCv+XErxZ2hED3oYvo+j+FOFdJMAtLYx1ftObb9f3/4F92W2mtlxmQ0AQjlLlv3Glcqi
Yfn50O+6DrWyvHi+bmIpywBvAXPKC04PUM6l+/Z+IQpNgEtNF5J0K9FyMNBmmhrTW/lGdDe/MRdH
VqPARSVZfFti3KVFaCstaOCqHyPE4y3KQPEOaZeH4P34Qb7Ndum+X3tSLaX/2OS2Q1GHRur8GRyG
jR8YAza7TXosj/XbgAwj3yZHhWXqh98qFl4YnB2cRvPHJB8xiJaRbXRPMoMa17/cwn0nS5rIhL9B
7Ab3eLmNklUovqWVfLj2j6gzPpZZDmFgf7huZSHfnrh0sASJMDLHM/coPGBpkjWx+hBxtJv6EEFT
Jt+sNp+nXztLFS7szN4uvpw1uu/pED3ejTsZ4qCW+YtyO24mnY/1RHcxsJwta3bv6UEdQ7/Z0oPS
RKftaOOnkTPKn/y1C/Y1SxDR+mwDzVnhB145KxlzLLWfKMBsGxqKPswF0X4imdLfdzvlNDhQ/srb
9S70oov8XOX8urBQJhuHHtt5kb1prQoq8pwpcrdVgs11N1m8mc6XOfN3syoauaAPRlrJAiUbjaVv
+XZweAYyXeJYqyd6xWHMmfuLo5eoXsHaqq3EjlZ77sK3E7OcwVsMOv+1p9FiLD7by9k1H0oxYh0d
C+zHt2gxMsK+NnG49rVmcVEUY98wGlYU5tWbWIx3VSh/iy15t/KppiN75aiZ09k4e1fCqgget8aO
5jkoIG6DQwz1P1nLpuWDoWhcT9Xebfd1tRi5toezYOIrhZtAnPGjwT06kh2/M+mriztbP8BItnKl
L2G/Lo7eLKb0bW5KQ80n6zblrXArQx4ykQAY91D3xrUNNx+YTBQiD8YJicCDdCxWytvL6+WGk5jE
0WkRX+50r0jQdxBd7KiH5UvK9MeiLN9f/5yvmb5eAgxdFuZ6wE2+pHBnn1NpoPLtWjZ1fEPk3CQe
mNP2IIi2dNMDlIAp5BY1gE14am6U7+WdthH/m8LBslP9/BWzgCp2xpi7rJXj6O6Tk3fTfWlUOz8k
+3Yj7pLPw23/IXPQvvHX3Hk5EPxjeU4gYHSuqIdTIPCPyKvsqn2yGTQSGOgmDtHOhVdyZceXz+lP
g7NHRTOIY6VNUXVE/y+qv5l1sIef6PpnXc7LUFX+67O+EGyefVa4un03GbEycTjbzT3VvA2kdnsw
seCI/e3q4Zwi9Ouw8NPgLKBWatAhSfzXF0yd4BRLsOw0jrQt92gg/0Z5lDcToxQGdKsgZKezc7Y+
M4PzAZVboBmZeB/nxa7K5DeNm2pOOdS7SMj2Kxu66KFnBmeHUWz6IPMFDMqIlsGD6n/Kfbt5ABW+
BY77oJykbf2gePSZ1iZnF8OACUcghIFQY81fMU0SjFk6AbRTZoc8XbKzdG3+Xlq0MbG7wvuEAIM8
C+r5iPAT5FM/7t+0IKDXH6evJzrKd0gmp/HctebdYnyFkYHBWUD8JjJsl58wUkIFtm+eDu1OeoaN
5Ebcy6fgMIGlvNvxxnWGN5HqlOD5APMldvhllfBioRgrn/+CWYRXe1PrS43n6VTMSk4Zd5iy9w/J
m9X8dGl/zy3N4htypaqRhS/PpC8/KEJZpK3dV87EJhN/X0s3Fj/oT4MopV9urj5Uw+CZLG3Kb5Jy
k1I6m15lFaPmR2BvzvBxNQQshVK6ZgzPU9vif2ZJHDT+YSuiNYHN3mF8gXngZG86sa2d2n3wbu2C
XkwaMaZDUwZ3J1iVyzWiaUFPBqFzG4bx/L3kFJvgS++BmJpoiRG2Wi2pT6dgHuMQ6OHdaUyD3vMH
ddgKBmp3jD6XO+2d+WB8UjfUo3YwvTZ2XrK7E7DWc/rP12PPovOcmZ0dTtVX1RZ5P6rqqVwdoyTg
vcFI0soI1AIxwFQ8h9iQYoFqmfMSRhjro+V6kJbUTutkj9BeIkVZ2N6WJIvMrpIoEjn/xc2x5Dbn
dmenEP3tukxr7HajVu1kqxwgpPT1va+iGZ3Ai8+ggee+LbK+skOz0R0KDnVjp13jHpqsTDeWXqVr
acHSLa0YhCXqtJTm5gEx9X1LkHy/40FZfPAO3V2jb8J3PWAUxvq1Tf/d+D58Nb5d/9BrRmcRUbEy
vbQGjNbiu2YAhgJetQ3ClZf/kjudL22231rUCJGXYQWhHIJsjXJ7G6Te4/W1LFtRKdDAbQtz5Swf
QDlaM7PGIwHp0xtT9n14buO1pSymOYqpMngPIypD+PMdq0UfyZ2ENOAP4dnz4Hz2tuVNu0EE+1gh
c74Kc18KAecGZ5uXmbWsSi0G25B6l/WlRacjjpw2X9m+RVeAy36icpEgzp5tX9yEkVn4YWcb3t7Q
R9gY3xuS9jueAGvFC40DyeIsgEpVJ43JRGwe5f5+rIXbSs/eXXeD5XX8NCFfxuhKgwNHn5xNEExH
6MoDahKCXTWKvLKWxQ9ztpbZhqFvgRy1NRmSPVtGPbXoT+hwQ6jbrDzLlp3uzNTk+me5J1lmrugt
pqqtd0hpWRuPJpQtw645+iftWK55+dLSUIeDIhrJQg2VrJm9MhFC1eh5cTeKg9CQg6DSrdF8Lbhz
fv1rgVunE8EdzgzdLGsYmlZrNZc0Re8SO8/1jRdlO7fQ16LrUjKN05GWUJeHzmLmeKqeZl4ZaQSH
T8mHGJqswK5A+jyAF3O656J0JiaaD9aHaOft1vLOxbRhKqox6a1PBBezXEzXlbGReqYRvXv1z4n6
JqB3K5Q8cl+E55zrW7rYAzkzNx/zRSesmui/CbcPERwMn/QTbX+nYBBHd+qT8BA/Ru/jx3ib7n+n
fnBuebbLrRp4NYrtWM49eywj5NtXcoalIH9uYXa68wayNXPS3Unk5AhR8V3fDitlmDUTs3M9+Gks
RTImlLSwi/YmlNaO87QN86zufBGz4+x5ekIInyzQpBq2lR2d1LcTqBrVhf11Z1iKhuemZie5aOog
Dy18wRuKg95XhwDISasa/+uSpohyFqFit2yiflpSyUyByqDND+J+c+c/rGb9i2f553GaX8Ep/ca8
L3gYT2WyQTxIrp3X9GRcZ5LMDP8YnPCgoy11X9+tjbat+cbsMo6NorL8l3nfSt8o1QcJfdr/7YPN
YkURBDnK0CyO0XbbVZF6ZUFrHJZLXgEYgImWiRzkVbueVxqCWxXxXa8U1JjljRqIGzda479ZNKMB
piatgJN23sQytUgoFZ3nUt8Vd2lY7BWh+JR58vb6li22QieSILjKmZt/xfGbRUFfjRZtR3VfHq2d
doOQqunkNGNSoPX9friBUmG9J7O4vDOzM2dAKTux6LdyjBVks1TDQSdv60VrUNzFssX58mYuUSa5
GonCy/KSe4W5zcROYI9GVnk7NZzE2/TeoyjcHSKneavfrA+YLXk9UAELNnBKMtq8LOwzGDVmCT8A
EY0nXcnfyVq+ckEv76WlmMrE4PJq9rxOgMe2CXFK0OKdpoX3bd0evVpag4tPwXseepFJ/MfOLPSm
bSMDvWcpU/e4+1Kn9kR30DjyzrwpKXatDuetLWz697PAKLpAVvuehWmKB+c4+YUOSp2QtXIGlr/R
z4XNAvBQlrUSyNMGHtwH/3POmJqPUlP3mYLoZqwAMCcfr5t8YR64tpdTnD5bmioleat2mGwRZA7e
uZvcIcE59bf97VT8ybdGuNGPcEE+V04PRZ2xyXDVcpPDKcEXCGkgqo/Xf9Nipnz+fWdnsm2SXEqm
7aZCE/1BsrzTj8HRh7qDUol60x2StZtvzaP+j7Tv2o1dSZb9IgL0ZL2yaNuru9UyL4Rs0RaLvsiv
P9FzgHvXaBa2gDkP2wFbq8QyaSIzI368znKEsCJwMRi5Z31zLwRDMC8CAydmnosA8MUvDv2vweQf
X/izfKDkzqqa0HaE95O+DjZza/AUCrlITF2CXP1XCOqXi/UzctZtMFVp95dpHVEoOY9nAFC4WENQ
p9CFvmtx/ebgf3kyPysJ3OKloXKsOLD3VUcQWbuYqvu1IHsPFf/h+v6rTvXH9W3dGt1R92X4Tgs1
39pmYYkyzOz3pyH6zYj/LWb589R+2J1RJ2ml3Lt1yNCWkVXzwsubCiSR1ejX/0qy9M9fnsJvB/fD
8iwp72d+v5h6lO5T4M3juY8Y8p11M7zVwit/n0/5G7z951f+MEIQOB7mesKS6qaHmhKoDXZNMj0o
v462/TXH+XOlH7ZnkjDko8BKSnwvIpbbiXu1pMURuo6pn2MiwLohB8FAMPz+3u1/Mbd/3VsH7NEo
YIB+6GejggsRFgVqygirGfFYAS2l/4ZbFxx0f6xxv79/3M8ya7KCNFgDjep+f7hXgus9CpTJnJhP
+b8ab3+5MX99EX+s+CPz0aqaGM19Re1ofHTJGGVhGoJgBZQDwe8w7F+f+R+r/XgSU63KTp3v34ex
Hjmf0E/tr+ZvMejd4P/HK/9jlR+vAPyWZWstqDMZuRot9anTBq9xkwmyqZz3nl2T/+PV+PEGBC/G
kUMW0qs64eno6TeN+J/P6f4n/NMn/bj7LWO6NTCsIHXMhejcQ6nOT8ssZupv3L2/LfXDnZo94Nb6
Hvmt89MIxlGNPFlKZOot/edP+mspACp6YM0F8RAEAn94UV2FgKaqo+IAzpDdAAVCNB5psQT1i3sk
39OhPUJ08RdX+vcL+P/W/NnoSyxzKDoTWRBva9MzG9ldRe64HneN3woqf/fa///7fjb2clEocjTw
fV0oMTNQBpgy7bbjfdgznN//i2FP9KA6IA1Bzzxyoh84TFrwEW2YAquhy9Yehdf8V+V+1CrQJAJ+
LagQ/jiwtazdsrE6vF6UF0G+clQVT2Ne/QyI0InacI7d+bfg/S+4CQRlVGST/yt7+uMtj1CWX10T
1bAS/EA61bz+8d6cD3GCx99K4H85MGyfBcUYF1GAjr/9u/VVslLvmw6sVJhlfXDCdQt5tN2M9rD7
uMVvxdP/dCdYDJJsKFugaZH8nCdx3G7uax2LDUqxZwriLOc3la3/vOz3JeCw0FGgI5H78T22vhYm
mdCvCNKVVLxysa1ADP/Pr/iva4A1867Ja99Lsv++Z40U1tj19/MZnEPatQFIdjNwFPwmEvmfNh3f
8sc6PzwHBOpFYa5Yh6+ab855AKLY0F1BoXgstd1sJ//8WX+/C3+s92Pv8lmOi7x/FwSdNiJME4YB
43sPexZAgfyXTbw/nH+37v/+cT/8R9vPLYO8NqTZExYb8Z09CdTsv5aV/nrl7szOKi6D9h/YzDQW
SglVNCDhLL9NmvqppNrjP+/b35dwrbsUFNTQfvIPGDPyd3tBQS7tPzNX0KZ8/j8t8LN4AH7+zF4d
LDBqtm/XDfTtP/55hb/eaBf0rJBzA0O1+eMwlFwXap9iBROC72sadh3UKAvh//MqkCf8j8gZBL2g
6gXT0/9icj98urNOsk4FJ948No75bM9S5S7018TgvPPSGrStkkK5LF6kbg9vc+b03X5duT6+qaUq
2btmSajSeIs7KOtpEBNHdYFBV93PJKShwKjhlHG6tBAV0NfW8kw9V6YYrNeW7XUT1BGjkYzTW9er
i+ZPk8tf+DwPO1UO7alDxW6PlkH52ecg4fMGofQjxbio4Rd6CSG9AkzljqeA06Dbd2Pvpq+MFJpv
DJ15Fk2NO6bP85jFYEFVE3uQutyKtOzF3jXrqgwsVWXriwp9w5PNmrR+EdVsZtHCillNUC1vqKvN
Q6wVrHmwtfthdJYxTlG5ZhKwnlN3Q+7lzMwLSpwc83BSsxo/Tcm6SRXImEq2tvCCdTG2Fwn5qEAa
vfAg8wCBZ6KPD/U0j+ApJUpcGoayNfspe6kbpwT3jrD3jjU2B3uy+CvGcSaLDsLKvQ4zEC/oBKl3
Kyi+I9YP00vfyOpMFNsIJVpETmbmQOlMWmVssmXTkfRUMn2g2sIxy65MWmDNCqGWVZ9WLiw6c5Yo
tfJRj3XMGqZttNUwKGvrImjT6qp1xanNxIs7LMRbFdYd0qo+SNU6VH231Wpzonm1MA9ciQ8lbLuZ
on3falkip2yn2uW5Vad+2xkiD4QATz1R1zzo9F7bjpNNKEIybWunjroDn6IdWrWhxxYZSg8Oqwkn
oUOdzqje02kSviyFTieXISdHgXdvpy67Zq2DgrEqk8XKMMdrsbc152d3YpOvzir888h7avK1oGO5
5F7VV+HEVtuvVWcM10ytAaEiR6tMraPmlOU7UOMSyvDXStxXs3NFWDYiggYxYN0VmnGZFNCqWLTy
BC7yIOelcwTD+VvOCjgdUaXeKuejPiwfppaRazmNck+cKT81pgliD55/aeosqGNML3qln7m77JrV
bmg7EVpJVMamAR3hQ+Yvwtq2VVkHFmqX1DG7L9S0dUzSVWG+Fsm46GfWuC8jB51LaxgW2Ht1su+Z
WfiVJmyPSWjnKqO+s+Y5GFac0mJemKZ7DgQM+uHQszBbsyeoOmLAbJrjiSt0MXbZ0p6NWQ2V1ogz
iL8Wswjl0ETqhEbgFE/QXWMBUk60pRzdfvHH5VKp6Lsi4iCM3Bck93UDOE37AVLMIK3aoHXCEvrN
mQECB6v+IJl8Lnm+Y5PxqdRV6PRs2xbzyemlSpGXxRwbJVQLPBrdhM+Y0KNataU3zHnjgQzruW3J
TpfpreHlYTWquNGzrcXsExnNa5/mm3ldj/ZafRb6EipSXMc8PTDbuYwg0M1c1FnbkkpbCWbmHNXU
9rWq94d22bVVv62m+kstEUu2h3IIc0Hl8jWS21Rpnm56AMBX4tXvpfuwcgq54q4K3cWrUXIynlkb
FvmLW4PGZaTrSbgn/V07SdDEp1ATCI0PLXu0Mn8lr927tsIs+rUN3UEORbnn7Gqewb6IGJ2/9exm
aiss/tmA6Jua+fNyYrpPap8YIcP1qj2052jOvnxMj615l9x7GrmXI9xx3VgpNwvzJ/BZAY+/aDdY
IW+qKqgA3IwsaYbriG5RQ4HUgY3Uul49JUcHgaJ484IzIlXxiFbaPVf4G3Q+fNhrTBUPZ12KJ/BY
UWW69EMBWYZAqulDA4p9Z+He3DsPypR7WTsdOWglIW8UsEyjqglCSeErbwZHo5oJVumoQsfAkwFQ
rSdBLsL5mU9nrdmiRpMVlG3R6VQpG617qNhhydAwjOR8vxLa5LVH3GDsaaWAhgcaQzeQlMEk9gXx
ob3rG1jSbvdTBa6CdA5HMl207jlLUQrOsj14LnxevHGnj5Ts2dQxj2c9KU7pwQggg+3fK2evr9fM
aqmqHvW8ixRwyBdeWwdpHvMpRk1sAROUE/QFNZeYww43Rhu4uURdgs6NTjsj9RyngfRgNKWPdvuB
G66OnyV7aYjiwe3lIofQ2FO2En9JL6OFtipt9aFJ7IBXcYYlQtO7ejbazWonOFBtaw6UVH4/Ro4V
8vppxYSrPUaDFQ56g5b8r3qKMysSMB9lZAyXuUpYjl//2q5JKw4ZsG/pZ1bMyVWbYN/KfT7H1lPG
Q6uq/K7PE62ESQwGziEv7ZeInN2vLt+rfcxGim4zTNSjazvSwPkqnsfSb5eeSuR0uhNo8p1klNRP
Dcqf5NBO0YpmwPSAa1h9WeVutrxaBNj8fKBDccJUi52jr39bzTtub1LuFWcVba7Qqa8j4vhI2wRP
5jLokHwvGDgzACl3dCTekr5mqp+lW9BtKENcG5vG8efurGdUXGYnGLqITNJLD/0csfFSzYFowuU9
U4KOnFLmtxjUzqLU8bR5s5Ye33cFZDhVWgu/fMm0TXEWYJmB/9m7WlRU4b0vTw/ZNkOdBPKcw36C
y3NiIKaFQrMpHMuoReU3o265s8ESw+hwVYedVYYE2TQ5cHZo1cBoPFzeST+kaqDNdB19cxxoiket
K9QdL8sT5u68ug5ks69BQ80OdbE3s0TpYIf8PHVob8aj4lvzUfal30+bgSEksAOG9K9GczAAaVHe
WitesPPi0A6brkJ/NkzFQPvhghatYX6YneuiJ8UQQTCtxVyYmzQNtIeyqBWZt5KjgohA3TbVntWR
4h5TcsjlI+n2tRF1VmLhWmTVc8oeRy0sMphhX4cGuZqQYvSBlkEgrbD1iGsenw5uW3sM5nFf2M+T
FWJzUuezzwJugeTd1wE6y5OB25bFa/Wc9yodlc8cQVnxKQGyKAE6VKhWveplkn+ziy6/ieGxlUI8
1K1uY7uFoOhiU72IhjGEIJa4Zlkw9QtuyBOY2RSL4jmvl/u2u9s+jxt0phPcLxbb2an86ptAAamW
uPA8nIqoe7TxX8jccD+LfGsUQe6iG3OX2q9rGWn5RmeH8goFhh6EDix2pycxIuGffecrG47cDTTT
q5WHrntb8sDJKP5PLnxrOgBWGeB8njC6ooB4InUTzfbKJUNXWyyn68IMv+dJZl2c9lytEZSMoNFa
5lTjr3zZFsausz7w4cOcuMCOeeUTlsbTeF7s2jetQIfR7Ok4FeguS4wpRoHec5aoxaRxu9Wh6qeP
kdIcdLxkCFobBBe0x+T4UWbfEjE2JHTk0zib4bTGDsZfoCxq2rqXGhm1UmxBlGaHpYRiIKikTOYP
d03sG5pUPVEf5r6lhvPkOmfhwsLtIUiGsMzhAYNXMuDJFPcy5zs3TdAf4+VOXHBf12SwdFGNPlar
4jECUN9h3zK/VMqlU/PAaLEvCGfFXi0TUPa7byv5zsredwgP7A7gYkVhNhl7KGsDmktnGJUU7DdZ
jgm9XVdEGfg1nAOfKP6lbjYu3+ZjyIaPavho82gqkqLbWkqgzgdDi3CQqoE85sUe9zNIUFB8dVXf
EqeavBmu38hjUSNuktJz5XFxXISHUTWSoHI5zYv6RIzezzEKlfcX7ra+u1RxX1yLsYrc6ms2PpsW
v6RaMTAFvrfqtWhu2vy+ijzO1gUmFodBlIOqWadhhqb5VJzRQ0Qt3tqeNFBmMsS4T1UWtKq2FWsd
m6nmGfLbKOD2VssHiV7QatrrYMgwX4xgauEIK+HxCtPHGnKPeblYxrVfNhpTw7Z55/AK9nmGBe9W
XyhHXR4sKyzHCwOLlo7IqtoUXZDlx2kNSHnC5dDHgCyHrMEJHhZQ78hhw0k81EFnJ7aazKQOl+Gl
XAMVzeA4N14QBJFJKkPRBY1V+KaTQW3S8MzykWBqpB83NV6T+WwWSpzpwTKVCOPC0tADV7GDnIR1
fbTaCAq+BZ66pT8VxjGDHVDZ6AMaxfFuFBRWDAEZAvS5szqlSEaUNBjnBxeJGnszzVctveaphZuo
eVN3uYcfaONeINGjoiunLjVaN4rXgaH1XpLtvxy1hdAz4goj7MawGXZS9WWHTiikn9mKrcbQANws
X3fc2ZZTINYjaS9V0aEBNu5UcI3IV82kw9rQonyauoDoaKcbktKgBX8Y8msnAwz928gGTOrKz0ZG
jUnHJpjLmzpMkartWvwK1cr8RhxJsW1hKYftAGHGrNsrKI5pNy5p1XR+g60cMQDGHVRb9bsRdXfS
zXGHirBz1bAc3BgD/3i7LUZkdmQIF4HejGUj15fcPKhSxdQlNRS/YhWqmDG+EnGyr5aUrTu9vK5a
aKhhBW+I2DD37xmfVBKt2TN7Q1pfaMW+aDBtfg9Gt1N6noZXFYsoxRiT9a2HF6k/5JTYq6Tp2vmt
wF42nov0h0PfQzTpNVMWaMTPvtJOB+k0G2K3VG/wZzFPASmChOWeXBWp3wWUEF5ni4cVhA3eimYM
n6hHRSPUXZyLPjRew2AL3KDOv/o1ggQPAu0gRxVlBK3YG3OeJNtN48lZPqb+Ylt+mz+XthVM6qFp
tk6/IeQ481MlXvNW+imhtrIbXcrd2FWEp0wRXC+eN7e/6hVKsCsYhcugFrs2Y95dvua7J9cu/5LN
eRm2hv6szHuT70tr1yJ6M99tLJbk3Btume0zTmfoJLgXYB5acWl6aJb5I1hYnVbZsKWPxrx+IL0S
6WDQNxpUQk/G+DYADh3S3Jv6OZiyj7mCtlDQ1s8kjRWkyc6Di4Q+tTluiYUY4rmwaAt3Tah61tJb
IQP1pIJLqgnEbcw8i+9GgrlGCyEHxQ8jsKjCVYaMWmtSjp4C2YIHfbp109YZ792o4qXOQC98J6a4
1HayviB6GbLYPNSHEhFoiRg3gefva1CNVciv0OTWgF16N+ubWfelFTrWllQR7jwzHvELVIuPsCqz
T4ihWmtTA7jp1ategou9hEvqnrUZiZZngtv/qyqpI98dkPs3XjveI4yzfbaBQQwx0Xz2rYKQEiwL
9a5/t2zabgcDzh4a9RL31YV4aknVL7j4KjRf7hRM9nbCWPx8XIuQbbSI6BuQI1pWkJa+qm/s9kSe
4A5VJHe37AN9dAMMrKCAql6a26xGLgoIFticwUFm3QieUAprAr1tr7QC42mEo5IUjfdV4qQh+Vhz
f4ZLmBPhhmqSv6wRST1iJooeO6rXuaPXQcULNNjIZbxsuXIZi/hOg4csPeK4gdusiTsZKUMkrnoN
KnLEmY6H782QVFzm9xkTRWB6Sc96d7GXs/FcjOjj7cvnAlzFGa1M2uVoHqhHzCZjo4avpQ7N+dDm
oXrOHR+XfEGGMtaB81F9omANIcoj+p1ZelgRkCOKc2L0yVgsQg5oBy5C9nS3bBuMm2hbQ/NyfVMo
Yd34Sn4r9O0kmO/k1Dm5j/lRHT1SJ4NKpRG3hcdOUBBzR1qPsZqkw9F5z6NC+g6ewnObe/pONHQu
QpjgR1XS7knJ47o5Ni+W5c2f5QC+afy47sM2QEOjaj35pT3UJwEh+dHry6QDcNPszD3yLjOy0HEW
rtPNabbCpSbbcL+pvO64uqF9XWu/7h/KjxoT2sAM9EiR94XXAQLxmGBewUO2B57qlL5wTs2wLcnV
UZ8z8OCmQBfDtfhqFFrYFLic1SCneBLyoU3Gj+FQk4dxovNTqiIvDfLSDAwE76i/Z/vJoMpukBjf
M9BiBI/7tpQ0ayjHeB2I1Z4EfNoEGRjju0exoPsq981uYv9qw7530lswyq6v2YG2dXfWZvzM9xlw
rnVbaYGiRY4Zy56qxrF7xv2cvhqNzjMo1NRNWiYpKeicHrIsKtaDsM/5ejTa6+L6xDrraUHbjYMc
uA7gIV0Z9TIGhYimhXn+0hEoTlxn1M7M8YwkZkgh4LlCdz5gBn4IXnWMqgqzJXzjDBfVvjiFDJse
3MH8eUG3rauchUZN4aEag1P76Bqw26dDwPJTan5kzrXMveFtHBJDTdYFofujxfYStNTaKVsDncDy
+i1aQAUGoBhNmcDQ1XZhCVA5l0rnZehA5gYBMSQIyJF3HUzEQiukTr6J0N4bYapP6reJ1i9OXfRZ
ndzW03o6PU87QDX69wRLeF5GOp/y+WGUFODBICOIZs4bgjw6RFaKvv8083HargYJ5hhiuDZ6GTHw
iitQtH52MfALLKF6YwL43FFuwQ8IjqkdfiPE7foIzZewQdaF8uOWX/kxVZIG9sfku3WTbUUZzPem
qKmi/bvca8DOcNDQU++oOyX1MzAN7Sm91roH2UWRKE7UXesF/s1ztq3ynd06G1p5kQ0fvRzME3hJ
RVzqvqI9IEHsw1W/qfUWmXB1msFM9ojXtQbimOPqpNq223Hjsj4ve7f8cNhuboJm2gFsghqfDuGP
/GwttM4PIJdqCxxCGzUgzZMw5kHLo0XbGPYu3WfPOOtO85DS34MqzOVLMxHICgliCrDDwJSRoC4h
0JP0RWRBQeRkvxZugLidI5WfA0TMqR1nl2wGt3puR/IV2MUqaHeA6tgiYnS5A320hqgTD/P4nVk+
f0h1r3JBaaf7eOgpuZqgu0ckgVDqY81oCo+K7B5ich8y/QQuU/WvmIpbIMsHW4x9emEx9NwrJZqf
Bpz1fBgsaBbFJfzArGwnxFxwel25tdUPVYXXQbjsl9bqdVcUPVrjMAEkmE4rKO7WQOZ+pvgL4AmQ
P2tB/ylhGESCZFErEOgBY/90dMB29kbdII3lH/N7D4/Ko+mBSxSdjLijQ+UNXzP0yoU3dvdbux7r
8YTitfsg8ZU2MBob8i8WBbkK4MLRd+pbfVQ+Ofb+pcwQjPCtIHvVvjoV0AZxnKekjXgXaO/GYYDy
NZwjxGp0LUQxbWBbcbR3BIELMv4zzttGy0SbrL7hRhwp6JH4ZR+hJtFrCJQ3Q1IJP71VCtiouBan
bohfzCxixQyQA9ku3mhgOcH0cg8JyaOxg3er31bUDEA1uPqWBFjrLWc1DWrlVCh74AAI4Yw+1PjW
4ae8ptUm2xvts+O+qV1oNjgmhuvXAw6jZYFJ3acR+H6f2Ed+SatYf6ysiIH4tryk0Np9BxkoMDi9
9m04Y1bHPaIEocCoLQU2liKuIsDuCdwMyzXapAcYPjEDgcNQoeMvxstibGrrRUVGidr5ejOWalNn
bbysr+oCnSkclqr4ILgKrRXJOG8DVFqAZwLly89K9QUeGG9Um2hlAIbMnKZ2B94gaIz2I9DYwF7v
urEyXBY9SImDA47NfMOnN0W6R9cukhl9YFVTnFxl2RiL4hsK5Is1y2scfee2z/l6k4BzU2A6g7Y+
jvW7YwI+N5uIsLOdZx6Bl8e8gZcuTTS504MunodCpwvRryhdALGrzqv7vkD3+F8SVRg5RA84NdaO
SvVVmxJkdTWGw4xbapwa+cTzTdZeyjyqyHVs8A/2ooiTum5KZ4fcy9cmcKMVD4yFTFkon+Fvdgpv
oHJleh1iBMy81N2pEHvNVoAFXkj6YhUPSx+7/VGvDjM7L0tAxoMLNaO+Ahdmy/a9Ugcm2psFfzH4
ZVTfOSbfDagvpBtXfUoR2HbtyepNb6h12syvIm33cniSiGDnkvuqwqmGhzOVc2Aor85wHKpEOrHu
uk+TWoQtLrrWEq/UgMydNQwP6vOWLE+cWLEzXgaCTCfzhZUUJq7rd4kz0Y4Vf+QgCzYSNk2bBjZ/
qCvfSRGYwJuaEj19Kjw7NjZ/kc5HK9iTC0uTGi+kQs6n8hiCPLTqQBJby5jBGzAToko1DwRyntVx
E5MMcVa6XopYecD+9mDL5BmK+PqVEedaIdRqjTQ0q4PSHUdzK7vnMb/Oiwy4ekhTC6T2zw04JZp+
eHSWIpCoCRUlkqO6oOq4Lwg6U5HhLBihyJfHqkGHrDx3PJxtPeRjlZgTFMcnQCOgZBP1dCzgXKDA
GzKY7Nxcwjx9IVa1sTSkKz240pELgWkYDxeAwVTA4LPhpUN3FzSONmTmgGmQbFRGvRGAgwcwx5tw
j6piUtDDeTwH/WbeHMrycdE+raU+Q+bDL9tt3ezW6tvNFjys0hPIZG1LSSxFCbVKRB0z97rocVHw
Md1NL/YjrEyVamHvNGFlOJ5ZNZtVm3eu/ZDZ+MMxPjQU9b2gEtrLTI0x1mfhY1TWt2yo2S5vpoFn
iqrXArCRlCArA3ZSqttsRL5UK5de+QY6Wt7DZbaEpvpt1L3XlHVopGW8aPnWLpaEjzD6CxAn4Bp9
gV+myWMtG6mGGu9SvtdVRSvHoQP4LybM70l9V41DQY3qCGSHIaHM2+l1SHvUQ2WyFptcQBsdWFY+
TnlgERZC4zfInJHKFVi5jbNoFGSCKcZRMSwnRNK4GK1v1Q6erd7xO1jboPShZBmu8HWZxnhG693M
0MOlk0gi6dNTaE+i2U+QUExwffw1z7dLCWFFm3nmDOm69qy7N96i8DvcrKyORmHHzoySlvE82/1h
LtG8TXR2VZQmQBlraR6McadZcZ2fG+Q6OP/W3BK2z5dYYceCdH5f9TuO1FHrhwCHlxoWrQBDTnUW
q+VtyI24dpq3ptc2NhIOWeDqtuWHuuS7Tg6B7hQv6jgGfa+dqtF4mPX+YN/HwIkTEGefF7qfFwY6
WyGxa5aAIfQVEV+tVTuZ25upaHxrGMZ4GIePIesF1ZrqG6dwtoYG+Zhq3lRtTvQaJSmLQeJRYWE/
KACDYZl69azX6rkncm8I6Hw0BcodGBtYZn90vgdHXKcyoxiUOAwDTFAhXK92diJbN2qOse7RmOm4
WL6FwgNC0wZqhUWjR4wVCDlQ6+Lap+B6WLUFVQCuTOh6kCj6ZRZI5Wtra8EHLNrz1PeH1u6BKlWB
4INvMFRIoCjsLtIrJ+RUOepVLSo4K9zsWAXlDGucdrHLqi3BU3JFTzuHBRkHHZoRtfI6I+x3UBtc
zaM2gWIHoaxY8IPWQeO7RheQxpiDAlrxE2+ppaweJKC9en4Z+geghtIsaQpgFYUEFGtbPVzLJ5U9
ZKlf1/4EXY08Ru0uW7YVeW1XAGtUAwiJAtVUPepGSLg/dtRBT9yKOC2oAEjW1LCivNjrSuK0SdZf
OcMmhgNcR58Uqj9rCZP7Faw5DOkGkgz3qTcelPqBNz0t5yPiIRf8KBaKi2os9MIr11cM0YL49I3Y
H5l7M+85t/nAurdZRi3i/r6w4MiRy4PNyDg43aY1Xmxb0hwYr/jW+8HX2YO7RDZ/JAji17bCvK8P
tMxApsevM5DiTIdjF0DlfZdtbOV1ct8BEHK509fjDBRzeVJ44qKyWHBPjNKzuu0AEu1hm+EsG+So
SnUs7VeCyL16tch+1iNrDEzSUxucWepnuuw08t2jVGOi/bfUXlfnmPFnCSjOQG5yW7VPvf1APXAQ
Q+C6VC9ZkIICh3EULJHpZ9a2UfGSmjejO6IE6uSv47DrjW3KQ6QpovgUqJM56c0mVawBKhJA41cT
uTOQvgrmdZ8Z8aC9N4gsZH8pC+qaSDY634EuDNJj3X0oUAvpnBtDZJSr+wH97W1oGi+Ki1IesGZD
CaSmb7scwSzIrTOIxT50SNdB6mu4twm3vCkBGsqr6aJkQgialgLMcAdLc8YNcVHXszgEHLoR9UFE
2C6QOycs0CTEugwpQ04H1OqyZQpQ67+NZu33DiB/WXrMwVwlgvJaNXwFpywHFEqw6wu25X+oO7Pl
xpEsTb9KWd4jG4tja+uqC5LgIonaFdsNTBGhwA4H3B3rO81TzIv1R1V2T2ZUW+XU3M1NmkVSEkjC
4X7Ov52or88NKqyW2tUE/qkjl6kv7Pt8/D5ybPkMg7eg4fOuS5xUbppSb0iB8Mb7ZbxG3rEJ6x+D
+7RGD8V66Ptr8kKSKLzJwlMU3zfRg1ruA4RAa3lTWTCMoGjxpYh7iYerhu02DbujbMNtHojbWWd3
zjRk23GKbsp6ZOsZv4xOv8866znsiY+jVSwq9SWw4TPBO0T0oCVx+mI5kMtx09ri0AEXL61zFToR
NLZMItDdPme+GZLaqFm+1Xm+UwHnydKcUj/+hEjsoIoq3a35PeEiu9bKNtE4QEboUzhSK3ti53Fz
L28jRrUQt/bWwCrbc5h4vqQcGKDKv05K78pLB6S5T5a7V8GbANQpXKISirfJ9R7nlvWTDgD6l64/
O2bO8NID/QyWd2qd+rae/XOce4d5Bd7vp9upufV7a59bxdVoAdaqzDte/J5ti1uxm0823JL2na0K
CiA+HpVmlhsfWoQBz6elZ45b0d3Y5vPlTeYjFNXwTcSf5SjPbgp+vFDR++1yGJbyLmeNzzaxr/A9
48B+FXTHOWr3AwKLzOFIqKJdNLCXgob1kAqI5I82zNJYqv1oBxt7rN9Uqg+OJPAkKj5aU72dmwBi
Oj/UwYCkCXVSHB5iqe619VVOb7ZG2pDDiln5OazzbTOaW6eAFpk+5rI+ZiojVU5+MWvx8bLeuqZQ
O2eSB4XCwUXQUDM9tYSPD7pNxlDZJT4vqBhGpzlpizkgw3BVC3kOqT9GxBZi8q7SkfTgdtilc/Sy
6uLZlO1VAS9UVnlinDGppHXpQZ6z6OOivyxLBBqq7QMl3s5fqmRZrZModbF3J6DXtYdSsRQLuczH
azFSwnZCnvC3XzFS46M1fHYLiFjTPARF+TEAt8gHOoLCnRCZCMK/wHZmhfCoCl7sVdz4ZX6Wiwfc
yFpfow+Fmm9D56IOgd60NZtyv0/VfD060aXg+lx44QOawhs/6kAPu4OTqZ2w3S+mKz7a6Pd0nG7r
hRvpt7t+bOAVelB7eSo9KEu5mtvIVXe1m+7SYX2pLOQlZkyv6t7bVpwBO8eyn9PO7GY7umE4yHWu
2vs1r/Z5K28WPmsz0KwMAjy8P0XTl7wABvHpp2RdbDV4sDeob3FTXM1sGxbkVT1Hp3j6Xlv9yfg0
1VEXvHWtDpPMluvGqAz+pv08V9VeT3Dlyq4/LLQYfIiRK3azf5B9t/U5AJnq9FjpdbvMJ3/Jd+P6
1I23Qv7o0mGTx2PCHZHjrRqfZ4I9EH1Kai/Lu/UBLUFfmAiv+w8OY+u8aJvO5daBoCPYaxN2HWKE
KzM/VVmVsJOsxXiStEdjFGO0zkCxDlUFrvNEmP92co7kKG/lzMk3MpPViba5N9xqH4GaMDdV/2jF
nwdXHdP0IJtzr64LV6D9MUjl7F1Xfu4BydPpIQueWgrZovkqVtQc1zLbC9gaurYRpaS1kNSK6LLi
MB4fRsB2Sw4oJM9u/inOWANBB0e2Ha29q75J8bn1j5Viz7PdrX8xUauX2bkdV5GkMzIyCiMaUL8M
97kZ97E6+euuMnIbS71ruq8FIERL836A3jFgsjPDBCdWe9CdIvfVXbYmThQ4vld8z9Lrevg0Y/MF
YtD6usnMtkyDTQxeOJ99MI6GjDvS54aB8yd6DG3u6kpf8cxhvo7ZtZie3Sygn2MOc+ZtKY2j8l7Z
865v5damBopBCYLAuneihw7i0aGtMxcJQ+UfxpG59x7KxKT0CCsUKA0hbQ1eSrSORb8z1sskz3XB
/t4fYlqOcXpwkNVUQFJhneCK2I2IBBf9uKQeCHe/X20I9uWG9KYDT9vGAXuum1MTl1e5j6oFveVS
0YzdpzMzKlkqVXvTmDyxFm+XTncWi8guyl08P8/DiT5os8wUeMhNVr+6K1Vxaiuydsv6dpY1cVVn
4PbOkFi3mKs6q04SISlLDooSEFU+lFFBXwNsMrDXnmmEEUsS/1AeaAITu+c2eIfKex1jRj0CITNs
rydL2K6qbZvZ23FAbtS2u65AsTn+8Feerbo5og4/u0I/uHABnoOhJOCAZmz7Mi/UAajhuvaBqPlr
qfWXdY2SJY43iG02BhDe8pOy/Ob0pxDNGaNXth088uiZ29kwwZPQJF+vexUzV7dyrzvpoYrFP6sX
iD+z52OfehdR4MTMkpiwZY0WKmbG14o8+nJ6LzYxhWjkS+ujn5sdgoutXdOQ8aVGFUwAAGZXzR98
pmnnfPNjcRygd03mIW6FEgxeY3s+mBrQGvXM4IpddFGHDUicAF1MgI6vB5nP4LbDXYpWIF6gWDmS
mXh0Y2fq0OZfZ2+6riYA4NQmddqujj0CxBThnQq8rW58ZkeR0WbGrTuFALiAavVDijvMGtftpWkc
ppy+4GFeUY00aJHbm7Spt2FY3Xg63JUhnn77a+QDhSRevFtnhD+GClkz08nad9myk5a4W63+XEbB
vpy9TcAX69PSj4v7MR+XbcRfhny02hLZYZhIsFjbfFJevfNWcjoh1JYVdvk299Ztj/wpAxZ26Inq
Oj2G0keHlzvJMDsbI/1rwkSRek7HBaUeyURMF5yvfY4LD8JFgVNVMuH8hPMO4RUiro16lpmAl83U
898U08OyBwxyj7NBxmnCs0IcGOZ9IrgdujdHgNbZ27OHqLrbdqH71tRNf8zq9jFeK3sfB9nBacCZ
sba+ZrH1aKbxdRQsi4YJ24kkuui2bqz2aK2uSQJAP91Qjo1lR7XknrTDQRVH4x7Re71baKMrx0LD
Hi7U90wg3+QFp4dWfJKh8eNdoFyJ0HOoty3yolRZj6kcqAJ693tjbLriQf0Qg/i6DPAMi6W+RHZH
V7dmN27tcPyrwEZcgQgtztb7OXfuojC/raT9yaj42Gv9NAkg2xGwbq4lnCJkvd9FFxlefAjdDruY
br87ElCIAAG67HRwE4Kr76Qe3W3GfdiOhbwifYIubVLWxoSoApeguCZ14KZ05yu/D9HAMzdju4z+
GbPGRThH9+hmJjvweBY744Tp1vWbZRPO0O2BbO/6ZnI3WbTemjL4Cj210Oy7N72B+8xN++hPndrZ
HhfpHYT4zfraxe6naM2PssnTjba6x3ZsXkDKIHC7eBO18tim01c7Tr+FvUza2IXuRhoUF1gwp/bJ
D9pz0E+AocXdlOqnvjCvPS1ol/mf1CTuitG/bTXKQ6d5Tn35bHL/qgxSkRhE52WJ6gu92TkzPRrY
yxmtsmWbi5LnyVMHbwEowzCZOD6kcl3WD/mIUKovwm3WlihFzKvIAcicqDpYS3c9MfEU8TOa69AV
z32kL9KKMN74Yf4gdJNUc3B0lb6tLHFcmvpoJotzdZLgU5YfQGQ4H6o8O4az8zZWejk1w9TA92WX
OMOcc7SsnoKhuRNBSBOaUon3fgXsnhWvrdUxm0mUAQSEaBHqdY8k+NSwz6tC6TPfd9MIZsaAzVTf
Kk1NEanxbmlFuS2b+mUeBkSrSIijXn2LgvpW4NHATfQo2/YeBwZ9P2qhlkxBZ2K59324E4H9MgFF
7VbFHlcXK8/67NyJqjBXVVmn+9myepqR6aYzgj/cdYe+Xat0C0wH4aULuslB39TKAe1t6ivbzx4G
O74fBnYHd+x/2M0gdozW9BIlgm8TI2RQ383Zh7IAcd/2axQ8thmATiS6F6Xn7Kmk0bvPbLsNEiPH
9WC3KQ3jAmL5UcShD57QQ064nm3O6xSU8kRULQM2xBw8kEgxPxcjJVBXlvgqO3vdLZIKmbaJ8BIf
IqCJls92ULgnJ2ui+6GI3Rtr8tBnx1GV76ywjT90Klbzx7Ai6+fSnFtdDwVT2sivN8XY1+LI5hAW
X90gG5gb1io/TvK8ZEYi00tZG+zlrbPY6bFOWxsCrqMJQlDjlV/7pmggB9aiu9Z1PZ8Idon3omNH
nFMw1Mlrg7spTpE8NdPwccnhCFReQlg4Ub63aLp2OmdDSC3PfratsXqeMtmdWArrdnCd+mpcFj/p
yjk+5ATvHCNfrXhKlpwdVS7bso8olhCwLNed8sddN2jCi0Jmvh8R91XHGIgu6VRNXnNwAd2ixj7G
cR9xsrn9YfFEt7dXe35kLYD8h/F47NIVLKuc88T38uhhhDzgGQLdjstaJO4SpMhhzQcx1MCES5Hv
sJ/QHDBfABeNdeoDme7q4Juf5Xu/gXTH4VGjsx5KAbomxFs4NZ89ScrijFI4q8BF9E2fUqetfXcO
4PWHmnyz2pu+Zam4N075IBr7KUpXIqFaph02bWWjcR+uLKIeKJmrgOBOQOFmoAY2fUsRKXx0mry9
Pmi/jk72FmfB51bPP5wqHralPxInhFnF2QSVhyKQLNCw/DTjUYXt1pPfPeRFIYjxDc3QnlKFWhu4
xq7e8JzbwUnYIsfmodSSxYmv5ERqo74UmLNdGXUFdE1JO0yIvdy6qfJba/VTeV9mQUq7nOo0lM9e
F9Biy8GaxFVbRSF1LUJyJo+bvNFJ1E8iOig7XN19rknfv+2bNh7QO4iYUyfygS2jKbOaAagp7+JD
xSzqhT/t4FNI3Q7ePs5HFCxuKIO3daJIPtS6j4Kj3w2XI8u4loZHacca+Ymsx920FAiy+Wm4pzTT
kqNdNvN4aPJsSk9VXk39VloyyK7ddWjORRC1+TmOltV58jIRuhhqUuomSeYghE0hqvZk+zKd0P10
qKQKZ1ynpBiXOr3xXDEymWG01ukxqgRoYOkr9sm+Np7ce7rqxGniQ1C8eVnhP+ahcWBiysVZDsWg
pvCHzHuwyxJPFk6L1jjDSXrEhm5LL9YsIh/Eda+zLmhulrJRhGyXi1cnTO8Z4/2oW4cyOZiCLskM
iBfVteWpT4U/tera9dIaJ01lZXmKtFsjC0jtoZ73re2l/Za00wH6CESJzcJTsU6E6Kvwyptb1VzL
xsN51nLcDrOtJc9XPE43og/YQzRzTRw0KhGA4JpqQUpRM7Yd4pUKCcDqN6K7Ip57SXcl/RB8bGRX
ZXzsgkmt9zyxc0EPeIntDPsA5H31msBJ0tDDY7BU2qf38SwnOjiUVfY2k1X8fQBSBybMYag2hs1o
PlY0/Aoldp75cDs6rnaLLme9y6v2gtp1zvQhojLfZHanRFKpYfqahqJzbWp2HcknO8Mi9ziUsW2e
U03Q94OjPHAmBjP1/fdoNDNdFedWd8w1fqPT2AyoEaqFVmYX1l3b8PTK2ezyKUfEPi5yRZ7QqtBy
6CiWJThNoTITosu8u8iKW7yHhApoL5FkrNgP7tzOiM6lq/mcrkPLuzb9WsPmChnuTQP0da38WnQ7
4Y58/bw1v3rp26h51lrm7SmcF7c/Sr8r9cmMXRndFKvF3hhAc7ZP7ehacEiNWICv4ty1jlkLUHaI
WqHLpIpiCV0+OWK4T2XUhdeyE8AOWdXwX9mp1n6UpVLMLk2JP93qtNbxVcXa8RMTZlAQkCsD/vmw
Fo21sXWYOV+scIAavYzbUAe/Ev2rL9BkmqCSZtfP3Yp4B8zP/5yayJ3VJu39dXgWq0VEmCtgOFfj
+YQxRdLur6f1whqmhSv1p7IexHTnyCi9nRxvvmun2F4QM0Um2086M96L5UP8JFlrN+qmadIGzGyS
02c9NZOP3rwOQqjKCq7dxzGXMadhDpjFNPZuhto7NSo4hKXMUZU4gtmw8QphGLmlC0/RT2uBrjLz
Pmg7W+7mwU8/VCv16sGdlIyO9loVT7opi/HWWS549oLJ0drIPi1JKLbYFrfD5QEjjT8I7MR3F79+
wZu5ogis6wGPBfNTo1PKjIe9Xw4+OYGFLZ+wwfpA8qHPR3Gpgbxd4dfZ11Rq5WwdZdv+Djhnic7E
1ssPBe49/6YbCif7JKxmDvaU3xNADf7UcStl0fUntiOmBc+dQOkWx61TvYhJocLpZYl90W6kQrrB
+q+SuRnjNJl12rnXWVn4/cGXphfJOFryczy2nI3z2oflOR47j0SyDifAdipgVufRp3lqdcVpEsVd
BSmaiTa9kq0jUF443mrTZM9Fn6R2XKGM8NK1Ps6SfgxZdRnA4ncij7ZTL8CoGj07tKbDXE/7OnLS
ficKWc2f1Fx78cZLI2wMFf5NkItUEi6V+mVWHgdH1fjRSxqIo0nb615b06Er2+mYIZQ3h6wqtbW3
hJL+vkmdIANRykBmgYt0VVxhXCvzoz+XsoPdb6HJ9Cy0pt6h+EIiqu352Dia3tVpvUI9ioKLsAWo
EszIqab8hbrOx1/mjFQ+SZuuKbl+oQe2OWgq5uswn3EDc0Ja9VGtFXq0fGysYT+ni7Ku2tbLIjQM
jWBUQzEXxUtaKobV+3AtGnMQBCcakTZ077zc6b4skrPt3MRT9l2PmtMbH2d/Xk0uP+ncRhpQZiZ6
nmWUhclS6jrGIhnhn0WAMdEplgTYNVfoTxDm2SQcF2fQ30aarR1fnB2mB459WeMKJNktGr+CX/SV
4oFi6RMXE3E622OHpCNYXQ+19tQtzktWLos6UXW64S5SkfROcZTWZZJX+TDLW0jWvFEbp3LW6WR0
ny8HuPrQnMxCvu6u9OcpAPmKRnEV833CddBr5ldV3WX9MWZzIDhJybZ/AVeMgpu5FYO9W+YUX3IW
pvSR2iqQvTf5OP0IWZQ0Wa6L4yyTa4PKtXZRx9QuGfjL3Nh7G/Zr71UFIA5GZUR2YvbG/gGoDpbN
Iwmr3xqrsisos8UHQp1tU+7Jysu+2+Ei3GvpFrMFYxXirJnSOR6edNvUPs+cV4T7ZfLlhFpo0Pl9
N7Omk0x48xMEiJfoZrWviZ5td15Ob0hONDxtbzo0UoGdOR9E2K8eho84KrA4GLSA46Mo6xpr2Rwv
6nLNIX60AleYT9LUudgtvZHELc0hE6DdiuflwE4kPsV8rxeNfgar1/q+hTZsDB28k1XlvGprydLD
wCp59dbZpI+pb4DgG0+2eBGKClpKWGkr7726gF9gdbbwfEOT57WhQg7WP0up+4cshkDYnhMTMeBT
dv7D8LU5tWIpooJ8AebJgRzrbbnrcE9s2g9iT01BnXS2/n7Rf/s2/3v2Ju//Hlqh//Yf/Pub7GD5
stz89M+/3XVv7ZNRb2/m/Nr9x+VX//tH//bHf/Kbv/3l3at5/cM/ktYUZnkY3tTy+KaH2rxfk/dw
+cn/2xf/8vb+V56X7u2vv7x+bwoMwdqo4pv55beXTt//+osXBjGxWP/2+yv89vLta8Nvngvcv385
vKnXQv8Pv/j2qs1ff7G8+NfIZ6Z7yMhAh0jSS/bF9Pb+ku/8ansB0wQjh5/wCD345S+tVCbn1xzx
q0s3xwhVO2Aj9QSvaTm8v+a6v8YuOdm2zczDgBlK/i//9Sb/cCv+z635Szs097Jojf7rL350CWP5
Xc6IYHqFF8YxbyMmTCWOLiErv4sXG+mJFcgBLrIwH8pduYBI72sL39VDZImuRIHvwx51zYpO2xRW
JJI2jKxDpC2yBQodWffrmk2oGmMY770aR07ZyRpMtCmHdrASuIoOYWTbQp9ox0NdJv1RzzeGwgGv
SSx7symsAte7Gw5oN5YwhUbIRGPOQ75aw4eyG7z8R9Blc/Xgz9bwg9bfIMUxZTnPJ2b10DmvMhjl
tbJRCW3X3Kjudh2CokOyzSF3x/k6ovQ0xe2q9WKe3H6mJVRO0fkHMcWDi6NzXArS+3WPhUCmIxXu
KtfI3nYe7elmRd6CfYfeotg5VBcYjNBsYTakbYu3C8l9ZscOg35RZ8puKNJGlPtQre4A4Y3DtGKu
DfUluHFOPnKzn8YBj1uUBUJhZ40i/W3SYVfvBrdFu00nh4gimP3H0YbyRaLUTM0pjw2xaMEsnNe1
EsI9ed7oyNuRYXkEL9kDzUktQ+oMS5Z+cXWZVj+8CJFF4XZoGEDO6d8oC95XB6i97cjB55DOMHGq
q8lgKHzn4zp7ebUJyhhtPjPPdLBLl8kdGZXqwPYspRtCAI+DF3Tnri5ifS/4oLA8HB7ppnSmODhE
7oDgrgTd8ncL6cJ8MR1DfB+cVpgBNXIVl3srDPMsKf2Jcce0+366C0gliG9Ctj08ums004QUfAEo
FWu+oWF2XbiHaMRbV4cTX469jhUsnnsJS+JEmLyvpbOipx5UlD+ETd0NSY5g7lWq2q0PtTHkKwal
sCBcdGg6RMt67K4t4qPt8xwBT2xsCyHaPWMGwY4WRsxgtqmhmklIgciWrj/ifAgV5vwqLaf4EKRp
CmlS++t3NTTBdxpx9YSJE/1Xv9rKTzjPI0KHp7l3CHtUnv+Nvnf+OAtreQ36ugxwZCoLTVy9UowI
EOWQbzazxGH15ehd19YqseTRdFZXRRNk7XO+rGmaZE48oBjPsyZIYlVJHCHvZ4p4P18alYavXUGW
1SFvY/vrWEvOIvpsziU2k0aeu5RzFLaLo6sZYot42PcTrVumGD+5I4zYucHqOVuKH+PzFFjUHQjp
rDhIhJs11pYZYo/T+8EpUotDtAiM86GwU45Wnui2wwrcVIkYB24rsdPX5bS0B35h/Ui+SI+xxQoK
667L4fX27ftBbt4PdQoJC9/4WDSMf9GDG+17T43mZr3UA74rhnIv3ssEP53GLLEHxyIDYpoJx/bf
y4oW9A9H7uTRUxdLj6sYUOGgFsYJ2MoqOjQDPYNHsm6C7GpV7/K5LE5o5NOqhQ/WxpmvmsWfEEcw
HIYRxXRr7XWzTAtWIYoNwFcwcge7cFStV/jX0/AwvddShDSMwQFKNF53wej6pGy+117dwG+fgAgv
RVnx9xKtm9KqTMjlxCc2a7sXO/DLWZ2m9/ou6Eucec573Sd6TQ2YxZd60HqvDd3Wo07M8ihDeWxR
KX+s0u6yemNpwdTx9NfzOVsuFScdDtXnwOqqIXb91LvPUOspfzO6gGZ7R2X9c5OF+Hqk1Vu3sa3W
NfGLi881j6ymvBGXErh5r4bt98rY9pe6RTNi5LqL3DYLn2YFL3rQfYzfbAgjv7ku3qvt1tOSyjuP
enn0CLFies17dV74GZW6fK/ax9Be1zIxc6vTZF1X1312clnEKEUFLbFl/NZ6dBdv8ja5yNb5OL/3
CMBVa3eXZ4DeaYQUIFiILLCqKP8AwxSCsQIjV8XR4ZBorhAdTOv3xWSk2ZRd3fr7/L0/KS7A98Hx
HKKEgkaNpzH1Quew9FOBPUGQOYSKwTKQl9k8Z97NCAg7XPHm6F+1J9KYqhfj77Umz48g7nTmv7rS
aZxMYzAjwrJN2PR3LSeU3Ot2jYP9aC49NCLFEUBtHL38Put6GiusoKWdndooGgkVmPra24u4X5ok
04q+eqW+hOuvfP5/FA347ogHmp6RXHNcFWqx0p3buFZ5M/fROCee1zRiWxrUE98sjjm5b5gDgdtz
EOkFUe5mVZxL0w7eVUdyTb5ly22Y7sqO34Pz9euCVTie1odq7FbvqiwNQ1OCge3yeijpETbEGYny
ji1PWQ9OmmLLhhvtcNciscHgEGRvrZUqInQqJJ0bRKSfy2E516Y8T2JimLkKc1vfVMvc8upIT7nv
0tj/SP2MEyOe6gDj2WK7aaK9wVkR46UWGhCrmp4RXM5ZortQvMjmElJflp3VIiOr+4XDVwbmZopK
n9FxBDr6cK6GvYOPh97dL2UxvsVpdCSEThEKUeiqZURvYfHoKKfNP470+Qm7ENY6GVUcFpkv569i
jt10bxuzIPxriGMDYSoWhJWqI/jEliHmYLDB8lV20fScDTa7oWA7lLvM9riFtnIh0uhm1ZRE9sqy
kQ2o807IFE5wkumSnSVQ0XAoyyxqQe6rATE0nemzYiQWOm03y7B508zxZtye1VcBuZjNFPj+cAWY
nnk/3D5O1V76SJl2NGQTYQEkqLfjxmM2uL2PzFTFkAo5a8F1Z6B6zZJmq+7dkMiMpvGHQ+SUKG7c
tpQJ5xN0RyllEBKP0dClM9c9n65gF7Enqr6oIPqYmoVQwIstQmLCwSLD2CvH7FF2FTuDW8ohZHc2
EBBL2OmO5giM6rpfROXsjRcBSPZNVBAv64XmtZ05E3BtWHDKG9E7iD99pOTk3SFBIBxDE6x01Jfv
ZLfaTAs8d2GukOZN1Fy3XU2tm1g9CWabKrSX4fL3lX5KUfbrdEONWun9NEWdvB9XBN5oScIJ22g7
KXGn6oaMqQtKkjXnsOpm50mzb6UNWxzmlmfRNGX8aSRo29vwEfDZOrWdVzs19aW67yHeU0QWohr2
nqUXiIvR9utEKXtYedpF36A+anN0C1XJmp2U3ZKFhR0DhUS0FOoFmNnP4G0WBxYbYTfOM1vM2XfT
h2gNQSJjpO2cnSQPLcruiRtM486cpnbo5vtU1zAfrZQGgkNZFQEIIZluG0p9QkKcCxycDLHI8oea
/EomcbTcOdz0im0Cm5mzIn6Utvyh7GqpPjVttzAcKZe7oXT6GUGf6tpXqvG+P4xi8ElBcKr568Sg
oBAxPYXYjcxmUMIytEr5FE4wvUIzkR0wPJAWAfr5YsGcS6foPza+hzkxKOI+R3Y0mvWcZgs6p66A
tyZ4yTYET5EKBhro+M1umhpKs6nPqWdXanScq9CA+DZSjwcotBovvhIDH3m7Fs2q9x5WZb2lRC6K
nVXWxcX16F1s9CB6sF+X0p97X2NB4suX2xrolGSNxXNxc3Oz1MZunZDYnkY33TMQmCHlqL9oltaG
8oj4DB9AtxwcLe/rxcMoGWFW6auh/wahsIzIm2TJ3No+Yrq4Ct3oc1UX8Aq02naxD6eeDXTqCVkk
IciYfgNakhbX64DY4+/xgf9Sn30u8HZq+cP8san+Y3P+/103jsxX/NNunG3/f/8vVRj5l6dXyo/f
N+S//e5vDbkb/UoybBBFAeNbXXINaXd/a8iF82tE5mpEv+0xpIQm+3cNefgrwyguk7folH3HCXnt
vxty51fglEBEYXhBVqCO/pWG/CeAxrdjWnoRCjdgGpbj/DwLkQe5GmAIzaa/8Pelt+lhKn8HVPyG
Afy+5/95tPs/XOOnlp8OdPDWfC220Qte9eQySzJFlLzJv6KStBm6fHuJv4cgSyyMWmaHDfxP3sFP
oMPP7yD4adyXqxomzXg+gR3b5nXB7LZhhOZb/424EbPHLbmL/vRD/xRh7cfsfJdU3cgRDmqGn5Ol
Q7RaYlR4nNKz/8lQam7sD/IL4Xjkmm0RBT7UTNQm9PnwL44x+PnCP8dLa3ACM/ZcWDUvnbizvZsa
ud0//0J/yif9h2v8FPQ8G2GR0XkxcE0vToqBFu+cgdT+f7hKRP6ph7TXpZz/I1TUhXOWDROG0VoG
QLlr+cMaw9uRrvBPLuRcYk5/B0q9f56A5w1+OhQi8i7r53egFI6qyKJ30Btxxm3D2NMTAuGjfrNu
0Up7/sZ8IMHhqrjz7v3nf/4Z/6dl8vsrX57P3125TjOQuoor6waNH3FxGbFKLRlIS/Mn88Wcf7hp
ZEQK5mGGsesJx7d/+joZH1Wk2tQQAbspoS0KkPzKLe0E44+XHQkjBJP5b9Yu/ZOn76dkYab0/PG6
P4XZShFabaO4blp6kLptM5wKsaKl9CcCvYAC1+NkL/qOEcn/yd55ZMmNZGt6K316jjrQYuqAy9CC
QQYnOExmEVprbOctpTfWHyLrVboj8BydldOe1CDJ4nUzmF0zu/cX7l2eCu3u+hQvjlujwKqJFEaN
D++Wsymmnd0MroEYA71qS2f4Bnzi+uv1INKnDzmN8izK7EOOpG+OZKL0u+aNx0aIhQE4qyMSFE57
T+Epegde4W8RtfdWYs9z+McEn4Wefdg2GqgWtIRW67carQRgCSsbZG0KZ59QRj7YjyUiBIgqRHQJ
FQNwAa2M65O4OBDMnDgrVazOtdk2xFNPS8BNYSwjYTKMdMzYvl+PMNfU/mMxnoWYfabO64BHioTo
7I6TiCbcb/ojiqa3aAfeIA55Pdxs3nRJFyVFZcNRXAclNlerb5I6gmuCSpcM9htOoSNCwBhoEv6t
MB+OSWcrHGxMHfcBDa1BvPOCX0r+u6v8uB5iliH/GImGPzD2s9w95hnSA2IYpK6OQEvwbAHKMGVU
Ux6i6DudvJVJm+2kP0JZsmZy/8G/bb5fuwj5NzNj0lrw2FX8VtcGkn4YTyv318e0+HXOAs3WQlsX
JjcsMYQJgJqPZdzgGXfsKdpcD7M2ntn2TGMKFjy6MKVCMKvtIAyp91aEsoVoba9Hmu2fTzM326aF
oELAmkThIhcdHDl58v1yZamthZjWyflSE4SmCKnOg3pGOzb8XmsrH2VpoalYEojYHxjTnfQyAK/p
pB4H7hMD3ElDREfGeMp7GH7R7139eH2+lhbAeSz5MpYYxgWMfgZTQCWUkMkZMtMugHRfD/Pxm8+u
Fx/fRZUVljJZgNbbbAVIiog4eKZQ29jTmU41gJuO+Av1FifZg6QufwWP1q/w3rL7U/AoOuDunWKt
E7u0CrlIsXlV4EdcSC/H6rvtGEQCrJL0VjhoTrXtfmQnkIc2hMtb4fu4RXZyv+oa9sk6gwR4HnU2
8q6MQGf7IV/zFD6q2/6AAttDdpQ3kaM/X5/ltQHOFn+Te6geCIhUtaa5zdA+bcbC7lP6O+6v65Hm
h8jH99RolPJKNMnvc4PJQQh41AMdsIHV740dwnn7emvsQbdMtk8rq2dpQ5wHmy1SULCFZmTwY329
RIFRdSQxhP//GsbyQ503K8n3I7vO1qosgl2ib6/pJtnicp3IGgXgDOyMjcDVuItuijtEjTbhj8mD
pN4Hq5ZaC3vwIt5seC14MS9uerTcKJdV5T8ldBmo065MorSQty7CKJfD8kDYmrVUfgwLvV+krfEl
Nr73v8RbuPab/Jn1clhZJgsr8iLmbMt1uSkomkxMFLCc9FW1s++w2REykuxpqXjctDt7uHG3K3EX
p5TLhgQaXdUUY5aj0UdXhG5kSrNfzSSgIznFXrBbuzdtBLbs6ji9eNdcjZY2hSwaE3iAvK1wxbqc
YSpRfTeUtLbdu8mQMDhp2/H0x0hTe+1NsTxE8EH4xsuyJM8f9JGRZYYLyauGDwM5sYSCFcdrnihL
i0YBEoETOfgVdW4bH48awNAMZFWDtseYeBtEYa5/q6WjQcbmg1cJ6Aoui7N1WStNLkpgKm3xhCze
PZ/K9rb1xngybryT+trbwn68w3PgmB2Mx2C3No9LS1QVdZAfhg5G0piFN+VMEuWY2mZSmw7wSTsJ
Yzsp0F7RvZUtuPTJVCpNnEGaPFXDLteH3oJvFjQIZlbffdVypE898UegqCthFkekiVTOqGkBGZst
wyAfCymcmK6Q0Pa+9pbKP8B+nyzvn9e/3GKixOUK1Aw3VUVXph9ydhPS6QGXnedHtvKgnkbHt6sv
wjN9jge+2Jfu5i+WdaYzRz4PN9vUTaqaUkvvAzEa5duYuChjDHsk+Zy/OazZ/JlmGPQDflB2ePRf
g8N4026AL2yn9J/t1j1+J9jReenlj3EZKt5r3PYNntCX0xjSIuTvZBEurvpeuEF2cg+RcK8+kbj6
HcTaZ+smOsFvP6Q/3Jf61GC6Im8mE1A73f4/+dgvrSAqd//+RbMPmzRlCC4FcVLVRejNBn16Yx6N
7y5QDLuC2LPpSanb9AnG82rVcFYr+TQbs688RDyzFSiUpG4kUGm+3E0VGvW1xG1vi+xevWm37jdl
G/l09+30+5rt6lLG0yhZKrqqyDh1z/JBVVpWLFMTxpgm2COxsGmCtRvGcgge+VQNKOt9lKnO9k2V
kLaNniH63hut7sJ6WlnBCxcmbikShTxFw9N5vqKUvmuHRuEFoUKM33LS2+MhOmmHyZ+zPvQ2itNv
KrTqnbmSepYy3Hng2cIBCU26KGlbCvl7b77L8mNprHnRLS7Os8HNFkgI4yKlRThd48ujhDT0JtgK
toqTxUY5CSfzBr9Cu9wlK8+HxY92FnaWFcBft0HUEbbGm2AEfQES7vpnW1z5lskOUHgy6PNiL5yk
vioac3opTPbJ7QFjoj2GuCsDmVdBP3YYqVTk2mCASdVn91vO+jwWdNRR+2/hq7iNbvya9SFspxaE
2G5Qtv4SrK6MpenTgb8ie8ONz9JnSS5otGAwMrxnGqg1Dehss3euT9/C2uO+ztOO0plliOY0vWe7
agyG2gf/TY+leoslSPkIdJXtSgl5YRjnQazZratULAbi6yBqKgSvb5p25e0/r8NPH0ehGo67lqYA
Xp3fXIeqlAEviwEOCPbHywpaxkZ+BSpA5oO0vkEB5CGAU7f6ypKnzDZ79yimhmfl1HMDIDvbWBEg
aCETp+fjzjtYN5je2v1OBLCcvmDccZvclTfGl/jH4CAyDGj7roHU+aKvTMDSVzTZANoElcYFcrZO
5LzRxbFCWL7Sx1tOqH3jyy8ConF/fbGYuk63Q1cNRbVmYca8kJRSRq8hRD2zhS3aoWupYZN1PYy8
tF7O48wSYgohQqor4qAPJj6jJ4Zs6MF/BcywN4/pAz7NjrJX3uB8x78hmeXgi3Mn3eWrLbEP6+5P
H/dswLOPy2lvqihlBtzVrNt6h4WRo9tIL1NiQmb/IOBZ89rvU/xY7hNnOFQH9Sn8snbXXko9yvl0
zJOo13pB2E8y2g/cK5DfmtDwiDfdy0ckkSkI2r26We+/LC+qP7/2LDXwttajYBo8FSo7RA4qqDBO
Qn73+teet3k/Nu+fw8M+b5aC9FCTWk1BBWSXH8tbuHj33fNILie5Ohy6v4Zdc4SKiXTD3Zpv6vUx
avOXmqR3IFlExliYLwr20cUjULiVAS4cvWefTxNnDxgzAdUXR8SIkZxKQwRIxPfQf4XRuxLo+rbR
xNklLKdh38LiCSjnN2jq3uXlyi1iebYsAAlwBCTaLZdfSh5rqGEmh0Ub3ipu4GQ04xSMGK4viOVh
/BlllmVM2H9ohHFa9Pl7Ggx2WXrO9QhLNQc+yZ8hZglGRyxNCmJC6E+yjVR4vfEdqqj24Ix36VN1
uB5ubUCzLCLEvZugXBbgLPJbJD2W+Ze/9+/P8kOuiAZ2uYxGTJUNCw1I6PP1CItL2Jja6RrdUHne
WjGtPtMAMCPM1Uq2UsNpaH4K9btHRfF6oGkqPiXcs0CzFQblMHTbgKnqQXoo7i1ep3aa/fImHWtE
O68HW14GZ9FmK60tNLOj5BDY6t475A/jDaW9L9BTHZ2mHmXF6+EWd89ZtNmig67OM80i2iTAiPZd
icLo1+shlk/OsxizpQarL25Lkxgy6vDiKXlWtzFy32AVt90eJpgd2KiA28kjT2G0yHdQfXfr5+bi
gj/7FbMFqUDLVqSSX2GMAFIR0ZObeHd9pAvXfljlf67I2eE0VFWuiRUh8Cg5TDVZGDK7cr0RsXi9
M0WQDxp1IUuTL1NeII95WaTE0R7aW8XBB2sbHc0NGqq0ItDhWVmSizN3Fm6WwitodcircRYO2c1I
i3n8eX3aFjfy2b8/218jsg5elwgMR5YPQpxvfaTapQrBuGAl0uKd3DwLNdtc4HAzramZOXUv7e7o
Xm6NG4RvvH1/mm7kEyxGf052a9XztRmc7TK1441oNRyCeqhvGg+RYu/l+hwu7mNToeypfWCMZveV
WBJc1w/5Rv6gbQT5QcMcwVW/Xw+yfPWkaT55XXPUzu/aIXJ9auDSd5ugZ8DmH8cHdS/ayg5Bn613
Kg+YbaEeH9t4Ie2SnYlx4sNa828pG1siwGmRUx1D8dknJOmj8oBuko3uIPLRvK3oQ+jxXahiRbIG
plqa1vNgsw+H5kMyRtOHw/AVg7zXBJWdxFqZ1sVVeR5lliCHKu0VZL6o6HzrToM9OuIJsWtbuYG+
+whGuX9DifXOc9aqV4ujkwBKmtNpjDvAZR7Rc3JZrTKVRnxbhW9xe9uP364vmcXjzKISSgUbUT99
jhpJqy4ezekVTAvO3ONu+d0CoiXFvH7ROljNVXPo0sfF3ZJMUaHCzJtwfnnu66Gux+mwqX9OTvNY
Cd6nN9r34Z1+4w5h+z02QNeHuDyLf0acZWMRwYw2FJhFNQO0PvwTAVLcKYeVS8hHF2h+Czkf2CwL
15aUaLnLhara1iT99KG8Fbfil2yPiPVT+Ow+oEds0/l/bF6QEt5eH+N0OF4LPkvRQ62WljBdSjQ/
usky8bayioNSw3/2sQUreOT3SL9ej7ng5y7iGP/nxE4Tf1YGcjs1b12foJO/h3LQj9Mhh2cST9rr
kRa/oCpP7Q8wddoEUD4PBL1s8Ap/2uVBsu8qvKladYsoin09zPJeQMGKUh34TGVeLR7jdOrAcZEM
kbOE3Gy7BdTPtO6+ZAUWOen4PA7g7IxwwCcAm0NfRE5d739d/xlLhxFopH//illO82U0StC551dE
XwzlIS6e/96/P8sqqdB3cIT4bJ7V/HAD8S1uzJWy+NoQZne5oPb+9earwgANnZc8XKmsrgWY3eS0
qjbCUmKO8iq71YTwCKB3bXkvHmQajQlg8Qpw+tmG1lWoa2XDtQeX4q25T36Yp6mGMjW36QvhWW2P
26lL9R9U9hVL473MGhQt9aP0cbatsmKQmoFPZOf6LwV8kI4VNfKNK9W/pZbieZh5V7sJkROOOpaB
mypvkYt7KL6QSK7s2sZHaRQdNUTFb9JCebY4ISYW1D0EXDyJvXoleS1u7z8H/NG2Phtwm1cI9tbT
+60cUCj9rgdI1SH8fH3ZL+/uszCzLFKNCnAynQF3J3M/3crzm6nVSJlq6zmacz3atEk/JeSzYLPF
w3dLTeBZbLL8V4LfvBy+ieiv5N6wshPWJm/aKWeT51aNLpQjgVqZsirsTG340aHEe304i1EAYsJa
0xBSsGY5oyj9qAnGGmyp/q1OvyFEiAS3shJksSxunUWZpQ1Jyq068FkI/42XLfU7PXSCbf7i9dsM
bvAJxLGxbXYSj4EYdzLE/FGWQT1bRObt9e+NeZZjEh1m14hbph1Ht2LGJQwMu5H+dj3I8t3yv8ds
Inxx+f3QWvGEEaycbd4NbxV4jHRnHivH2kPhnF6ngLyEnbV6D5uWxaf1aYkISPAimYASl2FlNtwf
KN5Qi/YROsI+zs8rQ1u4lKClzhsYOAsPjzkKkNZR3fcaEyjnHq0oXy4EbGpTbV/lHiakdDAL7PUq
0dwhHQTjLQvwzsjU0ekTCw14f2KxdjgiiALq7RMFZKO2sfSYd0X7kqNRtXLLWLrPAEQDBUyFQFM+
cRZGK6vHKOZTyHt3n++SPTYNx3CT22uN74XddBFodsInnRG1RkptXhx1bNDqN7OJJ1atuJLy1Inx
NfvM8LmA21hgVD5a1JefGQ5t0YUe/m9pLiOI5XrBkG5HZNbkjVarLrWcIYW3V7emhYy0LogvpVzp
7wMHU7dpIV3qSEyNSP8hYmdC7NPKJ7+MhgP0exyskQhEYJmNYkN8rb7loxvdaywFXPksRBXTEO+S
KKDNaprF+NSr1rjJczwscb3BikXrtO4JQnFoB/DJ7xuFSrcUCukvDkCzQZYEGQDBMPVThva00/cN
GuY9ouFpFQtIW6IZ1pnFgPE1moIF/7OrG7dFI1YA0Kr2xg6NPB+lB7HPpI0E9by2uwwhLBVpKGlj
jGBcUIaOggdzrE0Qo0mkvME273ag6JNjECTD90Qo2hvahLzVY0P3vmSdhex8m9fScxsnyp1pDT8h
ONMUL/XCqYpa3itN0D/X8FEfZNGir+dliNNngOHGTm0h7gMnkbQYE1I3QX4OEd92wERLLX4mYst/
lXo0DAY3Hm7R+kCYQax4mPUjxK6ykm9lM4Xaqg8GXjV1XJbfECH2f+8wuTr0pS8/141koRutVg8j
Om9IZ4clQnogEWHc6lJPaWNseuQ4eS1gRpLhgFGhZOzLfe90qizdJfKo49ElBcZ9EOT4XMAKt+q9
ZgnDY+8N6KYgM18oLeYqaVyjEVEoBjqLbKZ/GnmXV7jcaIZ2q6FR2N2Gigxj2DOBm241X0HSXfIL
X9uFWjEUN6MxpHK1MwvBw99QGsemQMoooyWHXPYObjIeK2EdKuFWERPlWytIbEZrDJ164JthhgI/
V4xyLF+HWu7wShINbV8zfTdjEmkvYYO/TAE499AgL7hVorDba0bY7XgJRk9ykMaPflLod4Zuxt9g
JSbPetGkTjddh5OiVZ89NZZOLiSuneYm0iFFo+BRCi1/C1+geURypNjGHhJ8PlR+mO8I0CFIZphb
OQjMd1doFSyxlCrNtmVqoa/cd8FJ0IYQncZc2wlaFfzT0F2mUNbh91YICOKUKuawqcdBRm0iKtGg
LdSjWEjq1gCi/rsvyCXOUU1zH4NE6TdJi/uvIlrofI34Hxl9VDgdJwDEcB3XlnCoOEqQ13tVjBbf
ny5R79AUMT27otKANEKt9BicDgipxUiA7xU9Qvva7eIbUKaYGYWT/QTSZAjGuEjz7MfI64z7vHSb
B98twm+CUsn3Zos+t5mheFin2JWh/1YctCafjLgUq/6exSnCduifTlaaMXyXxky7m3Aw5B8womUM
n333TSxyqT0NWu/fhYGOf1fvWfUNtS053Ae9n31Nugx5tkxOMLXJikOeywoza2hf0QEInlJfCB8n
wMhTNQgFbzNR4maQ5PjqaVFTHXCvUu7lprQeSQH6RpWybKcaXvjoinhdKYmFSlOrWcckFLEhHUvh
RUnd5J5cNNwKSJshb6IHt6qYCA7SbcoBRVyAWSTCX4XXdjuxk+p9ocTevkLSau+2XnE3RGO9RZbX
f24RdHcCuOSH1hjifZ1FulM0Qb2HtI7hCxqkt36giXYoK+gm5HU3eQy49dGsE8k2rKQ6+ZFa0jhv
feQNymbbtEGz7yQzPIUjizkdUL7sApmySS0jjRG5lof8sVLBr0M1sfqVhe5obFrZN/BxD/GATw3h
uTP0FmPGfvhSNDlef/mHbBFP7PyhdFEzwdfM2g54YcEpS8d9IFg56lA1UvtIvEe3JpY0d0EXjM9J
I5RvInw3z25iXdlVAyIrbWjWJ/w309/HMW6/1kFqOVUeN6fOyvz9YHi4gveB6n/tGlSLA0+oVVxr
TH2rDHr9WKmF8S5mDT3CTg1d/JbV+NXTsdhD1QNVTCGH0IDfifSqNClyq4ra/MjzIBbtTI70L1rq
9++lkIiIRcuhltpICFmocmpRghJsnUdOgOLqcyCZEjYwQ4gv/aCgJiq19V73suGxG98Rkqr2tRj2
P1Ux7fbpkKAalUDW/+p9aEkFZuB+0UweoLYf+9prqObSI9lc2sdFjvyJSOUFpKl7H2e4T2oNgl+p
Nkr1FkUbNNeNTpaPXijHJ6Fqyp0udc0pb7MCYfUBDzivbZMtXoTWNtdK3ETdwcJl1YfbryA3cdJE
V7gbZEW55T6O5zzCC8dUqdPfUOzC51ksxvtOTDWs0LVg55tDeF9oyGtxZrTpIUWO/CFHPPiIOJV6
QmPe3yk5jpEISLWHrA5xCG9q47XHFVfXM2UzhKNL4ago7iTstA6FVgkbRY9dp5toAV1cVrssbPI7
bP1czAdYYGWD0AXuns2RLNB/18peQxvM097azI/2uj+aP4ADwswwNXOviaVOCmP3Zb2PSWU9jghA
e8YRodMKO9IQoEjrlcha17r0HS7d9yxvHypUM1izRbeNAwwiMSkb5P6hHhn/kPr4uXpGdDNGOmLM
XERUH5sK6PDo7BSB9jAOvXknJHhPNwOOIqi3qciopXgGy6HpIrWUuXd9aRrx3jS6ZsAywmyw/u0j
4feRhb5N8gyTzLSsx5Wr2ucrIQJ6VHhVtKVMqg3Tn58949D9AQ/U4+Csatqu929kITsEmLhev5J/
vvVPUYDWgTqClzO/9Zu8E5vQ9BJbxFGkE+/hyq5EWHhlEwI+JRDzD2DV7GHhZV6ZZqmI76qD/9fR
Qx9nh3LQTuIkuAlPa6XBBZzLZbxpyGcTN8R5W0sDE6c9TLIwt+MmdIC+7QyIFlso7x7Yy3/Bo/+/
GMX/pqg5lV/+Z2nIl//zX9n/evzRxBc6FP/6v/1Lh0JV/wG2jqoZ/xnJB2PClPy3MKTyDwlOOFyK
qd9gfGhG/lsY0vqHwZNBIUPqaKfyCDvTodD+oXwUHjRFZAFDDP0rOhSz4gwKCUhh8NampkdBmR90
uWYSaD8eSn6iXaYsFm7ospTvTcADbvfzbHIe/3hQX8hRzIqI/wrFY1KRmQvVmO1rUagirxJ4yYTH
kWurdzc6oPywUd4OO8zvnlEk95KdZ3Myrb7xZznlU+zZMIOwiHuZCbWbHOXJDl29r2hur2z4pbmk
Ws07DCKOCZTwci7J8oOcusylKmZ3XSLe8/e+KW33PSqL08pkTrWQs6LFx4DOY83qQ+iipbBouTAF
Zf0kZ/Gd0WHNiP1WDydnRFgvCZ5CHqTI6eK166Xv1+MvDpUe9wTm5WEwJ2G4uVSWQUH4WAIuD2Rm
5DotVgjtaWuzOkvUf4x06o4xoxwIpnw5q4bWNWbJqx53Lu8rpjnvAxr310eztDo4BkxLVOmpAEW9
DOGrOBikPqujrb/pyW9d841H6/UQCxMGE2uiVqMdQ6RZBU0JI0/PXUJwW0LnDuml/omL6z5v1ZVV
uDBfZ5GYuMvB6EGA0RO73a46JB5dDH6Syr4+mHnncvom8NygcOt0ZGXS0GWMxkskrfEwyxb3zTZ9
tXax03/1vvxMjtkjGit2hOe9tQKeW5pBHnGArcEqky6nPz873Sp0MqUun8wL3BCk44BIc6XVCX52
Ue+0ODatxJvjKj8GCRmDvEjPA7LR7Pg2cnyn22lVdKfkHqfZ3oFyX+1TZ+pjohx3wvTqTdz5+Ev9
s/6iPF6f44U1aZxHnx/mfp/WRs8OKwwNweyfrfSurHZq14JMf342pz3Kpzhk6nhDxBWecL6CMlrx
bgniWj1xaVGej2b28WIDX6Fk5CmHLKWjY7cE0aDeUGGx/YO8CeDZraF+1yLOkrGUZJGo1i5K+Y27
D1EKVTNzZaetzd4sbZS+ZHnggTASrK0nROvQxNVR7G/StZU4cSNmyR54A1xBi8c+q2K23XqMUIRI
6el/ddl2jH7LMmk7UEQIDOUeVXjHKtFaaxH2FrN9mgsrw5yGcS36bB8k7VD2IT/PhkyxjfVyj75o
isNM5rSZGNkot9uNab5eX/6Lux3ImCLp0DYQ5bpcmXEnttxIWJkuOLvBS20EdjGe/OUiTHc9kjab
XdqhXL9o54AuoTYM0eIyVInfUNi7kYJcv2fgodlRJ5BKS3wvKBFsK0UQ0IcPo33TiOU3QcIKRxh6
YWf2angIc3SuK0g08UZt3PEomUJ+Hw5qulX1xt36OiyXOsSOKB7lfKeCDz0Evmc8o/ThvcByRWEj
F+U71a8LDb/5SH1H7bK4wWE9xXpY0YeHuvI08yEUJmthJ7y9wZznrsefColO7MpvOgH3pa1A1fUE
McvfiUopPKijh6NiHEq3VQmXTMI+b6eLkfsoq4J0ENO2P2RoO5/wtJVWdvps231MJkRkjdMa1RJd
ny2WEAb7OKAZaVemiP3z74W2EmDerP0UYfoFZzlLHWQkWdNY4VXl3rlPSMAeTAeS9bARARWuw/hX
A86SpFLmieI2DIln1dE8JQfvCf7zFirkf4Rh/DTA2XrkpoCjEg5UcIMzQCydjR3m9SX/caE529J/
hOAqoqhklenxcTmHMg3vJscOhe4iXrS3+a68xSpg3x/ybXFLkt5Ldngobet9LSvPUuanwLNM1llV
7gvKFDh/k9zXKsFcs1k5OReX4NngZktQVfKaAiQxagTtWuvF6lbuctJSxkAi59/TN1uCgitXfdkR
YSKPa7/hb7bx7/UddPHHNfrxQiw+kcoDDRsHBQWx2Wgo1TXlMPSKHd9Onbj+ENxa+3AzNerXMHbz
AgJf5zLWbFwh1G1EkYlVOwgYxKwIMB5bw+52yonG1jbedodVqZLZ8fIRVNF5Q0CJMrhNztbiEA41
hpOtaqtPoo1mr+To5SZ6Rrd0az3reHPibox8l41UhC0cs69/eSsooDOhHXPD44Sdg/5UpaiRoSd8
+7PbUgo9KY5yCF+mb6pv+m2DGqxd2/pXz1GO10N/jOxyF16EnstHgVDQmr6ZQu+67Qey5hS+6x+4
msAONq8C/G+aANseXt5pOPxFcM0fE8+JZyK0wAKbAxkEA8APlSvVRo5Z++YVibURxBJv6ZS68H8y
VHBkIDdRqVDnNb0BAmCgIPgNPi55Q6b64zotbyEI3yFudoTzvQnvjdFWd+4m2eGauFoBmF0oPkar
Ae5E1xAdHuDolylPVeOoRbZFtT1EpxR0J8f8hb+2cUH3XB/s5xzHuxvDQqQ9Ufsj8GUkPRhLHP8k
FjSudtF3FGtRFx/svxdkdki4lGqwzOTjJZDUi69VdTTbNUTxvIA5zdnFSGZ36N6txDKpGUlnSzsV
2STcdzf11oIf7O2ytUNp+tdm2+Ei2pQozg52Iw7SUWynedsbzd63oy0yiZldHoQvwg/EkeUdjkps
xn+qof0XMUqfRjp7nuO8Spl8IHYvveEqcTPAf/W91rGK3Ln+4T6fTtOcUiNiH3Ct/aS1l/nKoE07
QYlurRRFoezLXw8Ao3Aq7OkA9uZcXqwpQgwGpq02YE6boXgjf/t7EWYfCsn4ZAwUIrhjswmr27Zd
efB8JN3ZUtApEk7CjhTpQYddLgWarZYVTPb16r7buifhIThkz8IuPRb3rIsnn7J25ZhIUegb/Vg4
0SvwQzL2fQYhx3JyZ+2UWNjSwMEnUR9d4RU2/2h161UQamvd1vvk1jMz5PrrZzl+vT6vC1E4AIlg
cSJxIs5GLSixnzaomNld7G08/Dvz1NyVfb2Sn6Z/Zja5cBGgIPKymt6UszCyWw267nYak1sfJ+oP
HiKHcr/Wjlgczb/DUGK+/Iaa3vp54feajXPMd6lovqY+ekTaKlJ5ugD9z8Nh0VzGqdu+LN0pDhCG
B3zc8eHat9ySRHVb3QI0368pLi2cJOCIuJHJlgI6Wp/NXyWqeSNFrWab4Yvf4J9Z2ZJxI5Exri+H
pfvBeSBjNoODX+LHGfGhOhveMvCXiT+N2/weyXfJyQ8lN7TbcKve/sGk8u7FwxqYfiFbGRLFbFE3
Ge0nsZ3BAyvke6UG8gacjqzYQvDr+ijntcQp9V6EmB0ynYfyWRFX03IMnr1qN2zbl+IO0yXjLgDC
Ywun4UV4xChi9XhbGpyK9jAO2oC4AFpdrhzsn7QgqNA8k/fVyXoIH5NDDC8cmQXM+faajay7c32w
c1jnx2DPQ04/6eyMU7URl1MSDMTZ4of/OsAqrL54N8k2u9N2XP12gv2z+xbfZ4/dg2+gtAO8YX/9
Nywt3/OfMO3bs59AjzDyqLRrNj1rB9WHZ/AvT2FYZHalgiu9HmwpCXDn0pEYYvWgA3wZrMT6MQjR
x7Dz5qR7wz5y91Em7K4HWfyOk00hJVuINPMXBAZ//TCmfMdCzB1PT5w8+e16hDmb7I/vdhZCvhxH
o9aWkveEqHfgsoWTuI0pA7uPLnKACJh4dvJS21/lx5jXgnVKdsK7+nz9JyzNJOV2hN4QpofSNlus
Y2uYOe7Imo3U5KassRtr4NAUL389Ch1HCB9U9mVuD5fjFLygi2SXcaZutJcrwWmqp6Bd2/JT4pqn
bNT3J6V92CVoyV1GySMxaZXSBzg90Z7u3OPP0Y4e5cMauHRpqZ/Hmc1ZVPmN7GMabiteZWO05Vit
egQAMZlUvF2fuGli5kOiRouo/6Tg9Ek8Ny5Q0a69qTsRC0cxfEoLcZM12YNKVy5a42MsrQXeMaLM
+T2pfM628OBaulIJvQwc2NoaSuuoRXOq8jW22NJFYWq6gU6m8ow25eVnssoqrPCvkO2g8asbJfHT
fep7uV33melojaTvMERGyAQ1k6ckruXH61O69PU+uuaUE2HNz1c84Mg47cDqIt2P0bjtC13wANJv
uE0kmj2JJw8/rwdcyiPnAefJGTSvhnGOhMBEcuhl61AL6UryXfhy5nTacMdDzxkC7GxK69YfZd+U
gAq+FM1drZ5EbYWiuRgC4ACEtKk9Ozd69DIc2jyAL3bT5sUOmFB2UnAS3spmONp/ecJMssQk3IMa
66cucNZW49ilgmxbSg3l1EDM4v16hKXBkPMg1k2v6U+ulYqgxb4nybIddaAGBEroRbBHB2Clnb5Q
g4JQpzIrVIFQFZwlJKyEkxYrYdl2zc7JwYzq7Uv8m+nTGAOqoK9BIZZGhTQ5AHuYbcixzRaajzw0
9SgLU/oUDPUAnTv6Illr6uQLyxnd8ElsCHIDvNbZ9k00t5L6kEE1FQg180tsrGzQOWFjOhVNZSKE
cXmyrE83YXJBlDUpSa/Au3Hrv3dvIFO3eF19a7eUr3fqrrrlaNytPS2WChPngec344KcGKoJgfU7
7KKwFYkd455DJL+XD2v3pbmE7ccoEVelmGIpCwpVAPo8/KhymQtqYw92D6OVQX4Z79HWOSlb4VF4
vb7oF84SqssgZEDmANucs+0EHDT1wMUKuYrqaFP27otSgv8rMp6CviY0juqtsf4Xci1tMMSHRZ3W
DUO+zEupWGJsaxEyQRd78PU9uPBNFHeOFa/hOdZCTX9+dv+MijYKAq/E6Fnd+Ri0IOilBz8Ub43k
trTJYNsgeqrisYO82WUcT3NboQo6mqY4NuotGPhw2Ep0669/rIVDcuL2c5NB24V2ymzmtKGOg64Z
JVYHpMiP1/QkpLH2gZb6ABdxZtOmpwmCCu1HHOvb1KqpN5UT/I7zPaJo14e0uK81Tg4SK6Aw8uLl
1MmTdH5pwbd076J7ccumPrWH+EaCA5Q5/ta1p5Y9/YeV42TpKcgY/4w7u69VVhqZfVXDVDnVu/RW
/uXGm+iEU+TLeC/BAgOhTcvtQVvLY0uZEo+oielMI+DTfQprSikIE4Wm11E94Y9mG+jQTeTWzqnv
RSdeh2pOMzi7Lk4oMRCs07lJOeZyhqs2SzDE1bnbHIN7YycdvL37AscLAqbl/AeF/otgs0u96pWJ
ULUGN4L4a9wFGyW4q7uVnLW4Zrg8gZmcbJeAPF6OqAjkhIeYK320FOujDn2P5rlNqW7/h4Rg8xA8
IH2xsmaWTu4/wyJgeBnW1TtU1lQwGF7c7SZag5HcJQbGk/nWLBU7iFbGuZSbz+PNskqqtSXlBIYZ
BS4usUdByMG0u3ahsR//g3sCKcUwRY06Gprisw+XRUPXJxmt7hx+k9rbqe9uwzUB0KUvh1grrzC6
FRzm82KrX6ajjmKDYg/lJnfw4XWqveSED7pj3CEddyudREc9eM6a6OJy4Al9Dc2Gd8wcRRYPYtV3
EcPrbFjBtm+TZn7Ld9j/vsuv9VZE8nGA/AFgcy1pL2z4SVPA5JhFdBcL7MtVA9WqqK0mV2zfDHFN
flSbr9dT6MIhB9qXKx5FCW26NlwGkF2rMtGSU+yxDF8tlwvYIJf32K6Gmzik+XU92sdT6DKdcHLT
x7d4t+v0iGcLRWvKXI15QdnFL/5xCD8+XcT6MPyEjzgpZ66jIj7PIBEZGkBCXPRwlL8cYA6wRAK4
o+D60GNdPCRvavXXL7DoloNwRpQU3XJjfoLXvivUPrchGvlSdIhzWF/AoUVnZfI+fyvCTFUViHdY
7Mx7k6PYy17XE0Z58Pf1z6kDHDoWxsCnDhi0tNH2ClosyruykkrkxcB09bl5IVLEW/5yDk3Na5Oc
wpIdvSk/02P07B9bZ/gRHVrnYzdsydPAijZUsumKOrkdIyhifhNv89Vi/edbzCQR/+dPmZ34LGI1
jUt+ipSbx9ETX1XZP1Alufci9wZu6+b/knZey3Hj2hp+IlQxgOmWoYNaOdnyDcuWbYAECTCABMmn
Pz+1L0ZqdanP7H0zNVW2tQQQYWGF/8tzcFFBVdp/Pfmn7a6V9jgFUAt/ZLeKLFUWY+hCkMbfQubx
tW9d9DHC2a7DYYsimIeqjvy4Bo32a8MnIrEYMVwmy0Y2Dk1O6wJ/54ZSAJwVcMhYwBv/YkyH3ZBE
6Nt7nvaIr7PY+zGk0UUJ3dl2kzkbuB2b3blo8Ik9hGpx6EOtCkCfs1x5h/ZBM3Mg7xiqm+sBD80z
yhaffWC4v+gfWtUKsBmPd2lYrfUWFcUO8v3YHqBYZ0tQll+/nssT48C+oXido80FVV9H61jPZAkr
q0aSYEU2oIdaVmcsnDrgPpg4XieWr/OpqdZUyH/wYepJQG/yTQgtI/tzpRkn5u2DuSNHVIastPsW
5jqNbmg75gAFMjDnv56301Zw8aLMAuIm4ZHvYuzWb7UnUN4bTClatGMDWWA5nPHmT6SR8FE83HQ4
2vBiP44WRmENJokQIVo8i781RHsW8tMRWOvzkLbObx38ME6TtiJE5zOcmXFAs5tKOKpOVmE7n96U
XfPLdNGFjWpaI9Gtnp/bCSdcAfyOeHqutZ64V459kK7z5OAFRfhWHxw8oIQxId/YhYDaorzm1yZd
y4Tl1Vm7n4/gtZ4cHJN1+WJ2jq4x8JaxQ31EiHVajjECMo/Rr5Kk9q9iW+/1dYUOvidm/z8sf94z
Hw0f5dCXQUy0KGEY0a9YueI7ou5nNs25sR155EhnVx0oyBibeHL8lR2IrzwOWxb8y449hAs+DOY4
UDxFgLjNDSx1zSPePLGSNz66r7/eLSfiMB+tHB0zCDVDAm4dT480aAS69V3/xDfrMUC2vU6aHzI5
97o4USj50ebRuUPmlje9C5urwqm6GG8RlEmKDOFvLwZxHIkfaEVc0Xt9dc47PrNAjgtpxxHl5Twv
Maeo74Unth+a4kyk+JQJH/Qb+Kg4t9dGsg9XINRGnK5qTZAU5MGpfo3duQ7IEwYCqEUBbxMhMQc/
+KMBMaElfSorsN3YlOZ4klXk79eLYv0VPzq+kEB7Z2H9Dd7d4nY3C806WKhLk0AUdvZuG6htR1LH
wj6HJTpxC620Tx9tfOjqRDPu0XjGgko6Bm6IWyjcrt1r9Z9iS6FhLrP50G3OJd9PbOAAHYOoJMOl
irL/ow08dVBeiAYKwQwBAVrvSdjBdtC7CiIfX8/iqWUOSwiTrTv5P12K76dRB16+dHBUQLBAgDO1
MpNN+yLjqdyVz2Gc78idgj57ezjnAx832awGP1g++oCDlAyCDKDEa/TI0it6R+9NIvc0E+ix/4HW
76yF31lBS2/VCjx3/p9aPu/HfRS8q/OxcscS1oXzMlqPnnXrs10Y3ugwOnN6fb7rP45z/dbvFmqb
27pTLmZYe+VuYkFqCbJf+Dl/+uQSRcjORekUAgaI5h7ZqWVnLc4MOxt/u6rtF9kIOUJINm0p3g3k
TKXWyWG9M3c8LBo00WjDHCRrYlP+DWc39fjZ9+3JnbAKblkeopFAWX0cVV+1jssEvpP3MGfqugH6
r06cx+BubTbjWbBPydkGojfVt+OzBaiS9XES4XF9LF3sz5GFymuMzdqqKlYkE/dR7AOivh8P40Xx
2FwDH4l2bv0Mef3duYDvqSEjdQPR2FVZEgf8xyG7rT0Nc20H0EK4LqptzgvAWH8651Ccp7zD4K3N
2IYbhE7kIyd0qUlpvNkKAJiNDZRc+T7cNtCAmzYLVg+343JTbAGBClIPKYjfqDl4sP99/NWDiAni
oYjI4CXoHR100LtDN1/jotAc3n35ghfgW6E7+hDy7xCWWT+x+PX1kXfi/QdPE1jdNQAU4dQ7WlJV
ofUwSXicPbICKL0BRQwBX723dz6q62/8xwFwYg9wDDcJfjZbCCLE8mk+l2L/fEPiC1M0MwKBglrr
Y/9zRMTbcgXih6L280QxBRGhcbD/9eGzWsEbY9U3cxEl+riWnNEsxFUwEKpXW34fPJIiVJp9PaMn
h4JxYCrhWn5Ss50pgxSzgnJE2zfpuJgHRy67/83EkTemRjeqpiDIEexdEsKRzw4h9nTmMvx8pGGy
3o3jaLICi3s19kOeyKG8FRPBqu8oKj/9kZyxdHLGcMI4eJ+HcJKO/C/HoN3MrqI8qeYNRLVSqHml
/8WEvbNw9MrwVF5Ll+CbTAt0OhEifLECdWYUnw8qzBeSNmvR0IoQOjqoZNU70KKjmC+FjLY7azdG
hBPEKg/1ifZCzn2fc/bWP393k9aLmhCMcvPEHUgQhzyqIYQ1tnFT5JfVDJHar6fw1HJ48/dWuZA1
B/zRXGeXUJFpsRxcH3pSRv0ECSz25b+PoaC2C5oISAatU3l8b9ekdpzJ4SRZqELlkCgf3bncfz2U
U+sNnXlIcwVAmaDT8eNQagaywdQykuQOv6Kyd+MaWtv/xZJ7b+To86A8yvJMRHIwpMt7gg53Nbhn
Vty5cRztG2hRuWjZxzgK3kWxrKM7UtAzkbNTq+z9MI52TtGiRiO3YGNuO1SElBsXld8WfV7M3dcf
5bMLig//7qMcra8oL0eHWZgvbsDB7qGkC9mgIdxWq/JQFW2+tnZm6o5rQsD1tm2Tw9pUkZ2W7SZU
/OV/M3H0TJ/hzSz9hJmTMCFsSHM11s+vTZzck8ic4u2AqlJAVD8uZK68ug7LkiRdp777NktJ3/xs
239JTsXbZP00/5g5um6Grq8sSGDDzOz+YJ5+1bL85QfBmdGcXgH/mDm6cLxGsyL3MRpaNm3sTurG
dtV1QGx09EIJrvlvlgC8ARRzI9f+qWAhWEpBSQSWGhF5lSELhhzDuAxnunlOfSIUjKMeEkVOeKAf
nTVy6ccKPX8kiYI8FhKNudBKdKg4cxScM3N02nBGfKjkwgwGc1D1twJQqMryz4RQ183+8SWwClDj
eWw50MiBeM3H9eaNVUGbDlZonpu0E5I+h2N1bXfQ0Bw6obJ5mDW6YRqefb3QTxQ6rZVVa3k63uaf
QwDzqiA6QGc6NUlx3V73yXTwH18VyjCqH2fLPtb1/GmY/xg77keceEvhEzOWBg8NtMqBham3/qX5
Hl1A0WNzrq7q1FH0bmju0SYWrjODDYOh+aG5RW7oqjwHDDqRYPswe8dlfSgThSpchAEVz96rBx0B
xDZMUu07oNUTkHUy8AhQxWUn/e1Ux102p8W2yaYs+nu+a+TEy/zjL3O0zUU4++MyY7xjsG//Ds+o
C87UFmi8/t6kDspqzk3wiSsM0ixvjfjAaPvH4T1knomZZc3SCn5SV+YPlgluc1pEybkCkxPxI6Cs
gfYMbdTJfY46LFGzNHlboEdW3shgN2foab3xvoV7euNHcXcdXfHrkMf1JeUZ2KJnngWnB/qP9aND
QBBZglIA6wuEkOLR55dMei9URD+WKj/jF5x4L6/UbmQrUMAbfK55FC1HmMLJydtblRSQWGN3+qF5
4BsdX14q6K4lZQwhxzwbdmux1Lma9hMn3nv7x6WPVEy1RjKMJAhW2YtJXPeRnvXpT1RifRjlsUCA
RotiOShYGTcuaogRAMmgMpoIPMnNCMHcOD94Q6pFyi/OxeROL6Z/Zvg4J9zjGeuXHWwLaMV0jwuS
z8/1BS83Zkr6q243b6zUb3ZCJ+WExPy5xXziXMIEI+KDyDKu/+NXmRcOpdRdiAlWoB85BtXT9dmA
1kkjwMEh7o7gy6fErBoj6IFYhCTsp/N3/rmKnfupukSgM7hgCd2Rs0VgJ5r7Ye6dySOPdhYGjGQJ
k+YieigfwR9ai0SizN6WP/UzKmfj8yCzYx3x1YX6YPTo5ozwAqWkgdEVE7QW+ND9vPE31uHfH3bR
OpHoVXuDoxwHUoIIytWeITytbQcRSKB+rWcehjE0eM+4HJ/cNThOeOn6KJfFk/BTLFJBggrBlImn
viPjmUPhxNn7xROn42aCAMvXDsCn3b4aQ4caDdBcgjfb0SUJhivQgb4AXZHkd7VSV1E0JW2Un/HZ
T40JCWi84yHFDQ/gyMzkanASdIS7Kew3Uu5c8lg436CWlhp9jpj8aeljSO9tHXnVbieqqWpgK+hs
cUUCm2xJYf/99/OGkqHVa0MW65OTm9uOT8JuYakK0d7H/yr/15L/65NiHck7I0f3DgSrrSZXMAJU
3zeOOg5nqs40JrxFtj/4ZLDh2QF4VNRDZPTNq3gX7RhtNU0s9FnqjJ1z5UPJ7z4afXDgbM2GYQv9
Y68GMMFXjn0BNbRafUM8sU1sS5R+VkE69Un3nvNTVsp69Y01z1uUpTl4bQ7u8puiTA3+VzN1FqQX
i/wZj53yhaAVYWON0Csic83uxtL5UQiP7twepAJACKCLvOrL/QbRuzlIq+T7BoDquyjq+esUeOO5
HsLPJ9c6ByhkQSQeCBj0hH90v8ueFI5BFX7avQqUQT0GBybi4N6/9G+mKnZ/WiBCn8/9Op+8/tUs
6mOgkx2uDQ5HDlvhWqDZB4ynizYQZi+UKl+tqR8PQeCIS2+i1n7JKbvoB4Ul3MzBTVnTYDM0vafi
2db5ZmFBcNV7Hn9sSiddSjqlTVSyxJZ1/gLFXl/Ecm7afbFI4DsWS9aXTh+xV4my1j+F1eVXlYJG
UyrmyHsaLL89N7XrCv20uqAvCmgw+l6s47yKsbtGgB6AbYLVW7otlKGnLc1XkedfX2/Ic5bWU+Hd
OsbTgmlkrVjKK+sg3GaXo9p0IHlsuf/WG1w/G8QcEUh7Y7IfrRY3V4HfEY+lbVfi+r5sq6xZdNws
53Q+Th1kOJzRYLjGCeAvfBySE+YofLAXjrKZMVa2H2t2ZihvP+L4+6wNGRAiQW7wU2misRm4RCFF
HhYIAUhPF8ZfQKej4XMNXbSDxSu0awQT1Krzklk/iwK5A9T15EbH0iEm9Qtj9qMJgthzWpl4/Twk
7rj8EBOEzBvj2N8i7c3bwmfDVVFTsR+IqC5Y70x/apN3fyvoiXZnBnXqrnk/pqNTczQIJ5PIwZiY
tc3pi/QsUJ2zCbxYUu2/XnUnbYX4OqiLhVolXbf4u1WnOtEgTKR56rgkDoHMqf/0fbUd7N9hPf7+
2tapq9p/Z+vI1UEIutNFP3DAL8ym6cpk0n1MPX1mSGfMeEf5Os+upE2akacc23WorLhiDaRKRPb1
aE7tVzgDHqoOLESL3w7HdzOHs1jKos15OgyohnSKCTQqfhCGPUFRqD1j7NROem/saOoW5hHUnq7O
2+j10JohgdnbczGdO+7Wz328nQJU26GvClm/z/UbJbQuEWrhKRXNE/Td4xYCda1OZxzELBJbQvX2
v5nGAC1+SIyhvPjIsRKOVXqDwwo4Vu4FG9yHpa8fqNZ75YWbr03Zb6rQn8eH3nDUrHlrE/fx1qKo
VBoKjA/VMM0mcstwiWvqmQu7UdHWWIs5NDhCNmAct3ikjmiO6ks/vKuA5XrBzdQD0hJEW2774qCj
Ytn5UgTXCG6Nm2poVIJWxWrjjHP4Y+GO2ZJyCa6a1q2BtygQRWQ9SMWAzByYdqBs4/Miv7UL3b0I
Tw8SEgDoF4wbP5fpNOfQ1LcqrS+7orBfwn6AQqfbdjKdi6qEQmho4iXXkb8xwJlvK5B1ELyREGvq
Y6WN/RBYs3zqokYgARCZ4ZnmpBueRC4sg6JGp9vPE/ZEXaK+Op5kWx6GIDTRY+dNgU7x6ZHT1x2N
GUpv9yZiDagBeTXHdcibHTKL3nMd1JRcLsPQ1Ld2UC3Fr2Jyu/BVEdWhQ0H7Io9pWQ6Xk9e7V204
o2y5U9GVBS/rarKgxMm1tr73Bvqcjg7FJSTsy8ziDb9wZKNenIHmu2LsxowVXn6P75aruM+r6ZJH
qr4ShQuICesWEDxMf0fwTfagY3kHF/I+O7cue/AKfHVpLWoBUa0usrYcAHQL3BYoh6Wp09AM94Nl
rH3BoAYZQTHxFvQbVcaWWNC1aDttsgCrmszVCHF9KmKLQQItasukQYarV0GUlJ3MD74N3M7SUbOt
csE3QzUX2VpYaDa1E+r94lQy63Q9HirPBqixDqvHYBqsdARVJAbCQSX1PPC70p6sICNwQ5Y0DCZ+
abgbobkj7FBQ6uKnzar0m3gYpdi7IHLE88isO2A1+4wKp30guZE3Q1Q7qTW6A9jmHnTuOUBOYqbD
ev/WZmsmXyeBlEAf+UG/E7nfZWqJ8kuncgIcYFGYzGFelwk4Hc63ubF6SO3UGgaQG5d2Wd5G1Tgm
+UREKhzA15A8HS+aNgBbx61KiTIkQMgPjd3z61osgwWt7aj347Boglva2vXealYuTsP5Nnes/Ffu
r7B3q/Mg8iFnfREV3E5ZM7cZPDqo3FmTTOVsOZvcWOFu4boGNkLaWzqOXhzOkUiJF+mYcT+6kMQH
Vt0MChKzPYLqpFPtQRHqXjHHg2wKi+y4DyUk68oiyGY21AeDirEMDZfNplmkyNzRKhMZOcGz59U/
PGGCGOKCAKB4DjI1KrQfPbQ3JU7eofhLjOLZ0YPuUi5BIYkLSNFsl07VGYEE6T0FMeNvEYwSggc9
SDqghW6sxqAqB0ijWJd6vJzVMBxKzeyHMjTTLlxAqAv1VWXa+TvGZ6WM0vbO7n3nWiFM+ZAPXvVT
Kmd6ok7bA0A1LptaquKW05nsJxCfirh2omkvRAGdFhSuQHW8B4VKdBW7w+O2eYkCqa4md6wPTjVa
IJJ6Rv+cbEJvKy1dvHRy8qSFnJLBIRFUiHvRvuJ8jDKpRpI6jXSvGSfRki42nzYQj0DEaeZlAiFo
IDUaXu7xn3yj+kbsjB+Nv/0ZbXXo/UK0iFg22nNZjTXmk/Jhhu/0G/xIsIQ5CVUHmYR+fMydYHi0
7ALbilpTtekbd/o9F2p50KarhswbaXENNgnedI6vxQ86EEvHnU2mNi79dprTJRoB0lkc8eBavL9C
+eqQKE/I/QhhF1Tfwp9eQNPJqDFyXwxtdSGqvL5HqYtMCk3ne0Rw1TW1NQeAzl6ewZ8DuRMs13th
t/xuBbvch60xm7f/Q6AK7Sm5NBsKsswuxGn+XaEQ/x5a0cXBAjJ5Q90hvxEW/i8M4PlYnQy3ROGf
4Zx2U9GZcMtmH12qZlQb3oYaLKXIPPbeQJ+CWpvN4uoJJx+X6dvPE1ETbGTezgbI7K54hmvgs4SF
YHC5wMJkdsSXRHe6uiHoIn4tg0XsJz4D69MWw/cKDbk/bN8h23DJ84uZFWWmcdbtEJ8ORDyRrr5d
tN9e14ttPSDhQexYBByymr5LtoFwd7Rw7WucH+4hgsz9kviqWw5MhaFM/M6M6ULd6QbVWXPWuq3+
zqpa/ISbze91gEM8LlZtjtifyPC3Idq+LZagiaMhghgggvFoqg5J+I0V7XznVUsgLpcqqjOD6pIE
KBZ6WZW5kGubBtmzFvdm3JOwTWpfoVHNGXI3K+Gy3XfTRC5H3LpJ2C/WbWhx8owfN6QhsYDokS1f
0gLQgy6OitoH4qpZokwVDAA2NvVAK5Gwwr5pI7oLI9Ei78zE1VK59B5K+FQmIZnCu7YnqESyCrC2
xTT3135emJsqcqYHlc/1a5+r7qajvZN4AhGxOAIP5gn8temuaTVqDl1t4XBmy3Rv0B/ySFw+/J0m
2oAizNr8geA20Uk3OvKhh5hcpgNJH2Zn6b5bQ/G7Q1VhlhMU3aEGbtj1hSf+dkAB/eFtF4DYNvrN
Pb6J2gi7AgyRLZ77yAJVPrskEA+gadlZ35YtpEosbccF8gEpMEb+HlxNARyWtFXMK81va7cZD0Xd
do/jqJo+rvHjQNn0dXXV107+6nmz9xc+MoVng0svgVJoyxM5jbhkAeo5TPgyh8ou68wtHPJ9dgmU
wCdIwcRI9cxZZ4HiCR1nNuBGssCZgW7sjs29uJslYEhIXc8vIyZuOxkzLvGy8CoueR9ehy18ktjm
Bd+jM5RB8BDgqys4x+1tQRoLMKjeuvQGVXEIsUh60bnRVc/HS97TO4dvgNoIHuxy4betVvLK5S7H
8mqr3WKjIpRW+1Da1tMCNcwyYgl3B8CREGXaOMxvM6iBjqCHMR1t3HoTIDTUTQlEsZEha3AudK4D
TFSE+FHcVkR9U7UKM4hP6j2+BbhxviEHC/Dvg3GU+wJku7VTas5v+qKJLkWfh9cUVb8XDJ8vMxP+
VBP4PjE0Skzs1Xxp4YR53VYvTHTxFI7DFfqk0QYKulmMxAAairlXbRbkse4AJW4y/LUwo46WF30R
0qdx4fBmZvxw6TrkBm1DdIkpmFQPwJzIuzkaahwIffdi88rgPlHBb7duhizvHPe6hiP6iISud1eD
05WWftnvbCHZheUOI/JLOTiGYxFUN3IuintoC0HCVJQyC60yuhaOARhM+cu8weO7EAkbcUTH/RQU
BxV21T0bq+mR9rO8MIsMM+HMwbfeVWVKodhyYwaUAsZvYwADU6b9XBegIqq+uu+BU3lCbpZdj9bQ
3aJfV9G4XUS9r5Ry9uHQRDdvQ6bcddO+75usW+rfXtOxK6LzZdOF4ERagNCleIPMCx47LU55gXNX
lV61Bcqk2jIoyqzhXnlBOehIsVVWOBmYwN80osdAjF+vv3RUHP5zSThAWjJBqy0JXX5XW9rZCx3M
0Poy9QQ4IBU72s1mZ+Vde6XrIdjDX/PTjinEJ0fe/WYMNdExMiT80M8uYvZz68oi6yB+9Y21LbCC
5cwzZo/iVgSlFesOMjMtIWWqyMQy02uaWjbLdzm2jSGyy1xtyyuac7hbIbPuB2KHh2IymAXcwZvC
nrA0xzrYaTo2L8rW7oMzyyFhsqS/pMjRaCQAB8O9GmxA+NL3dWAHl4Pqph0eOOIPFCXqB6fkTeYZ
2T/hPi63IZ/0hTDE8xO5MHtXqUHch0OHW2+o8w4zhJUJIGSYsQE7Q1QgXCSMq6XORL6UP02ZY25V
a5PD4lr62Qvgn1pjGwIN67YPquVR/PZ9RgcdxzE1y/RLaYYYHRW9vFAelhP1iHk0CO+lalrclEKd
8HtT44U1RHlI1yO8tHBOTEzu/d5020bXzRb8G7VpcSql9SCBvlvEArRm6W988qdTv7FaariSCsf1
5LoMf1Swu8KtmhkPMLq0eNEO+MUn5la3IBWPz/mAhd/2db1SGaMtVkdzgYQM+1N3jURpb+eoV9ZF
4T3H3RgkblVN226K/Du/Le3DZA+yTR2rgxqOCbi4W/ypvaItC54GIgcZl4HNrmTE61enQE4/cbku
7nxnbJbYcQhBDEm5DBxMNJvHvk/w0qzK1kp7p3Ee/cKKAOKz6bVX+cvNhIjbD9TiQbrNNxFvY1sR
+BSdIeEv4CYZ9K5stIEWVhGmUGhBCrS3erohUSQuB63obzOu5O+gaKo2QxTN+w1FogjyRDzKhFVN
v/o2iFQmpoL9ZouJBBx2hHET1guAW6mbOy9WqEi7s/oummI7MPOrKxEh3VtBPaMdHuqcjyEeDNB9
ZD22yEJWr99D7vdG8gXeVjhiEc2iEtdlq/ULVtr0C5QBg3KUIBhZbNVwruj6BtgqMpOD0lHXH6yK
QT+XKtU2SQjmKJBwo8pvLIpXbkKDofd3pHTUvimtFRvYNwtKdhy4896UI3raB0HN9nbbws8daCTw
0LabEO7taAowm1plsxgiGvPdSK38WdUj/+bxqRGZBC6y35RTOwdouG+hvUy9Ar+Dqic4iF4fXSqG
QzLtjZLtDXPtBr9fjxGEnsQMDpFRG0NnrH4MBmsuXMRcbHF85nXSD/1sxwo+mhsL08FhMp5rHhWR
1X1jNxGCFm6B472JvBEK/pQXUPWYK0xqGHB+JwJ8sJQRCoe0wWm/oY7T9IdejBM6e0hj/vhN3b2i
OYC5aejCD86pN4eAwofBfI2yh17GSynpGjmXbrszrSnDm3Buyp80bPm3cGkL1Jz49VxnrAzFkOIW
DsluNMBbQM2Y9dGF31C3uXRaACxJz92bEVLV+5xyagDhyi0/Lecc/UwcYhCgi+ouX3W25hz4CMGi
TWfVqIOmouMaKyLsVJo3b6wMKzTrD7DxfGlr/K3MMgADbTwGsfWM9Iu5dSGrNqK7PCr+SsOcNu6R
NXsExVcWqZqn4DYwbFbwdgoxJMJexm8KUqv5nmmB+ZuhKM4QfbRCfGYCgTacpwHcZwz4V1mi32Wr
6QDqrMmbmV0ZMWi+MRH+kPkdljBCiuyiX4DO2KmoKpbEwmMeykrzbMyurl0CX7UR7DeEzvLqEl4c
PraDkEE8gPL5ZDh4FljKnvNiShtrR/BS713x9psq7Oy9qqxCZ31jYUmQSVX3XrMMYVxUICuOuJPd
lFhu42yXoato2lIIs6VuOdoXLR66z2tpdpgtiH8sW1Xk4PYaR2DdF0jTYcoMpXuOuM9hDlCKCtLq
VG/kws2zU/qDj1dgz+/J5FWXEkF9d8NI5b6E0zR2KcXxfm3Tzu/3uXTRcderKCgzua5X6PHkUYZF
hqugjsLrUSJDCs8rxMpYHB/aP+OEmECMzmSrjstmxPUwUPPHEwxYZjWJ/kAc4rzgzFmPAwsrj9EZ
131g50sdj/aU36BSpvs+chwwYOpiz3SynZYdqlDBY61bKAzFJWSZnxgDwowGenxdhlFEaaAAyk5d
Npk/qgUQM8E6ICmkV+CiLBL/QNmu+bOKeSyZYJrfUfzqP2onyO8jf5hncMFaa1ibiuvLyhqHDOVu
Lo/Lwir9uHEh6AYqs7rwcjd6KeGtXtkhtiYQwYt+9GdSZrPfD98H15Xf8PRhW41ga5nkEG2j8dh3
EDF10ZcXmyGPHoSzlgFFwJfj1kJo5BBwU+3HAfoUQ6enh54H5cYfwhk+FI3aPu6gQZuiRXG8LpTn
3jX5jOdBOA/NGFeLaC8CN2d/OoNKKqtwy4NeAv/3SIPCpEWgh/tWFt5dS+mMw9jwV1R1mD+B07Up
5OHtHWDhfVwqxXiMmkz5rQ1x9xI7d7u0qO3lGlDN6RnTD9J9MKLtGl0icTcHTWLjErlEMCXAIrLC
K5C/q+2bD72g6SpBrA3P8QmVAXDwDEIKeHojB1VtR2n5W69k0b6Zm+GOl1F77VsIrseN0iRr81yB
uWr8Z+BiwgxFeNBxEiHbGTQ5XNZztXyHu4aNo/LpRoiqS2jlITvjatJCSWvERrAA5/bbsN2jnK2F
JhPC9HXX9bHWKtwHjq4PYw7W6TLMaqvLudm1i02ypuv4NhpHCajooC79PBwuWKDVXmqGOIhpIeW9
NqY4s6MvdViJC592cuv1NdmgyMRJEboNX9ejG/Gu0LoQdeRcUBaxQ+/nOBUw108jA0uW0zbfO8bz
kVoc3HTi1ZL5WC8pMxPftlPgxSUiRonubf5gQxF0V5QRwi2dNe7LBcqPmlZ/kdf7KSO32zejbLFJ
Cqx4avGM146XhkrKRM55ezv1hN+Fc+0nC1kkBHQalIOFOejidoi+sbZhz0gTAwdMhXisuckP4PoM
B9GgYMALBfBv2DfoLEBWGb0FYPhYI36V3rV1mSEAXSQIsznJWBlz22jypCIlt13k6D2owG3mOXj2
l+ujS9QDHmbw7TYzwmdoptJZ2WOVBGzsf3RQCUW5YxiBGcLDaluusRqE3syfJYASWyxWQH2vu+iy
kpN+8WfWWrHlgGcuXFdB0CEItgHvzR73intnNf6SznXv7yO9/C6IXV3MVkUzB1v7xu/xhPEtpB8d
qcLd5CuNT0GqbQUCF5yJ3Abiu1GA+1aFb+27trb+FJEqQRVoevPLWERm7VyVN9oaWKJQ/fB9JEQA
bKhsea1tsK0G3/1VlXA+bFaFF6LgxWVvj+6z6br60EUSNZya9t/Y6NSpDCf/3gxe/msmZMrKoIbI
Bujb085DBh4S6xP6CDnjl5Xju4dBGfl79tZyUSQArojnyc3oAlYxIWhy7ZSOPCCkBDS2aPufUxtO
V+7kDzf4MOHOY335f6R9yXLdSJLtr5TlHtUYAlNbVy0w3YkzKSqlDYykKMzzjL953/J+rE9Q2SJu
EIXIVJrlRnaldHiEh4eHD+fcgHvpFS2S3VFX23qHB9m0z9tkBq6IH9qpoeKDwLR8Sk0Js8pRXl9H
KU3cyvMAFMi6FQCD1MOxF6CX+dxUqvZIqlB09SHHm7fWgUWQVWoU2qFvGseoR85WC0DC1ZbiF+Ra
1H3XK8QbZ6LuplrVbo1KniycYAkM5lPq9VVg2qD8SZ02RLabAI39ctZn/YRe/dKOfEQVNa41KzBG
+Sh1CnhAJDp9OHbhPmvNfteTOHGNoG8vEBf1R3GWkI+NRhx3uCJMB9dN5QBhCug18jydSFZOLpqa
pxdBkcSXulWm70I5jh4egihaKolcIowBt7SNKDO4Sf1a9YIiDg6w0PhrGQv5CaiwIPyesrSyQjlN
nak3IqcSBUyYSkm0A+RF/xKR5os0I4uO9mzf7tusOEyz0NyhEzTfZ1jowurErjedOh/I71km45Sm
7RQchS6svRhtQq7p12SfodJ1V7QJd4ZAWqvXYr4LKEaAtZAVFi0eJawWEW8WOpUL+PaL5mp6HU/1
Hi2FYLhGp5/8HN3zWijXZeqUBALd6qg+npe9UeWZ0OdboTOhLG+7AJ3PSD96VY3LklNzXCuwI6eM
Rljgf2L4iymwx2kx9GIDA00P8c2I/HxlRwCon1pHvQJevQNG8XBEd/O0F8CdyINnWG3RWYpnCsft
AErvSSlQc8fEukKAzYBqUn2I0B71AErKU36NYaeL+ElHB3txP+4EQDmNeBA74278lNx3zzx+q7VK
9uKD3vohl2VzDPSaIbi3nbqnlyayhskdZ8nXKvNLEUxJWRfrLsZFQ5ecIFuYewjPmstkB0KMF8Np
0cTe3jXVHhlPXp/1x2F9tNYsRTOte30+akFFdzsm7njT7ZEkOvrH9B4Ts+hIC17Fe80iv88ANAFY
VeTxtpunOdOQlYeiUA8txCMCc9SotEC2vlP035M545TtVw/Qu1mz4FCJTEYiR1hjWocTk8AJzAxN
Ki/bW8mTQn9fGMskywlGAqgU2nGVPCfRUwJ4xr8nhOkJEJFETOsIR2RUUFXW0epV15d1zsPQ5OlC
HcVCFxBtNimI22mzXH45FHh7R15a1t62MrzjxbgbMw3aoTMhRUOBWRBA/jr9yp5gHA+U3Wi6ktlR
nxKpsD5BGhrMuYg3FKscD530tK3F+jl6F8J6iaCrlQIMdaGjWOlB/l56yqm+Dlzfmb4gl/gA6GRn
Os2XyIg881iWVs8Q5g3RUwrQMcyanu9ThgeiL3YQXSiFZQK6jyD0DLrK0ZCR3lZzVRRlrJMw206p
Lc9FFYYSq36OhD2qPm7VZ55pIDBsR+WLGGSP27JWl9SkAAZ4ttDZVsY3dJKvxvMIYa2DYbOutqoT
vRPaQ+khB9bvjYcSnhH0rMN9kVsDl0xtzTKX8unvC/vXES7HHaqojul/SrPXkgd083HuBL53KYBZ
TTU2S01sIYAiEeWe/5h7eJNoR/j/HXpviKt55W6I7Rg9/Ydx114ad7x+54/TaMw30B1fKCmGHZrd
O3xDesBdr3uUCLlyMPOigrSdj1u7ZkBLlRmfQopSR4kK4qQ4OZFZvqpLEdnS7CgHKcdW6eoxnWGY
UdQBtINOS1BPMYFEGYLnR6zRDB3IsxWPnVdXoYVn7H7bTDliTCYwI9UMunYZYvQytsMcczXhbEkB
r+uMJ4YJEaI5ayKzh5jIFwEgSTkicjycAm9bmxWbXy6ayYQDCVpiQjmDGDm812tgd2DdtiWsKqIB
wB7YAoCnVBkLMLNAVYewCpwmri0hLhxBu5qa0P57UhifKANuMtZLSMFL0xYB/YN6pI3xoL9+EwNI
4F0ZxsaUshZTRS+xXNVrnebIqF5NhcTRZXVP3oV8gGKT0yhW8dZz0sqpu286epR+ZbF0VQPTCcYR
2K54f4j8eVDTAMNfZWApoXQfFYC3HfW/PKquKUAOw9QrkcA9gjmLc2fTaemYDBWqrjIRMFA33gaV
xruIV1cLvaBAnQEI8AcE1qzpukhVWyT2juE3CvzdfDKvGid/CvfNPaWSkw7bq/cRxI5qtZDInJm5
VKReIpAYgTE6c75qT+iyPESHPnOIZx4BdvOJF7avKomhHhMQwSuj2AF68EJ0tiLPp2d2ll90IFXd
1mpNAlYPuMOYi/w4pZwhrT/JAzKJVXsRZIDl7LMfZv1fL+N/B6/FzQ9X3Pz7f/Dnl6KcUEsMW+aP
/76MXuqiKb63/0P/2c+/dv6P/n1dvub3bf362l4+lezfPPuH+P//Id95ap/O/uDmbdROt91rPd29
Nl3avgnBl9K/+Wd//Mfr2//lYSpf//Xb07csQl8W0mjRS/vbHz8dvv3rN8ohB8S1xYJTGX/8haun
DP/25ql+yv///1v9V69PTfuv3wRi/BMQVRTNWjUBpIsG59/+Mby+/aSSf+LRCWhLBHsiYIYU/JQX
dRvin8nyPxEKYuILrzrMl2EA47d/NAUqMfQ37Z/oyTZME5SpGK3DmOb/LcLZdr1v3z/yLrsporxt
/vUb48jfEOFBIQe4AVPGeWYpLaQE7d2lhKZ/VMYOU956DR5WpfDXrldIAeeljik5DOcBVcdgDtck
IGHZod/JqWNshqnNQNKITXWXTSrnHH/Uh54kDJbhYqIIYUwkNGk+Uu9yBibZtHHSYrRa/3NU7xa7
/MciLheNzR0RTELQlSeiBPcESCImXBhngyTVjO7x0QNEVX9RJDvkdG4oNHok20a4G5DVh5fCoMu2
5A/qvY1LIAzCVoE8hjDqBW1sjEb91iifAXJw1zkJntzbMhin8aYcMF/fhlsAqsCSTCSoQJIGPeKO
lIlWJ7/KGm/56HYvgrofEiikN7DFwFHDTn8YWpprugAJIRi/5AfFy/EWSE9C8W1w3kazORrRVdmS
x1zwddWoyUi3q0EvF5p/kDEYLEMTXUPmIWF9FKUDaQk0NzJ2CncjE7J0fjKCxS+OnDS+CMCMKM6h
XRW36MrnWAK9Zc91giATHTfwHnTIibUERax0JUqhkzm5c5tViCPTzqprTbRmlLUdlEK27eKj7VGM
DWCIwZGhiqcxhxi1YBXZbpSg0RONl5ymXiBLfMAcnMkRxA65wz50vPFVBW99ghKSyiyiJI0tGSQf
b/3byabWgaG8T+VptIObL+k+cfb+Xfr7X1eOcrtiHgn/gXPkPKgZJKGKUgkeSgJeCRJAd12Vn6Ri
uN8Ws7ZrSzHMrqHqnXfJBMsf/P4oozMAB/G6MdFKrXcHgmrntrg1awTQC1bzB/wDIy4jBM04HYxk
FHpH1161RACvMXBfQh4kz0enAa4UEDYAWgagfRg1Ol+/UZbIiKo97pHWE6VvgsSzd46ANxqexRPX
JNls1hrOMKoSGJKtnbHioO6yWNdvZgccblyEwHwDwQFj4BUZAsAlw+y0r8L96FR31W10NK/mwBrt
6EGMLOBOHwUH/Tp329vEvt/fJAO2AqdLQjiAgO189QxMmxTBAOUUKzqVMzruwV05zpj8cKrDeIkG
R4HjPlYOM8bkMT6moUSAliq63IvlxJxmr5QG7kkQNzy0AfLT9YApjumP+PAsPFxelatywLuI/A+S
QIhyzuXEpdTo+Qg5UqfudVKjNWH2TH/kqLNi6AiSfophX1fA6M/DHs1iuLOKC1VrbnP5tRKvgpED
q7ouBxsEYEiETez0XY7MR+uDEB2jTOIhEZSDL4UvnZmi2UGpeCbPvkmoWYDniZ5duEIkBZnFw/1b
JdEErfyvgzJYNuapZVd3xF113b7GO7LLrnlvEkZB4EJQp0vvZhXDPSBdYvYrk5swrYzYScoXHdwE
UdW4va67NVruto2eJ4n+vrBAqRcVPWvkyJHryJny1EbFRAsKdzbM/bYkNlz7oBT1ygtRROzKIVaU
yDFy+agUQ+rMoybYZT8Mtiqj0h4LQXdqZUG/MTHieEHqAaAbraq4mAnwXb0o69suwshBa2AEYvvj
GL8Gvnm8/uCjwbSjy8hGMkc/7vxgbH06S14/+WZohTHhLPS6BFQBCeD0MWPJWpFWN5gw7NA6poug
j60sg4cptiqBMhThEYNUHWs0xGyLrkFbk6NIo5Uml5XIuTY/2ApdpIUAxlYwnTXGVRPFeMf6npLP
jySLXbn0nVY2OSd8XRfgjKJqSgMsRlSc9uh/7aALyIQlpOGRuub4KsYlvu24olJKJ0LjDRZGZ45n
ySfjGDmiNEpeloq3DYCaXSEybrZNa23VACqLgVq875CmY85y1opJUml95ICf+FaZTyAySMv0kojE
3hbERDVvGgH7BwP31FtpbJK2rVIffY+0OVEpOnvU9L3Y1qEF8ne76rVrQ4p5F+aqRAnwCCqwXlTg
sJ+f6ABDh0UOyjRHBRQRBkeCR+2YuRk6/lBhviPWPFmah9a/0Yq5zGbsbf1D3YVwxkQ0I+zMKIdw
gDy9TC5694+gj2otfSc7IFnhIeis2QsKXooOhHtwaGvUYhfeCxQlo2DEsJcuvU8E/diN/m5UeX5o
zViWUpgVVXT0/VQilIqlyhswElMKuj03s9uUpbttLmtHbCmKWT+YCwYHS4gKpfxzlNWXGfr1OYfs
o8+HywA2A8rihgmwVBa3Na1jHL9aAjT9vXGreGiZr6x+T5kDwSy0qx4oPyNvp1YVAzIVUN0w5v0B
klbIgMOrNDhwVTtnj1FXdpiS1guOh1q3P2iFWxoeF0Ao5wbRlWOKmTiIaWESVrRHotJRbqMHFSSF
QHnm3J4fAbnpSi7EyefiiCaMTS5CnHwb+rSCRyY7lQFabGlPALE/TRj6PbaPKP7Knnhh7lJMkdiY
MHOA58DZ1bWjgJWVdfhN5LjZqf2qTRLAVoaY9anRZBDWtl5M1lxwmcfWNnIph1FZUlu1SzUcOXmy
JeKWh8wd99Kdin63F1AZihdAW3eK5+1jsXYCcSsgTkaGDIxbzD0NBIQZEHk4Fl2EPsXo6OMRr2MS
Oh452EXr2v0UxMJJAtFdyMoZ2rXw0K4PkIeDVg68EtFKYRTgNRLScIhf0fjJ1gkafUzFucJNmjyW
h+pqAocFGq1kjJ5bPUVzP9RuctNewW7AHyDsMifyeO9f7jcwz9Ku96cKU6ogDQVbS2dXFeYzABik
YY5Ow1wFOOSMMnd8wfwmywFFQWy6q7lXeq9OtWgH94F23zyWntDrrdsdmtputDwHqYIeVpgFz5Ag
y4mfOlURVRKo2CRuqoyGf4s0z9tds1xExigUtU0GbcQi1g7mVg/T1/lEyT9GjOlYmLgQHF4vz0d2
BRz3d4kSS9w5kEQN0hwSpXvtUkB/IphHosYSLHSzfqVQ/BiXB2Qk0OLQVebEx3zHox1Ytc+fhgNY
bMbhoE+7q2p8AWawrbp6aXkxHl20/7yoEstvOaNPS5tCCECX1C4DhW7t/imCavqhW3KY2F7M0cY4
NZDTe8NjB9BWdFm4OmpJsct7t616xsWa0TVdBAlJUpMxbmZ6plG/8k1ExqMtBbxS6erdA4A9EckD
IJ99aOdoxaLCsJFG7576YnjUT+OptTRL+T5c81lgVpVaCGOUEvNirvKJIFDQMOVl9Dt9flDkknPB
UR/wYZdk5BuR8iYfQaujDHj4YwyVlEZ+IqDaHs3Ii2L0ABQGBpvkQz3knPfMf1jGd5nMBeNHIuj4
csikvTCanTrZcJC/dN7s4kiV3sRrf/wIcktPtYzQHOEyalHsI3Ce694oMPMMgf4ud6TT3NiCPdrm
rvDixIrueYWY1UP8LpCFQ80jjENnNTQczHuAmVlazQGy/g9r+FMlnXUTWZjFZgIJxXfRpqDI7V6+
75zmQG8SHokGm5P+4YgX+jA71gOwamhFHLDamT3tsbL9m8jNbBj/tW+hOryLroNrXilmNYpdbBtb
nstiPODQ0k+fGr1D7ByjQGjnVK4gVkJqMPPSXaFbycR50K0fvPelZQ5eNTWtWVZ65JB2BtE9ZoWn
FgDBnc/B72YzXB9WlX7I0m1F+QgwgSp24ov2IttXoKUGqsrBsIhHI0gBCdHtIItnlszbQ4tSuQXB
DCI7sCzIxuVQXm8L4C0dk2tCx2hqThicd+IOWFlhsGsqH5NqPH+/eoUtzJEJbFRgx9QdwKLeus6U
fbtXd8QT97/yokE1S6dUOGjBYtHiFQyAqRVI2J20bJ4w//EQmdwrZTXuXchgtkQMBmSUBmTA4gMg
HPSH9DA7kKh+xthqCoC83ewO9y1M/68jnVOniIyVKKJRHkUf5n4mWiFVZUK1IwEOVIBZdZ6TWktU
LEUwJ0kHumJMKvhdzHmJR6R73Cixqq/tHp1Aoy179bG+FfdATDp0PJK/1XttoR1ztoRu0P0gwO2Z
pI1wLWNKywp9ubYB8yOeMkytfy+6ILgQ9C7mvGTWDhmKQUhY075P/c2rLU41psq1QakgWQluyhkk
twA52T5lbK3mzXEsRTBGUwInCNBRSOkOvjv+roEaGllyR8L0/A6wXg8KTgPZU5JyjNr+gnNcimZO
eIFWIVHMoF07xHsSGEc5ar+TfL7bVnFtEbF04DYAWi6K8UyPAYaUp05vVCxicV30sZ0JvBrQqgRZ
1okMFntM5TCKVDHRMTYFVLcoD6y+ufF5r5c1X4gy2k8BjJMa5qQBSNCM5zrAK0NBBZxObKm9wfHp
PDHMG0mbMoxLAbLBkbWTmGCIt8fjLucIWfNSC13Ylo9u0OpcB6iuk9aZaQWxWFiCoH4FQrLdCSnn
XuRopDKhjTr5moF59sjJstcZ7OpZeVBCTnaYs/ssi14mj2ai65Dhj4YTtvNDI1aff8GE3/dfZfzr
aJqFEWZYs7kI7FH/EjQP2wJW3/fIlGjohHlLczMLlREZOKwBlMCInl0fGgtD5USFJzAuCECBXJrl
C5zkAVOqdnZtBJbxFYCI2x+x0uKO+wN44yoagTA5x9ZSZwGxtdLnsaO2O+qLOjQDmXZx4QM+5ELH
s29HrO5C20+Yy+E911ej4KVwakoLX5srmpap9Iw1YMtDo5vb78XBiuzJk1wRYL4OR9lVs0HWHR1W
KlQ1mRVvZpmgKElwpr3mUbqgEdtLbxeH5lBbNdY65Xhbnjz5XL9+jIVClCFPzm+0onHVTOZIWA1C
gcv5UyXGTDUxS7WBolu2zo/HWGg+JPHLdAPYQKe6NpR9k16qEef8ccVSzRc7pwE1HmkWaIYxQORT
g/CyuOp2/T65SBtP9I/CLnUDT/C2N5C3noy9FOKoZ2UnxQ7wn+y5xqALjyB59a25XE/mbgZigoLp
AAVbtiOZS4mZ5+cWaYL5qB5HzfoTFC48pZibDHdlgukBSKwdyQMsW4GWjdzyD4Kt7JBvQZLHyXc8
PVed9MJsmNutCAEC2okyzMYHFM43zXj2ubfOWpi/XErmamsMqYoq9JMhzKd9UP1+8ITdn1hAauJs
DuRdjsom/Vq1mImkYAEHO3wYkeXfxQ7wRHbmZXkVqta0D3fbZsgxEpVN8gV6F5rmhLsB2UU4EQx9
4wUfOpEdaqdwDzRKvAS2Ra4bCfwhJUQEPRNjJFIiAH2B3kaJVNpzifmjIv2lw/UugjEJHXj9pl9B
BBkirxf8y67WOC8KnhaMRdRTD6RgBf6+00EBK18CzYdzn63b9U8l2F4aoTAmI+oSHN/aiwDYMUmq
JQwZZ6noan+0uHcpzD3SGgEBfi2k+JV2SJr+quhmNFlodkFAvxSST9ubzxPHXCMiABSiGMyHjjjM
Vii9tNOhVzwjOqly+TfXj7lO5Fiof0S9hlADrA0zRfKDAXThv6cQtZPF7ZGUwOMxU6zfJArWUH+K
csEKRkCBkEclHA/bwjhGxxZTJZJjDD/ADUlMgB9232Ut5SwaTwJzZ6S5ToCQjP3pB9NB05MVqwXH
5fBEMOc/q8IRzWcQkQLIE4GjZZScPeGdHOb4T22HsndTAgYPGNQmQFF6GaxMr9t7sS4Ezb9oU1TR
wUd/X2w8yA9HTC7AAShh6pSpdhqq+qo05IazI6u5R/QiqgoYGyjhNfMA1eWwmqIBkYI6XamdLdsh
cJ3ATAS2vQd1pyhfgJPsBNwC1Oo2LcQyjkHKjVBSFYg1awDCGIBjMGaO71lN5i5VY7xBGddBKJk4
PGTXXzTipWgrIPVEwWSvu+FVQexa3HeZLRzlX8qoLUUz3gETtgNAAXGUJK39XWoy4CXnj79gIYsV
pCu8sJB2DLVJqxCY6PozwEwGAFmO5t+UwVhhXSt4zw/0MKVYufIJWDEAUq7tbU1WvfZCE8YrhAAh
E6qBhj/JIIMFYG7uO6BN27rfAuNELQEJo/b64GxLfbPsD3fTQizjKYRCG/QRze0IYP0dnVMODsBN
xFOSl8VdPcsLQYzDILlcocmUvjwEYpsVZXUaLOD98xSiZ2ZLISZoyAOpVNoMZ8q/rFF6F+4KAT3N
6lFxJ+CLc6RR82KFocSEGrKJHpgP1FhxgFbcyTAjBwBSeCRGjeqYJFc5eXa69R+kKMDkRMM0JubZ
KKWscKPPtF9JnwDbKYiAdlX31ajdA+eac3Gs7ZJBEDWCPwgjHexkpWnGwDTL0Kmqa3dC9NBWJ6B6
c0yOepwP6qiYkQIuOGYq2QDcR8TTUIwpJ/gB1EIrSwBPLfACjV0Uedxteaurh6FxTHKgLRSNe/ic
hYuY8rycJwV1pSkSjh3ofK0oTy+0KruWMsDBbwtbXb+FMGowC2FAWy2zFLjAKAWO15IUHnJgF1lp
7XMa+FcNj1LaAl/HQE6fuTmGdE7FOsI+ddULwhXM3nNsbl2RdwHMtSHEhgTyFQiYyy8inF2WA/pw
eN1erVUtdEwh4ATBIFiaQ6Vr41qckNnOZ7AQ5sFNFjTft0Ws6UGnx/CiE7EvLHldL5S6DyYMvPZ6
YAGhs7wHj4ImPW9Loc6LNWlTRqMAOlAx3Mh2hap6mtaA48VFnit2mV5PIOUtU6DRk284QqnkbYtb
VYrCOUEzPO7Y9qnGrISBCLjr/Kz+apD8OfWB4VqI+t22nLcA64Ne74LY9ildH6SR5DTdZykv2ifj
ElN+rTe4szOg0YmmO4pdfxJLi1jkJXxsgMhZO6KTeKbD62/i6MxS9QJ0RUyzCLEgouev+qRcij1a
76Jq5Jzg1VjQXOjMWL7eaU04VGjAblygpt7pP9TdVXb93DgTQLyc4j78tL3Qq8oRU6WDdKL4odVk
AlI32r1HKBeo9kSnmNshDayqzTg7uuYMcZHARAEajAF65nZshYTkU4LjgI5RK4oSd5YeOhO5ZMD2
bqu0mq1diGK7IjKSE3DMYR0He3qLqOcTRm/QTKW45Y7XgrGqFwUbQ06ariGjV5iBPuwtxVKUsxv6
yj4n0a1Ri19Uc3jkKLa6We+y2McC2hRMP6oRUdOG7P4gJ25V2Mlr+bl2ZU+6lF7BlhEWtsSr56+v
6EIw4/SNKNG1YpioZSqeZsde1ru9PdtvC/ql4VarqaV/OP0LecxJgOOZs6BGKNV7op3NFg0PAbv8
u/I9daP7X8kxmrqOBlzEOAh0mEgUg9JDQABi74xacjA0Ygvtc65zMtGre2cgVBN18a2Ocn4/l0ag
BEgJIjciAjRZvyzwNu6mV46FrMXy5kIKtdZFFFBRICAgyCNhgfbh1Bt/B/tbtEeup7KiHR3tRBwf
txeTg/Ydh9dIs3apLoUz6xjHcyuaBVTs6LRPczX43CrCqmEs9GNi+blM/RbdH/RNiVStM5+UCiTi
jRPu652s7Hka0cP7wQ4NxcAQFvgUEWyfL+cIhlAZ+K14R9b+aa5Du6l7p8VoB1Au7M7P9+UsJJbq
T3vOPq5by7tgJpojZZD1IGeiLky0pciSHGWvAMrZlg8gnn4EgRao7+yMk/ZckUpUoqATRAXhLojv
ztVNpzJtTQDeOk2dOKQDqKAg2lVX8LRb8ZmoayHfgRQDRmZYwl0jFfPcrCAnPgR7AJDDqYS29FlT
LEIx9DBTku6i0smeOatKt4vZTqAkSGAKkDCT+YGzsk8D9Dl2VD+U8YLAa+zQQ0MKwRxoeRer1q/Q
eeN1Rt+eIGdGLgkber6kfpbIygDcZGykfAR0leC0kl3u1TvVBa1Ib7V2aXfg59w1J1Ww1Idtjdc2
FBTAxg8aQ51t5Z+zEWMtOp72ZXwH6pu9rzcWIsndtpQVp0MwAoK0GxwYehyYU5LLIehRegOsYVJP
KJ71UU0N26wlGbxh+YuRBrxZqFW9FhKZ4xGrYRA3uZ44OprDh06wgGPuldXMGQJZs1Pc66DxBrAa
RkCYu72LhjBPdWQKyDzaOShEtfBFiQdbGH6h3QVL+FPSW7/4wm+3PgG4tZikTp31VqRfVaVhJ+Jk
bW/UioM+k8Jc40A1IpmigEEEvdlgLHqNxm/bAjgLxg53m1KYY1wIAsr2cymmbtI/pE1qA+3C2xbE
04QxucQMS4OUEJSr3xtwmDRq72xLWDVqir8mI7tCuw6Yg+v3Za9XMOoY2MllBIjsMrLCWT6J7e/1
+GVb2Ko6C2F0XRfbj5F+vEZnqBPErXhBJlPf96YhcVRa3R30igEqB4OwJttCAfDQYAwmqFQHKaKA
23kAdYIwASOYRzW69pQhiIZ/imJWDyy76ZB3YPADoYMjurknXAWXqmte4hljyXtM3J9+AVwKARyG
v0B5DvTKDxmkrI0HNWwxVQ17GNwOuol72Y09pNKtPHPg9oAVHh953Zurui7l0s1dbF6dobldVgJg
AN4nV7ODV9pldNmhQ67cG/dSas2fmueWO3q3tplLqcwKD/lkEEC304tl9uob43L2UC/CIJNnOOS6
Ud3ABqGJw3NUayXls1VmTDWozAZkk6Ag/L+nQPJqXplocqclc0O3tLvto7Hm6pd6MhfogDChApIG
8Ix75TiDJVQbSlcKOSHJuhQ4YDSoICxh8xpm2KAIRCfyCRAWXSPWDSdR0/aoYzSCE2StORYdyEJ/
iGIzG3EO8sGiQFkJ70bwNu5LEMP5/U4OfFsBZ8P26q31v2C73qUxLl8LGr8CiWPqGJ/GFwN59nE/
13YLtHD6fAPYQXmphd620NXFxHpJmow4C1N25wci1GLg3YPADFv2GeylVhmbNhKS20LWGsLQ0EDQ
f2piblJiX21dDNB8UFgmeCPWFzG4Uxvw2Vrmc/UVkMKI6QAkAFLyxjIfp9waX/k44/KK1z77AuYx
omSB0IGEDpjyaIip8Jz7ND8rn8ubEIdQc8a9si8w/gHUCld2+ku5BYeRBTZS4cB7pqws+NmHMHEK
WBzAYhTgQ/JQ97QGtEKhaPuw4e0l54gxmFplK6sBmVUEKZExuHUffAdDy14S8qe/J4YxWR3FmmaY
sLGt0F7VBJ0xYNsLrKKvXn9FEB7+JnCW0JrLuLJKzmY1i+HKOjkBywYIOpr2xZT8h20xb6g5zLND
JbSwgSZjCvnF2InRZUaVTHgDiJNNS12hB3VKN/qm2PXuF6pdZ8IYWwikqa5H2mRUAxQ3I3sfOY0i
+AVLWGjEIrmaIXKiYY2HVDHugxA40dqVOfBaPNYKyEtV2C7IjvT9hO5I2r1E53IaO3Dl2AJZdWNJ
O/Vtwi+4HnM74+afVnz0mWT53IN10+iDAwuLSHboAHD64po2ToE/5gX8KR06n3/Hk4bC/v6JC3bt
lOEVLqL7HtB36HI/ly3lcl9HPWT7n2ZvcvtDeW1eRSqSHHqKGSjMUWDGFxXMbSNdCSdwAEQTYA9v
lwX9qkUQE2mAFNRCKXGy8asSnIZAO8w+pm1bHtzsmtNcCmIOXQgmu0yhfeRS6wo+egGEmXMzrEnA
iw0lEVyxuMyZE0DUTA0zFcE0yBG+aGVzgcZ/3r26tkkLGWxhVJ+nNgcHT+I0bWoJ83Mcgq1T+by9
JzwhjCPsSKmkbQ9FakwoVJYO+utjlKXlTppi3hzLWopXXWrEmLwPVLqeGHhSA8nYpYctARUpwrrq
QBBGKl+2VePskca830pzRLE5h2qC8ipOo+VPd9sCeGtHP2BhzzUpu9pH94kDgjO7Lf09+DxB+cuz
Zp4Y+vtCTI5epFYyNbxzIhDTT1L5NTeSfBf6NWfBVgXRFnRaHkcxmdmeIpr8PozAzA7ictnpQuO2
K+cS1Efiy/bCrbk+lKtNWt+FPLZOIwMzWVMJBJVl5aTdAHbhwC5pXQN561L9hVgRPC2YvgSCgYEH
I2MIWWgMWdrjJpETWEHboEfoquaWhNbMTVMwIwN6dwB6vA06LbdJSwr4APjUoGleFAmYNXrBaUtb
W7elCOaSTyNh1mR6JaqjCYJgPMX82A66azEwQZDLG4fgKcT4OCPBkEScqIlT+aVVI7KfeZ1p6/og
MAJShg4gEGZjoj5WxV5AfxNBDT7OvsmRbtH0XqN8LfVfGIVFafBdGHNa80aKiiKDOuCovwzH9Eny
h0clEext215bNUBnYbQe+W1ZYXUCP5pU+JKfOEZyX4e1qwFTfVvC2jEFVDtQU+gZxbD7uT/AUB7Q
DcHN5QSK7hZpcifIIJXKeQh51JjYiHIphvEGTZ/OY2fiuWqAQMUWGtrRCapt00C8IKH1yJdOg5Rw
LHxdNyTP6RMZSMaMzaFJqJbBpoSXuHIhyJ/qMqV8q5wtWps5BCLeTyns81jNjAAcnZBC7yHJSTEU
exwLp/uSHQK7tgXHALdO3e9NAPFwZK8qiDYd7BxeAwi+zjdvnEg2JTFEN8UNmR98f3TTnledXpum
UgGt81MKs3eDJDadGoZ43uDVmJyCk3FrdhbIKvcqBn0KGyy6heX3NniEDhkqIqeWWBnPf6y+nvEy
VySgA6si4JTOdS0GvZNb1afpo7fY2moux9ZCNU2N7YY49NHqW5VXfm0Td/hcEhByc47K2mFcfgH9
feGT+07osiTFFyRdZA/+3FkoJFTW9nlcXe2lFLrnCylSoguBmkOK/1W47p5KDxsaG1Z/Ag3bvBsc
8HUnlv887JGhA97KxdsMi7v9EWtJGNxxgKUCBDn66NgyYonx54DE+Ij4EO0lw/JRuB8fwsQGias1
AiDZiudjNL9UnFQTobvI+AkIBnaxKKKqh084114pgGrsKxCM1W0BqSA5iRu4iV3Tk4W0CQX9jz39
rrmcHc2unogbuQKgMiIX+KwOsL2vDC91m4Oxz65lhxjWZIFBcV/b9WXOPX4rBnH2sczBCBtkUcMK
736itZ/iWPws5iDa3d4KngzG7MtslCapiZH+bgDpIOcgMJbRzbMtZC2WPtOEMe0KheRJ1LDsZDc6
od2GFl307FDcxMeJ2+z8hkK9tcuMjbdGEpJWhDhkwg76XvX0Z/8mORqYU6TbLR9Ge3KSHynaW7Tl
F04CLkZMSbaewuly4KrOPu+mSM7nGd+SX1DVlc9gb4QrMyzhmN3zch283aQxzOJwI95Kgpk6sUY6
pFpmZYPGsZc1oCbKJ4IyNTqKTPQKMiKCIMGgMNLswr5zaSFjFq0IiAKi1SoHFRPddg88+npXgbcW
tU9EmEAXfS0Lj2NSK+HY2Xcwqg6GCj4xuq60oKJ6iavnh1Y7GtlzcqnsJid11eFQJ7t02mXqJQ8S
bi3rfyaeiW6zopH0FhyqsOj2ELnzcxp5id26io2MxHWqoVjJWfm1rNmZSCbckIG0Liclkppz1XhR
dDUZV1KRgcLat3oTPIfdt6AdPaQ07LFsOcu9EgksZbPPe2BX6QWpsdoqeEeJ2HxLm/kianJOfXlt
UyVqXZjQQvWPDThmENLVhY5XcFVrrRvm4q5ow9zS1CCm8+6j1ZntftuQ1jRbimSc7CTkfl6DP9cB
6bxT+CCoBDe2CLzBbTFrRTEMs7yrxjjaJFPAiz3rUO27FqIAbEkXtG9MQMc1KgJG7aR3BGVAnqGu
eYSlWMbz1nKNgKeFenhsNrciyds7MN52HAfPk8I43LHoKgMM8QiewuwkTpVn8J77PAmM26mBXysP
tPNgIPG3Tohu8qDmZTnp/4O9NpZrxbiUuezQf9nDyMGFOwonM8fgmRfiiG2bAk8M4zroQZL6EG8V
nKe7pLwj8ndtll0y9e62IN6aMQ4j70F+EjdwGHqzF4POnnLt7+37B2ByPx6AxJL+L2lf1hw3ziX7
ixhBEtzwyq1WlUoq7S8IW5a5EyRIcPv1k/TM7ZbpGnE+37eOlm0IxMHBWfJk4vWsKtcso61i63+z
CU0lMzu4Pj85v783OWBRtpnia402JHPBFN+lyd+4gH+XWMJj7d7OgXfBuYu4C1ndB2pd+/00rezk
z3Ofe/AAikOnA5XFZc2l0bjDO8YBsY8cd5hVeDFmFjlK2K71ca40CualANxE4/ZKXl9ZRdubGpZK
nvjT4DenMsSDfdLwWgAuB1aMTfdW3axxtl6JdX5fduFsFEAREX9g2VzsygfNb8BCoT+MY2ju0RtY
JVKavcrv9/X35eaff4p2CjLESkGxnGJ85PlLop9pelq5QmtrLPxO1YK0E2Ja2JLU4jrAFF0Hte5i
qLRtZzUKNKvpgLhRVXPEmmMiAytLVU9aehWi8hZvnbzQfAva7l7lKN1FKetKuk0ec2i0YK6MW1P3
BoKPKAAtg4Gxtqr16qoZXlIxTp6eQb48h1R91Pty0E4Oi+imjTXLKw1bOaD8EO+iorUDUzETL+ul
fTsYVrUvBZCDaQdB+ajISFBCXHxvEr3eIIaw3AZAmNHl2thtlVpTz4npjCszMVCD+uNoZnUpTIpq
ECz4oxdtWVxkat6CQ1F6/OcspyI3xjeyBf391n7ENMaLenQ4+OvWX7wryeWcVv679sK/WgYYFKe4
nkvpRDkqbOw9Cun0x0ZVzC1RCnPAYLlhfgD9P1yMutDcUpjjYXTsJApqcHJsoC4TbQzMsGy+tqYr
xvTbb7bwZWnU5KMagfkLtbbMTY3kFiMsByqi/zzp+O0TLBvT6KElrB1+kZux/RwjBo7fgZgGQkTi
//DJV/a1nOwB66LdpRVOuygBMho6j5CH+j+fQP59T4tAbWiKTqb6TGtqxG5hQmX6sSnvvj6gX3i8
hUv5fELOIkqL4oFCuAA7AQ3tJtnKCDU3K5hTt7kDhInJQ4QBA695UcO4gOwRCnBg7VwrRl3/ns4s
tTZjSJcU+rSwsp603awc8WOMbjmJPbomx/tncDB/zn/XWDg2Kwf7wWhjjTJzXBsTLkYSfP0xryQs
vy+xiKfy3pFgI8e4n5OTm2GM7guS7slE/WrMtySyanfQ9Dt16okXN0kMEgH6vPIrrH3JhS+IHKst
upk0P3tKToNvh6PhsjMNDDf/lp+6UxEqr8XKomtfdnHLa7uO+6oHjeVk9V4WPxHnZWVXKyssWcHy
CmyS+sz2CNXIzpclildp+IsVtLztfd0ft8pD9P+3q2XlrO50kJ0J2Isuix1toQHTrJFLrBzWkhts
zOtBNCMOq5DfsxiCu8jEdGflil+LjT4b/rLQGwMPotQdVjE21l7/VgRl6bYH+qsmM3yDylOAikW+
l9uvD+1/cS3/XLgl2FSZNLsGHnyOyVruOtqGSk97t99ptBFJMDuXZMMuReGJbDfiRkR3BsJDr73p
D2t1/Ss9hd9upjmfxKfIKY6bXMX9x+9S+PmD4Wmu9p0CUNH7Vkjv7MDemJ6+zTdrfLZXQuDfvv3C
6dQcn15i/NMXokFUk7i62Jf5RR9/fP2xr1Tzf9/gwvU0aq72fYeF1D19qaBIDXH1FzNM9plXAjzz
k0GjugfJQ+LWEHZl92tDcGumvPQ7ZOTSUvCOTPF40Yz+pTSzoDCr3df7XHMEC1dj09YaJcM2rdbZ
81T6dbVadpp/1T+fxH/sdln6EaxVx3wms4c2Pcg4isxXpZ9e0BYByyymMMedRAUVPKPfUfKzibtG
HXal1PbbWS5biJPdON3Q4MKmR/7NTFChjxDOaHfsdq7Dg20u+PqjrhjpH8iCISu5PT9bfRJvANvG
cNqFaLqPideVSsBshV992kW0ATnPwVAzjN8TU/N4rbiZ2I7slbcv6VitpOprV2Ip6MKRLsa1Dlvp
9w2a8bVXNG4uUb3MQ5DpTaPnuP2xiAPtp7Bc6/9QirqWHn6+/Us+H9oY4JBq8GzZF31vhmjLeizU
X4hXADa25uNWroa1cDXtUKYZ5diu2ZRaEIM3LRjSqAq/tpW1E1z4mYglDotLbKmj45lBvX2sSWC0
7blsu5d+EiuB/dpyC7dSQjGcIx2F1Av6V4a4mM53B8RzkHR2LWdasc7ZeXxlnQvnUpZRzunsrI0N
OC432YaAE3mdmuZKZfS3+70sv6iFWtT2zKkBHTIL9mhvx4/8Ng6b0HIpHM7Z2sYBxpq+Prm1N3BJ
5K4kjHbKhO11IX2f/PhleECvzwMMlbll7hYPs1VqP+L9WuR9pYXy+4YXmYw1pGOazgpZvVcdI3bq
dF8P+kdMpyIMyY4a+Lu4W8uZJ+VghambhGtDCyuXYwky0hRpdxIACZ+itT6V7Yk09go44n9Jw/95
N+z5d/gUYxggSuHMwC6FDzq3DoxrIJJHHXomoJZe+40E69Taq7a0CGwklNlmsOh8qCo/TJ1LE5f4
fEO9ZKdKr7Rc86diYeBmrfO28uDbC3fTJTXlXLXgbthNBWITu3vTTW3lZVq5/kuEP2CbmDYcsLup
4ce4oF5FSdBTLbDY3uzXPOjalhbOZixSy8KYO8hhYgD4MTtQ13eNXAMMXjVFCgSNoYF2GqQdv5tJ
Kmkc9TX2NAwXtYPAASZavr7pV/fxaYX5558MsRApuv5z/NDyzoWupTvpD13/H0qOApyMS/1plYUB
DHqq5WkBeaORvkS1syHAh6B9urKXta+1eG+SKHWabBDAL0zyRJt0b6rjCgv02hKLY1fU/5dc6sDr
VXxnS74SiqwdyOJhUUimJkTiyPlkO2412Q+0raETOXz7+uCvp3r/nslyiFRmaEuos/wI+EWR1gGx
XgBN1A9hjookesTDpvJKL77Jlc3XK1+7qATTDSD4nxn+f4FwPpkcH+OeQ4IRmWzfSZfmaEJDNmTY
8G60bobYfNcxQx98vea1r/p5zcWrUmNmSkHdCKUre/J1/t0aS/iFtU7f1TCSQDTYIBSURJBe/v02
GWnt2E00R+OJa0dBNLqK5tL3CJ4V4+MzrCPu/VHzzSIwwIF9LsEmvMapOt+lZWSCcNXE18XQBSbn
f/8dWhYZEeaoYEDGQ9TIoBq3wixdDUwLf/FNARbSzJkL31myHjY6rtjQo/lUmwc12TqzUmq7xvF+
9eA+LbLwHPlUx9MwYhGLnu1ql4HeJ3n9eh9XH2OC+XBTgxYPBv6XmUZD22awcWrxDsUH/ov2NnLv
W7dBW9BvUcRcCzGu7+rfFRd+nRm8o9CfRwY+Vr7NXmqnwQOycs/WFpl//ume5VWl1FY64p6hiuhS
prCQpkwPTKNbc1rX3CLYCsDV41gYfl5moTwadVNS7KfLeiiv3bf5sGJsV1fAEDOgno4NAMRiM9Hk
1JNV4L1lTeoyO3Nt5eeKGcw+YHlxAOOc9V+tWZZ3YQZJ1RuM58gfmkD1mvsyzMAiM3kI6339sFbx
urafz4vNP/90OJiJHbqmMkCMVjYHEPUEYORaeQ6vOYLPSyw+Gd4RMQmGJYTeBnl8Li1tE1WOW/d/
9+Wgzgi4oqn+AYUt2rwx6+l/KP8nv/HKy3CwPXtTz0JWfzFCjduKJhb0V1Gkhwbr798uSmI9SrVf
yzmbGX7YTn7eurkrwelV+CDISC45WuEr3/NarefTsstUTDFNmLneAwFRsdSFdFd3SMYWCLmJ9dld
UWpyJ+tMr92+jc1VpPN1g/ln039kZKj9QiQGm7Yvgw9Wylk6lWxmnSt+NELhlZvhL/Lpz/tdvJmy
ipRGy2A/nR2hdnVfNxKPWhmS+ljoax7kmrP6vNji8lHApWTMsRgheSC1MaD9e2tqj1/f8bVVFreO
U02Naw4vMoKdkrUgVSqr8V632pVPt3ZYi6vXi5ImtYrdmGMb9OiKoba7EomubWXxMDroSlV9acMe
eOeZWgqNDRHY/fbrD3YtVvt8LItggqUZ0SodVpe2QWlsjOwiCygqWwDXtytMjvraWovYmsPHs25W
WGl90CbtytdB9ZPOrzdxmN3FF8xG+9OsH3IsT+0sZesNZ3lO32CV8jZ/wxf4eutXwOC/uRl74Waq
KbXadFZjmQUBzVBcCPRlQMPPbxRAopVND+RGBOHi4pwGIMd+XOsHrBjRsk/NuNmm9SxqNCYYGFeb
p5g1K/fhavn40/kum9MphrpKOnvumSNu5kkkz3OrzIZWE5o9e2MFMTJ/sj+f2H+cmLNwKW0kIL5p
YTl1n2zJod0WO7nLwmYFyX715cPktIbHXEVcsnAmrIntoRIJqvJC5DYa7vl4Mw6ZctRlG+2qpMP0
y9fGcvWsPq24cCxAERLwo+CsBHhY1Fz3EvNvGoDGpyUWPqVQmZhiBySkE7tN1dQd2seEtP7X+7jq
VT4tsvAqjPW2yGu8cQluXlF+d0i61YqV1HPteBZOJakwC/uL6lsBfRHXvsf0PQFXejqtrLO2mYVD
0e0xsa2yAyxSdHnYykzdRaksoZ0BjBFb+XJrFrDwFrwatGGa1c8GpvkAZD7SSV2bcb+6IYQ+IOAk
BJxkCxOwyuR/9McA49nUxXRyuuy2w+j531jzp3UWVqC2CUbiGK4pBmJCuyzOVLEvXxva1aTL+LTG
wghKVjgZnwN67bZ5MiC3Gl/sQNtMYIZBXxc4nFV5k6snhJxYhWaigcHOxQnVOhmitFBwgW75U/PN
3iYBA/BHG131XQvSgPprHvxqPcD4d8llyFg6Wku6/35CxG5yXPKsBEWgTL4SJLPOq18Dmv6Yb1oP
eWD0V2nm5+W13wNlyCugzRrjHGU9uiSyMclouA6++ddnufJh7YVXT6k6ZfTXwy3kWU9SLzGy16+X
uG4un77kwqWDOSXRhhpb0Td2HuqBtqWBdje+d4HA4Fm5L2/WcvTrb+OnJedtf0rRkhwDz+18C34p
GH3rb6rYZb8mY0YfWLF88NaaH1cd46cVF/e7K1ogggbMZ6IoewTD3DHKzTfa9m+crU7sXvUln9Za
3PGWC22iI3aXjXdZBuXy8kbK/3wsGCHUp0UWl1yNqrQD8weu3FQCYf0NhOZ1+pRkYKnkg/e1iaxt
aOHtnV6oej+HqmK8OGUEZvPMT/RppXPzh63P+plz5RI0QibqfAujmCLGHDHPejAbLG9apF64viYz
CdqJPwKlxTKLzbR6nahZG3d+plogcLDp1oyUISQkMQOhmdo+6mVzbluul36rNoCwYwxu04+DuBO6
bDzbdlDWjczJzRhnXsvzYWdFRrxPSqffFhKKp11U850pVX6mGJ7ZlVDgDfuyYXtriFnYTVF3iNSK
PU2azh7x92Nfala/RUcXUn5RqR14DJiDbrRVwM2uvJ20WgsrI7ZuHSfqbwTtnNAYNCdQIGsKmmjp
aoUxgSCFxT9rtMIPcmA1cZ2oBdFUkxqF2+qCQC2SGW9VbXUY+2DEq4eqOJKaQYJYiaLnXImxHbWQ
2bud9wyxXTrU72NcN0cNEgc30GgRuzgnxa2NKaTchfJT4eualG+TlcgnM9b0MG4M61ykfYPgo3Sc
woP8JX8uS8ioe2kepY8cI6L3coyb+8yxW9stiQLAVY1kv/b6icNny7rWXrNOgMqhZ7n53YZMAASn
yZRsajOiLs0U46xbqh6aFRM7tdNF7GYYsM09dSzr2jUheIOJ76EOmBlNmAoBS2wcq7U3xXwuGmtW
AJQ6Jk+FnDZZRqoQ0ivVRWkd7ZLGML/OAHGw23ZleWxVxbjJO8V2B2McYteAjqSH/pTwZA0Qttlp
uge9BCjT1I3hqZ3Ep1aA15AebSSm9ePWfAUTozyAlr7aJXmZ7vq84m+WMXWbGJxgk9s3+dR70piI
r2bqq5IyVDniJt4kijluElFMl1Kn8sOOO+NR1qJ77sZ88mtgycIE1pV4ijWJ29oQTsDarA+NaLRu
G8w19C6GYI3vtSKy55ZX4y12U3+ADb/yzLhsRtcZWrmPqiR7xAHlG3NCJtqltuUNqmPdgrwoviFV
GQWaaitHMbLmtlA0ecaLZx0rxSmCqJZdqFTqW15E5bZtJ+0+V/phD759ZysJzbdVlo5bbWpAok4y
uumcDiz/hA6erOJ8Hvksmm3MuHYWvG1u+lzRDvAO7HEcUwEtLmuAPFLXpLcpy9hGdmxwNatrQ/AC
2QFkmaLAmCRB01Md3BSl9I3ddqBxRVtvo2UdEi2raXfp4IA3BUtBXwdtAwDn7e1g6sMNVE3TTW7k
U6ibFdCLuQJoeGqULDQKoBpKaugbUsXgN5ZasR2rnruJmTcb1rcm/F8m/KrJ7Rv8g3KbTZ3uTcyM
j4Jy4jc5gVlCuwiiOtDJ88p2JCBjxYhzRqvS07WYeo6QTmDRUtuqmWluMxElRxNsKedO7YZXZ6rl
vRUpZC+rhMNAOmTviaiO4O/oz12j2JBMqE1vSGNzM0Dj51IzzFmAjpMey409DpuxiP2hGfaJrt8K
zQqdrn1ibYtDBA01wJQNaw4YPg8kg8SMmdwR/X1gzq40fnQaCkW63Gl1/JSx/tS07EhzFubxiAqx
Q7egI9m2BFSOVRuk0/DcKwBOgEdIH7O9WuXurCbTGlNQOjtidmE6CKQ6Q9Da/U5nZN80zWko2k0n
KuISZoeABG8BMQlyDAxA5uuoE/KUUH2TYdJPTlbsEpVvm4Z/FzmULohZfzBzABuKrt4qjh22mU39
ttCZO0zg1066R2aZ53ZsDipCNBcTCCGE1899C4BqZ98NtDoYk+Wjgq9BTCx7p3GPYQlOX5tyuuOc
7LVEHcJM6GEr+CF1+vsorXais8AIEN1msnpWRb6F8Lnj0rG4ARnbhWcDZKnYs66iI2WVMRx8DuoA
KP2Bh6x2Y6M7qur9WKPkIGnhjgCSk0GqoSr1W0Wlr3obn6zeMPzK6M6TnmFemMhd0ooPJVZ92ljb
cioBcAcBzMZSepdXJTii1MGkmVsINiY3SZSlDwDHZq5ug+ZkgFSFV5vmHbUbzRU2eTP0CW+Cqj8V
LYcYpmW1rtOO6EOOI/QwBsVwtUl7jh3JYUVN7UZ4kowUnJZqGg7COSm5CbdW3eo5fe/M4Ztd1Tdt
hf1XIPmBm8lQFnYwceJn7QdadQda0NtBY7eQqnyZqGL5HMBzN47IvWjp1rEn4SIfvuljcW7Af+PV
jeCbdqgsz9LMjTp2rkyhas2MQFez24iSfWUyn7EmoIimZFyA0KO35vZbZbhWgqgnKfv3GBAlb2qy
jTKmD2mUvkpr2E8zeZ1lZkd7dDZpTtsgktNRTMMjEc1NpVd3+ThyP1Hxz+WKwNOoOJ5V5Id8JIe6
yf3OhFaCdOJgUKJbTIJtsoh9DDU0b4mBDlpTQIMTygQB7aCjKlrbBx1j4nElC/siAaJYL4TXWSrE
+Do9KLlyg5r+S9EXb/mUeAZeU8HrO15xMCSBNFXJCCbVwTWRt+MLFXxbpgCO5yparADMV/HwyAec
cx7VqVtY00dUWRz0MDToKvWjU8Ep6bQcOlWGx0AEGsnxaHaFfoOc5aIl+QuGf3qfW6xzB5rcN0Um
XKhdhHEKWmyRbe0ejzuIPc2q2SsjgX3RmvownMLVDPubXSbHUSGq14Lz0Z3U+F2N0cixIYurDN+n
SSUbPigyyGR2opUxh76pdM2x0cYNiuwpckGpoMpvtaS6VRvK33PQ1P+ILFocwLimQztefxYYsfZg
IcIt8Sc8EJUd28YJuk7ZT1U2eQ16PG+5MYogw2MJPO0YJma2nzB4LWAgaeTctwgStnKqhB8pfRMK
aUGbRRHS5U6DdrwWHWoKoDd3opOGP5RpfIOc5BaDS8W+HAfP4vEmpVlQpTrMmMPEdLEhxrjlWQFd
78zS3CrJT32rh7TqbkQPL1qK+9HogirWTrlanO0SswZ8AAuNqTbCo2gge7IhDf4AAX5e62pfTeMN
fFLm0obimutnjetBnCfpKY4oho+bZN+YeShB00vrbcOTPSt5kCURLk/KPZ3PNBpdCoBJku8nGh2N
zDFcSF0D45wnz2rReIgUKjdRjDCeEJrm4qWRVoiZ1pBauQqNGvM9KhsvqUbfnshzmTRbOk2wHPVV
U8cw7+NHojSg70zTIJ0L4d0UgnHfc/rxrU1BThbVyt1oWWHRWA+U64/cjrhrJyAX1oHU5SwYjV8k
9qGhGKcSMaibs/qHxuLvkak/mZDodYUm0CKuNNfpy9i1B+fMpP2skenUpiZQ1IkRkra5ZL12XyA0
UpQEz0X0aPPxtdBPVgcdAKU5Ozk9TqBcRs2+2qVOdUSPNnNHk741WXfXG3EgW8OPIACewRMOqb51
5vZdlR5GpR9dMRajm6jRZVDzVzVJTLdmOqKtzgCQjL1GY3metGkHGhOP6f1dQck5jgbI4vQDsAf6
W5o6JzPnb7RxwDVMyg58Q8nZFOyDcei3GaP+5mgpiNxi6idCOZeOwLsmkp2jdi4i/G/44aYca7cc
Xk1M3tUMz4FjFkeTTI9TLHZKBRxAy4cTRsZ3KATcKhi97zuYr3ZT2bmvKrGf6ogAR3gJyZQgS7EE
HfPKy6S2R7oYRDrEILlxLmse0sLcUoP9BC3NJp5E7zs6Fq+U7KNQk+81xa22qXyERsBzxMbRtQr9
duL5h6k3E4ioBLTUHJ9y6TsCn9MsZhxxk+LUMScoJj13S0VT3FyD3kUvc/RGY79RwHJrGKiwmsZe
T/U0zAwVikLjQU8NZysUehqzYhMr5SHFsDg+8wVQyQ3pIKWsNz4kVAPTAltM7VB3nLrD5IgPtTEZ
3GocGgm/mFw955EotjRPflRKGXvQE+YBxjUvvV3vJzO/Hxv7QxmaO1CNexGjQa1Uh76IgKBV3Hr8
PrROMNjWhffKG4TkIOFcblhZbXFxdiLG893M41nADWfSFwkoigWePcnt+0KNfILHK0fo1dkaQ7Jg
hYpi7treCkgtA8Ou3wqwgLq2ld2PJgmGXDsgqg9MRk+lVW2HKfYrvUQEn9wMugFOmgkuvExb4TLS
h50E8EQZnx3M8vmQutJRWICxMMsruAjqqUfKmbrZYEFwimGgMN3mKQQN6CPFu9Xm6p1g9H4sWt2f
VIE2xJA9U9B64m/L59bCZWimPY+i3E3r2svG6QIN+MzrRXtXcVQwJuBTeR8PyHosTG2R3rc1AreB
KSCk6zl/QPJ3XxPbVVnpNpF4yQhe+x7Vx5G6ShyhSCE2mqk+iKHGJFaCSPin1VJfZpEfUXHiCdkZ
ZRJETnMigw3hlLngK92q+MAFCDpC3Mka3Fivj6mC/DchrpqkGycBlVAs73iXnRWOn8c3gznt4yK7
mEUe8HJyFUV1Y1rdcFu4lXiw0DRU++GhT95S9a3WLjkZN1ypntrWCTka3jJxXE6fzOpNbb43aYaP
Z3pJj3kN3XhMJMigbOiIS7fWXnRImAOY45TFKSnYXirAnNRg58lrV+Mn3p8U/kBjB1Yz/lI7jLoS
M+vv8HcbQqZdiTRDVR6VLtrGab83W6C2kGMdEezACwCyKlS/az4MjPbaWeKWvEIT9wzJcVeo+cng
YHKwjrH6TdZ6oErNawfrvhPTqdFYkNUw0CbxVD3D9UDOX7/kOQtIpO/rIgOjxUeElKi3miCq7mPV
PCKxunWiJ206oxvm0jK6TSIeOOUTj0d4SxGYCG3RiAkHEzQnBpgjFN1TIAcWAWeb81fSZDeWUuOs
wSCl3Rl4lzOo9SYFUo1oB7lYBAjKoaBdGMn3CW9oNmECKp9w6yAgpuKxowythHJD8G0hGOcNNApj
UJo4UAlM56ReqPuU3BltqJACRdfOJxq0HXda+iiT1xxKDQ7lQVrH4ZidtRqu3wq1zvSV6EeBIrA5
IVk1drw6afmNke2pg78gMPxMysKlNfcpUbzBeZvnPBuVuSPIMnoIt1XRY2TcKrpzX7bPbbExCUH1
PnTaF0zVuk2MpFEYzm5EMO5KYwBbp/3upHdD3kEPOd/26CEgWTyJXA3NKA6spN6n3UlN+n1N+oAU
9kEY9rFpI9yqbvQlbx/sEXNhsC6ARgU4V4bXzqxOhdU/Nc53QnpXWEmQpIy4Yyz3JVw/GYsgKx5p
Pe6YldyZpXEZI/Th0/JZ0xHy0DqIkwn9cuEqLANoX0LsRNkbFuTaRu6WpvTiEi9Hnm11ZBSZc9PX
u0lpA16M4dSPOxOcYO6od8EAEGujBXb04PQfIymDwrhU5sukGj7Jztw6R3I/ORMQ3krQMOtGSTaW
kRwaFQNmFdwo73EeuDGcuTZQglAKCIlT7Xndb0iOyRDV2dumOOg4BBYXkZ8YmDboHmWH37rod7EE
9i//XqIKJTE6wpIjgTFnNblTelQSUPSoqw9LT72UpKGJGDzJBbR1J4y09Qfw6j40ldz3dRHWXXPk
6GACLuSaFMgt5weifs21jOFcV/RbZ6EEZ5P6nGjVt1zl96IeXictnndRubqi5B4d0/vEMb/BH2xR
uig8jbV3hmhRJiUI9xPQLTQcQWmW/IxHDieugyMwybsHruEPq6zufKhS3ujM2jpOfsR/I27KlZu4
VEDjc+PU5bbpW0TAeDwLfhaqAv0T3ZWWDXj5qR6CXrNxHslPkvc+mqSeQBlBk8OJjVFYczNgOLxU
JHhs4O4TTElZXdCWqcfzdJ8k1VHU4L9mVeeXFriMqtesPLMoeZBl931goBtw4i1FZQXUvQFeWgyz
/SQDJrnVl46Bf4ylAYqJug/OgYNkCHZhl72B2FnsjKq4yal+bEcThb4+LHMYd2VRV60H6RV54rbW
a6NZh3hKEGADz5RbPmGz1HbqxcoHSlr3Cs2DHI+9Ng4B65Fh9CSIOgJiJaxtpMeK41nFBSH1g5b9
SOFHkFaGGv7GyACvleZ9K4a9ouhu7LzXuuaihHhD+7PV2SBC8MFA5lY9BhCVO7tA/GtIHL7uSJ+l
VSB4HEpghNMST4ZJwB7WDpcusvel7jwMttgjEL+Y5CnTIMuURXsUKf1BjQODXiYn9nVM/ljlluBg
p6oLIMTuKby/AXH6U27zMC/JjvJH8B/EIF+uzwaRB2A/MCFI/YIZ3yJLf4CiMWY1EY9iNEtJ7dnd
ZQc7oTcIM7ZEr15MdSY6jn1IHd3q0QNoDzxK413REZcKCshKMMSoblDMetgMrlQGDFgjJwE4N6vD
GEl+Wb7rlblRHHxy6ITBp3itfREqDxrtqLf6ruT8h1YGhG0zFcSP7Dso2m18xnZLe22nOSTIJ91H
Suc2itiyfnDLosbJMt9WpF+Yx6YoARajPcLGcstxA6z02ZASpgMNObgdY3pTGPFZXxzLqj1mVhyU
LaIwC4UEcydwZnXC8YhAb4s80WSTpJEX4anE/8whAjNFpjuJ0mv0HxFiDBUuiyD5R/q9Z3r5ooG1
h7HxRaf2JnIeiwG03Yn6rsTtvtbj0EbhkLAntYYrnaZDreDVGoadOjYbKylCjquOir7bp0RutcGB
b9eRASel9dJG5SmtlWNWdwNS6PYHUBG7gTUiEBQI5Ebq9/XY/AQVBINefXaCXiGCKiTK0ML9kaqQ
rDeqe9vqLxHDbke7v6369AHELfcEpLtORb8rlXaPOVkwdgyPMobIXxtS+xSp8iKte7Qj/Ki81e2X
HM+JaF5NrUXCDm1tLd9FEV44QpGXQwbFOFDEAtQB8Z1yow4jZtKMDXhFwqjIt6P4KRn1a0txuZ38
F3Vf1iQprqX5V8rqnWqJTdDW9z6Au+Nb7GvmCxaREQlISCAhEPDr5/OsutO1zJ3p2w8zNpEPaWER
7uFs0jnfdvKoBHrQ5DGChln7rZvWrXTdluHbMHKZw76QeICx3uvS31XRl3Fy+zi5jtFUYw7trsEq
6rHvFucTMtWk01mM/TeuNXhRnRNVFrIKjkDUgO/v5ykuYjoe09grOm0Art1EU/0G6W4mPA75Ke6c
nu+hdIVPd5T7OF6Wa78agCBdQPf+Szrf4kY+9Ou6iVJvJ9zeWW8zr18asG2cjKBYXlIOGCuSBZr9
Q6zTfVy9srQ8Lu144jXP+Kgz0oE5S1jBxfuEoR+M+0Ds2V6iC/cQZZat0fwg6/VxRYLrFOMR5Mfa
V7dht2IpfLxku8bxbQMWw0yfUI6kM7Y04I8YKJhXy67Sds85FhaCCSMG6Wlu3CecZiS481FKC9/P
QnU1zA+sQiQffythf2TplMnpudYQgU0PDfr2Die2aY4BB2Qh7nBLZw3I7kvhIVesV/pF+jY3oDRt
sBlHdC9sE9b7FiF5QBlVBxQAprbgMQTiUzbzCRhGZn28gflU0FDE63fVzYVnoPxa5ZuNXB5JtuGh
B6lntW0lRtmKwKJ+MIeZRPspuFXtrWSPru0KNb2U8IzpsUK0y7WKnqIO8EZX51NZMC/96li/GVu6
XSso5S/T7TV6WmBNMjol07Mv9fUyAeZK2o2U5XYGCJuxbg+msfCGZTugeG5CVzSNPXrTlJecjxk0
okgtSu5LN1xpia0E0UZF2dY7heEKUUIeWhvtfa72Ivbuy7grpA8jVj2AM5Pq3kkJDsDVJPMBIhgy
YL2jIIciIIcr3XpE0lz14Qlg5Zaq8Rilsw9UYIwxYTAcdkGJlTEIdqYG9GzXyOStlo9lhJW6suF3
CIjqg9DhRkn7FHBMzJXJck7mxcLBK7xiYNG2cegPE/Hhp8uDGd25ZiSfCAWgqY8RlacONJUGyeHJ
j7GRSPxudz0tXDQ+9C0+QPu16gwWYsxhXh6TdtgudLrWgj9LOd9j1dzgyQI2ZF4ryU9r5e5rOR67
jqKh/Vy12ftj+xjbEteMuyIC9D+tfDfEZKNr0G/I50H105ysTIrUThznokI1bwQ4k4S+ggO+cXNb
oAW80TQ9A6DdBeh3iPGyvsSI4xBF5RzD5dYhfBszsHeYrZNPc3VCkvrD3LR1US3DFVKsMeI2fo+H
DvxC8N35ZU7x9Pao16z9vvABMFYMCFEeuA/US4znsYqvyBpuEHF0bhzc9J0s+nmCgtF7nufhAuy2
Wc34bVSywl/6YzxUO6TcZOvUHctw2cqk25aA4ijBhQkQDGXzqDGPvpjyaqL49QSVi8tbZbdobjeG
fZGDOSw1gklpsmG1QZxSuR0wBzUjfX8LmGTbJjHW3M/Oa4+VjJ5dJ3Yah+7pOatmfbMsLKt58sqn
Z9dMO8bX/ThPxWWXd0oWenbbjiLkRYpHpH7vdISoesW3a5o+EIoHb5luYjS49dTsWtHlJYZrEITC
VKhmxmrtAQ77+2DAgzTEOxKKD5uClcdz5y+32I93SePOYwqGiA7XYhmypjpJwzZ9OuREozjwYfv2
m6Ku12NCmts5bAvUglvMO8tagGDp0uwGL80Nr84lG3chBRS0gpoLjpUFsVSXRdOp6zhFAed329Uv
71c1X0MHiJoEFyzsUeSJZR/N5bYLP3uNbGOr9ykcEiMgptDIa9LX74GwaL76kwq6O92kWxkj1VOH
eSXCLSb0vZYBrsdID040RzOXm7CSCE8YHhEKCUDU3xBYkJW8o02wpwSFsmzY47jg5FTt0RuRTnk5
claCMmy2jKkNU2lu7TPCmTAsfNtDr+/THrrreoPMouu01Tk1K0qGdGc6VzgOoRQxuOcRwmvXu3Z9
VgxjXLAWhRrjrUcJGt1/LKWfxUGVa/Od6iafWwbqsd8NC9sF2KjZVB9lawt/qO5HE+2CSZ4STl7T
wB17qW6YcV7eEFZ0wJOZxTQO6U4wkp5lOe4hVwPRCkS8pIU34hqES5HO4d6fMRDEVN/0GCKwGtxP
pdpjx4AnmBY4hDm6Bg1B3GcBE1vuT6cOELIm0Waa+3tk45/panZg5XNfiquUuS1flicqNIQG5U7N
wXUfQ5ADbn+PhfIEfdBb2IuzqsAVRV5hZZ3P69ca/BQNI5TuL5GhO9tgVLbA/ZnG3daGKOlZsltp
fLayfWF02QcTPyIX6ChS+VzVMZJGlH9FkJ7au7hYxz4HMLslk7qaeHoXBxYlxLA8lDU6ixHtkuLN
LubqjidBcGgZilJAPBAtr93R1Aj38oDXdio6cjRQbp1dtoTxddkB30vjq4YrhH7hlgFHs6ET3XPS
vKp0+WocYvsRYJY7Ais2SbZBd6kSf5THNsijNXheOAEHudwKx98xYe7RH4MxJ715pSufMexcQ7ud
2hdeligE5qrPvTZlp7Ztkg1AbJqLS/8Y6+dVBuABPHp90U2CswP0o5vyoBb/GM/JEer5V9xut4A1
j3Ft72IPwURedINkO1T22ntVYvzeR9WXqmyv4tEOWcghkzYsyhxSxzKjkrfZdy+N1J+4UibrVpzS
WN2zvj5yiXyOuQ17pLP53t6r6BfVT0+9RVM/pDGkAGp5ElN3XbUGggLcqIAE2rcmDHENG9IXpO3W
oqndlQpCc40JFFhw+/llld6+cuI5ktW9FhaUUTVg8LX3ZV6bGGHpHEE6bvyEF7LPlgk0oiPAB1X8
7Al+qJf5OwDTNMMciHvTgLEwItoAttI4MaoHhkhVJgndryFkHSEBj6Y9FAF0SlyGKxRns/TlJkhX
taG9rXb92l11AUClsF7vgKu8jiEmFDmVVBsFW1/mTeTdYo7drmzjF1zjQ9yTg1oDCA1YWuVNA7aA
jsMxhBtlz9Bqzn1D86kvrwn3Dku0rIXtxaFJ1MbM7LaiqcxXzf1MiPQDTBbAc1bCNGL4QVsv2c8g
zjIW9ZjutgC0ibDLo/P0HhadzFeUI/icOPjFEmhbt5BEfRcB+KiQiTFbIYTINLPovSnY74Gph9VP
OJpV6q7TWr1iWXtxAWIluiZ+wgZF9wFf31NiZFauXbIdZfKtNfwOXOSNb5olc9KRfejXJ1v2gCBL
VWWCr3eswjGlgBa1kHZLexSmOKfzvuznYh7wnITopXVAwAjGwZJN1vK9nsP7VA5fRBW3YEobtl25
AbOcQI1Qh6CUqiAJNppUNyA7JfjuHhEY4PQwjO4WIlGUq7jHs3YyN5VUIoc3wcOwkfKlDgARAiBg
UEvw17kij3pJ3voqFfk6YbqzEKI6s9KFwCZROJZDcF9GAahrr9pMk+hzn0CiU4XxG1mbJ8q4yJEm
3eRVLRHmHzDwITg3UAMkZTaK9hXT6ZscwqAqHxT6W1UyP/fX6rO3w5AbbzxMShv8TH14A7umMLpn
vQ/mXHGaAo8Mxsz5XoDLFLXgitGszuv0RvrkXvoI0u9jPOWDNiVIBqS3+QnkIRpPWpoE6AOH+6Ck
+DMSA/omMEheW0joDA5dVIdoVdDxsoEEmS8ReLWSFvthOUWH0OFmWMGzHRIKpWvTUHIXTP5ysJax
gngMNxP3GNQfFTJxZpzrL0l7KdV4Zw8EqjogjEPsPgUZHMYu07bAIM8+p8ysy8br0uGrGPA97k/4
MqLBOyRMu52gGNcZ+7X3PNZlvx2gyD+kY8iLyK+fE+GT2yjqfKC32P7A/DZi64/oBFbVNifnVQDu
MIm4KSSKmgLrn3m2yo0nump1XlidPNiZBTuq++oZnqgkX2kFe+iA4+NGtHnIsQ5z10533KjyJqm5
yhvpRxvdQNZTDaiMlugymLstI6wvCj2Ht1AQv8l04DzFuFhM5dvXtm4eTCnprkTLCplQBBak6dYt
DUY0TiZF70WC6oDhAPFxggrwqR/Rxi2zlkdD5hRPfwyaiDB9NUQznq0+AfA1SG+H5lQVY9KKIxZl
/zzWa7crk3BABHlAi2Y0S+GMHxZDFS1YYqLkMA+RutLG1AXGy3pbW5dy386gvVw5R3ucuuBUt8N8
Z/pR52AT9MEhKTqLF0q2S2A9lOopsLdk7DE/sivnG8tGuZmhcXvlzNCrEZwyHvUFq17tJVsQC/Fz
jAX1oDvrbRdIWHC2rDLXbp3M9UrT8cwJQ8lN1rYQKE13OLULbvOlu+EhfSde3OO57BwqTdwdSbxA
YTQHbdElJLkyi2ZnLOXpGSVPDwYCZIthWNb8eUhwn7j5OaldfNJhqrEqeLYvytishylcaAiFmgeq
AecbVKzRG+p57nPqvfqbCcPlesEk7zvO7HjvQoaSBqcl/kC5x0/TWlebJCirT7kKfayHRFtUHhb7
Pu+i4C6xnrwzHnPo7JwZMjYmSODrwigFWeSFIIMv0+SStdl7fjScStFi4iexLZiMGajIw+S3YK/c
YOx9KeUaZiMSbznuB68qwESpFy08i1U44ltgNvbRTwTDFIkakrm1TbvbEGDUDnAZxjK2WhxFQzi4
E5QOL8qv5nMzN/LsYJ4pVoLqF3+zbrEyWYgpUUuJr4TWNT4jNLbboeb1HZGXS4Ag7ydY42v022UJ
LHhc8MCH1ew+kw5BsBs8OQy8Nh60LyIUoH4ExnY+jZECv1zCb4ZBEkrP674yUBtCZFi6R7HO/M31
uI4JLbH7VGMJhBfDrFDNQdM6v1eB53/pZzGcbDxQMAlxh/Wjn/RDEqx4gZsX8AXEj1eaO8QqlhC6
4gigI02T61A57zQIdDXbDqTVfZLC8AZMCwT7xg9NPBwiJvl1Os8T2lqaqr0evRk4tYv8Pm9GjKTL
JingFV+hiXtOyCx32Cxr7AAy5e8IBWGwqvkC+Bd2rohsvbZMVmgOKKDPQaSu2nC10CfohSpwzr0o
kUJKg94vVrvEYHHSBrq/aunw0UQdQQ9V1nF8X1HR3g8o7hE53ycJZgwSjgEYAhLe7hDSZnqzqiff
FWlQg/iUQ0gjqWXRbYfVs887ywi2NQINzmaYxyE9YjYdlGZqSgO0XRcZWbJWKztVpXPdztFQoLNr
K3T5OB31fe8L+0wmi0+S6B6naigrfBQIg6sPh2cMG13ki08MSsAzEJBkuIJuY3wzAMbRgMP4jA4c
0/hY1g+rls8aUhW9i30f4oERExSgYEYINPAj40XjVnpjpTY98WD0S3Dhsoj4fYv9XypMz+Jti+hg
2YQbGaKLP4yM2fUKkrmEIXvNS117WHHMoEL8tb2LmO3CXEQQSt6B9eqiO12Lwc9F2Ca3KwbR7hrS
jY9GBqbcS6FmPGyagxAea3IwiYdsmdhMH1PaWZpBfgswLApbDqDOUoJJYTa4TjobpTkSjsUtFwBM
1tCy3ATdfIAVVO4I6dPvxFZDD6Wa52Xh7LAEBOmiTzwQ+orVKVwNLcYrolmsg4cpBfGhoSWCV8TS
tGDNRPY1Ns57IbiSe6vH9pw6Juw25LPsMuqAIQikHm/QK0Mj1tY1UJOEjiRvQzrehZiHvmNulW7T
j5IUaTmwHLG++oWvKTpWU/MTR9jyzoKYPqXlBD7OyXkThYBHUyFcAcUWopF4NWYBhmQ9W8gWsmZZ
2lM41OthWLi7C8ImOTivCwBJ+fU9bb1yX1Wd25bCYIuVg3im0AgXs8T20jAVYE46aAYkL1cHARb0
ROcUEKYfAFRg4OWCFhrKrhzT77Oa7JEAVi7Q23s5pBUzOBe3QhBr6z20NcBqdKDvsHJOmV2cKVI9
i0K0CMOOOyAMg2q9LbOxfRdDGGKgj5yiu9L36G4VSB6pR38GVZz028oiRsinaBemqk9PyzqKY+k4
zPoQXj/IGUvLRMIqDw1gxxr42o7XmHvHS/fVbzVUSJ1PNsESzUUzxRQs9SAh6Af15wWYac4BRCQO
stzWhtGJM+ffWOFXHyvTLc/cOJkngkftpoeeNMk7WWGBHPzx2DPSPZbGoo0t+8Zgh6jJF4U18uCv
DRug+gKx65AP8s5k335BzhsYlxJHC8pl3nVT60N4GUfpl1gOQbzt/FJ9m2i6bMqOiEInFkNDop4g
djYC/9kkhn/qKq1vSt0N11XIohtfEDwWCNOQyK6qUVZPkkPfYuN6VJdHQA8AEBfztIqkh+5NxFaA
HKkAPw1NYN9CSfgLEr8HnL4KZnlocBpUxpPR8ZYo/BEgAfYkvJqhL+Tlu29j6FoNymK0L8MhBhj4
MFiFOKQ2mj4QUD8/epoQKOzDye2Mgg+gWsFIpHAo7KvOT66qyU+rzA/YepWsiwaTnizilfJpuIeH
mpl8ZRXqmy7GBrcYx26gVexeJyQWFWGlHca3LMNdkzoCKYMTD1gdq+sWxfpzLGvwNkPEvwZzyu+a
sdb3EYjEc9q5yWbGI+Ft3aXe105NPmQXNfcwXnqOKfxDVgGjp0DB3ssmhNR6RjWBdBPmf2CA+bSb
1QBkEaqWnUoTez0YpR/oUNsThILrcWoCsBBBufCTm0STa8n3P/w0//Zt/vfqs7v91ZY7/P0/8P03
COtNU9X2T9/+/ab/VA+Q737aq7f+Py4v/Z+/+vc/fotX/vbOmzf79odvQIc1drkbP81y/zmMrf3x
N/EZLr/5X/3hT58/3uVx6T//9vPbh2zUphmsab7Zn3/70eHjbz/7GPcMX9C//f4v/Pbj6zeJV943
3U+FeVMfnz99dD89jO3/4tWfb4P9289emP6CajqEwAKOwQB5IHDPuc8fP4rYL3GI2zuN8C9k/iU/
UXXG1niZz34hSeBHhCB6h8VBDM/T0I0/fhYEv7AI3g0GNg+CYh9263980j9cj/+8Pj+pUd52jbLD
336+mKd+Z6ZGxPolY4hg+h2CzYI4+pO7L3UJxok6Om8Q6pIN/YwlEuSl+OrpJ3hx/k+W0L/a4SiO
l0QRej+kCsV/tk+mxti+dkJve8tumoH5egQbBScCdEjzGAXJDsvFNCC9d66QWIg5gwi5QQw4Op3J
ZZOpIgEEq/U7GCBGHkzI84TpICsV0x2i6IRL5OsyVtDr5mVMWMgQkdTVyOCdVrEAhO0VCFybOwhs
5lv4ravoibQRbS+htaAUoHK3PQxPkFtUQ5dugqRdeZ2Pa9BB0GAH+CFuPFEN7tGHkzCE9GMky97R
pYbjIl3Cr2DTyuHe73mS3LZ+Qm5lMDZn5w9JlSOTJjQZ5QpLdgxzwDtOew8YVVe3GCsMrcrUWYgQ
mzl9YioCDQt0AcnJSGftz1PT93dD4KpPU49Gbcqpo6C/de2hACUDBFSVsiWEaiJZVuibhfmmoOdC
gdtARw/p9kCGLJBNdEypEmHuu5LeYmP16qKsJHnvAzSPeejV+nFl8/yIjTG5c6lx31ZfR8848kZD
++e8j6gO/DonkQruOj115wreUA0MXXK/4HEYPc/Lmk6viGCEkHxxPbTraKhHDr4VmfnAXHgEzdPY
Vl9B9KxnlaqLCl9IbIMYCcoGVMc1j+7Z2PA3f+QzVO98AltXd7gUGak0xE9t0tEuV14J5lXJBXho
P04pAvg9G0LmIcoEhCFrwOjWrfBX6PWWAUoWk1goQuoK28QiV8VeUmAfC2C1CkNG+2iZz/Pqeli1
HC4ahASsBQ5dD3DjDPZdT954DiwGjeXMwp8K8hGOn62H7KqvutVabyOBBw9qM7gzDhI79/QQxg21
qHOEAYFlx+Rb2ZAQVC/xUg+BLwl2n7YGib5JmVCQFcdWwYzWW1gRVudhYPU0Q16aA6QLgyyOB/Q8
bpka7OMrw9AZAKoh5pxVIVBCH74H+CFMHw5oIWrIGa2ErH/jpWwJ86b2CM11rAxubR8dC7YDClXZ
0mjc5alIBqhCiYtJYQKyoppkJbaDLkSZC7dRQsM9VPwO6R1OAz8Rory852q1xcPrUb3BzQPCMY3w
KS4Z87hXWsQRYTca4FBCoT0v0IWYiztrKP0RBj87N0CmL5ptsMqRhbgWRvUcqWcQwMUTHKtZNzEp
tk0cYz2Cq9Cgw+gX+q0OV/S/CdDUL3otMWCZaFV+WhZUGnShJ9GUGEOQsj1X6QipO5Y9dIQ+GpTV
odrNXQAMfDNW0NfkwxyZbkdK6j0pnXBIarx5KvfGyYXvyg7exjyOrEJZX8eCQgTK50fVdNaHlGr2
2m1CFaAxi1FDVwjusci9KKED2C1qGKEKKz0YQWhTBWInCVqHre9iCKr9kIOwWX1FAFWGca1wR64t
gizQHNnL5fIBlvZdAHlKvIobYmPd5hTGQ2iKk8C4nQeVDoa9smSN9h44lQW4o7i88eBkd0hBNcn9
xUrgHaDLapbtPFKP5RbTnNTGVezSgRmCdrvzkja8/HH43hSlaIIarN0dAEw8qVuHjQFlTN3Adjc4
3mFOLiqmMeOMqGlb18Y+zt7gQxQnmRwRR0cjb4f6LU7OfEqxcvOoUukB7lH7sSLVXl2hOooRhFVD
D7yTkd95WGtDivGqIJnvJzErsEQYZZlB/QBr4uygkbkPYTZMn3g7BeN27nw87lWIQJOMJSEbURPW
o4OLygZQFpPOp7tlaol+gutFoe/QMBu8hhfJ0820QJcOlYhHphymEii6E8955o1AxQAfTCMjtUmW
wdVfzTgmzZlyDKT5QDjOCKQt8qPq2viQ4sqMqRUhUU1M0wT1/Ai7zm3ndca/oa5OQG8Ec+gfPCmr
9DrmZkSCHxDgGrGoRGAgvIX3SW1aNfdT7lx6kRgRgML7NI2YOEL2lYSAoH2sWyDnq6dSeJDdCLW0
4Q5VBuszrJUtPWqTJEDJMZ5jYWWIWeNmJB9rNEIUX+s4RQkvkMOcIYVsbPM6hTt3O5tav0PKIMy2
8Yi7gUAPToKo1ffaMXJTLvElv31Y1XUHT9VHnYYw9UnnLwFEcCSQeTLOIYyC2mhxWo3Hw4c4mMxz
EDW23+AU1c2FTx0NfJxNu4VqNTDZNGNkZR6FdFlBvEYLMjSadZl3AR94t4PsEG6kxDBwAmkNSclG
p3ocgH4DIZ3zrsekRez4siY56M46QuKiqod9ydoJgnc6KA4OuvFQ/te9gMQmhCSmEDIBJGPV2rQw
i3jtvQPGFmzSpaPwQ/jJHN3MLmBzAeBP3osp9tk9DPrYQeolqd78BfaA7dTOsGO1UxhDDwsyKrSw
+ZE+zvpaI4k6n+eSgwKTISQrxTQ4L9yOo4lfhj5t3VXUQb6+Dfu6k9cl0Jt39FNeezDtTPs7VrII
NysqHURvQZwsTtoZZqH9SJTbk1mJ+gC/n4RKoIJ2MlvHTgERWXGdYTCYRZfmrQlcCT1iSOoXpi/r
99qiaYUVxkv78clhr+/fJmDejcpg5V7AyDYho7sx0uFlL+5myIUJ+3Wu4L9U6F8130w3dN/tH6v6
P3YH/9+1AxiViCyKf94N/NpC2O6n3efHp3n7QzPw62v/0QuwX4BRIUkIKrggZPFlsOdvvUCY/IL5
zwzT6OEKD2OSIhHgH70AjX5Bge4jUTLEhHUfj8N/9gI0/gXVO8rpNGURSkK87l/oBYIfmUa/7wYI
SxPM2qZxFIYYwp4SdAu/S6uAy2yFiizS+QzdPngzePVhlZ18XqNBnJz+6JWEPI9KVmiuz3pKt2uk
T5bSk+bQNEPdcdVZqeCRSY+TbKG9jQvl2v2QJHehC07UD7YjU8App28mGAXW8AmyKf6B0e/HFbtS
mnhwNSBFWrgOdX3dYoYwKQvF3DVMUtBSmSfXLidvqB5g29n5BjLaIGo32m9v52a6dUMNxTaizbu2
AJxzSEu3k5ze1mN8B+K6WPq0UDb4zqrme+rkbUviI4rDFTirhlGEv5mG7IHvHL2UfPG74cYvl9xX
EhxvBfhHwhRn5nMXkL2o02K0/KFMwbi3Kr7nEra7MTyPJVCEkE9XBPan1q6HZIzTnML9DlZ33EfW
29vFFFLbu3LA9Gs7Xs1mgmmGPcq1uy8FPyHbPs6jtIS5sr5aICwXIoKesj8tNeQKWHEwDKLsrqHe
vFlXsCtJvBduKnzfPsUyKEzafuna+EAgqTWNubYQzcOnVb5UmKE6B/FRQrwlg+QZJNXWwb/GYKGx
cbLD4SXxo3jruN77cb9b/QlqOHjKxbBFuinm0CqbA8K5G/pmR4V7psrfr9jKp3k99P1yrLoFwne9
0+nF8QjvQqnmjWbLVSy8T3QKX2BJQfXVFXBE7KBI2jK/e6CyKVyrXyoeoACC1Ta2p4lqGJJQyUwV
1vOKHDyu7sk4Pq5YsRPkMXThVKAmh/BHgVqIt94AXqMR466N2ydrl2tgIjuk3kNBvqKugmweK2ZR
oS3IV0Md3F/jl3qYNn0N0RuyksGWrpsqMadKBbi2/c5Z9sxLCj+1v2Vy+R7CjywiuHdKBydVfWqE
f4ri8XmCauESsABWYT+oeRsIcWDS3M1SFMSsbwPvvU1bBniXNH6BMP0LyiaWezCxRrhlsmHFk2bS
EpREj7FJojwG1sIPjgKLjy9B1dJDZJMZAOYINS+QXx1DVK6R5cLTQGVsChWeu97PIgar5dAMT8vs
XgF5nwKNmUWiZjnxHEQZuu1R2KOUy4YRY+l6OBJEgv8S7duvXhMmUyFS/5SksJYCI/uWTnbYltB6
bWsS6HyAlDhHAwQVA8ZcZNRwlLEITLkegwnU9NQ9zCsUtiIR79DyVxnyzB+GIcU+adoWxniOHI4a
m6hcESRs1JyidQuCPYEaLgzDr603PggL2xPqkyutAaYPUfU5C3du+uYtCfUmrrvXmfQfA/W3Gt5O
qEN7W256FxQEg1F15YV5CD4gl4yd0JaAB6Fux3s6bmIKm3EZomaDVFkDuEveISM/o+lM8gGR6JQv
hTBBbrrmbNPmpDtRzG2Z4wPlnM4T9NvpA6rQ8+wHD7Vk22HpzpGp0TEM75GK8L7tck/rAfaVZINg
rU2MbrKBRJMPFz3kRVoXf9phBTXGSOHHkN4AqMRUErZry66gjh8wvRKDiQbo5c1hnNStgt8GtLq+
QTlxdC4+hHX7noKGi1X5wit4ixyUQ5ygG2z4VbO254YjEgJyxNsmDa+6pMUjTYs4wv8ekNaohcjE
rO76UgDAfXw/+8m7k/FLPI9nODBu5VgfeNAjV2Rm4TZtL7BuSM/BtJ4ToO9QPLaITOwv4PBkakg5
BUmvMNgPeR4GWg/G5FUEG9/mX0cQ/98WFr+DJP8CNP6Kdf4GQ/7A2B67/94v/WPfvuCZf32j/xpy
CZti8Gfk8sd7/cBN/3fv0b4BXh0/AG56lKAWIQzh45eAosvXzz+1nar+8XPUKgHB34GCjfz4AmSI
6uh3Z+mvH/+vkO1/73f+cAjfulHZCxxcQYL5ewj2L/XaPzkHf3qDP56D4McXQen3+4OPgl/8HwfN
4l8P/tfS8P/+wf9T9DoFzIxi8E8V6z85A396l9+dgeQX5FcnuPioPX984Sr//kTEwf9g7uxy28aB
OH6VXKCERFEffCnQLRZZLNAi2O4FVNfYCEjswN489DhFn/PWG/hi/VGkHJFW2hpjoNRLkEgZkcP5
nj9FZQue6GxgxO+SgmQKvsLvyvjUmaRMsMqCvu0AewQmUD2PmNAqPg9K2Vwb/4Bne0bSULWNTbOX
s2WhhA9l1xgwFIuyYJCFqm54pvL3yVB+i0V4URY4CMblMlESdz4blKlshbh7C1AUiUpgGI1tm67T
Tm/clRsbAHuLdaJSJIaayZVBJxIL2RQKOWl02QZhyM5COp0gvxYJg1adNtqQdo8LzYf8EstQqKZu
2V1QBjZlZx617bQflO/lHuOOc2IFXSn2gPMV1K5btgyNavj+T8O5Pf6CTXlZBicMUsuAxFdYxzDF
8UciDnWpCtNRT3EtXXflJw40vaVK8apWXVG700/KwIvEX1a10iXfzS3a4FDzYwM4S7G/1IqPemIb
Qnx86igMETTnXMBxzyfYlJ9WeCcuMA61Yq3B5rUTHxJPYTCiHJRjujqwITt/Cbqw8BZLwIZWlRXK
D+LBq34aNlRGdQ3Okh6PfyC76Imgp9KuVixyma/ArYD6wDS8kFJUnRqTytIdS52XPuDExXJgVdMA
ACJCDHKQ+AiMIwfflE2Bnxgv/8aMkgnNnjFvqgTq0IFsYpbPVgEfMM+pUAdL/FjxUK7GsWCZpMpA
lYUImsaNO4Mnmj/QL+BRmIv81t9ypJV04kDbmDVwOE5881c8f7IoOsKAUOp8k0l3uJvMFpaa0gLx
IPYgnr4zggVdsHn1LS9bSB8SSL00ZmazCek0lRUL9nBRDixlSAPQkcLCdD8vRpSFuUCsWBALNsTD
zjG6K/EKZryvOafDR+c5uYOWAxuliqBRBM5fI0YOXi/RB2pLpSU8IqvINDpaggufXVuqXA4JPi5d
fhJHPiJpOYAoBNHZhUa6IJ6RSgEYh6Y0nNfjQNBzb1gDcLAViIQpo8zPKeKtxUGRLhSmzmALg5Qn
QUFt4E8DEzgBebx8/JGRMaAo2ImbDsBZqMY4RHqIkdOMEZ9QExhhMI7GMi+fsAAWOtsWoAytpXKI
e4mVwdBuIC6o3amV50rBL4jKsZfJR9DuPo1dzGG9n225+OkDUw/zlEBo3Lm+DN256Dm3G8NT9r0b
9/vrqJI/9hZnN6de4/ia8O9hfqdvjt41TWr6418DiK3d6vbzeONzGKXf5fFmtVvPu4pjP+l5FCcb
SI4B4Q+J3vX/bfv9nK7PLcWE73s+LZdQHsv9Usp/9LdDPx+wrl38KyUb0HJXSztwAmzu5c06v8Tr
P/cPh6fdADLvQ7/5fzsN2clgCN2kc7jeDocv8WJ6Mygl/K5ne9Ht4Ws0aO1rk3LacOQaoOZ+u7R9
ybuzC75kzvcQLEip3/S7w5eIru/vXYBuf3j6mEj7WAMUk17vNv39x8dVvKS+oiIl7jaksRnt736z
ZiNExBgfo1/iBc873t6zSy0yjS4Exldd9i0v7KsTGgVnCvqrt4BsdsMmXmhf3ZBO4gNae3XTP97F
6+C7bWLia47GeYh4T2rgqlFSyv9uV3Bm2ETWLOCJpLTf3PcPsb6GrpuU8DuWcH91jQ8f4nF71IOU
/M3QPx6eJt6OsQuEL+D7/tkyYnfgqR/hRPkSKrTdfDp828QO+wgJEjPEuaV4JY/VICntt+vUqB/b
Dj8mvRT5HeFop/HgBEVb+rc41nVPrO4Y1uvvAAAA//8=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title pos="t" align="ctr" overlay="0">
      <cx:tx>
        <cx:txData>
          <cx:v>Taxa de Desocupação (PNAD-C 3º trimestre de 2022)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Taxa de Desocupação (PNAD-C 3º trimestre de 2022)</a:t>
          </a:r>
        </a:p>
      </cx:txPr>
    </cx:title>
    <cx:plotArea>
      <cx:plotAreaRegion>
        <cx:series layoutId="regionMap" uniqueId="{28999F64-22BC-4E34-B3C7-E181168FB6CA}">
          <cx:tx>
            <cx:txData>
              <cx:f>_xlchart.v5.14</cx:f>
              <cx:v>% desocupação (PNAD-C) - 3º tri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1H3bcty4luWvOPw8VBEgAQInuiaiwGSmJEuWLN/9wpBlFe8E77e/6ejn8zZ/UD82i5LlUlJZSrtH
MdHKilOOciZzA3tj39ZeyPMfV8O/rtLry+rFkKV5/a+r4feXYdMU//rtt/oqvM4u64Msuqp0rf9s
Dq509pv+88/o6vq3b9VlH+XBb9Qk9m9X4WXVXA8v//d/4NuCa32iry6bSOdv2utqvLiu27SpH3lv
51svLr9lUb6K6qaKrhry+8sLXV1G2eXLF9d5EzXju7G4/v3l1odevvht+VUPxL5IsbKm/YZn6YGg
NrWldOTtS7x8keo8+P62wc0DzhybEkLMmxe5k/36MsPzP7Ggm+VcfvtWXdc1NnTz570Ht1aPv794
+eJKt3kzKy2A/n5/qarLOkpfvohq7d6+4+p57QofxWZ/29b3g7/A9hcfuWeSpa72vfXAIqeXjX6x
wdmo9Z1m/t+tYhB2wIktieR82x6MH5jSohYhf9vr9izc2uMnl7PbJlsPL+xy+u6Z2SXKL+sXm2v4
S/2UhpEHkghuw+N/+MN9f7GtA2kxjs9Yt+9bd8K/2+cnl/UPBtp6emmhzfOy0IXOv/31f/LoCaOZ
IQ4cTgRcg91q30S4um8eDvOY+ISQ/If57rvPT61pt23uPbowzMXZ8zLMH1fV9d2pfYJYBo9xBBOm
7Xy3ibOwiXMgCPyF0+8uxe6E37rMvuXsNsftUwtL/OE+L0ucX1Z//eedNp7AFOTAtqSFo093u4ct
DmzpcCHo7EPz6074rSn2rme3Lb4/tjDG+R/Pyxh/ZJeTRlK5U8kT2MM6IJRSqPl7cWXShWuYB0g0
nBLnezbB+/fD1c8sabdJ/n5yYZU/Tp+dVYqn9BFo3EJ6vzn83/+1KIkZOTBtQaVJvycZ5JiFUfas
6B9NcvPc0iDnz8sg79D3oDnJn9JPiHlAhelY0rlrU7b9BHHLMpnFkNd3pvWfWtNuq9x7dGGYd88s
rZ9eVpd5+Nd/PWWfQg8YsdE9fle7uay3bBuGMbmDJvPWmZD77/vKT61pt2HuPbowzOkzSyzn0WX7
17/vFPMEaYUdEJMRBz399zS/SCs2un6TSFuw71ZZpvm9C9ptkruNLOxxfvS8IpgLJOgpU4phHTjC
stCx/0NXYomDm9BF2CK/71/JbkPcPbcwhOs9L0NcRDO0cpl/u37xTb94rYGvPamXCJNJYHd3UMqi
L7HYAYUf2abzvXFZ5PlfXN1uS+38koXZLl4/L7Oh3L/8699fL5/QVs4BsVB0yTtUZZlnLPtAcBTJ
kn231QJ2+Zkl7TbQ308urHKunplVrqv8MvvaXj1l/hcHpmCE/51p4CP38RbYRaKBsfChnfn//KcW
9Q+Wuffs0jbPLND9kV4G+kk7S3nAOTVRMH/HucxFE4Pg5liwnIlG5uaF9+8XZj+xot1W+fHgwiR/
nDwvd3l7XQVR8ZT5Bk0M+nyGUcvSSZwD/PUc3BZG+Ik17DbCjwcXRnj7zPxCXYZPCg8TCiwSnTsc
YxGnUIGZhG41mPfdYe9Cdtvh+2MLK6g/npcreHXx17+rCHOut+jsnzJ9UBPtIUd9NRfH82sRpeyb
9ynFwGU7PP3CknZb5sEXLGzkvX1eNprrSJTJx5f5dVQ9qYngMqYQ6Oy/J4qF52DghSkloJk7SHlR
ef38wnYbavn8wk4Xx8/LTm+Bv7w4v2zTJ7WRdcAsS3I522l+LRKMzQ84FYKLO1hzmWd+alG77XN/
QwvbvH1myOVc6udP2vhThoELBl/S/BtouV8e2xK4ps0IwcT49rUd5n5iRbut8uPBhUnOL56ZuyDh
XL5wL5vLCqPvO+U8AURGnQNUYgJzfPxx89ouCIAoM5sIClT51qUWYW3OhD+3sN0GWj6/sNNb93nZ
aRvGeNuCrXNbPj2Bqax5JCMZXRYHmMNQtJ4W3rw10QI8+6U17bbSjq9YGOrimdUJ9yg+M6b2tJZC
OYdgZiPa3RpkmYeYDVYTB95m/Z2n7lfZv7a43Sbb9R0Lm53+D7fZP9Df7jvU1kd+kfJnoBG1bl7L
cTOzDm6ruDvUYOFRd0S8f17JbpvcPbe16v/hvL6Njv76z/oJwxhBESZNyzHZd0gGyl3WAgwQAIrt
24S0KNL2L2i38u+eWzjB5ux5ZZhbEix60PX1N5D6njLBgGzpSDBcTRtd5pZJwEzCyJkB47wNaKir
78erX1nTbuM8/IaFmVbr/89m+meq7A8a8QrlmHfDP77Hln383ZvdgxS9eHSrSNiKDneKPvr2+0sL
nvKD1Dx/w5YR7oLLrWHuPn99WTe/vzQoCuy5K5KYhzJicQdf1V/fvOWACohxArUZADnuoHt6+SLH
iCn8/SUGP0AkAAYJIgFcm7b18kWt2/ktw8IwDwU7vkk6FreoID8Y3+c6HQOd/9DE9/9+kbfZuY7y
pv79Jdi8xe2n5oUyTubjRcFdcBhIJwAB8f7V5QVI5fgw+V9VI5rIKadQtSIsP4qBVKupHNhxK0vb
E1MdA9D7oZod8tiWPODwYK04+Ic6xORo2aGO+/JaSnUe52Oo+iEOqZK05lqNDpNu0CXJ6nFh8+L/
3hy3uQn6smNhg8IWDpL+trDcsHLSZ7JTU5FHp60fOB/k0ISnPGnG88o24k2a1Pa5sCvpPi55sc0b
yQ4QC9vkFsbcYrHNKjUaGkxTqqK649/6NgiOJEmjRGWBbPfIIggCy206MyN7PimzNJyj+zotqrES
VRAOaixljt22fUSsVZR2oTgt9BBGr3k3vQ9kGiqb1x9k0sSpcvyut1dJauTi6PG9I2ZtL4dQFFho
azgOFiEWpprby+GJI1ujU8Tg5ChuB3EiI+28+2UpFkgdgghiOtj4bIF7B5clrZEEOuyVbRT+amyc
+rTDqb54XAqZDbV1hGaaNbwMTTT6NExit8XUo1WTNkt7VY59eyJ44DRKaL9elRNnF9TXuSpT0XlW
bZZrMWjiOaLNX0d5IdxJRHqPbh+cKwK/YfAeYUsszJp1f2/XQe/3wxT5neqCrFRpm3Vu19ncK8XQ
e49vfTsywHkgCmMzhsiEMOFYCEH3RSU8E6zkZqgix/BXdaWlskhZHDZ4bfI2Ll49Lm/H1mZulSBw
dszE5XzK72+N1SzJkqBXtBunL9L3naNYGvXK9Lt9WiTz2resyuhcBkluAbKa2abbsoTRNlXe4Ij2
E6vXVFaj108h34S2GawzGWYe7wL/vNRDrWLR8pXR4r6KyvvWP2x1lbuS1zkS52ORkZiLRUHXgJkF
xxyAORSxa3tRkWjNSZZQuGHRN3oYP1e6IavCCU+0MXlx3Tgqm3yvI9FhE1KwKB+TvgyVEC4dJmxM
Uk3ObGdp7ZI2YYZYoSZukbXvJ++GMLsysvCo9vNq1SQIkVMqALg9JvVB6LoRKyQ4wTYONlja23su
K6nTqrNTRWQsj8K2MQt3aETqsaJgikxlcdrnlHsFN4Mjm5qG21AzOhLm0B0+vpRF1MKZmwf8ls1s
yxIYXS60X05GnwxUJqrLs+KsNK3+TZuM0lKPi1la+UaORA+K/+EaDVlaeQqSOB1HUbvm2BWrxhbd
ccXMdCMKu123ug8vx65mqp66BtEaihgm883ja5hj1r3TjyVIBhL2bcoAuXeh9CQgcizKpnPzMjYa
1cWWcFTHdfW5Bv/4G+NNzo96Q2bjns3POnwgGJUsd0ybI24vXLyQpm7jtIVgzoTb6d5YZYkRemND
01cjqapVmGXmGyOw6ou2jow9+15EmHnfnHOCwgpnGPXVHPHuRZgiroQcU7917SaK3Nii1WHmdM5r
zu1qz053iHIIKG42A+Ztibl+uy+qHMwaLW6XqUbH1bFZ8CxTLK/0pHrbL9zH7bmI1PO+IAzlhgOQ
HZXcIkc5hc5pNNSZ6kVNPgdxSg45ot5bqrvwq2926Z7N7ZKHuInKca5B4XXbm4sDMiXIF73Letmd
RSZJvawNSjeynNA17arek/R2nFcHFTKi4jykpmzhmmZqa6Z9kimR1PK0qqLjOO7zq6hzktMyG+0v
iWRVsGeTy9B0o1WEYZszRhEYllLLyEacEAW0WmVcVW2ZKhRfwXFjBas6j9eZYURKO65f5MNa2MN4
SMyA74lKu84RqnzHsWwbfEm+UHWQDNmU6iZTUVEOh70m06rlU6USwaM9GeBBAIRDMABniAdI+w8y
QKuTpoPNcWT7ka3zyvePpPa7T4+f1Rsn24oBEMMFxfkgjoCwORHdc0KS9iLRo5kpKSujUMQ3K28M
CxmiejXM04BNDnKdZOfhYPZM8TJqYi+RPvVCY4y/zZwT49hxGvsDrmyWr6qRWmdoYaJ9VfUDzd+s
E7e0GKEM6l86VdSVXcBZpibdEle3Q7JuyyFx/aFN9xj5wfmGKEktiv7Q5nNJsq2SpidxRYw8V8lU
vW0Gg6swMTO3rHLfK/vqipWt/3aPGRbFBuI/yjtnphbac1O6rO5IqLNibLMcfZ+sPndmZ6+o0ZFV
Zw6V51c5UUNO6qPQwAmX4/A+TqIek9DHkv+DbIAlUPgVmNm44Ss43d526DORDoYzuFHKhBF5hA6G
73KWS/0t5YWFw1AYfr4ame6Gw3EcjHCVhYUu93j6joMPP7dsQuceGEF7ex1JjnthQTQMbtkERqKi
qKdviW1Um1/errCB8SBEz8xouhATJyyRSVLmCj1y47Eotd2a+9XGarPezevW9Oohiw/Nigs3ZUZ6
8bj42a8WfrclfpGRUtnw0qd1rlB5tirsu0DZcXdsOf5J6Jh0pXX2sUkQZP87Ym0w8HDHCNDiomEp
RZQaaV/gnPlEtkqygUer0m46rdKyHr4MYcs4EpdffOwdi+R7xO9wLez6b/GLlF/qMSOa24NbVTpd
h41xqqfXkYZ39VVvb9AIj3uceZeeGcM0XODyNIGTbZ8mOJ5uMyfRquGV4zolzdeWqQ3PEul1Kkz/
ItCl4ekQQfxxTe/aqoP5OvK/TZAw6LbgrCykYctcKyb6nKusaYevk6xJ7MbaKL5mfhG+bfqk9PfI
fRgoMQQz5yGzA/4SW5bwTZCjmitsnOu4t1ZFTkKP6bDY5D3N9xQCDyMGRCFSWHJG0lBBbm8xKQzZ
ZjWCVtE1+aoIkT8iM+GRaqKpel2hZD3G5VvuhZNtbaLM3Fe/PrQtmEDoESybcsfGH9vyM24lAeUh
tloyvp50nDVKC5aiZWyK1NVmEHtBG2VrgAHvftW6EC3mmlkid9JlzeWLeByaDDnCNkvyqQkL50NP
sqLxmrFyCjWkwqjcKvORMh8XvGvP4N8gWcwsKZvOx+5evu6CmEb1GOcqEnb4IS2C4XCKnfSwM5rJ
rY0+flfwIT7K+lFfPC754YEG6iKhatNC5Ycp+LbkWhKmi2mOWE7muCIc7HWc+wC3lNXmQr9v2mAo
XFw21c6eUmjHni0CzhdmUZKh5lkk5L4oq4gXCFqxX7deV4lo03eOVKyvk1d5GbB1aUbsYmBd8f7x
PS/xJoQHFALoPx3AeGADzqzZ++qOh6yp26JFLWB0pptRqzpldtiep3E5rerM+IQUFniyHonKJ9NY
taTmq1HEdJ2Xov+8ZzWzQ20nje3VLBQRpk1jJfjFEtWPpuUmuvG/5F0YXsS9innSebUf+x/rOA1U
lUlJVWEW9ooMwZ4GZ6dWGK6ooneTKBuXHSsJ+yGZBB3dYSJiw8IwdvtwiI7yMkNtVrVkIw0evgoa
w1iZU2KexYCq3nUdt0+7mHHvcbXsiHgWA6qM0wEEEk3Qto2kk5ZU00qroC8mYri91STdpzy0wSFY
tcKssj12eFihULSsDvIYpRYCz0JgGWLzVT4gtMuU5V4Rmu1w5Nt1z/cIIrt8DmEczGxUQgSNwPbW
UDCilA6jyQ0dp7aUM/LIVzwwYqosG92ISzJS1S7gMDQ/fVjx1O3jZIzdkCbjpJhPxwgtYGYlr1JN
RbAJjTb5ZIZtMZ4YTmnErl/yfSDtLvWgtECoQEhAAloEinQqHDOvtVZV1JrNuY6ttHY7Mprm5nHD
74gLAF0JwpGNTgnXDre1E0xW0zEnL5TEwMdajUU6ZJsg8xv7rGwiUXhU0EmfM6ccZaAsP2D7ovGO
o4cpDcfwHPgFrnQto7FvpU2UziuoCnFFiqFV3G70+6IZf3FSM0ci28Q4mIKhTzFBWSRbXvgTBzQ0
uT2Q8Y0BZOZzlBsoVQM9FnuSDNm1L/zCj2UK4DO4kb6o03gV6aRIkVnjdqLlqg04AknYtWO/ilM2
ARkc6uMmMOvR7YvA/zgU6XTaha2eVkku2wuAOUOsSnscj9s2y974PgCuPVFo5xpRgKBNRjtoLRHC
NO6HoTPLAticGStat/nHWibiJJR2uwcLnw/SIu5idoLhIMCjG5xw+6A1XedUocZsAdMVy8viJFkn
6EcPkzFBm1D22cYwwkJ1Fs89M2sn3N96rDPb4VBb4he9QmKxkHciylU9dhFbj0mUBmtiAR3cY/cd
DsVwttBjo6oB9rAUNPVN1RdJjkDj5H/Sxi7cXCbhhxh7d1PCcjciZnXI8pitHt/iTsm48WA7qCYx
gl2E1K7gtY9Alyu/8UeuEjM1D6exT9fRQMnGjEyqSEOTleGwGESGx7S74xyBS4Ysb+Gsm5h3bBu3
6hJO4hqlXC7D9iip+tbzZe+/ydos2FPIPDhHMwSJUhmzIkrsB/C6th0jz6q0UX5sJasxz9qjyJ5k
jEpGcDe36XTYm2N95luTf1rkRrf+pa1yzKowUnAoJmgoIEEt2d5qRvKp6s3gc1jmcbeGZsUF2Fss
O64L3uG+zmNqXaCSgAcZMHVQJhlUiknd4ixNGc8GB1lIFQbPyvNSspFseoRs+3Q0gji4IlEW8T0x
YZEvb4UKdCPAedF8kdmT7lXHAGSZE/jpqEQUpt7ME/ykp7DdCBZi9sv8+nCgHd+Thpbl0I1UOA3a
PDYPfOVCrayyQymTfFSOkaxyGl6zNjn26+p9GZHjKG5PozL+2AExVKbTeQkJc0DeVblnGYtzfLMK
1EHQueVghHMzZLu3dz+ZfKr9EqtoR+EatGSePRaGB6rLtOccLQISRAGHg6fOpAFbYGyyreZi7vLa
KR7VgLHImSya7NU0tP0vb4hTBxjo3GAKAd7AthTJ7Cau7KFXKCttZeuheldEjlC5sIY9hdaODUGU
wCTXAhsCbI5tUfEUTQMKhlHlTkaoZ8tiKjw7CEa5JwI8MBLHNBGnhKHxxQXVpebwYzvNMDA/cmkR
2LXn8D73XScuu0j5+Rh1R4874cOjyecwPo89cJd87tW3NzaleVrolmG8gsIYzBjUe0Ac8qZ/r0uu
pny6mMY4VE48vgk5WyehWSrOhz/3LGP2gHsJFLAyhjZgT1OAIRg3LesJwC6yJWONEp11aeI5XWpG
qshYfFmEDkgDfRabqctyhHiFHJFeAmUP39VpzfdVDfOGt1ciZhIEMEREe46SbVshzVjGUdTdTIIC
nSirQsOqmoKaxSpGyLrI4F7hnqj0wAq4YYb7TACBgLQjEs6Xl+6HJRrUQ5KFVqbAEiBM2bWt14bR
4WSTmiq7dCavdipDZZlR54ejMZn5pyEGssps3ay7rs72qWH2nS01gPcDftuc7EHKcZYYN6ORkVSt
xDTFnkjk2oYffQ6zMSFgxHSFULLWPHQnBNB6T42xSxkQDW9zQLcCO3gRLZvJcpJg5JmiMp7O2sou
P4xp7qy7LLdWTdaZryI7HNdmxeKPkzPq08k8HSimPRhN7IkwDw7DrAWUVmBVYMyMumPbLk1kRmXJ
AKZgPmx8zFDyvouAQNQAIqvmi91hCrZ+3BOW/j//ShBAGwD8cxRAxbEtsczqEBNgQBmBpsHaivrC
Kxs7XPE0jfeI2mVisK+pYKg4MKxa6Dkv5omPAXSOopb/EDmDv8IguVIka+N3VsTbTGVjKd7/NzaI
lI8ZDQF5wplVfi8LRaUsOekCYHKys9w+I9ZRj/7cq5rO37PBZdC+0SVy0Vy7IdvbC1221EoqYLm5
wkQuPEMKsS+quKJ7NrSoTME8mH/XCZ0iYrONRnORhQobUSpPysEV1cCvJ50mq2ZyrBMnyxML0yir
PTIGk7idX6Z74sauwzITYhyGJAt8cy4n7+nSt/qeW4adqbSIqNsiPF3HGEsehoVf7anWdulyDkzI
faAX2cu5QIEM0rUZKn9TOvgF2y7mrwtpOXs2tOwrb5SJq4EoB9FG4edmFmU+HQEMkMBH2EH4e2+a
aXHIgdZsHJKJTVL0vRtxH4mqGpqjnPV2ogY+BiBGpNz1e5uDpND5oHSBFmT1jfR+/eyCyQU4AZfg
gfAscoNTQS4haEIM00zYChWUPSl/jKpmJZC8pj3a2GVeB1xUMreViMOL85uammtjhKuAMBiaKtJB
eJQ2g0RaGMd09fjeHh5jAiITxDDgVmiYF37Z4jpvP5gQZjg+aigZg1zjZhOlX4g/Dl9oKPM/I0HK
NyVlSMiPC394uiDcxjiPobODPy2E81BDrcyA2Z2WvwJYF1wUTWccPi7lYcCDFIkSDgkejLwllUf3
eUrKEaBFUyTDCW306A2Y5b5JLD26liFNtxGDuefM3LQU25kUGQRAF/xGovpmi0PT6zguIyoyZYR9
oybLIIfUb74KFoHE6xPhkXT4UkX0lW/3m6K2UWckcXWYWkPkhkyiDDLkf8PWDKa2HNTomHstllRF
HQiaNzOCSdOTSifngU/9c6CZvcqK2P8i04KdiaLUeyywy84MTo6gjMEMYKrtgEXzjgESQiudtmb8
NpyS1DPyvv/6uJ13SnFAWmI2ynUw5LalVCLveczAjICbdqGLCo4zz4nBp91TPe86UChWJaH4/d6H
DirMOBddgQM1WC3G8GkagjHcBsVYqtjGe4pwnUnV1WOxrzK5meNsHytkHYzw8Bs2wNfRiW9vMpeF
juIcLkO76HDipe0C/TtJLPoutMJOOWkXu52MTRWa4WHd6W++aD/RrDhNczC4U0G+FnWFny6nHwo5
5cDuYgOj9LFxZWsyz9K+o2gmRxe5oFbdRMhqNDh1x7E7y0JjT3Z5GHywGbBLZto9x0xy4f85ney8
tbCZJB2preBEwWu/DKO3lpgGTzQcrQhR2g/Gza8elW3Bi6OSW5M2hIUCzyr87DJE6uMrliZxvcfj
5g0srYWmGGcEhIWHk9DamDTpi5C6xI+HdTHqaFWzJnPFkAyrzmnTPQrdKW9WJurXefi6SB0xK9O8
LyhxwyZMejc0+uisM+h4khHIygI6Xj2uyIe5CocQEBlAHSAL9g2N8l4pksLfjbLB8M+vWHUUJKw5
Qblkb6Kaj29+SRTuWIAPOf94IwO4gDS8OPlOyExfW9agkDvj6CsZ7ba4Tnsi0rcULQq/flwcCOo3
UPE98y1FOou4JauqKULM4r2icc6i2qFli6Y8tuHiemgxllmD8NahfRVD4Ji9a9S6Q+9UtcaIJq6r
AtDf3T6lWmycNrY6lVS+A13lTqk7JZNeZJ/GNqgT8JW4iTIT2IIOo2zVTYCQG0zpa6Nq3F5X5nBO
wWhj782UkTRx83HoONJ1U4CJ5Qo/qLVcgbswxaHbTpYuQpfVLaZALvKALiy3q/K8nJ3Zzq1w0/aV
T89zbtedAt2z1+uC97VfqnESSafsoDeHdWgHg2dERXwUgyPxaixoiNkNN+LjvJys45I1/CQ3A+na
NGWqHaLsYsy7rgVRyCa1m7ST6Q2ZnC5oXkSuX5XRCUYt+Srte/m6qmS5nnJqugUBLCXKHG0lJsnH
VVpaF6I365M0alsPE7d8gx/gAT2i0P5R2ZnZOuRD5/qTn7k8pdWxXdDxcMgc46hGr+1FoEWdGE0w
rBtiVYrGkr1iKGJxf8Xo+bVBWbLWQMXOEF2z46C1ODRWa48MIflcW2Z8iq5dfB6GPjmdnGFYA7c1
3k8AgHpXg1Dfr0AaLS6MzojeDaVDvsR5k65M4F6egUscAKTqNlBp1ZqrSZj9aYa7CJ6oWfa273j0
1Ug1itshGt6FmA2to0liMun0qRuzNFZR15jvI3+qVpwY6eR2U5yDBJNpfelYZXA8BiiF61czOdlR
Rd81jRrHpLu0+rQJlST+tJF5YynA9aHblcfV2KpEt+KLNba4GeCYZbBKcXNhVVWG3kyWqE6DWppH
HbGTsywryg9sEIPyiyo6wZiGqCJqmtctuKOVChuS/WkUZvyBh0GQQEbdvIpToxhX3ACvlBtiWJkG
b1QKnExZSZqdpKmjXRYDc2RkoF9w/aI45X5brWXiO2/HFNybIiRkEwz2x2zwIwWoOjyWSZV3npOF
wH60wQ7DabI/TyRoPeHkVAlfVqjCnXDVDkN2alQTccF0xSGzqi5cGywQHu1FM7oxsLqNbtibpsml
Z8YNX+k8bA57cCePpYzXfci8qaiDWtVi6gNvcPKBuW1Cho953vCrbIgxOp1M34ty4az8kvRgPNKI
ALIty3U20AZ1JQm7YgOeFLnwxw73e4bknNgxRs3tnxlJ3gNk9ropuppSeVjq+jBu01d5XLwv0hL/
lyDGN1THzDXQZRzKKQMUHeZAXsYhUwMt52sG5TuDNe+1A0p0NEy9h9haHfPSoqd2UyijbiNVkTSA
x8sPRpjDCCI50nZ/GhvWWzMses8qnNIbJBncsTTt89jPztI0GtyizjzwueZ+vAaTENLMia0Mu/qk
2+g9j+inDrN1VYIO7xqNEayoXx8laXeCNq5SOpm+INa9t9ssVAEJRtwQ45guh4l1VKLAbkzckqA0
fyN5fD1l+VkkomAdaV+j7M4CBSRrVHaYhYdaToHblyaOJKhXOcs31ODWGmzG2h3z6Ct4u4UbYvKo
ApAKVhiQ4PpUKVfxmIGk5Rv2R5/YK8z9kuNpihuVtKw/KbruHCf6tLYoBFY0cH3MhVfW0ExwV3Lc
TBS00Ta7sFh20YRkI6BvVQKoQ9AA6d9gmb32ex54HZ+oivoY4GQ2VvVKthyzVSul2LEMDVUKMoDr
mycqNQ0TswTyLQkToepS5Gok+boNknAdFHZ07nMRrmJRo+rKfYYqP42LDeb8IAdlll+tiJVXr8lo
DedZXILLAjxmOh+6QJ6VRtLFSogkXjniejTCVzKTZwPxz9CyfkIYwdkGSKXAdL/oA3EoHHDX0rI/
xfz/vMb4yS1xO2jTDAV3UahvcLFBtbF9OPq2R83kLJDWccH8le/Xnmxr1YZA14OeY7oJuojikQYF
NO+vwnJq3alONuD5vouD+HPLh+PJDkECZsmJM4pNDBYjCFbTSTUN762qPi1o8Qa3KfQqMvF1KShQ
5WAIl2fpq3S0XpV1uupAL4xwudEbjOCsi6NNEvjXQ+mHyrJFDEqNDhTQbE9243lWNc4K2E/kaiNZ
9xk6qo5mldtxc1JhR71cG6flxD5lffYlneBMdaoqXb7RhXabIm9dI7FwlEALS5vxk6z0YR7bKk3N
FXFAkinC4T3u2MCaQRmrjE/XQcH1yo6l1xXmdWf6bica7WL47fq4kxG04wnrMnpahvwtidJPmk/9
SnPc/xpkdFFnSaX6MlqHcXCYV8khor3ySXjIivrYGC3cNpQ4y8LEccR08NLJo5PRsNCWojBQkxle
meHkUafDdsEVnExrowej9ZI2eS0L+7Rt67hVbKzJuDFZFMsVbw0/VryxijOzlvoqbaPgW8Bl9op2
FV0ZIf1YVRMGDFNVqRyfcHH2TppaeF1nHE9FAspY9H8puo7lSHUo+kVUkQRoS+jsdrudvVHN+HkE
SCAkIdLXv+Pd2O5xAHHDSb1MXzJeTSXm2oI3W3cNwdNlxN7ggLQ8u4+QhB3cNpiSe7PdGZe0JfWM
g9bOdgUN+FmjnuEjfg3wIhGofTSyx05E3QnzS5Goet9SUQ1tiGOscMRCyGzj9aBEB+oT9Cu6j7zO
Y7ijw/Rg5qZIe3Nf4wnSmuAq/e6W9onGKMZliQXTFHRkvHA2snhBNEF0NenSb+u9BwsCoGtaUhve
mi6oYBhqrjWnLV7dnCykgU6fA6oPVjUn1qtKNBwPT6uKUE22aKd2ytdGnjbKL7HI4lykaZOHsnn3
O8hs9ASFoxfvsNnmkzQf1iW7OaU7mkjMN5J8894WDfpkukXvfWNR5zecHP8z8NednOvXyLMW2Etb
tcSABdl2jvVFNq9fYyt0zrX3tCbJrrPJC1UhOgFXedqEBx7yvVWsWmNRxm7exV587QXDUWb6v4DV
fzkJ34i/pOgPpinrIcghOgWts2Q35tL3INquY0umnDTxLhrts5iDO6BoyBYaIBH8NVXrZxfClxoX
qWdvmaSXDQt+QYLh2GbDRSetyFdCv6yYnua4rtwYl3zJSrFF+dKGhywcKzm0Z4xeK/AsWJUanz8v
vvz0m4bkkDq/TytE7UqyT772ty3Yjh4nBQvnp45Gt5ovJI/mpajn8KttsyuR6ovaTAJR6aec982N
GPYDfycGrzX8yoIWAvGalo3xbn1m8sg3vz40uFx18Adf3PfY0vvlk/C51CyOy4x0FxJtr1ttjt6v
v2FUy1XxBQy8ePTcf3yecHyDhyHFkAdpexviOq+oEo55lWjxI2BWGjDtBqepNhUPof1U8a3Xakc7
cqAx+wcuc1+DYS8hjdPAdcRP5zd/NcVTDQfuq/T7d87WNU+68BFA8g8J7Va0nTkIlZVUuTIzuJyk
014ubIu7HiSF2UB99F7g5TJo9svsZK7nurQe5qs4bvOFxKewDdudiP0H067nsI2zg/HodRUd5F79
ue3c72V+9rZpH03ktIS2BO1UkWTbzzqj2AWmMwRtP74lDGW13sWNeibKv0luugOVzX+Dh6ld81hV
Xkef51SfVNTeSdT+i7b5SWxxIYd6p73hzDAhIPoK9ty/8A1izEqeYSv74sFwWjDgs3444ME5mrop
V9scHPcAh7lStH0VWNvmTqX3zudlhOYl12UPCoblcZeALiPHcU6qSLsqTvVXxxKRp4m4rySqFhmc
6ymuCKPXWZpDCE/QAKU3fASgjmJRxBtKeN+OJgeovptcUwJ5fc/W358EU0zu9zgsLCk6ZSq9zUfi
2lwsyX+jZlUAAGYcXO7mV4q+NUr/yd+i+7LQsAx7ke5XNbxTeObRLMz7mOBhsNupazuJm6MK6PCe
wQaJYjbjE6xhDw6G4RzGwiUnUwLVfzSXcP6ibOASwAcn1Utt47uO0txnkPxw8yGiDA4BWdYrBcrI
MSmZPenJSx+pMsJr0KwHl5VO8JJTc1VNdIz7puKZvUZLWq5rUy7MgW/9wQNQTRFoi2TJ61BfWi/D
3Y5yv2n3WTPsIOF6UpO4eQpfrx8Wsp3qTjyTTlaq33LPA95EhweVmnwwLwlHm422lyX+8OY/Knge
5LyHuP1tHLOdwvTlGizQ9I0MX779a1uBi0cKcF44j/Fr444d/kiZuLxZPpm4NIt8i7bsNDZDmeos
X6XOA3VV89VTL7TOcGLWch7nnE992Q/fqHX7KNqO/uyjK756Ez8wTzwi4kvmnRdcMOjk28zKyfjl
ZH/i1i9S0eS9Gsoounk9ZgVfXmOVFG1yqf0/DjQV5sUCOslnNy9XG7BKaFcaCw0liOl6mvJMf0jJ
qoiHJ90BDKQ/HFzynNiKD/fGpJc5HB698Y2xm9x03ll2baStsv5N1ZBLdGOVcoBdcbNbyFrK2JTS
C7ETtCAEJYisz8iKB2jI88yNYIefYvRk4WOI7Lqj5cd1dBgOvDNCFHbcfW/on2LDYiI3PHHT2ffR
6CjbLUzsV3wu67NioXxXgz7JsLm1oq+AMZza6Ckedx4I6YhPZRTclXcM2lfXfEr45DOqqlbX0Jnd
Ao2yn+wCjNMe/69bh5Js086Lj2q4BvIhFifQbmDG4lJGPTxkWpU08ool+5riOrc+y1dh81kGu4G/
8vjRC7N7P76P3Z7FYSnMbh0+DXZIW2eAHOLsuProAy5edF7b7yR56rDXWuLt3RJhylZXI/0d4XWV
NPrUTlcfLigdYe/p0rOJ04vXtzxflqV0anxJV1qsyTvjbW4shGSfkxuvTNo3m/2NohkQR1M1LYvy
tXanHmU/WrtKdK9Ur0eWNE+kj59X7u9Y278HIcYdqitocasZI4PHBAZwV7jRO8W/kRmrynviirpH
15Di8OtcFtnDrI+bN1aqW3fbvB4JxEH5Gk7VEr5MFtkE/CWbf9aor7r4eSAfmx+Xkbip5Mbdacu2
kgoPou7kwWv2SdycLYwyZkAJVTPuR/+bfIDgCEBPpN5F2XBSet5DbIvtJDulxJxD3ARWd7xs4meS
Ta9uwm/dzZBv8orLv333mLoVqFJziXCYhY6evPlQQ/2W6+EnCYHFRO2OYP5upCmp2RrsCeekDl7s
4E6z7nZ6shcl06KDC4DQCjzmf5j4A4hglxsMMH+mhLQFAI1bEwx/QHjdjV6w4AO0H4YhDz1Pws3W
3puM/EEtOMzS6wChjk8xKDezRhj1G471SmEgFc2/elUo4CEQD4RpvKgAL/aZnso1Sh5ClhyyTF7w
b8xM0nuoe68Q/gMAp4MFMdNjNdCduhmI9GNseS5Jc9pc9VLNQVqJBepq9LLCEHII3HJlK98pEry2
pkGHSfdx46PbTNXYt4WS7alphovBugwEZSr7ZCrJ8Cn6G+PNi+unvwubC5vVB+oveTLYCu0V6/K/
aNlQcz4mtmJya6tBJ2EJNcDZMUy4OJBzjIHZHOOhe5A0vIwruYts3vWSY1lJaO7rxRWdhMEm+bRB
cq63BlM1bE0yQSNw/8IEym/vx0u2u0dlJdHhg3Wp2Iy1Yo4qPkV7rGe5jNvLoNBLPWxd+iUQ/7Uo
FmakuwD/Y4UhunfkPprl5HlhXmffOgxwdZoHOt+SKc2xxg3dAlgqQKbIE4hwW8QOdz3MXMnaoTKq
3jmQjG2PPgEucr+My/PE01MfZi9Lak6Yvp9J9CYCv9CCn9KJlotfVzF93rA1h31QJf0hwh3dBsBD
KGqemh/UpN+AMu1kHx3D4BXUV10Go77FkTu7LgRUSsuOxX94Er4kGuhRgCFUmIPXgiqKuDinDX3A
bHGIwuGD+AasTl3CVPwY8hcj/ILS+thNEaTcNI9JBZQwn+lcDClDDYUmNOXYjvoqEXoHoXPe99/h
QPZehkvewHCRNMWYPhtfVTYA+Rgee6X+C/oqYgfhq9Kxv20jU1zG8UDn4Ag1eSW3sMQelwP8PSBI
JO+RITImrEw9V3bkAmeVBMczY1bsDwpHP2nfY+dwdMbcod7E25fHopLN3aUfxotIaoQ0AaRIgB6Q
o8E9041C9xgBLb3RZt+0vOD8UOOTEBTkGyf5huwMG/4HnVvuo1ZF2Pixc59Y2H8gAQIQwfoBy/me
Z68Qc0JB6X979XjSYb1LHR4Y9uZr1NBtO2sPcRzLcnS9+FB4voGi5XMbuUOwZCjoIVbepk8+4E67
ttq7CA34bKHjf8zWxwVSycrQNSitC+96tf9q3SJDxhdXUMoyb7EZx0n8X+vHb1E83CGae+YMf+ma
zo8DHE+IS7lHUXfNBvrXG4K7sBO6xvLq6l03jTuaXrnvnl1yj5Ox5P1jmH5I9BBjP0kALW7QlSyQ
R87R1iKKRVyUND7T7Wqhlxtr78Ff1pLYeD/VdMc7eVjNP8doqRMPhvOmIAgBASaZuBmF51tNW9XN
qkrxYUwgbUMzyLy8jv/WLNxx8umm+ZBkSDloyw3drEHp9NJ/I66lwOYA0VeCppvUusyELvye7Tse
nYRBydIHkAH7JHAnmnh7pc2dt49kqv+wGPfZa6E/xakZ2sMolzw0rjskybpeIT8DZAQkCjWKLjcc
4uOwbSWh3k7Mh3n0ymX7bMTvhXa7aXunrcpr0u2x3R8TTQ8J/0gpO63Sndu6hSVA51DdFGuW7lvx
F8Es4ErCoq3TQ4e121sG0OBkee7q7WULxGmC1CtqT3XY32IELpD6xWPBOUluDRJUzPSzsUe6oI9h
XIIwoODrjuvx0LYoKr4sEyPLbXaHrAUUGz2FmJ1FCM1c/2CX55R7GLT/MJPkKYKWuumt1rww03OD
RV3hwjbNKWqBUYgnHOe82bJcrj5iW1Cr9HsXjoXJLmSMSuewrqRlXB+kd/iVxfUKa//6I6OXGBAP
a5YzQIt8DPENzE/vD3my/evVsgeae+m37s9IEL/QpWUbwwM28kp2UTGICH5Eao6LTw5TdOvlrUtf
Zqn2/QQc0+Qa/IGl1568EgU8QwHJZ/vUo19zOpROBtUGJHwwJG81lliASx05Z9Nb2OnrOgHXymTZ
dQx4LwQbqTr44bz37FpZTMwNxAZNM568CQxK2zrAs/Nu1NmdzRYhDWgjKlN7Jutdn4gj3qzzWY7k
ELb9QSTenSVq34XQJtR2fjBdf587BGa0M1QqIVAD41vUuiCGfgFQ4RZUng8Cqh/iM7Sfh3boBZq3
SwooHpuH2syinHr+LbRGsgh/b0d9R7bBOVmTKvRoNYT8sC78tPjBn2lIbxugmENXZy9EYpmkvmwA
UtXo4GJtcknIPzkZwHUqG78nf56OQ4YZuZ3qsRAtP0GnsV86LOfUcwPUTMbsM88+BhFm6hCo9NwM
fCcMAGlj9B2q1TEfabMdfFNj/XOxxFBGDvFSHzakX+QMzn8IFdkBWrOXaRzCfJrp6xDPAFf6TRdU
y93S6b015qMLksd4xLhhk0fFsKdtNe6IivBAeon422cN2IIePyAA2aRkg0AZbn1g2EmwAx2Hvteg
+s6XLJL7cAtJAbAAmzw7st8TKcCLYbzsr+G6zEXXgvIy8/pHivBzoCmQO2qbx0BsupyC8KLTdadd
dNwUH3e/iQPl1HYQmI7hcAxo3excNH0NCez8syLjeTbqPyxtWWEH3FsFuqmgzMJKqK8sXe6+SclT
7fcn+HqfKWkx95IZ2SnEw34IlQKmCINggEa2EDJmc76xkQIZiwjYkqhL4BPsWa1srpCt8Jz6a/9q
6CAoHBeze4sZsMRXgSuNQx6G5ojDIGCyGUb6S1W0Z4wSM30xZElHBD+NPogeA8SacP84Uz78pYRB
8d9l9XDw6pa8dWkXe5fNuaG7Aefdmr/NEpnsW3nKtLt4TAQgBTwTl4XY6EFnOFarUfTBT2YoTX2Q
E3gveP/DwgVfhmOGxRRrRQV+pT6B4VSfoYvZoZnMVHFYCu6Ja5jKLZMLrEeqexBNpEvsCFsuu9k+
eXWQHLm3kXPE2vkQda3dAd1QF3+Doixsu6bSrYuBeUa63cE815XZ7O4OW+2x4VgWaS+jW2CUanMf
cFvlBaEutmRIi1VOHpYAMf/MVLfFMBuMyiktWiRVnBNgPJfNoA5IBlLCybWppJFk3nVhNh4BK/UQ
ZXbTGUQz5OFdJl/SBVwmnqk1h0AaWPHq6qc2WPy08vB2ZVuZpUt9meuIouDDAInRDt9tVW0y5G7q
xTGiC4iSiftP8TDZKhahfvbY3D/i/IalP0UOIwMB11cHHLhIDHJHBd28nxfIvNO+n7CIp/YgWGIq
tVF2oSxJizipscdlrGuLlfHwff09orPEKh2LhBV90LY3Kn/r3AL7hQghdu8jbzoNOtXwJssWiz4P
1vU8BLa+dmJzfm5qahOMcyg3sQ66ow9AsOqGut6z0Gd/GUSJoMgMsa+8X8cTbeqg/NX9AFAmSHvx
FwAQqx+CNfKzw1aP3cW4PtjH00TybKXwKRE6gsNK6Kn3gOgirA4NJbMpyz0QFGflxdEDDxF2tnIa
gJPsl8q1TVqt3HXnWfyuJACbd8PWiyqaMAH3cGy9EdJ9ETGneQJSZ2+J836hw+CFkMkUITMAM8Uk
3sIReWpl3SPeCWwWGJzNqA5KrEneY2QB/GvSqS8CaXlh4Q7Y+cPcFaEGZDm243RZlUOjH3nwLLse
Hrdo6gazR7bijDbrQi2D97UHCQhpZAbt/utmg8dR9OSEyy3qB+pxkQy/bjEhQJbVQ1T3ZVgvE70M
xhfwqUaBgvsBkKGs5TmSkT/+ob4Hhd1rDdEBB8UB14LBkOF1k3zXfefHf6Ce3xa7i+NtHPWRk3WT
YI3SXr9v3sbUbWg9k75s1CT4j1BSjhLjDm7E9J6mXUT+xeFIFjAtwgtA4WXbmK0nxMdk4kmMCA09
tXSOKaYRRvrdmqI/Xpzx5C811CAjJMjHjTZeVg4CqgXQaYSk8jMY4Ez84TFsf3+Vx9Plvw3GXKwJ
kaIrOKcEgkuMwSyabMOrYRAxUu2HzZmHyW6G6TIgC6a1fM1Gb7s1Ku7oKUj0rJBNRdUyvPtiSDjL
IbcLCUCemOIdivLMzK0act3HFNgeIDjWfQp4jwF8oPDU7sdLwZthU6996/+Hw5YCJYauBL9SPqTN
qD+d1L17SuJpoUcvbmPzzlhg6VGmPGT/Uhz99XFVbFk/IhLb6NQmio2FHVOOMNLY9eTA+8kkeBqH
pkH+kej9N0VB2J2TGMtFhfDPbIRX0cZmB54DT03kz6n6JFaH9i7TaRkwCCzwzXcOemDI65IUhNkY
BvHVam2ictbwgFSNdSyCBiXj6T7kq/e5hir7tHGWYnshvmZN1YabrcGD1zFMUUWHJLXOP2aIoAR8
OMaIZp33bPAyjBCB9IX7hz9ZJxX8RClYOZhd/jnfuenHLNRrm2Kb+GQ+O8gMMEzGS+p3wB7YNjav
nu8mZBICtcDt8Ich+cgoCj5guqbZ9HEcFx8jeJuQLXpRkar/s1m46PPSx8s9jamL9uuQjO0jTUzY
VZ0CDg7UL4o8sxZDBn1KmvfNGoBnDi2fwOd668ZtyRM/HD7jaUNZ1YCgcVQBzWAZztUw+DKHY1Xx
coFHPMAGztP1zBQP02eOKtghI3LyfxB4to53xDKFzX7UNNKnWYCY+7ci9QkRgq3UqtAJtLkst+lk
obpqmWywpIWTVwzcBdEuTi2GbzOFa3vO1iHQuDhOefrv0GV9s1M+0k7PniaGlGbZTPhPTypdysgw
n7xR7m/sOzJiekgNuJHpN9AnSsHicM7Uft2aBpgXzF09poxYqLrUjRy8Hzj2suwt8ZeFY9L1gOz/
VeOw+c/gaTZ2rf3J1ReJh6o+BLx1CHTZmnAt3San8c+Gr3ofad+ifOZym5iBRd7vSBEgcU7/Y5ZQ
8QxB19YcsgSxFdA9QrvYGIiN5NADLpul7x6tJBj+apW2zbsbQAR/8CVdyJ6xMUovGWTU0wtRazJU
ZG28CKFknfSHr6CZ02LuEQBbNG7UtlhwS/6TQW35Ht+WxPk6i7YtYwbEZmP+8h0LWv+GiQUfvTV0
3tmwDg+LrOf4SE2WnbeW21MYSWbyhmvIobxxCeabRzliexjrs2sNavSKQokQDKXDD9qAnEaWpmEF
CLv6bVrMuE84ZlWZOaKq2a4wZgZWAwCStYcYgMypGLK1qcmuEKthnKHMPyPiDoq2GH7j7rEV3fC3
tVn0AT0x+AjPpunPEGRu1+NRfCJtLO4RosS+agFRv/EMAFuRTQLzyoRdGV4aCxbFj9k1WKbVHiF2
BzS/umx5HnzqxdhHMmYhswALUDiIWyARqgUw677h9jtEUs6cR5laKNQELNpBjxsWDVvtVWvXwA8v
ZPaUjMO0vYzSKCRi1P0PMlCasRynuCWIS1GbLec1iE7dYutHpMLqxzrwTOUx9hFz94nx621IrS6s
jSC80wPP+xgW62CeL3yz+yBxb6TboPeDvRNTCbVVN0ZZ0RHv3V9AsiU8eW9o6i6mX7sdDyGwU1N6
k9CqY59c+hMTUFP5PTzjanP8jZHRfANz5rfes6wyqzogwCApSDgdZWe9HYYqL09TVZ8R6bDt0Q37
C2GR+cJyUWPg1ycGBV5h28ErScuAU016y7dWxXvOguBNj8YezDB7txbdwC/81p/lNRUseIB+CRdR
wlHRrnWDcd4DUzZNR2QZyScCrO7v6nXzm9Zrp++RL+JqJmwKjtmIZ6uIFt09QEoAbU+HUwlN7aLp
ffXC6DQmLnJFkCA5JYfExZY10iPfoScZ80GNP3hTsaTc7AAyZ9rcHr/+v6kfvF1L6QZAXQFdRaDP
L69md/3Qh4XF5T0uiY1LnZlLDWAr6QxsIRpLkhcAmlrhtYWbFuxDZHUEbTH8I2rIumJcJ1oFLH4n
xoBs7yPyAEk5RPloprehBoIxR/ot1IA4/VRtZxMyfh/11vxOg1Peh9HDKMOzTyUWFeQPFEMXdcVS
J3E+aPq0BfqC0QYSAZaijtFle3MugxykXXVRs2CnnOFluqQzIjkQhsFiLHHBgivuwvq2bWDFxUTi
gnbmMTaC5Cr5zTX8VWosEopTqOoSqN1SjQy+jJSDS8Pz5MgN48gfT2JK4uAccTi7rYC0FAlmYsAM
mGKgnyDhzQnZsPj5Aa5qi/EtmhNEmrYZLGA9P+kpOjmuoCGyoi+MTws2yQ4oNYQaeLzzIBNpSXvf
Py1qS3ZkMJAxTG5B7wFygFTrHgu+UMWMh/WKWPQUpK6oiw5tCMLKp4UiaXvQeIQ98VvjwRkd/bER
u2SBnRAhOmdQlHURbgFDE+y2CoEhtETCwQcdR6CWGF+rLOtVIWv9PYM5GPp0uXgifoltakEW2zeX
bFFh/ZoUEJQvFd5nURwX+GhL9JuxFHwY941YyRmBdd4esoD5NY1/A4S8Ma6gkzgP04y5o0fwthbz
TdZ2KAyacjHoOcxVFB6REKj2zpCDrkF9LArywbaDkaJuwE+Ormw4NoRxanGfvSmqtiT4Mhapl/Cq
gbvqcYERg74VIpbyCHQ9gFhAgNvgGEw6IfdQcoA7aKZLRgnoL+DX4GPNJWYWPKMg0RGnyitkhyFJ
1O17OEHZEP82bL691IsYyliOZ9V5z2kIJn1IP9oIEDgI8gMy7EhO0/oGjderi4FRbPNwZyr+qDHB
/2oVwoLHenriSkP7FnXTraXtvJMujErfBCVbuqWYaf+OkhtVqkGZbgRibiikjMVKQKv4fORHvoYg
rPE5OKT4UDSNiIGfYDvqftlhuYofF/hJKSI/LZDSEpX1mH6z0D0GzfoJ5e3HMOhP48xjaLJrU7tH
oBi7HiNxPiJRNOk9763hwWOX9iAQs35FpHcGjMi9BYbda+NHu3QLHoNpBWrW2OWfmrtsH5EG6OPS
+S2+DWYVhOII6WODsu0xNiFgjzDZCtBO3XHpgNLmirT8IY3FCBWOj2ORIdrZjRFCNsbWr0bYJ4E2
2OYOlMyCXYjkuYUr/AbAYbr7ECq/9dRuryaOpzssIdFuolP/MGR03CvEcF2WKaxTUOcKMihwWySr
+rnV65M/WDyUyRw0S0mTXkMilr4GUOcgzXyFLxZbYjKqkm19AIBo6FCitW8fLIn2PPL9fJsEhAlB
PF7For230U/WXdb4tsSF/OY+AQWYGmyTSNE+Tli9IPKbt9Po67UQDZZQBYinUlgHyoQ4WAsJDm2y
NnWB6EtQhmM25Ni/wwOl/Lww9YGQUFE00JW+dwZcyCxXfcRSPFTOT8xZdFjvhajLBqqWXYN3P4gj
cxVkiUsybuaXK1hvsFbGFfOCeQdk58C3AThvMB4bxqECAW7QZj2kx9go9muf+nkfdeMBOu4Qu1D3
B7zUdnWOo64NFhKJbSr8LaPHFWjpyUdM+YMVuCy4qgECsmsBOsmSV26QgdW3IE3DsH6shbsCo4Ss
22vx3E0GsgdeP8Xb0u8pj+WvNR7fMLlA94d9G2/LUix6hqIe6UoQpS9R2eN2/UhnAY1vy/NGIwd0
LzVQsMTmGMgaopPRr9Jf6FMFAKqNGlr0OXHFIA7cacYCRuias3k4kAWJnmw8Cn/aYBDIvuw4fQ92
Bb+LsXkPXQbUQDX/GZv6Nz3iOMjhaKTZRV4vLshFeNw68DGwgUCwhVIPQB5CHmDgWHv8hVfj/Fs9
oWgi2wyTO6WFicQ9pPyEGl26Ovxu7fAuJ0Db0m43B/d6MRCHVUCrz7Qb4p1Q5CdYGlGtafzd1zhC
m9N+US8o0MTpYygjZOCAapp+ZSRsfuGsphWWHng2iQlmyEfqdzKGrOC/7t186OXbQILnIOsgIBMU
gsV1vaSTeBezPXQhtvLV+d+zL6pMyQmSOs3fEoYCDSlHWxJOAU+M8jAu8gy3qHfyJxQG5KEusLBL
c8lasCeIIXpCiz2PfF6LXowXxPCd+gizbr8OkCcYEHChZSfZAMzKsi+c6GJK5UO4rsW6ZI9+y96C
db45uRzCGHT3/xyd2XKjSBBFv4gIKJaCVwHaZcv78kLYbpt9L9avn6N5m4memLYsqMq8ee7NJTG+
zGJBxp9yRkoYwLYEryaBbEgMz7K5AGvOyIedOn7OuvJAY4fMZ9MDT34F25QaowPwYiLdOYnE/gS/
YUslX2YZGy1D6Mg6Ul0Tsk+AyGbo2kubu/1GJhiI8goqNBHyXEpjNydaGnSNqdHK85Pkef6KPgmT
5vZMW8rVgk5pAEIxjfkr97aRlTRP6wmJqYFMXu7nZPxLxQ1HrOEt8RWMvjPRQkXNch9RufpiMh5I
lDdDuzCCFmkYHmP+6uJiCMi6x35mDL+R18h7woIJDo3Gr6VSn3nJyEYA7/uxoiHtWvFQjOZDXHS7
JMI5p0/eU6pnKBq2+0toH3yKVIWfQiH4wzBlfKeKsiXt32cayrQnUTixzCBmWnRou2jmahTtlmG2
thl6AX1ZtOEoG3s7eeWREBJ1dDWQajMy1lDHtnNSjcEwtrD+yLwERXPFS1NbJp+OWVpS/VUi2xmZ
fWmYq2OwQNSM4mQ/LMmRbvS+meP7PqYQ6lHXMzl9ukn02NE0hmub/quo1ZE3q0O3jh9iLaLN2nol
R5wxbIwuftAAxlytuutHebaE8TeTcoATUvuCsjtwDgIN2Na2yBCZk9wLiQGR/rAQE0k6Z9x237EL
Ej+Ss1+vZvcoV2u3uN6PmaSezyyeYIzaeiOt4GoW+WX2xvjUp+ojTeeY7GbjPUMuY1BCO+/U6wdu
ipHfiruPQOcfxmWatwOBRr7ukttVpueJXuIBu495cWmC0XxtXzjzSdXVgnOCQXqMBujFxYbw3C3Z
KLtuMIuAo4nfS2X+0wXorF5ouwQR0/AZM1qnYtb/ZbL/iNcKYLIpn9c4udbm8q5XOC10vWO8pqkH
jf/O14d0l4niIOfspNbqRNh172MF0K9x6R0qTQmmfCms1kjN0UwemvFoxyiyUxaOLchO3mTHbFIH
qzZEUJSkfRLw/phENbe/cH+jfHqicd9xNN5HhjZjdZj/iAy/ZfgLc48376vj8zgTGAN3VWjm4y/X
8F3FLCj0CmrDKfbuTMMF0dIendgYAvZEPUhVKaqfacvHg32JPuUtX2HggaSyrDlBp4MxwoFqbbZn
EY7DBKjer3GnbyK7dP1Wi0RQruo3adM4MOb2U2lTiLfzFS8Y9Ji416LhlTrnIlvnm5UedMVTXoed
BqyCVKadqwnvvNUmOxWVTF8bkjCZFmFXYeA9ukkVppj0LlO/epRb2SXXzaMdCzCi6ceYzfe4onWO
+ojpAD8L/E3mx0iuN8RV+B29OQcnMtZYq0AiBkHOA6zkC2piI/LnLLEexsh4EFHTbxorEiCpPL5y
sSE+MnOTUJjdQOiystNDkrmKCTKnj1XS9sXqNbHknpkcpFtcHPD7v3hafdI6ay8VQEAnDnYUBXnp
Uvom9q5rcti20uVqqANRKHwOq/PBcOHdW3r2BGW8kslhSZHZCfgdYSjWbT3TXIKxPLlOlgTMnOKg
66g39Gmf1oIRtaedYkoBvzbBFQaQCNXZ59mxb46SBRUx+6lrw9mwiehQdWW3Ya2FfsBIsMsHogm4
YrKLW2i/ljNg1xn6Z4SddjMT4RJpzqkHSB1bE5MgNJ3Zg3dMZ16BkCjVsHO+o6R5EKoJPDX/FGZ7
0lzFKyfuelE+jsi7nhp3jVjfUy8OEcjCuVoZlvfLUzVogVlwqmVi+LRFlPhySo+TNQReaek7GuoH
YjxwVsldW2eAFJHPSDXUcrFZwT0nJuIpiS6tI0kx4Gg102Ox/HqsWoJiw3TG1ftcu/O7EU3KH2f7
SdnDrtdJvU7bGw4w9MulVu0dKzkk42weu7bEpTD/YS7B3Mgk2o+z9aXKlrfFFU92Az5g9/bJIlNl
N9XV48JT5JNQua/ZyaPQ/TBw2PdOKpmNlZc+hp1wE7xByvp0K/ltK/t9EQ46iMXDgvswJIh/L0xY
thp5GOlYL/cqLQ9diRyuum4rGudvMUpe6f5YMgTLLH1frXLTduOLW1T7bLJOyOoXRr88pOVd6lVB
qZwdKy1yAFvn2CaEIhmGBvsWu76tVVdjsKowimE4vHS695bopIzqkEX22bxZOgFjgIuc7tMG9ALG
PFYxQn8x3yHS9TA+/TbjidUUkEyV1I9V1b025niNDBWTdXQzL0UEv0wYkwcz25XDDPBXU7a4Lzbw
QCPu5DruCxcKqS6Az6HQU609OGZ67vTxEKW4NFuX0bp8MFUWpJ4WDnN8pXDGcpy4D0kz7DTR+LEL
+8iSn2JDE1BvtMp+1eabgSzFWGBT89XlfDd783aZoy0ybsFZBomwErkccPDf5zFeS90rkT6yH9nz
UN3AErhArwewp9KL+oKFMMYpzsd/Ta5/EtZxNq3yVdPHR3udl3B0pRYYcX1Y5fRk2sO2v8XoWuW7
lrcBmn6IA4oaXSWMBg06asM09yWrULrm5sYaw8WxgHNwOuhudDVbbJBrk+7z0rkbo+lr9aZnFF06
4vLUiPLIiOfYKXyWi/un08VtxGpZm76L4KXGO8VeB78q5Z0u9dAxHY7N+FMT1t88qicHz9DGHJ03
NEvbN/X0b005IjvXYOotiOOIoQtJIhvDujdPXQ/d3dnyaCq7DUvTOrSz2DYy3y6rzYQy9zGr7RMd
h4E1fsR2dEhVekw4ZMoW2dCWCNioFu4CJdXNX3pjHsUc+Twf21Rb/4yyD+j0zwYVRZeLYErN+1jQ
P0zOuB3T8Zjpyx9zRRuPdHYhtoPRD4Rg/D3daLKyhnZV6hCV0+MinogWerN0nbLaDRw8kTfoXED3
2/1q+/0UfTatzshqOsVpuhWkpHKO9s+uQTkI5rkhv+5orUWYlOg5002fjGIgYWYh0gejAJCLYLmi
aeiDMSoPyF/fWZSHXUd+lFdnT5aIsEL001ZG69UbjdcpYX1XtTb7eNb+GVlFKl5cPXp6dHb1QgSq
jV/snA6wXIqtSprAWR0KudG5uMv6tTj21csRSRAogLt4+xo4pM08rVBuhoEYUVlHaYwH2EL6lGon
KrUxwYtGUZTofEgTldOgl1eU9G1AafhIAFqQABCM6cRhbl+SVXw1sfEd15ClntrGs7o9wbvUgaxV
3Yo8rVu7nNFU7xqhO3u7gjluVtb3hUO8Ei/nWcrCDQsGOCobf5KmfMSaepfhjsNE0B5mEQVZLYN+
7l9rUR4IKOx4QRMdhKxl34ea9/PQfne1dbMEmXsMVzpsFqZV0d/pQ3V2cVib6nHs2YEVr+KQOMvJ
y+wHrUw/J6ia1mNSmrn3dvw+lyyLippTiRnDvH1Qx9rGU3PqS2tfty4+OO2J3QdHrZn3xDZdcEMn
GwcTcDNaj0LqQWJ1FL2udqAcbv1p8hQuO7gco9TzbQ8erNZXxUjUKKOTGzdmOJXFX5q7zw5RmEGF
dSOQY7ZshYsblLag8usaRcxufon7zDcQNUx8Kuo3h9EL6m3nzxnqoYiWJ/zOGL9xDaRVjtXJYqLQ
Rvmv27h3q8fUZJVQ7JwxRW48TJF3kmvzO8jsw6zyo25UvINMX00X02D7pg/kA7fjtR1IoOYDgaNP
qfjIhp4BxkgCXjGWoXQxHeOPZ2bIehN6RY92AF4s09YnzeivvVEHELHgBEP0p0/AYnPLMiF4UAzR
nmu/8OKHZfLWxPquEO4+tXiaXLqpdNqhSPr4PGE+C4P4T4VgRiNbZt/ChDhrRNCbLv46Z2I8Edn4
FfUqiCdLBWY1JXf9Kgk5n9FnwQwcRpc0bIY18tAa0Xw/Jlh6PEdRh1WyvrRxqtD2xXJqF2XuXKfv
ty1rHh/6BnMlHuafMXYaYMsq9o0WgbDQ9epLYq8kPJkVZ0UnskCH8rnooiPBRUd9IpHhvUtisIEy
DgmU/iu0+kiht+dwDuX0PTcTITfObqzW3y4zfImaEZc7ZsaHjukPCxAGbBNwE7gVOb8N2VBqkEaT
ieNSE5rZMvpGyUMzvySKgPM6Hvx+FnuAsEODwyLPKYCqAlwq6vqdXTRbz1B3BCZu8AJvEiyH9liH
tlx4YPVrRcRJxPselc3lZocnyTIYKLVNd7jq/7ef40Ul6K4WySh5FeQ4l6p89qUx9YGWFQfIoE1m
Qi/F6qvRo900EkFhY9LEbVMKZ6MV6XM10Q6qJDvbWf/uVc6FlwM/n7mJCGKRNQYZ/B9mfIxVeoph
ql0aLu1nnHQOXcvXYuPCL+uclmLfWHhkaQ2g7fcuyz5T13wrY+vHM9pLlbUh2gdlvlNnASpO/lNN
9eAzfM623dyHufC22ShA1jq+LyMgkm1LY+sXXQmom55nZjBYoB6q+MpPta1m5hfLZP1pmXEAlPKV
Gi4WQGMU84Np0WsbM1hD7pF9HkzYee15lxfoR4g/nhO9ZpoDyPhST8/19ONl4PASnbAvrjnCEGMh
kuXm99wZ/aH67VP5HLcOK/rkvTGrFydT22idfmM1bk04cntMw3HAc8zE/JNQAEaymEuQGcabISF9
dOpqNxjl3lQFWT/wqZWRU9TxEDfDRxpfKj3dDdws/Tz8OLW64A0NiphagXE2JH9t+2ul7yRU123X
5urSUHjyyJzkMOTDbnRf+NxBnS+PI97cW6TDMnwNcgkVD3I7pCe3a+5kXZ7qmA6tTJ+qNb54w3xU
k3liVcC5XpcLXlnPTCgVkbpRMVW+nCypE8FS83VO5pGK716P03B23UBvGHUk8xOWV8xt2bHxuC+1
8T6xFpIe7AvUjgFfKi+zhdStradodb+L2NnEhNt7WDU1jKz9rD/3iXGKjD99LQ5idU4DdXWDCJgv
xHy0RFls+oYjUI6fvAS/nq1RhGZbCqT7YjkMzpWJ5lMiykvU9peMUOemWq6YLZgzHz2EE3fFpHIb
MEZilzIjWDxUuKkxmdlqu072V7MzX4SkT7oJpe4kv9kN/NMUEQ4426lQA6pDaRvnfCi/C7d55mAK
5mLY1oSwL//vdzTYqOOGfap/3calQ1ScjCx5WtIFCxSSrTMV705dvIncNXywqEsRwZEq7clLWQCV
8sUs67YZuMEIIdze5iogS/2GigTAMT6RnYBNyblLnZreo94ZjEryvD7VrNCymzxw+wGxjjkSawt6
PNh8PVcen3MxL3+FU1hMufAltPprxWoFaXR/MSzERlt74hWST0GhkxbD04Q+T9zpXsWwpJNcnyOb
eysRhMg60Vt7k/Ps/pmwO8Z8eLjbfp9CaIFpiF1jswqlxHaXosdDyzwOvfZgtvOV8W+YWcaD9D5H
a8XeXvu6sl+d1L05zCFicroG0+Z0xRDIxiD+MPDo+tWkgj7DEjD1ySvNzKHENVJ2j9GQf5H35cvm
YdJN3o3iaKCg9Kzs0rsl0KIubMDuSxz7JVNXJ5q2TpOcTHDtwT0OmUH70kZ3cwunNfZ7aVYveWYe
FywRS8ql4g1bDSo1WvG8EQhhMg/u7Jc2mu47qTU+uqG7GSN9y4C0NbR/+GR8ZBH8YunvbFnXOZvO
evs2shEvzmO+xPSq98URo+SejvJO09f9OpZ3IyYxbzExIrPc1XJuTQfQDAMemgavYA9GTPGbIQSP
PbJzXvyMLCpBFm8PAzOEwex/KPOOpUV90TY3G4j1ZhrjrhMKrF570MV6aJPq1VEzWSYY6aB4tSqc
IZxEKx9kN+9xdQGCHbDp2JyUMecJ4QPd+rcWJckt67ZTc9hU7CtdKWaLUz2/clEcuST+IrJGRKNt
XP0ldT2oUUjBhR4CQ5rXei8uFxeNc5B5iwqdTLzm87hLKmOfmergDPlW63PfmLklmGe7VB8GvidC
iZPUDvLRfbCQP2aLKXz3lTVrkEYeT7R7oX452H20iaMxtMr0i1psY/Wab8LcWmC1DaJZSyWYV1pQ
zXloN8Y2AZzWAXiNhTavmVmkp3svStN/4UN2RUmB7LBdY8NW55MovG0SI5230xW27axsRB0b1KYn
FKMyrZCDL+hSif98JD1k1c615b0pENshqbGHOP/mGn/9sAbI04dMY0kS5lB0ZDYxrfYxz5kzdnqY
eFdtst7NFATYHbB6YkCR2laKzl9Igahjb8usI8AHhkr8S1fA/V3tjN78G4fo1CF5atqLS8hIIJrp
apXL0QKPqJHaKiDRDdzo3STHs3Kahy6zwkTl56wGya/Nf7dRCMnz18ky3maj2rNFaSdqc7f2A8N6
ktfIinLm/lBMHo7BKswArFc7PpJpfuyjr2jO77jgGPORSdFUFI32g2cYgNhVyMd+M630EdHyg3U9
3SaWCGl4YBD8rbCg/W/ncivjnsDLlwVb3mwTcWCvEBhThkvBCtn3cBItCWMMjftotCg4uhjGjgAe
INMcoC5eLYbCA4nyny6T0JJxTJqZrzOrMTYMgRke89hFH02FcXu4v1FOHbaeRfAKO8+kP0Fc6cIH
MQ49hAJR7iq723lUpANaWxC5F8FUoFcXc7mk+VfbcxK1lW+6fyYRSBYHkxnVX2KmCZp6I1iN7Ii3
7jOZvAMZvwzAsum+7M33WnOo6UAa2KKCt2g515nrS+dUamJr99cBf4al/yMB6a4vrHBc5F+N9YF1
1mTLMEsjvaLq1Hmyvq0Mu30+hxm5DEsUbczkb2gWSGnFMPSPJg7fbveTZnhaI3l2WBuo9Soo+xYF
LLkUVOMu+Dd9f1KZlL6kXGHTOuMw2yPyEqDLmafy/hjRX7my2+XZIdKTAKKBE5w3yxanpX9XXRlo
Hea8QgzPzPXY5p3Od2Nhfjsd9/I61HfUwR8x3PXCWcCRgPHVtShhnXb4Kuzuamk342Xr264kRSP6
diqQNTtpqYuc2h9I3PJsoL+CX7WelH48ZJgXh4dZ5S8lGxmG7iZX56RDwLsYKSFSffLW8lezUfN+
KZtzzC90EpDYuNshWtA0OM066eJwfoyj7yb94GbyrdsEz3YZ+lugThwuw8rPtQ7Lzi6T2y91eZtT
4zNBer/lJv/arQ45K2/RGHjfk5hySjVflY6/Xohra7cfqeF+2sMrurUeiiXaRZm+Le3kDdXtM3Hv
5yr/U8vyUpW7nosdowWpHR+Ekm0FnVCTPpEP9qFP1dkz+iCqjS+Vev/6qOEYO7FOwe+K6FfTzX1F
6pYtO7HTFRFFDlE8vseW9QBDO1dbSXhEfo4jyrFKW+4wnqWP7rxEn93tkcxL9ZKmpgtMyKAQcGxB
HxZp6BZu/aAarQwYaywBOwwSGB2hY7vs3ZPduNZBNIpUDhKoQpWbJ7CmSPAqJLy/5FTuK3yEQWsp
cjQkzT3QOPESJmEfuVQY6os2Pi263UL5q9afDRNLiWYt0LvuF1j817rkzHC85lMKvrzSuEnaon4s
2zrfRnL5mmwDt5/HJFCbsTRXs7Q26RK/DK3Dv2kDm8lFe1lnZ9i1FhJon5FKOJnzKRm04WBr4D9I
DKSR3wKdVEt0J7LddTKYe5NaWPhxxYDCoaIc7XQLOcD/pmSSBQZ5Py7uozumEhm1NCnF2jASeA6T
wUg32VKJnZusZwflkJMWk+5Qj7uxd77g73sqTvYCyZhkYwuCrpcx2mD1TW48IQYGn8Bihxs+55KB
00bExlXk3sNoI17bzj4nt9QnvjbBK8lY3R2e3GrYNzp/BaIqSclbx+2CWVUHIp2+XIQSiR6S9dFV
0xidLjfbz2CevW64Da6054KCcm1lwPy7RyFS36CMDJFGPykEsg7WKqu6438Ny87vNI7MdDM0NjYV
tX7nMy9MtyZzuJb0tpNBgErilkz75g5foH61hHvg6/lHNJWDAVM7VE7xMBEFNcrlAZ2sCjtJ0JVp
4/6H8kBdzZutLYqzrBHGGGs+TzCOdj6/pT2CQwaA6M9WASbnDocyXT0msQ0Foed8d+PqXMuyRveK
uprUeBn7xMoEK8dRSlAYmxBPrk7V2if9vyjjYE/oof3VKp4Nlf+yAeGSFT0ORfU4CP1Jd+t/1rrc
riF0MVZt4CEbmx/H1ODnq+SAuyBoOuszcjFhWDY2eC9jSpW2Fqhw+WukjgEniFehr6kM6gpJ2YIl
rDoHuyJeDsdbDyJZAAjIPD7MaXvfOMkFtP3fahniSFv6ze/1h6V6OpvOcWAb4gon93kTt+pbWcLO
X/Snzk9a8hkMC//tIg3iTZl1TJ0bbQiEHf0pmRI/yaZPQ61vPXa0eV2/8psBvI2GbUvod8Bq+7u6
zi8i5Ziji0k3Y5kSFDSsOVRlvCUuUQEhEGPYGHO2FRkpFAansm/xam0yVX+pSDytvNwVLzbfIkFU
SvAyJgQVHwYTMXgC3GcWCPxWWQRxzI7+W8Kth0uP54W78tVrermBIwMTzMiToeENlUC6ztmjaCz4
0MDrf9MKzKadZAv/i9VLtqRplQAWbGTa9+X8iwIw7bteYMfKxgdWEu+ZdNMe5QcNOpFYtSnobxqn
VWiI83AhBM0cGXx9FZYbNvwDDj/QlWmm/LQ0BhXFcklkifHdIKMkGnVK79tMfxLG2SZ4KVirceJQ
ELh86ZxlxoFr5tqW6c42GXVu58I+ZXasdtHSPNdz8eV62FvLxtgV7GfcZDMF5hjfmS0dHCscNxPR
KH5slPR8+bh1ouhlXZx7VTk/1eBxSdVBUVTXsWs+WwX7WGuMIdnBGKQZPY4QTw1IGTk6lRVMvU3k
cxJpYPz1qS2jOyD8czeLU9YZe9MaJNLyB+n5+rZYnCdi515GF/AC9OexWoaffEjul4EM8kxesgyJ
pwR6v9m3rMS4dilaiBDFLm2Ge2VYn30Zv63T+Gq04g1dnzpUN09MSre60tCYvX8C2vaQTP0cLAKZ
N82MYb+6EPHFujMT/ZeR1iazb5GO+LZxPOPgtDdLHbe4+skdnPuYfICMuobDMrKGQ98Qig4v+EEX
ZuI1wv7nmO1XkzN80jPOSaZid/NUPmbZrTxcwU91QUZf1vFwZHZ3X+VuufWYQKai0oNccuNoEAa6
m93BKMcbWbLiUagUINu2vNst8E6+TrbBRfkhYjz6K0EetupL8GSFjUiOcht3bekvtdmGXTIdeE4t
nwn9UytcwAfEVBvXUJiPPIB1tPBKKxw+WLDjJb5yEB37THy7fX6ecwwBJBGRgVR4Yxi1VbRNGsBn
XQDviPmUCvPecJu/VUecXySFKgmdsOvEthxIEL70/PnYM/fozUPUOMteG1nYLW3yvcyW5NPbNG3N
yLNqM3R1rVKnhRzLILX7+8lRR5NIqJU3HhhnRxJGygRyPJWmU4Zkl+HZyTo2mzIWtzX3MavFP/Zw
sb5h8Li9M40yNLppT8wK9srhjq5HztklVxxOFRlACK9pONjyMUk4Z8iP2Gcez2TPyCeC+IGZojac
xzDpvY9es98kUTZRGl3wMO1lqj94ZXq0NaYMtVYwzmUNNlYw45HdWaeJsNLNuNCpNk4RFKommEEg
6bSoQdiMoKTSzxb+YqXj1uL4Wx8JG5oFJxbyNiCmOFCFM4mdh/RJuYSLFLJ6r0pUUSxq4cBHL2+Q
7jKMiDUFOiztYeYsONuXMduyONT0k7hX+94jzROnTneO9ZEWvIHMGSWgmD1F8gocLvdd1NzSgx+E
sIytUTkvXubquKQJTluVQyKhwNVSp0RVjlWrB6q0Muhvmnuprw0BJ9GfNxDVQ23ug9vm28xAA8bn
CdfY3nIRUEEbm5Nm6jROMvXYNRPdc/yaIeM0mfPZzAj+Fhg+u+q2FrSCbxblpSryV0AqvprbhrOE
3AvtOBi0RyacQMKZDwe+LmqvpPa8uuI6SuuV/Sgbm7m/u+rvC/FVeZ0SIizkRV8In1fVdurycB2H
YCnZyOtkN3z9tozYJNyxrZuXnoi8psMNaSf6p2qmA+u/D2Yr39tp+WBxk06SysBUXrNeypwwUisT
xj5lQxs4SnzLi12YiRjmGLqTILzEa84jCeFOLNtN19UfDBvuRsThTcycj8w//SlPKBAbx35Z6/6p
pyqwqv6gSaI9+nV/az6zOn3WEu0Ox/ZLkjiXyNPo79XJSsyz6O7lggJFl3OLF/CNpj4ZGjkQo73D
WrpuGlRbvyfciJC+rdXNF6fCO5eW81dcP3lZ90IK955J7nEo1seq7ul0CNnIWXPuaCi+yHGlQrek
zBoS+cIz1fkTKKrAgIbeFV1Xe3l3+2rCO2j/2S1RtDE9mI7oylyCGOXMocW3fB7t+ATk2N4o7Zex
iO+XPDolzAkH8liION9wKQVyEC8sC/6XL8k20ss7hY6ghq9cLReLqKgsd9+QhO5V4YGtMnNR/X4Y
vpgAb9JGp46jW7TWc1TU4y0l8rtGyQ00od0j1MHLZm9wH35RfS6S2KvFeLGZu6f6dK5bdewk/h4i
wDbVAM0BW41H7Fz3+nekw8m4XMKWqZ6H2iFImaxGkgniiYLU6/9QobvRPkBYbiLP3grZB/UKfzYX
8qRxmDaYmYG47uKxOC1Tei69apewK7are4fj1iLHJSpfo2Z4MzXnWMDXJKP2RqIeOZv2/UTBgp7r
8q66lAflALNU9aQ9dl0SRJbO3T8s9k7ZtLOV2iUmikCXvUVgDizQOyaeClBMEGIbX4ua3Tq55BB+
svLoEZvZHovpZ3RjjuDkDxkagCTy19PmZwvEz6q+dNQ0o4EihtDpjZUYDcfE5QDGXMb7YuRJWWL+
+ylgG2SgrTGiSPUu66vHjRvHcWBZJCWonxqHKiVwA8m+pm+jsr5QaFCGZ/VN1fCEmzQgCXmHWe+x
l25YS3ltC/kP9wXBHsuxGbVfytZwiJDVDPdxIktwHNS2dDy+8Cqwo9kvOYbx8q6hs1oHB/2Q1pK6
CdYpzv9EjlN7SYFLkTHWfDpKp2WAVk0vLX0Ud/nWcMad4WbHyMK5JbWrBTlcaAyF8xFoU38aK/Mm
CXNCkDdhsPB5m6FHEHtms0Eims7KotisF/eiGOmPtf5AWifeVitnbryeJSc9w/M8aDOeeH6I3ViQ
KFKbRAeuFGJrP32q1tlZ2kqlqK3vWEKQasVe67QzPuiHCRIixkfGNHZJAmI995DEp0Uqf8m6t3iG
HtNLmo/xz6Qe8J0ZfqBty33SRBcDmgyn2Kn26lPnEdMalYpe3LAlg4shC1ROiHHOIsKNFHJvR8be
NTEeszFGkcirfKMrfG3GisYshEyujqe5wmPaCI30ouo0k04ZiEW9x3X3lhQDR85MhcMS2J1WcC06
5XBORHZoqczZe4bISbAeyfUbaYK6GwiNZDXnIeL6a8kSu40jbX/yCHso80WERSLEia712TYsrPkA
aNw8OJpyP8Hk73sr9Hw9flpVfZ3kAszdbQZX3MGp9htRkbiXtN1Dk3qfS+nN/phFz6lDmE5DK+Al
l+YWTY7nfc/x/YIqHUTS3hhyOfaj9UjZQPOucaxqG6+c7moSATHTSYPUWejLSZtOFtAYvXpQMzCb
2OtXO982ASNNSRQIAMxKdVfD9eUkZbhPevlCFARvmYt3vztVHc0+80sdxCvJ33DfkI+Eok0eG4lG
Nd1Sqdf7ce1PrqOePHA4MoMEYvbSXZF2MsKCEjo20rpm6inEWMfjtvXK+hHFs94oGNAlyU5VsgBi
8hWhGGARbOy3SCMDtyYlTBmSwKzkhWLVN5QZjsbyYVDrgl5yspke1p2x1ZYD7OEuhXTflE6CVcYm
SSdR3kOMxcTJtbcmKx9JTZ4oNMUDy0hJfHB+FiM9jB0DN0ksLJPuiVIM/COZnGLnul04NMMtqpHB
y8wKylxL/VL+km3O6cUpY3GbNnl+HCqqBfHJcDLsuwx18B+x+gEXjB8V+nluic4bap6d7papLS+R
naFfd9r9SmLRxgNQCaJkrgNdDG+2NO/XATwnktbVazwacUejOsuio82EefiPo/NYbhyJguAXIQLe
XEUYkqKnRElzQcjCe9MAvn4Te96JHQ4JdD9TlYVe1+0V23dEw/m70BWad1mN74TPsdtsO+AiJvzC
Wa6p0Cb9y5y4mREluxBBeLAXmUpYbxNqxeom2xqSbOW7ZUyv2cLDm8p6FN/ShAO9bbBpZ/qpJq0k
kEL7ls9l5FGKXuLcDuQB7RV7g5+owX8GT/+llTIbCEObkV0fA6chuluMyTU0jBMq/CCNE6oHhGBM
17pAz6hphp6+LanBv/RkGA7F/Fqpzi8JGPQCDJ06xEZVzAo3MvhkFYgvlOpGhKcYOl1lXE3Gtpsq
Y3Zi6QO6i/gFo9h3nOd+C0isr/W7WlivpCaiWdJi8E/tFkjt2Vo3trSYnM75hyMpL7OlfQ2yfZql
idIyfF6wlTEVwewucGmYNbEKIWPt3oAenKpkEYtRXJLBeGHPx/Ygxi5QmL/mdMJ5AUK4xbhRWzFD
5jB9Nyfj2lTaMUzSHcZLtzSRGbIo0keBbp/PICtvY6Jscw7qqF+3Gl1L48aXo1Ishx0HniF5ua37
sjChG4AGmueFcwkpSukuhfJSL/gNrLALsOZT34dubNBOABeWRfuBFGTi0fpQ9HBjd/aWxaceqCoD
ozGKDvGicCFGjLTZxryVXIWJEsPmm/d5WDC+V2+WXvEAyTQ9LbXLZC/HuFpprOa50/vD0CC1cogT
qFiJ58P02/Iul0uKsEqRuT3lt07jKmD28G4spFyovXSil3RDWUI7n/ebCQf2LN8KoW4YcFSrkGkj
idEVXGopQuEwHo92oh104WyRQriKDvhItS6hLvFmmxzNGetzxu7jyMwGfWHC9DthLkBjoWxDRGdx
Nfi2dotR/EcjoBBVpZYNLe2BK/fMmCw9YCernp3O+TEmbYupfo8JEPNhmOGZQIJnfmvNHEwhTHIS
tHeiSSkJsgtYlF+UH1zzUvg+6kgl8aQsmz5p34awuy3he5PMxyyd3qJc3JQ2LX1LhZdBqN4l7SZP
jRDaZRp1M2twIcvPZjsVzNMySDKVvdHBiaoFUnXMBG44l4s7L1inZOfaLqWHU8abdIvfTiReMY93
IisTty5bFko6AT9aV/xp5nDrIiUMmnCikkANixerQDONLp8xV4PseDGpWc1bNDffcsJtwJyOLt2J
zSek176hlYfI7r4iFUmZY1ebLrIK2hD+/ey+nbH/aAYlBxupejTuW1lRCFVC4lgXxT88YBSLDfUk
T+iV6feNb2IDMmU/rNWHxuLM7reW4jyvMlxRqr5uIldxDE91yn8S+li5H3aiaw5On3wyNdslVctE
hG0XSbqxq0kimLv6BNt65wB8b2Pjhv5S2cg4gFnBS7LP7OG3QYtBhE9FBVsHg6ZsdQSUJbtOqWXr
WzmTAlak+xymXaliXFEWXtqIPJNIgPcZd6ZRveVzvFJCENPPBKRkbPwZGiNQgSycWq3fNPZWrn09
wl+rfishgkH+RcaWoRAxuq0B1Ar46ywkBAyAKwf9PgnE4n1xikLwaWn7wqoPcR28Xqy1Sphfx2m+
LppxR2obSFa2syIm/YipB54VJ58Ps6AwMxLtFz8vimFxHkIaUk56P+VRlVukgWuFlxqDs1Fnbl1+
cSwUhlRRrcaeXC5cBmS02O0owT1P+UBkITASN7E22pjNl+aTQCs4AXG5YoE7Lri65JtjS61S3UJ0
eXLYnLIVgMBWcJwnZfdrcC6zhlA/VAVQRhfenD56pX/b9otxXmLtKGFXAp4vccNTakmYdTZKOb63
a2OK5ObNLJEA4bP6SEbGLEp+rx1+SbNih2ONT6jIqFV+NbqWLo2MIImwPk3SJizwI2mS9VbN5KLA
vPvqqt4TiXDzMOTuHROiK6QK4zv6HWiCnphgho3YfeMGfVb8VajoDFMJ8j5bwJ67WLHkTWQp1Hy1
Z2mpZySsQealZz+N7M/oHTjBLVuwjMtWrtODiHAK1el8yOfcW3TicQdu4DbjRxbqsR/0nQ4nRo2J
40kyyI9hkz33ElLBWac01IhPYS5mfzbYhAZ9fEZjVCMfGUDSx6vUuyyHpxi2si2MezE6N6XmGI5i
NMEEEkgX0kkc6oT2AIPqYGAArES7HzQ8BXKD9OaHWfZGkplwZ8o/GnWEWRI+HijMt0ntv8u2anEV
Q5wwIundnsx7UQtKn87w5jH3sfyinStRsKdm4FB0PmE8p5EarR8swK/VEj4KpfueQ2ZiTFj26vDd
agyC9SwOFlb0ISZJdURnkSQmsRqq+CvLD2nBmWDb95IOhHj4oFiMZ03cC4t7SkE+Pia0xJajHPgD
t7Cnhke3cjFl8W/I7QfGTyRFMEgCI5l4DhP5Pc2U8zhZR7sb/2IycDil7WpvhMZLbdffk4wjvV7X
XxrfbhRCXIjj50LgtDSdrU2zMcDvb1p2M1Wv+XGpPsBw/GKz3WfaycDnXzrPcIPeS+YKam/9hIl0
KvmS22nam6n+NtWc2m22Iz77YFiMiCCddpF8sSLmEFJxTAQLV8rYxe5ceMk8gAy4ktaVl1eTzTqp
i4HeM76Xnuf43PCvU5A8ptRQpMijjt5CQFqPPIyQ1kZDi5lWDR/9lEOinFk9VqhSC2SxS77Fr4On
bPI7/PYiHnekZLpRR5eGsHlUOLKWxlPl/MVZVTIccgqd24I1LmeoXHbsLFkFb7S23wyRfpUZ4Zd5
6iHYEtHnuDq3qleV8gRMCe+5cWtIUelhKfLAPOQp3S+rklAqgsxEiK9N0WFIPo2UzTCvVUNUAbPX
oZa21lRw49lBZZRHfdGPtv6DG4NfPn3KcbfOGh2MRail9UjZHZgGurnox16cDeSqlzk3P1nF21G+
iumhSZK7sh07y+9bbOZ2z0hO/WIL7aZTH2RMOeToq1zZ5o5w44I1d/8yMn2auQErydpmicGgJqM1
CYNM43kvqatk9dPkliF8h48WYzlkkcFU6QHA4liWtT/Hn6R5+oZl+RNw2lXnjdId7EDhdcz9Cp1N
puWsWNKniVm4PaobdcDb2xR7iQVF3ra7hjV/tcJ8I4P5krQbidxqGbEN9iFFtq4g8OsdpiWAuwTL
dnZ4SFboDaiN6vKr1NA3RNgxGRhFoY8cDzdqFLTSsFflD6NEILBoTxX4pERDHNl9SNoBxik/PxCA
8WXGCTNyGOIgp/zcVTO0WCyiYPIganM6c8V3Shc0cDehqp6G6lFImKbtsHbj+NC1OtJa7aeZufa4
VuqCgbxEw80id76rwyEX91JsZYxtjtguwy6dGteQoFiUIdMcrh0rD9Ix86ro22Y+kcEdMZYbwRa+
LNE3rNB0cw+E5GTrpW8iVnDi6J8tR4e51P50SOSzA8FZUsrNoA5uNETgSpUXo6iYIrcOwQsWkqdh
/CEy8ClCkCSPuUckHed6P/tFw+B+UrHmtiQk0IRG2APrPcCSg2bbF6OYaaAyHKXVT9vO5246SgB3
jDF8Vk3JmxKyZUGPJexwp7kNOu5eXdzpF1Lty55iVlvbidlcLXSqMMUTkO3osUHOUM+KBj8mQ+6C
F5tl7rLOgToSLOphxziS9QdRnwgl1aU+QLLsdfGURTAaJcW18RtVC3HLkbVd+s/eYfBpODshrkkP
0w1ZU4Y7nYKJ+frS+Apvkd0Vhw6PqH6KYqh+DT2+0ltXHNdEI5z7Zj/KLyrvopK4uuRz4DCl/0wj
aMfKW1vtpJgMHnEVlBfRZepey+zU6+TaW+ve4hsF01PNOshWvGhdGti6p/Qo3IxHynYGS6Qx5VtV
sKYn3RJojJsM+tNkrU0nkRJV73eR7hHuyWC2RjwoP8nQziIWGDCKeF2+9RGYWIZVeaVKx3OgDfJN
L4k6sA6y5dMlrcx6Jf5a2reahihaGNVRQ04x324KEAvnmoTWqtnZXBAaIn6h+ev8Uyn+oa7Lm0M9
f5boqGs8Xkv0Z/8La6yeyamkO2UUbCNbVLgEQQaAENoYwClMz5r+JTKg7TPbFXPy2U4zOcNJF4g2
AOcYNUdrBYeDBUuhlgE3NGkSjdovbGLoX8zWHREgm0B58H/TJxyM6FfH+KcRSdYt7ighgXFOtrp4
fTTtial9knRM8lm5r7gp+sIhvKBl5jh5Lek8reZwTmDjwZQYaXh8WMYy0PSamLue+pOoPoq4XaV6
TvhjGiTmZScSi4PJljYFMwyb/fVsrDJfYv2W4qA7O945Bs+4/xsGgZgDVPPNiQGyqtkWme++S6A+
m9lvlUqbvmp/B8mAPyijAZiaHhEfBvKiUG7rzJpoj5hmLI4BNSziS4/A2VfwSYkMm3zgTXvbiV4d
FQGSYaUX9vkwBcDYwNFI8IFUk7UlVc4tGBdQ9rlaQu9m+ySixfO1DwWI5Re9RpaHE2Esnxb1ngOr
bOXUg1uN6x/W5GDu407byG1/sagk2UK8VQZFATvRMk52hXy2ZYiOL71xicYjU6knlbZYWoirWf5N
bKQGXTpm1ceoYIVAG4grqzCSt27mbK9Btpn1szHepVTybHSQcAfdPrH2JppGqGW0Ta4w3mWcBAhR
4Bg9FTRpzFr0aluY7wDBrRA3cuuWTDrL6qOX3jr0IkrSeZa0IKbBPwi9NyKESl7fMu6L6F7HD0N+
l83nNjyNImJeeZqhOPfY9mq2YG4KvE+Z99SrpsX+jumw/k1U6m5dcUDIZIH3UtQzS4Fs142Or2a8
uwThFPheDYJ4cv1lWALduVVEH0EZRRpZ7VQc3KP+rTQT5teTnsIGCoizOTrLh8DRigTJC6vJTYBY
DzTgDDxL4zQjdUxeLXuXK3e7egdkapimJ2A9mvY2De8mD6CR7hbFR67DGAJRh628k4jJ7AJ9CXvV
/ao/XEW+ItqOEzxcUrBeE+dkslDHzeIMuTsNPmM3I/U1BL0aK88EM29/C8leMlCSOvkhboiW8DoC
Y3hCBf7ZUFg+/qNDzYUKM2K9q59ycAsk6zGzM3wlnW9ONUiQnoGNmRqXlx3Z74wRBIEKvD+MI8ME
6zK6XJy1zuuijVcZKKYyMqST+v3QZvtGYFipz1VR0bff2dTvAehfCiA2cSVvpmTZAPNhoFA/xew/
lcz5V6DItKiAgT8ywLdcfT6yCAS7qxCTwO/QQcxMWt8gvY9RgdY+GoBV3a4jNmuRLkI/RM2L6M4T
dsg8KPPSt9X8O4l5UKW+ep4kPFkA/9jsbjTEl2GuBVBy/83E4BChZvqZnAUlAnsL3bwzIlZMlUNf
ZH82NonOEFcKu71ExE2LfZ1rnm2Usi3Zkwmm41F+aGuxHzuyVCQGc2uCtT730Igb/FLThv/Prpd/
dFt25cQEiUURVM8/iybfxnJ8LHZyVLolMCUGamPDqVtpX5GFFRjQ11IYT7oE4Jo1Ox4VaMEh54tF
Ko4IF+RpqYqP7jeS6sswewpjiv5jYtdrOk+JCgeAmEUWKfMubzCTvIY19dLs9nNz1qYJHNx1bZYB
2GzDOfWI8SEccrsU4pMQRGQniJ670pOscZ8RSxD1xZstzxuhEES5TbuR41U8teVw6VKQ1bytR7h/
TNIKmcmf7HaoPVmYvhcSgn/NCAYZjqr+O9bPC1W2VRyXRQ1Mhjr2fJCU2hubcwQ0RkgEYWFuYHc9
pjJS1u6U424ivCBUgcfupdCvaAqzWTugZN2K+oxPnhOFtKkecdSCPCAxxB0puTsSFtX0jOIy+aKY
Ihj75hXO2cFABaZ0KP2tVwyS+ZpWSYurosAwNOlaO9JDH1hqUZCFarzN4IGV4oIz5UeXnEtVT5SI
BWASovSmaKNZULxmHlbYLVRM0EUQsYUuxfGNPSpcgBUJFAdaAmeq1XfM8D1yiMiB/BsYSsbdu0wF
MeFxQivmxHtdei/Z3bTSt5jKnSr/mCCCc0FsAxOJtj6O9QNOPi83Zb4e7kViHlQWxXhrg1mAR2fi
PtqcmcwvE7FxLNUvV/I7qOySPxYvKYiM2W90xG5Dvy0mLNdtvCOd6iXVw1vSH4d68dXohxMICTie
C4EMcKGrMqm8c+4Z6WDo+q6AnzOM155LQr6XrbXj3Zftb5lisOjfu/ZRGfx2+S5rX2PM8Qn1Zxpi
5WmilxD1b44GF4mElxkC8fjwV65sBBFTQsHzpbpF8JQDGW9zHSaq59CXm3XNvHUkbcF0Gw2rlfjA
wRmr+zZSuIqkHZ6lqWZMithbr9/m+LFEhANF9CIxfWFxIUKMv0LzGn5msJvnoUeNsCCrt/cdHUyC
rS3RMDZmN4xz/Dy5F2KgHEe+KTGRF0lukuLcJsOd09de3Y3lTKN+lSraU0UKgJ16aKksqT8WMVre
gtbd0N5Cvmp0oGX5ZVtXG5hfg4ahrM4Ta0Enf3TNR6cubmfyZE/vIt13KKpqouBYNvBp5l9k5BgL
DE4Qa7veuXbabklPXnsuqhaFu7ubWncWSJuFeDJgprGS3cgOyCnsWMnc+TXY4X5m24eDlABHLHoL
ST/qdk0+CaXKT1GZ0+rTSgEisKvnzK6DujWDELu+rMlHhJAv3BLg4yT2xDO6r2QnBs3LsnAzNExb
4nZT4sdaV1eYSlz6UPS8R2swrgn4bQX1j21M24IXvOIEWiDdLZJKSIy+x662Bb1yQGC4k0PKrjp7
YEC6J8QDwundTMvoNrMDD4bBL6SsmOSsuO2fiFf1khw3Bm9brTLBNLG18tpX449Mucvlgr6oC3cg
6t0e8U+6YC7IlC0E491YOFfZ+WekyTkmLCES0rY2YIq3lLga3AJu+Fkv6D1lyLKyW+Au1NIEtFSI
HXF2m8i+pxZnYwKWJUwDLOMH3Kk7E7f1xkJ+dV5CtsFKiaqFsstM0vfRtBhxWHQLzUwiBuuq6Km3
c/CEefbbgJ8tB0CHY3LM1Ol1QViVWSVZm81ZxWxZDHmgD9qnlGL4KR+tsbzk+W9bRoi1xNskyCRW
tFOEPbzR0mc5js5CdLvecP6iyXmL2dG2tcxvsl4fF3hqXpTduoLj0pB/2J/89sro2qbiDbMg5K/e
w9SHV9QgPWyQATzKCnmhs05HbYq2bgH2bS1Bmw0eCgzX1ovncRxOVd882rll7HTIdODGSAYckFmG
6QOcl6QRaku5t5krxdV8j5mkkYkeWJZ8HQgHXShcO3lk7qvdsNUEMNgYYb/XxWU0Wfs7ew5s9E6z
4gEs900hPJ2ymfPkK0v4jBy8oON+gRmcsxgzJuZ6XeNJZ/aQ8jlsSpR8LLeDrR8zZbUVHhXhjNic
VGpkQHfSV4wtivfK+liQtPfqJxVQTvKCVfzMCG7zVHLjKX/tOUxiJf2A0MkhiKlEjqynBLicyf8y
Vd+QCzHg+O0NVsZWTiOZ0IsZ5n5YHgD1/m945gnzoZKd4tBD7/sb8dWLQd4YXGLY2wGIUFtbRhq0
GK0qOCpVqYCS/x7zl4los9FsfBVLmwhNJIsED+hstGzzOM3Vua1yN21MvIQ4bqt2v3QdsEwdUCXh
GVP/GPGPlXJ4EkvtKcxSuZMOoIddq2W+VscXlZGGXUi/jDIfRvaaOj9J85pK4E1Dg3wz+NeKoNbt
XH05z7WBka0HWQSRTpc/a437LEOrbii4B3jbFzifBuODEnGGNbduZZV+Y5Gj4qRbbhBXLIQGZuMh
SdR91mOtE1fEDDs9fl2DO0ia5KtNqM8yD0HSOckRlA/EzLTviQxSYJgIf+vhNqzDn+ggJYPXZA46
HvUaZc1WZTS/cojCkc5oBleBSViV9sKmehi0vZGwiM1jQFcOHTUVmp50pN1QCtD0A/g1FMqm0vZN
bjqJxEQC5P6A4/OS1V6em8SYLAnW8X02IHEnXKipIs+IMMkASjsOuYFVPvOcWoO/GfkIZrrBgHrB
zJas6qm4Mvm6ZWGPX8B6MfP1EGLnyd/YIGDrjL3BXE91zEBZ5A85XCkzBhtAIC1ST5efouXL+Ai9
hJa5GJSrbOR7eRh+s6WDbzR+Zfj6qKZhGcUTsoapgCycaZn5NA7zNzTBqzMNJ8Gn3BRLjngD4+eq
kKegl5aVGwEMpygMv7XamS8hy19QxHXncp7Dc9xUr7ZOdLeie6R9c9UXzT2HhEXgUf9v0AAwkE3H
EVGGSPUy7WWOox+Mbw8pzn6hgTwYQ/xOS0ztrXB6NgJETELsnGc11K9prXyJYaIt0FgOVbMYPK0R
uJfF0oEyz4wAuNrzDBI75Keu2wFJtNHWdO5VHjgG9oNkOptx2uENkX40LbsQdJMESzKx3ApvBd2L
2/HFboRe1Rg8Ingrmf6qCg7fWWBeBeypBM5M2oOxqqa1MiQnh38zkdDkOyrOgMGIA6Lp1L86w9QW
5RrqlVGcLGz1zC0tLB2yKW3GSnHQp9d3mYn1OhW6qBDaNpAmeVQM4yNK5sDOwstQ5n60VPu+lbex
yulbqi82JaVSaoE6WSds/ZarKIBszAytuH5rNcb3ZHI96aL5q2Sg5JH6iGC84qeP4UvjGzVkaR+3
5UtH0ftUaHAjMOxpQrzJaQa9J5tfNTl5LVrddMvB5CqHTZhAb8iU4RmzKHTTHh2jFZRryHhmRWfD
Rl3kWMBtWZhWMjtBo5AYils4PrLDSLJtMouD2Y57FjZbkNZVkBbLW1JhDwd7j/XNcsdI2qA39G17
vImc0WNYoz82Pm3RXDCUeVrqXOSJodGEIAScephNHyhSDnXVMYFBzMtIUostQtzaB/kIx7xvr4ZC
Q4rpEhO6bB3UaWHpqPoT6dntypXiiGMe8ioYueN8uVV6Dy5BVrZNa26FzraBGQX3WVPzDQ/F3Y6i
65ggNWlV+7nq8q84YXDckcg0MAKIlz92If/0hnxlMbi9Vr+NBrFXscYsLTPulbbc54lVGcAN0ijM
7CCFnDgk4zqmplB/hW/kk101ZWYonZ3NoniMeXwUffS5spU0MR1axp+Ebeyiaql9bRj8UGUU0LDt
LWWvI0NMS5RTrUZ/zF3hcU07Q9Z3HdJRvKCFKyatfup6SoqCQiceJEaB8ilTbE4hdQtcBusC2rOa
+5XE27a1dymb2kKa9iCttm3cuQBUEAb21KhsEZAwHSQJHkBuvjY2ywc1w9S0tjE1TVwxW+dZzWi9
kqCDLkCEIOEbJmvachfOyp6EDt+uc2jrkJMceI4sf9j6yNltUUO/rEFijN9NQlad2KJJ8KYazx+3
HyGET7mdb8A+jC21L2pE5hdHpOYBUUm7ylbPptG/AH/aTWNxJd3ZNagyo6HwB0W65M1vgrxsNFCB
480JVr5wHJZXe87PnExbNRmeJxnkBusYqbIeQyZt2+puLe8GZhF5eJFlySeM4J8trTmF1k2oF4jF
p0iDSDCmz4JNn0hxV9ISIMLfLLN1bbTMi80Cuh5BkSayhwWFUGrXe2uekf5WG8c5rBgrwqJdfD9u
b2E2oA4snSRQJYvCkCiIZuB+15HxmYco+VLXMZ3U7DXMY4hwOuernMku6uGtsXyIY82zZgosXsYS
1mHqsDNz+DwMS/TbEtEnsdmrnDeZ9XDLzIAhNM8zAeSyvu/D8FjaGkFfoFG4RQezDmQVe0P4WwyO
P+W632hSQGLTljgLr7Rwa+sqQyN86g5z8IzJ3dobVdyS1Pv8aH9aXX3mEjqsYbaR4B5li1gRPIIA
o8Il20Yhs+ls5sWu/6gdd63yqhbllsyKp85E/BB7TZ4dWkDvcvaZlY+6UzbSrH9o02HGiRlhfDLI
ZM9Q/ZOJtCkFJXTDIBJtEVeLD7oOR81LAjG8RC+byETbs3rpO2wJKdCQSqMPZGwMjrFWgXXl7XBT
EVfJCvzzfNo7c4x7YtooUkHX1iIkQPAMwcnWDnbxYTNRJ/uHCWjpgV6I8quy5IFMW6etuLI1OCQX
zEkqajQoiBVsjIkqt+xUf5XatIIDHA/FDHml/zbHV4VZ72De11HTYBPiSDJcZDgH4jW2mixtFid+
bqn7K2wkEXFf4fDdKM+ZMNwO6Z6xfJNIuYlk5Ucls/4pXRgZsl1rQjbLPZgRs3BnJfpSsvimGMIr
k/SQLM2xWKDlTdz1bbgrncKzI5zeyR+Sq1TUV3Nsv6WIECnhUA2krHLxqTCaIi3i2baJN8avhU9w
Z9daMKLcm6y7Dm4IgAEpHRaS9MkPUWw5xP0go/ct3mIrgztUfw7xW2GTncN8RUHUq8KIiNeqZV6R
AozBR0pUHX8eWBxUAAdJl/dRjOF75Fid538cYS43+AEf9EFmRT0s50h7d2RPEm8QT1n1wa+VI3/q
rEeTTp+laZFcWWO41h7KbP5xOu7BKENwkI+igKjExkotror4M9GrRLQyUDLxV6/aBqc7OhgXrPku
U2lV689aVdtyDj0koF5uvBC3tBG3RorI3DoWDMNNXq6+BnALQQ4Rnaq8TlL5CFv5S+kbjNR4YNBS
8i8d8InKylsJxUIMDoAPviygOdtJbf+EpH5D0ZjTidVUzDCV8AYOC6ZqaUZy07Lv8Ewzj8mls7XG
xSJSFmjDGoaPnYQbhfO6kJFUdfl2WdaNz/RcgqufNUggbMZ7HNqpVhxlZGc2IqmxabEgtS6RluiG
FYJr4cxA0v9LdQdVeLO32YXwpPc8ggUB0wMGJ4JteNQf2YIvmJ82YcktmmR1AT2IsuG1ZLqNa4+Y
b+IsG3AOeTBCJ3D01y6/YYQX4khtaKNYlp7raJv0hxS9LwCLxdlmdDloYIl/b+ZjjeguSr1e3jK6
7PodF7WA03E2Ya8472rzai7vxYioDu3uor8X2q/BasTem8bFqhSPaQnnV5Jvemah+L6EdoEIuUhQ
uwB8fSp47kwfGylLQlAkgLMVbnYLDkDO64cEAEUN5Vy3hnRNfsupqOEhNL6K+T1netL9wqVZ0oA5
gHLJhoM2Elfi8S6tGPruW4fRDhCT1d1MT2jOr3AECB64LwaAKyi2+XOoY2ej1gwKtnWJGQciekwj
JUh8tAB4GRC/77b2NaUoHFzFOSH123bWP5QOGHBVCGmFM+widTE8K3+3y9eeC5PkKS8BR8YGzcAG
MAVR9KwVwSDtGZ4TAO5VaU0zGOiwAUd7Jk3qhcpro8dI5iS0May4/0nt1Uz+qunaGGAugbEBiTs1
w5NePDU5DNKnuvuRsLR3b2YRWPKRsrBYvu181VHCXoIWMpJFdxAlg8v6haD7tLiiEEglbCziIWpE
yV5p/CQJPdHBAOlC6BvSvSxI3iCg2DY8p1Uu1DxD1W+NHYEzue3qo682H3SvMiTHsIGwCNaDhOi2
ekBYsKqbJaUAtOlbdlBMQSEgzipQqQERg/DulRgcpz9L8aZLTU9lNaccUo5yL+3PVcxuWce5Zf/7
nqMGlYWnVv5gn3P10a+5k6+wXRbMPIhwFnGEwVgXn/IakzF7CRt+Ffo2lomIJgFOtoxlP8gT+1iM
0c6ULmPhVwpGlki/MEblrtmEALyfiF7KncswQWkm8RCDJ2FdCZVVUJr/Jp0swwhiW7WPmVLk/KGe
2ZDEQiftjY2jRcRQs5+4KtM74qC+2w3xnVAPXi1Mee1XKdwRI+UYDA2eNlgYANfHs1m9YtjnuqxQ
LmOiiFjxE8OLEpu3p2dk/16/lWT1GJys3zQ52KdOM+qSEPWdRtw7blamLi9dduFJsXDUONqZoXNa
A0BbM1H8nEbHoG4TcPywylakEDFAjz21fZaLN5VPl8XXrPodgB5QbUgXo4YSj4wlLvxY3aVi13dX
MV3w5+3xdDV6wCJl5BKPRwT8P5A+E2urgSqG2s8M+oAD7AU6vboaHifxrPGjOxT/Wbe6a/FzJmQS
IKUqgK5A0ZP5rlI8VK72DVZIivYQdpTlNNmv0kj6g4vCKD5LKMBy6Oa8OLhmGwLhBug0WyHZZFAe
u/mqMf1S6BnabHlMkheuxxq257o44oNEhhkYeEacwR0/o+WHoJQk/mN1YkujJ+OtIGUR33lEXtBl
7rYFU14I6uuThVrAFeu5Vz8ctG2tQl2o/nVq5MYz4jY0IxG1vjyxdXjBYzDO/zTpTaCkqfRfbdkh
5WgTv7S8koDy2XZtqrAuOirDDkJMhhqQiFuNBySzL0r0rFT3AjNUD7Zp/k7LQ6seAOHRLByBLdbW
98y03eKFju+58HGx8rfH5tl2HlHuSxgwGZOKv4z3n8Sw4e7AP5W3Jgvt4VAgh6LQcrQTIurOEivK
Ayo/zAdKJRSz83G2Hgm55wonoV+O4CZgiuxL4zPvPqzaH6Nzln4Ymp+ENNww5u4YyPAftsXnzJOp
B/ynanFJlbyGuOztXVyyaCncTN+n8WHEfSfp2wm5wqK8Q2DoHRa5IJlIwLF3YN6tAYM1MzVZnX1p
Vb6SnKhiIEIftTxK6IW9/C1jBuyeZ+NIxjrhovP8I+KvnlwD7k7IBZUTzOoG4VksqM7xaRJhsLrR
/zEPN/MNpuGKXolSkvPPONtYLchLoem/j8lzM2xJCdRTuiLGGEyrSBK0OP6W/MJIa1wOg+7G60r5
O+17Rqmb5WNq0JdteTmjcVNoHiMreKqIrM2IRTnSwEE6F9GjqN/rmLky25qxWE7Y2psOVy0zQw5o
J/oXq1+y81LmwA3W2+g5Y0/qvDraywKh0vJW2JMUw8ZM/Ly4tct7xFLKksaDmsRulF7X7KGk4roZ
vzpas8jN8t2cHs1oa+cBKH5/HN6x0qKY/sghz8s/ifZZNOg56NS6/zg6r93GkS2KfhEBhmJ6lUQq
Z0u2/ELYbZs5Z379LA5wgTsY9HS7JbLqhL3X9t+b4oU/GWMJ9PQkY7KL7scZ/K1arwf/Q67fJTXc
Waq8xPnHY2ez8B+0R4yMsxL8LTo+kPwt+GFBXt+iod9ZHV7PcVF3hzT/pgRa6frXFH8IFquIi9J/
UeCtGJUA9zxXoA1VsOAlnBFI655+HgzVZZNoQA9HKtq8BRBulGH2u7387qV3nTNMw6pJcIgFjE6Q
eevYD8AqNdNbxsGFJxO4IqcyMUol6it2gz3BayYFhOr4IP1ztJwmTVSVoU/UgbOfoHxN6FaSfNPf
EkM9s7bIpXOmu5KC+kp7GOG4MMWRjYX2Ycr/Ip7DBDdepgEUQn0LhPkRWA622IUlfZtIgMC/qNGb
kW7qeNsmFzt6CO+MlwhlRgL+R3kY9cpq9ijNbVZCHcclhyL7fRnhkuNz8obQlyrdzexb2wK60f4U
vhoGOkBD92p9l5E6ZvodeCN62/U02IuyH8Si0f/48ILoLMg8EoZDnAAV1Ys/Nzy0ZE0i/rG9k5de
Pfsha9dG3yrKqTcuVfGe9jB9XT/9ENOxgoyvEmRObojPcQh3AS0DDXqRHyTQDRUBAqQGy1zOG3Vc
FeYjK14KRadvyysLuKXEvJHtsUpsMzKUhjsYjNYiMHddQyp5tY2aP6n7GvwrMAvEVStw3rD6W1g7
Tqc7qH1irJL4swj5XfLHjMlVhI5sH0L9XbQkIpFkHlIqEbWJLu2vZhkM/IvHCf1VybdYbSUq6bw2
T/HIMBeCXr6U5tiq7iFLV/Y/dnaeRa4eY+154XDNYJ2Fsn7ULAFuGSPQOlIowX5lxHvJZ2sCgGIv
N30r/ZfN5jvQtbXR7K3i3WCEIjtE5JUYy2jAKAjx5zGCEeA2owFkpLTOsOPkuHKwolQIr6OzF5Gw
zQoaeg1gKbEOuDUmZs33JvhQ32GOCINNBWkXugppExvkW1Gzk29+p/QOnqJJdhXSOOY9ASktEVz+
Aifwzxit++ZoGd86l1J96cdvFurLYPwQ49bynMSmDOWeYIUqjc8wYJVDw7nsJcAdjJUsaGPkCm5M
ddsOexmFfqTtUSHYw18G0QBhfU3UBGs0T5KPIakaTKoRka3odcDSjjbEkU3J3D9kq66gu0eP6Vcn
CUHzKGMLG5et9kRNFgabOZ9iYD6dE+CdzzueqqA3wOLab0bF9YyHr7xS+lc0FC36mz7+S6vvCfun
YoKiASXCkpc5cisBMu6YNB1FcVFAKAcG1QKPxcTcZNWoPwOQSD0FWRN99sxVSnVdcjrBUdaB8kab
qHyzWixhxV4puDV7KhixNTmf+nccBCOxWNM7YwHYqjuePVaemXYNmNaVG6P8NKDx2cx5QQq9FAXz
yvxPwE/iTRPtQpkXI2NYVKyr8iuOSHg6jcKdeuzs3Qt/wiwtw8fqwA72SYOqmwORF0y2h2UJ+Muj
im8y2KU/OTr9Njq0TD8rF5HGYuQxqIEGxvEp9/4i6j4lTlxTuGZx0dBFgc7m2DD4j3Wn9znboWhj
A2SH/t5EYEcf5K6OLXJa7WllL5WmFrleUL6Zyp9aXGobEnyxmKOq8xJny7JGRq6+e8w7sCGw4SPd
Jb0a5LnY/BML3Yzfpjj1IIhnQBf65AmfJmfoi7hpEeYrVpehDFsSQ0PBYZmE4zIBOU4aQmVuMutJ
gjzzQoOPPqwe2vAvBS9pfqMnwIB1tV7wzAzfLZNTNf36JZUAgfPWMsw+EwStRfP0A65vfgqafnvq
qR/9lcQVvlKCe90x38Dw4na3giegWpUIQFodM+TO15ExhNDpVkb9J2pyvraK+lHjJ9ZtFIT1KTNX
wwlb4nJWbypw+KFn+lz1gMNafT9wNHq0CIws/HQfgleY+h9lIj96JY2HiGwjOhy4l3Dz+/A3Cnhk
//LsX4GEhXyubSx+rekz+KejjlClbaJ9YuNy9TQixGjd87VV82P9jtzTkm5SgbfX5EZhidzco+6z
Q0wkbNRd2KWP43gmLYswZR1PkumR7+bKSJ1hK3OsKPIfq5NEOnrSrpQIQrzThnRsqavp1EY4zhIi
0WH66sGmLYu1HZEdC4XEwNdBd6AovwYxYPwaDGrsrlHtng2saZiarXFt+PjBnhpD6MwUjsFxzx/F
OQpqzZ4+E2xZVfEjgn2nHPrWW8lUJWGyCvElp0F3JJVc5i8Ux/sYnN50hLDX9nu7uMj+3mOZ4T31
G8q5pv8wJOZtjwQqnT66WUDTxZb2S6CIspDGGQRQNfG9/CF8DoZF0P3k+AiZ98AAPPoIXEGlqk/6
kRZogrGxPOaiS3iHaTezURaD/KkYv1FBI8yKZql3T7P4qfQ3LdpCD1wa7a7gtVTBAt716QQm3o6Y
8B4VVgKeoAyZv2KNu/dudl9R+EXQRoAtWOtcPXeRnIEh4pVniWwOzz6BT7CVA451R7GWhen26VEf
luySawZ9+pZLfDLwm0AbQQgYc5jydIz5ln4V/99or9r6plvjohw+J+4nPj2Zgzo+AoquUcfGLGON
Oy0eUSsxg3W1Y6y2I5XVhfGIcm5hBwS0XBGmMtE10v0UnjzpPchfUucySRPxPUgxSWWfXcL64S7L
6BzXRBMAjDRRrlbC9cTFEqdOcaAyhcm1Hm+sxLoQP3nzGyOu6zBfjrOviQMy6kIiVTZU4rp6iuvD
2PwqRbypuN1Be60mgkXzr/kAjFPM9CEDvfKZz9Z0RphaOQ89aWzTTzP4LpR4ZxTfFiNWrG2snygl
cvOS0bxgAiNQkY06FxRSjMqVrEPZMu/bpP0xaskJJ8qB3DZiGVEZt1/QF1CVbaP09/+i7aFYbwGe
QcH4epViyqw5c22OJgP1NAiulou7y+nVo6fQMDKdZuJ8z9cTBDhqF8EcjvGPNHBURUcSf7V0Y+eX
Wjp3HNNEqnQcNONBJTyYBAFL57jfqQa5cbtQ35GI2f9A7mmL30kFKgMrD+gGmkYY4SgRUADHz5Gt
RPAzjT8mooCWYjItD6qGIHUgmYl9Z8silVeWp3Jd5xeTDjPSf3xm1XKEXfA5xpe4vvfZplaQQ248
7ZrZqCAwjefaQoogKXELxuhcwTig/8lX3YDSlEDFBmEDVrMKo+Vv6+Nvvet+x08PimBu8ZhqSFCu
5FommME/wlsJGb/jArOn7qg82S7FvHztbsbPomCh88GdaqDYZamQpa74nfcVmhW6M1Czm9ACgUJ5
iw0MkksR71kk9GDKOZ3bD70+QrMPpi1JdoX1TNodkGvUS0CqSjrldICiri3kC84vngvrwp6ybQ4g
qEYisrT21El/pnYKn5KHowabU4UshlVoBEghYWVe1Nw1J/hcBCU4uM9orKya624x4xMtDejhIn+r
GZY3UbiMFXY5c4dHxikKAwKP4KIkO6vasEjFnYlAZf4Ftfos0nsuz64+3A1OI72MgeygdWDRZwCM
H3lophWBYBniAu5J6G6Sj3D7t9Qdf9j7dYASd+CecRSDnA/M33cvtnAgwdT+Etq9GNYjewJMgYLB
NXYllFOoBGWCKnLeC1RJi/EYWW9EllBDrEhdFeUD9Q7BHnXymWOJgidUA+qP3SmhAwFSvtZsVN0a
HcKppWU9+bHbdFcQIVQzR3JkC16g7MaeThp0YNu0IeykFTcMtgWvTzAeAvMz0r4C8V5P/wbpZvff
arFhjtuixmarabfAx4XJnpUzovpU1HvQeAyYlqwBGPghvHXrcm/oOi4MSHVnwZZMD3cZTl6MPjqB
wRa+ZVO92+y/w2LLAIPUVQgx/It/lFfyHAyAZhkr/zoOd/Kk3VvUkYoyY9yrBQabharsU3g2yU+O
IVd2KbUVtOM7824i/OnFuAn+yd2xbE45G0Cv/NWw/nYMSGnCZbbHGiLhtS+evbegbE3FDx/XuuV1
Mqx/MCeiCQtwX6Acv3KJYN2flH3fPqIWVzxfALo+SCPNq/6Kq0uYnob4nE3fAnGDxqarwK6yCxiu
mHu9vI42ZlFu44idEEqXbl+jUWH0oWExvBTiZlmUZtVG1XdF7XgwRBq2ud3GLy5d8N1BCy4n4JZt
50DPWlvg17P+R483uDY6i3Bu+RChx4IHRpIXEwx42Fn41hDgm6R/YtiX8iFI+LTsVzlum9BCT4+n
/ywXH3VeOAA4UNDLFjfGNuSdy/sNge6QVS5xtB4QjSQKeAvCP/kR7OQkgRWk8xFbiwBl2rHkNiqY
Z/Sz+ImUHPXmVe523UR6YrpPifLyCt64Q8yGQt6mEzk4XEeDeu2VC/1cEV9CXFyM0ZcGHZR60tAi
xI4Za0RH9UvJfsPMjU0LKl5OFc6dPDkSR2KBsYOIQiqmAEhI2jxzThlkmWn5p/YOwjSVDnzkkG/r
2pH5/wb3T0S0jwiWKKgbIrdS/m50COSfF2iC43eKJpm9rff/Le/w/rUamz6F64JbrJ6n/wVrslq/
pvqqka19MHyl8B46yMM5tWSLyq9G2f3ohjeQHa5NuouQl7HuAEsFe/gjd9+6/paaVwPVKrI36iVm
Y9U74EqtvLAi6WY22pJ9dEsqKVkbkxGuyHxfpzGDCrQWtQeDMjjiZ9rERAUbYfrlVQc9uSegpxgz
V5x/VIsvtCtYyUNINFjILKLqqIfqDdPuDso014X/Z+C8tAPc0D7jsyNJNcSqmNN3zbAi8fZK9yd+
zPGsGK6hOnWKf4FP5Rf27QjIMonXEYrj8UrxpzFsEW9Gdahjnva10bHGPxvVRtF6HNNOk6lbQCS0
nK4fYehDwp1X8caGEVlP1RuaJJAFY6ituBEHkgCjmuuvCnHTcpaPyyj7aqL9XIgEKfV6rywydddH
n1G2jmgDOX1IvxnFkzBNfVa67fjxaso2XWxlVHBbMjhrKACadRg+CAjStaWtH9gPed23lVwA2Ogm
2KfoHltnpXiyvEMoK4xzLwPvQi9Gj8FXsLfTS9Xd1JysO5f1UZFojtVdGHBr1p6P2Atvln6rEL0G
GF+nZmfKF0k+ddz6CH/Y3VhM69T4X69gpkAphnLcL469D1E7Arrano36FDNkV+pz2B5HAF8dgwYC
qOT5TCK4lSHafMcumnDLmNmwqGYQfMCuU0gh01+qXjB0A+LB3qOK3xUQqLHxj0UlejHCCbcEHrrY
KVgcEltFJu4+t+BsPJv2iN8ejhVLmI8CkDbkqYXQ+WqvknaxTXxpjKBycTG6q55cfaoEVb2Lj1J/
TP0XIUcqyZT0MPktSN7mxayHLVP8CH/tNU6Qf4eKt8l0AMjFezk8g+zWk5ZHzKFBA7ltyvvo8YQ7
hU0wXY8deTEFGBsI+qUZZkktoR5GAdVfPAbamTO1LDLRFiRbj+mrdY2VvTQee5sD7VEL4c5gygoo
ZELR/xNZjF0UN8l+E1k7NjpzL8b/qOEPkTbn1vSOMgHrx2HpCVpnK0cDmbs15WEpoED+zWMVddyw
F8bylPA5cHYkF7O/RcpqlC+hOBfKAVQYxVxEhi/LlVRDzkg0RLOMtBeqaE9blR2An9/UclOGvpQ0
LcpwwUin4NFXinfyOSGybuvgkFFbB2ALqjpcCO/N0B1rWtZoIOvww+bUGcernv3gT9d7d0LqxnYU
Rb1anFn7l3mAsPyZ5sQNrT1qJM7nmmtjdu6cMuUbPgO+S7+FRHTsfiZlXNjGtBMFyeSz7/fJv9nU
UBBqyA8GuokMtQR+b/zvFpPs8IU+hecfUKflPQJ7L/MFcVsEMDiiv2I+onjLq+g3zT/5UNkLZ/5n
wxgOsoo1awkKAIXpQf0dczay3ERoRzV0nTLL5odBN+qpbLtYMeBaYvKwM3nDBNO0KwRRc+S4wgsl
ffFkxsOalBITn3G5sY2bxMCyUvdluZZ56Wo8q7m6wcMXY36MCMyI51HoYfJ+KURASTMkWmr5pozR
NK5QYo8Stx+DZx9AQtuVG62nfXqYxT+tNkgU+JGZbwyMIvov3jaIFpr4Y+dQpnsrQ+qASIM3dc/g
yo7Aur7QjdCvwcnNmPvlREXsbNYh+NJiFaU2w1WyY4julm8mfxGAwYp9bluG0x0ZXNyEncPuQX0G
dbO37U8lecxks0QB9WtFy/EUBOeCfltKbWZlJajl1qnkc1i1q6H4bREMKCvN3EYwkCeUDKgKiThe
StMzMp7RcIHoYlduBkamfjYR5WN+DRqGsPEuFABYi0+Z9URGJofRNIcGu2GkHypzVxQha6V7FZOk
q9GwyHeT3XH01II3fNSWzJL9VEvxypTPxYR+6oY0wK5wvF483W3nPkO9QBWl4j3I4dvA0WQZ9B+D
I4pxzU7Qgi+W0xUhu6XlfQ/Np8o0bgScSNLA2Dtm9C77JxvLTVn+VqTC8AkwJ/D2sAX4rwyLgweG
ZUv9yRAuX0LA34TRLcAjl3YfJvsZD7mL8bTQKSIhxkrJBRtT7MSfkn9Vy5Mon9ZwjUe3sLb9KUqP
NDDgQfrQnbif8r8MLVUeb/EyMuXs05U6XdOGsrx1ZNw7oJTjHeutpN6oD3RnmrGZjHWT38TgpArN
vjNorApqBs/ILPPuK0WR4md3QlJxtF8z48yailFlx4pjlw3AcFf+cIWmoA5b0b717acKpDz4UuOT
l2w0Jtd++eh1m2nxtOSicHRRbw1xGYw3GQiEbH/lMaaEW5xSTAyOPjK+xu+yFCSHUq5VfyPFbWE9
kuIUk/owbLXhJ/U2szFFH42VEm7G4dfGd5ciBuVPwGujn7IB3BlnM7k6Kj7p2P9GeUH+wmAgMFpT
/ko2ou/+piXI3UmcxPmj1dss+EYFG5q3eG5v1sAKPHEaKKz5gKPor+q+0VfF2Xaec/rpcQAuwtQo
MN1ioP/GX4pXtEvOmfUm91ePzzZFxC+Q4jvoWNnusOHptsTR4n/xyK3Vjw2ruYiZcgX5HhP8Z0Nr
GmB76MitlUCBBMklROUPWVXkHxYU49QB8Wf1a9T2bXQz/T22v7D4lsx/OktsBIOs+gXHdR2uAzLo
w6WINqq4jxOFY4N+4E2E2H3d9lUQ3aBeBjTEDcoSeb7ZWlKR3N6/ljC0MclpP1qMvwolKwNw9CM0
iG1yr4Nj13KE2CvZuzPDEGZJgOotRZ1TYP1y03CD03GoL13jrezsNBoatv0/tFDrui9QcdXLVtgb
GOyrjlH/FN+sWaJef4rZK/WplfPYlvS4mPG1J7jDf6r2WViAoS1+flpZljWLkQJco4CJqaJSfppG
lu+E1g6HrCJkkGHZy49fPSVHGV4kky0qYY85wEAGjwG9c6G8qpvqsxR+1vckQo9MdgQvKT0nl59o
XUk+tMOnJOUbrgCKeZlDpVnTNEMYqbxflSmSuWy0kzHxfG8qAx6FO36H00YNKPGnT3gqEnv7fvgW
xiMArURsAfldC8s8S9LBGp5zWsq4DjtH0t0RJjdOEXGf8j0z0lFsav4i2r+w/9eBK5kzwJN+34tX
Gm2V8cODPVKLo68Q832hEZLwSPVYglCOWc8cIWV5nk3Y6V/9KrNhWaEAY4GltncNdUjBI0jTlYTO
ZByFcRq1XWx+pAQ75xv03MgVtAczWi+D4r3CuUERC7hpYaIpn3gvrTls9ZmxJTW57SfLmXhejQz6
FTsr+CeSibGAqcB7XL0JkyHc15SAf/D+tPQg63uBMAE7dIeKMHjgCdOGp6rts4RalEeA8Aaa6aqC
2X3UeTFiw7Xmr/NHyw/1PI+r97gok+CmYQNTKVwGKpyYxeLo34byXsQ6BeyXlZ6VnBjbecy6jtsd
EhPMvyl85NbfDdqn0sMzTFfGt4yoGcZKM54jzIt58hFk35F91fOd+PCbpQ2vkgkyfDaBk5ZxgJIi
JUdkqPJ5UlhWQ7AAmeAbN7mZqVnotBIuaDpjT933XbDrQMlFnLUk0ygIEmdl/exXbPx21cqbUXMl
iGb5M0dvOYqrjicgQvGvZk6a7SXcWVAbxFL9VtWNQhuXeOcY+W8mnekbU1Ta0gwq+1e2K3beY0Zd
gIiPVcPZBkHWk3dKeiqB4B/wl8zPJrgmk0wUGMBNdFwglsifavvUtcZu6U/7ST4o3U8p3YgjDtUD
HysK7HZc4/hYVF/SvP/o0M4y+GO02fIgWFjW9HBllf9SzzF6Khz/VxqcXvwwPE48VwfgoCn0XHQ4
gfKvKO2FgeSmZQAhPmJ1WQbMFR4JVwTScxcDgXIUGUCwx6ihoSmepvTegVhI/JtVX7CJMYjUuzf4
xLX/jE2TAScNRLsZUDYoPZQGXHC+vfL5nZEJzmegI+Hk7rQvs75nLT96cuziI2iwHud44u208g9H
pyF/W+NKEKWLw0ttXUUihXvy+CZ/hvYMqrHrnh1Y2sF+GyjLJPUzVIu1kVxHjHYNqtyAH4WgiGXM
aEuZCXyzXJE9ph3h5lnJ/jqPMkdWH423mdlQpiOmj5FZZo1usaV6zQ/Z4No69o70rMKUMTei2pF6
xgm+N+N9IE7sjfDwfZfkiE0aa2JiXiblQgdoiGPeHntSs9NdXKwkw/Hx/sp7vIYi/6wZZMbWI9Dv
VvsH1KEwL0N+R57IYVCmB67kKuI1dsaK8vnSlvw3bFqh+xB4C/t1VZebLDiUvOd1mq4C9SbQlsMY
nC+iItiMzT1r7ujVgXQeynLbfHGtcg5J2mfeXP2ArmaRKBCYV2hDUvPWDVeG+NYEuP6WqkeuqP5l
qKj23kFQLcs7K2ZWGqwwQ+6wnLwMThtCE7CbNxtET4JAFvXW5XflM41vTdstm/eMTafMp0oSyEux
uFtbYg/l2FHI7OI4RmUfhncURDl/X0Y57MfR91p3nd5sznuoEWrHuFlV1OUJ1KPM1vZY73iwX8ZB
ttdZeW6RzYf+3Wu3nrLKzH3SNBeQZauQiVHow0OEKUwIWIuOW2UxvMaqXQoGUpM76/LHZ2X6SK1v
eJnlhLLHjSuHC6lonfDRWd0dbuqK0Uw2sV2LTiBw4c553S/ch7oiGSVEN0jAlnaUpqveAhdLb3J7
HeBuens9+Y4BniTDb65f4oI7mlFS5VoIaADykmhasRDtLnHw8saPBgk7B9JHGPxWApGptQdsVxBX
bA+rsrDXEqWf9KJEsOarEosvxNSUwkVmsUMpiJ8+R2KDGZaNd9q9+f02eQYhmlghAJRdUR/RHEtI
ZtGHDTBfUdtU+vsIt6ND2Wvbv0O2m9hiWN5PL3+o6uj40OGN9kWjPBYgNi3kJdChArQYgiFUEnKu
RjtJd7qHAZMUH3ewwyHE0LZIVlzuBQQ7FL8K03yLzF2nn74Z1+vdj4KiYiB8m0nrIVZ2mXEoKQ8H
/dHH+1HaDHxB6ggZTGEDkutbjplJj69xxhhcWfLugYrX+NsFzXtP3F/TUNCaUKDuQjsWrKuqqzQd
wRktaaoxlnAKZoFrgG6Bp0TWtyc7HZ/BLJYWTgSquC6OPHIZe0PGPrn5m1JmMUWAbFQbXCH9d22e
h+QkSOpqo4Kjm/QcAMfq12jCQGH83qCYS49qsTCpvEbUsEgTyjUPuIhOurz16f0JpqQph55QLpj5
1Man8gijf+i6JdmJ9KXsf2jVq4x+BTBkmVDaaV4Aqs2zKHc2PNfiTeVGxtzf7MVw4UuGqCDs00w6
6dnXEzdOw18ygkuZDlc/hQarc68iGAFkbm+MGj0nYsFNBwoL5qG893SC9lCj4UVBDcVpz3xhllyg
++d8KXgPkgHpQffEorKq4ntsTK7RkRQyNA/V+MbI5k46biSwsP5SEjeBDlrkzWKUAPIPSNn4tZkq
2P7zxzEvD1MPUXX+YSJmIDvpUlrFModh3RGOTupNq8trod7T6iOSqq3ePPFmV+HLy3TuLNSm5rUz
X22Ig5OZlNbdR+axCWV06ynrCbmAEp3a+o9kQ6dGVKdSGKASHPxxo0UCLXZwKUkvr/j4bQaHoEmD
eikBqSgQJgrKs1j/jNNtm1+q6uhjPQghE2tR9kiw/tuY70rFlbxLgv5RS52QAtyGsTMS1Z2oBnOl
Wd7MqEU8B/DqxFwue4By5N2vgkZdCLgqbUcMoluyd5NJi0VH2kFCwhLmTt7fSLZa8GVDg2NVyMa2
PjSEaiX1PSVewudUtHR38N2ImS0w4EXPuhHHA7wkInTQr1jsoafIYI/FYgjjX08cLlBP+ocNkVLb
biKhynMsghRKJhhRwxlGj4O3aSl6dBSMWTSysOwyXo/iJzQMyg4V/Qu6xdGtRlYlxoTzhYnLCmdl
xpZPjCGqRRz+WKcYoQ4wFAw8sDbVjwqJFPA6j9ARG5kTIe/KhndCYzZTdBtC9qpcHDH6HwwGiKux
jqn6UlWw5ZOHJsz2DTboGZnZTmg2AswEfWv9rXjwDqo6XrCuiKJtSgDKaLv1bMp/+ONva10xWOGu
vHoV5yCbW9hkIrva0kvyvlLrAGdxOYyPzrsmykuUrwpoHt3BdMqyUxB9quq1IL3S54WruPXGgRUk
yxXKEQgFI3ysgPOHmWGpply573iml5HyJid30XxO0YdiH2vWaKP1lFHrsPKMWHXrpbf0QXwuVObU
KudjwL1FYCT7Q0Yu02Sd0qFcB0y9wvo4++8LGRVX9RtH1n2cVbIBsYxp+M8uqBnhE2Z01dASFpVy
lgmfsa590i76fr7BwHqA54ybc2AVezJH7eAjQiyvaugOJeKZAn4HaoMujTYJM8MOnxh5cMuUQaOK
us/AflHoGmCR+QvtnzKefrvjnlFzZ5Akh70CiG5W0UbDBJO+pRQbAh24MBTk4v+6ihVZ3fic2Noh
70sWt+VfA2TO5KkAU8ZFDVBdC8FXlU7ZVhsI3k6IUHHoKGpCD2nmRq+OfSQIbYvvSvUvItYxIY2o
qt7LxicG6EZUiN5s+mHnZcU5FDFeHWshs5wqNZrXbnRIomac85nPP/r8YdStM9oGd0HGLtywUazO
bRXQlpABhrorVJ0vogEI23R/qRadal35lVAzBf3/ApVly+xSst4040x2ASgaLhh4IbrWIDwd8FG3
qwQ1AlNTw8ZG53LtBQ3uOxYfEdAoNfzBGQFUk5opQJ++FfpeZXOAJNUTV8/8sLqDiDhu+7Wok335
oVLbTCySc0yvjakv/fjT7P43a5HlLYHtOZLZXSIh7GoNiDFJLXHkhlRuvRQsPJqeCTCAXWNK7O9p
zAWxSZmmGRb7wokIJEHxx1rzUCtzb3gVxiXsbXbGgPGg6PVrGw1Nly5T8S/PfyY5xvk/wR90KzbL
dfGNmvEkRR8B6nPpZVHSUZ9Vltui8UX/GfoIi1iKbpWKx2xfNOCAtJ3ckJukHmX/S2ZfXaBSkZcM
6S6Fpp9HPX1mrOpoRES2a0HfJ8jxJoUg0figB2LORFjKaAItbDtm/s8sRrcd/kDMxJgjKgRqjGPY
68+Qee0kiXUn7yxD28eZieGqp3LX+LJnMhjQAGoyq4JWOdwU4x8RbRPyHnj2+F/q5ltDd0OyLav6
HdAWjdHh0N8jdUawLhqN4ZtOqO/GZ3EX4P1Z8RIQ8BP8M8cLBbIqvUcWRiJGIBaqmKR7FCWkB/mR
xxGgMWotOLlzuhMTAC89pP2brcYY8yjNEaKoq5ynqeZLUMKP0uI6Ie68zxDKWpBC3Sj5Rvzst7eu
uIoScB9/52RpIQfAIrdoTKzwaLUFG3PmkStNAbO/6u0P5ARRpq00NqJr33tYEsBAdSVzfktW58LZ
XkQMt2CoBCwrOLJia5VBoQq2sbINdAPk8XPwEJ9B6GRrxTrmR/Csl/gRcrN2dSySJHTyJ40A/Jn8
DfHdNug+ez6tO+rXin8qvY2QL/K4T6vd8JeC67NGaVkiF5l7WbZsSn0hvxL1B9FXhzxDg36ZJiQd
7NU8JDUnmqao2ygYhjoGf0PI1KA5xf2P0EtAxBgH9qZKiLTCT/svL9hLz8yyhIq1dyuGWiIdQMSt
wEdihjJ1c+FjnkrkyTGtbh0r1FPkCKcwBlFT1s4IWt/DHjBTRDp9g/wtRRroy/nWVB8h0v0hyVfz
75IyTMkbfEzRvYEQ6K/L5ji2O8linrRNH5n03vrfs8eA/5UIujSn8nYpvKwaLMz0JoUuUk6f3Y/G
I3DFp2MVNzNEOwnTvCLSUZlXgCC1NCBXKlaOETkSOXxXzJ1HD7VKzv5jZBwd0/Fmfnma4nmhC8u0
HmUXNZQbYLlP8B4QZ/c10gQ0Xbtt7ASXOrMmhWFskGx5p8jm1JlUlhc/b9eILhMeDZ94vT1T3FGs
53wC4HGkUvUAdM6YlgLNzcjukF3Cvex4mwyOkVwSEhT9Aw0EIQ+zEBmjuE+4Z8e8HXcjIawWmkxm
mMNKZ3DfANV8a4s1vBc9XkNrwjYysoApNqPqqhq6jaeEy/2uludcXRZ4ezISZbwohtlz5wptJ1QR
3/w5XR29ZLavvuwOLFrYAeN7QZlhEwFda985LtKiORvttsruDZqA4bem1q5KLqP6nTC3Bd0i0QOJ
Pqdn/OuYsA/VxG1BakeTHxMW+TUHtmz+jxYdtdckn+uaPYW6Vn37QDfNhE5wVkzBWohwVVbTGr06
7gZtkFDIPFVaoDh6H6POzaurn7BF8rcFGVsx21lIvansrQedyuHsq1j2e66SgakOXtfmJrN2FmQW
8wGqfGCC3E424ynj4kfR/U3gbWv44Djeicg5dYPT6PcSkX9jPS25ovy+xP6hCY8mdaAq2RTYh0A7
281FN1mvyHs7ew5mshrppI3ipSkQVmUStzG34oQsc9CKie/O0JUhOabatdL+AtYSkvIsZpR9v7Ox
POrpl2hTZnAZAu4jmc3kX0canRi/oiYFq/hKC0LbYDJQLp0s+ZqQ0IZ9O3zP4w1JRkxhEPJuxqjY
MaVTvEuOHiLBTiWZPzaHxEgzWdX3qnU1sMI4QACZo7iBKga+8S0y3bb2V1kQ33Ny3JTLEB6D6YVo
ILTniXqjV2STiZVvklpqf7Tj1ddPJVU4DHl3yjawWDAzaToOPaSqs0LPw7eeEiz/PjHjaHnxmKnj
pfbJVo0dyWhc1JsdJIKQKbiXURzj3fqPo/NYrtWIougXUUVumOrmrBsUniaUYpMzNPD1XnjmKtsv
IOg+Ye+1UZkZJpIPONbmnwGaJlYe7s2NUe6ikO28lHs9eg7Vd4Lq3yxNSop44zlsELS3loPcwNLq
ytnLiRRg5k+z+ejii55S+K5xmu366DwFN6++C+Ig3BzVD1jQ4sLADGoyCk/a2ZYV95e05zkSzHQk
Hr+RuUyJSQreXHXqc6RDCIIcH6AYSvXYvmnvvu8uffkvJsaz4luxtQU6LeLZXBvb5qJi4ZezpQi3
mdgLqLuFYR6kxgLbobHg246vnvFIQDZA0Vm32kTQc7tOG6BdtcEMGcAkAjzBYNaw6k0V16zYfjwa
IVz6TwLRAj/rpMWDygOvcZVgZuBOQnO7ArTjolF1/9nge6JhF7j7KngbhoNdab/sz+95k7OKdvHZ
c4kQ+6CTiyo5CghX27pewPkC/atABq/xlzbxa+u7MPkxon8dK7RBjLtO7fNa0YT2a8I2N73JXoJa
PsJ3oRgMliROFBlE7i5rPmItwvzkL9PoufQ9aIOOQJrOhMpw+61n+rv57S0/GmYDxJajVS6Zjk0v
ukfjrfdEVmdvE7thM/nsENaUWHgyVDB2Tr2BFCMNULyV/q/Xn+KhY0uIic0IWeH4K8SdnxFjuMAI
j62Frkwy4Asg/9b9aWpHlCUA+ZmIdxgrpEN+GWCawOemsobmoNz/u1WyAOnFZOAuBf1gR6aWlteI
6/HRNEOzqdCfuCY+dW7enj0vZVdiN+85zCT8AcPOIxbNNGywBDg6Bv4Yk/uU2vWmnF5d5ryUy/Ix
IYvxSQcyTDjXlIjIG2Pm+JaJC443LbWaPQKYpWjcbTTBQ4JsV7UCvfQ8G3mJJjDdoVhJhzhR/N9m
v6z1uzOEKwIKaeVfB15/k+lgT0wcYWit+wuBAVhHdMoTAtFjtjVZrv4wwTFOa4J7GGTLcnDXY5Fi
PxHjWrrWh4OjNWUT5d21gplsulFYTTMOjwTFfSBhY+L0aQfmj+CNLQT/kcenLXa0Y1TnrF0xrgQ8
ZsxwC9FyFDX1u4YmrcYa3gV70X1xb0nELwUGhjQnvU3orxH7L6BouCrEaiIFHq15QI6tZpfXfLII
lq7ecNZmY/tduZD9hwKaQYE9iYxBRJFJFCy19nPUAW3Y1lHydeberB6Wu5SDpnAyOkNMD7yyVaXW
Yct8nl1FzHXe89IUNR5xuWuZoav2M+ueCQ66kCq+IBL7SWD69pFZOfV4zt3XGbKg+8cUHYGaAky7
3cJLEbq1Cawnn3AJG6mH9MOzy3ZDVN/8h9eusHb69NEXGDqZT9XZuiWZzi/GF4wGrHXymWS8ihAa
BQYjS5zISe0fvOyggy9zK3/TpdGl6pm1ZdqHV4/mUw+wVnyGrEclXsyMAVZsLSyQtVqMqD4v1gmm
dL/fuvmxR1ExZDsr7pYen7I+bSW67bE4aUhHfIZ3JhjnXH2XdO4jGhujx+kNHJzLnL+7verMC+y9
9VRj8CWFQUB7rlPQ18W9hfMezI934LdIUKY7IwKOsUM+fi4RpBNj/hT7+j7WM1Jk4kVuZvt0YrqC
VhT9VNG98Bh2ZN3BuOIyQV1gGXKjZUdCbxivwTEvqwlLzEzk7JZRahyrOrzUI+4fbDIdlE7XbbeG
Yvrr5JS89TMBkVtztvOa6S0Tw7bEIGIjaixY3JrtzeV69A2a3Z7uvgpL4sY0Uur/sjEdn+quv0Qh
aZgw5Hzdp4XbwCxa+k22pLPYaBZVEp1owL6I2qrvWI+FVJLOS4C1MGg4RSOvXxqVdaT/fyQh03oP
ssOpg0xNEbX0ET/kXbmwaFM1LAUZ2TdjB7kWpptrgYRtvaVmwWzHcAV0qYNvbVnaTqPz7ThAXi21
6Uz/S9GkBrzLsW38TezGuDvYttoLz3SW7Mwx3yx0LNyFRXtgJe+xU76GNJkGi902M5lZ9OsWKw7K
y6e+/xXw+6aKwjmsoEUw15fuxVDxckD2nSLUgeC8np3ZzPHWllTsPqkfjE2b7bvCXTnxQzDW10hg
TMcfJ4LMa32PFbqPT8cDR9NBvLbik4+qWRPpy+AO/0bthLBvMNE+einJbhAk+02ul68kiiBrVwon
oy2/izE59NKf9bHLvCwfrni0hQMZpwGMXUhIGDB+2qtfvwjvJKwC+daHXxOHNeA5lHC6W+9aturq
IPYOuLIb7mELrV332qCxIgwlgXWdvSghDpH0t5nVIAvgVMvGS6j5P2MVQc5DmjwgialDnIv3zses
WVD3AnciGNh0kEuas5XqXvQas21nH7Viq+KATTrKhgp0HCkPmHdR5rc49SLaHvsHVuuiiGldZ1ED
1yMcatuJ6XDfTes9YTplJl+dYNQeO79ky9I9GYBtWHZKTH1Rs01GsvTakDjWmP7hYvDedx3wBdwd
hfycEPMGshvZ0NT4y0EjheXNzLHcaM4SxQh+/jz/ZlY+VGRFZj+173370SzhIrDFUEubZSKrAva1
/qpguDZiYVMNimocaG6nETJy6UTNz3qrofa1+HgsxhSFym/pnPUZUK6Rs9er15Kjsuo5gy+sMXXW
b6F1Bylf+cfSoXKpX3zcQTHdS3iwOoQxhAEUNvPnfzH2cEsGxI/QB7P9jjrJOuzki3mrPeuLFKrn
37H6qm2QqvI5SxADK6zAnNdzLEYxgqnuwIMQBGQwqRvEGs497X5M5wtEo4q8lTKtuwYfY0JABaN7
2bOtzfCrudzLQQbSM4i2E9vscF7+8mI0/MxqkH56pL8EmAI6U4eqrhD22tuY2DGtEscpivfwCgkV
mz9usr3Bvl6yhuCPgKMyRlNv49iTPogzrhJf9mtjltgiymHPbv02VveEY7Ty69VUeP/6ZMgYZ4kN
lR9BcAlLVsidRKC5cKbRqPrOdQgZFjD4nQSqIF5GE6PsEN4atuv8j7yXXyRP7aIWDjjvNRNZDPN7
DwJR3QI4199t+sLGXCrU3k5FdnYOO+dek0PSYDUsMSJVbQ/3UjyV+dfk4GplvNtYPm43UtHKZu3i
XRAZdH1vH+NANFgPDVm1rvFE61m9G52YljVaaSy2S/OQjtdAtoeGOOWs1k8W9gy7SBeZcwrSbBsR
kQ6Z78Pq233mWUAwOqJR98mcQ+fcSt1kFYgulQGN2Wd/GlvFRNe4eaChZ3Oy8KHhO6scRF7IkUwc
MYqxY5TYWyXzXd2jn7fGTYZkksyYVUK95yJpNL1oUzaQterqY+zFW+qOiLS+CyaQBuBaEZiLuP2X
FdYpdlg/c1ilfnsjrnxpsfXuapO153QG6PYUMaCodFgIqjjPqvgEwF7BwAFc3Q3iByE4D8+hSW7Z
JrbGksuU0GDrYHrdGqxAXTwPZjdnjvzM2ckD9Wyt34a4ezaoefJJUNS1m9p3d6RxP9lp9dKGir7i
De8e6NV0JahaiqpaGXa/GylO/DaAnPY6S800qkKPuEWT6q7HtpaUcqfc8WDr3qbs8001dz0w6yjn
SYghP8Dj62BHTjpxDGI9T/R3ui1UKfo6Rlioq+gRyVeZGRfHRwbMTK8dSVi6pmgBKurDbLwFOjE5
eKjwue58DdwZZ9fIgRbj+ssD89XEZst+IurI/mRfZhIFS7jfOk+KdfA/L9RZUfTyofcbu0RhERCf
OxWXmMGWXa88PrFS++yyZ9uNgUazpSLfVEWAQXAGjvq5ahgH1tnfkEzrkmapNYKDH0YbL80vqs73
FXAGj8ctOSBKMEd5/Y7ilG6gvfHwYzRSNqK5vptudnHsbUoQL2J3TVGlQSHzGmrF3D+3MjgFIrmI
zlumA30biYgVZle2PXFSb4bKWsckFqZmvLYRrfqJvjYNsZcRGDXaYJ2BgMFNggle6OYJ2GzRPGwK
Cf8ljrCPBi4SInIcSpqemj/mD8scz4wWCh9+g2yLFeJiqIqLwqkpAfLkAWkNbA0Dm9UARbFgu7Fz
WR6U5YBWEP8+7boudOJKik3e7D30rCkmqxJmloPbHcgHlONNAJfGFfBY8reQBjWqE656RkXcT3mZ
HDxSqUQtTxSSKOqCc4TZxe7zVRixr9Lk1hjFtmnLVUldDmgfuW5zawPtpcZ927IVGDBAT4xKxoyz
OOhWLPpVzyxED+HMGasAfoqeK75htrIri39DJNhCWOk2tJmrqGBfknXkupCa+EO5NlayV7clvwHp
J88gMfhG8N2V6Mg9zKj2d1B9kB8YxG8GE4dc6ksfFEMOXMovtlRGmyiY3nyXbKtQcXdmS4nV27G+
akBhIdt8pT+yfJno6PzgE/Z2tVATxWHgPk+OxoiAWBoH+A8KjlkrIkaGXDk4LgsQsa/WHYPXoJf/
WpI2kwxdY1bzKSB1hg0RAP+oEVYgN9jaE0L2lFIMv44dpwfH9X8s+yspqKqldvct96SMYaOsAXO6
sRop/YdQe2g+oRRte2qDv278yaJly+UYy7k+Mg7C12CgfTTOSzz5K6n/KvdXc4KbTn8xz+ub6s9y
1UIikxhSnXmsta88+py0XoHgW1o4TXTmBBl/VdO6mnDJh4zNMe1kwhGBjVdjhwvVDchehy6ugT7M
vg/rj10B1USaVE9bmqGHG/oYwrDuMiVu/JROPlgmDdAKT03vArlTj2m0M6LTiBOmDIdNqDHYrOy9
YbW7Mg0PDnvVoX6xm3M3sPnRGQMGgY0jmzUqdgcX0hAeqzMOvK2ha0g3/CusQBjbmCspxVE0bDO7
P0p2x16CZyHCOGt6mIly8lGCnUDrYehIRruc/yltVnVaf07jsBNMVry+2rgTmjTRcV3wtEdyFQAh
AEM/jn31Krx0H3vTVZrM0ES0s7GBFxCYe5155RQdenTT+kjUqguSwU02cJg3w/AmvfFB0ceEVF8l
PrRaCymEXcCBiJwc/UKKA93b+7BmdMzvEgtmF5CdUdRgFgcGQRJVKstZBMlmYgC9b26je+7omVNS
evUg/2ugpj8VsXWVLPk6gksaJp3pVG3yUn9OkDh0vkkk6nckX9iSb4SGXQKyY1PVqH/n3QOsmd6F
Jmcdav5rrcE6Ck6MNeehZeVic0YoRL5qgLISGkjKk3NTRg8++vM4hW+ek3BPmG6+GIxXg6m8Wb0y
bNqKAvAqgqiSHVWGWEurfgoCfwhz3gLu/R3LDfztdYjIL2z/0QlSvconCn2MRchMLyqk1LZcFDE5
KCM8tbiMUmj3sTgUxncldzV3I+/cwRm9h0Eaew0cOht4AnOUIV1CME2H3h9+2oSBPfa2hGyWkExK
Q3JKgu8dqVs856Mto03BZngscLYOLJaMpzkOpxHcRuj5wrj6yQeyO12arrRJ1yO+A50hdR9Sj3D8
eMDkDPdPMT7SRnkK4CLUkA7KyLjrxkzxpKUGGufYd2S5eEqThQlmvu3oTtESOOiDY/3HQfAldR2r
ZYW1A/6qbT0Per2Zp7C56XYb8m5nNxbYOgn74jG0bzre2ggeUDDujYp6V+eyL2G3sNk8hnypVeW8
kgzygojzGrR4c9xsPrQjaHrRkUbnWcSw8Fj8tdZSUKhqhPawInsydOZWJiODnOFmEFobXTNOA+dx
NIKJVOIvyucVLr+YgwXCZu0MLOOfZCYwIOyrHfTtkHdGbT1kxa3ymS+F4y5m/epj4s3ifC9tNnNt
za45W7REgzU4DjS32mUGyXx4TEdFbx2KbzNXrzXHTaaZFFw2+jdLvKYVAkfq6yKRM+uFBVh1sOQt
h3OSy/45neyV14TvEqijV6SHIWtuPRsDfUx3Ws3bNuc/VOhlrOSFX+beiM9qGk5hLRgIlQsA+6tC
8am2RE7B4zOHcaXY/puzQUh4b3ZI4zqU+xxQRJUiT7H83zZ1IjSrHbAdcSOCMMLTZgTZa81xQxQB
gvJoOtoJWD+eYSF1gr/yVan8U4dXTJ/6R0jhPY34phLwPyWQvGLNJ7MTg8S30E4bousp2Jl+G66+
1q3X1qaCMyT+g5QXwm3Qy5m1/hbXV4xmfuLuSlWgV6ckTI30QorDs62+yvRV9dOhsjkfK+foWzp3
z9cc5uIA5SvtpTFg+QPrrLf+YRrGnSgrYHK+sVItY6UQy77sfbIC0CnqLVSi7NxCWfBTH9sDZXNV
3c0cQUsebXQi9poEaYTH/LTtDpZwuUIkSSYdhRpNg4NiNejzRzm6W1dH8OsCIKqcfZi96gFSlDlF
hCiETvj3AlxSpUY8BPOir8aCyEQKBZe0nHVintTkvsq63TaWde4jb2Oxc3TycGHo5b4Sw9qu20PW
FsiAkJgxsvyrguygKt7D+RJUDd7hdG0TamWNLESEu1Zl/aqST5l9TS1wk6pYA/jmGGLLlPdra5L7
TFe7KJmeg7Jc+eie2QIx+U4W9oTtC2ezNR0tZmBBJ1ZczOibMthGxFwaH61Ptrq/9KCTVro4mw17
kkTfdshVsvQUBVwmsie/94eXAkMP6XlQjIeJFgo6I+nu3MHOWcZgKiG599LZKR+WIkuYAmJIZQi0
OYwNx8TkjFU3j52/IpsljKKNSdYSZglbzF3D7HKFNZ1fsrBkJcICMCTNVi8U7jL/BJKm7YtrgHiQ
u/Y+Nt1S5dgJHMluhNK3Bhg0aV8ZXamJDNOW1TENvU0cu99SodnQm61hTxyIKy++zz1IrDfv9Fus
EVKWbR1Kko8SZdyA2HvS1b6MaiTGv7JFkS/was5ShBbti1H2l0zHnmLoF0t4G6cucXIN+8EBuZ+E
JEGw/daEcar9YBdYYuX0zU0zXIxzkDuYqIpRYkg7uySDT96mM8Da/cuNfpWWHKYoFVMmhr2BpbbY
ygYlLCW3U9VfmfqokUjn/qfDaLsrpoc/sd4WxYbwOFKc0/Qj4UYOoxFTzhAeQsWANm6/XDe8l6zf
l6nbYfEJWMDbhpptSAkGaN15Ff3FK/OT9JPFkN3FbKnHlOhFR71K9xkO4Z4NEBAEJmx8a0pxPrr3
mXSSw/lL4m1RvadTfBDt1YYgEyXjCbPHpsLT4LvDJY0nLJ04ARCNW7bC9N0s4oHybwYLKO9fiWTA
6tRjHLODUObdJGZLl+WrHTIjG9xVix7oadThCQJ1dRVqSArLwMlmx/90C8MJmEZ2M0SFlrH81aqA
ZZ9iThR/G01B+ad46brOAZsTD++o7EhDksyFmshj2GHXATFUwSaOCFIizVIAryjKZKOjRZmqczXm
V8sg4wr1SR5nz74Jh0CcEhmBr2oy4u8SjWLEPpbRj8wF3SyivpAtTeWkayZ4+wGHZF8AcqmMtzBj
ijk2s9oYCAbEWzvJCMFAyj/8dDbTdGh1Kz3o9vroMv0pN8koMcQDAm/NU9XgF/KLZaCkiY6GKm3y
T2He32wkwDFHm6a3Z+m51zKJzkIf12bibFXecX92OCwE8TUXp3iZgmdtpJwZxKX1DKz/uAiy8hoX
1mEMm52He2tCY9yY2rPmCaySDIaJurT67pJAnK5DmPz+5O9GiazRAmw9z5zJXkg0LJh0U1rdnSRk
5WimBQLJgxjNRZ0dkkFf1P27n7Yb6XBFQo9Tol60pCJGHEP8fiyZEHGH6WE2olelDtnX3FCfz4hv
g6NLbpIu2zmac9a4rJWUvPVEnYORijKAkmQEOQOd4axX55KPLfS8OoNJtBLDRIEXOosmm7XkaOes
mPFii5mdA9yQu0r/GQmNMNmrpbG+86GgJACL4c+Q3m3tOnPcVhq/ZGZiskB/5sC/CATA3jEE/aWu
ofDktWi6P0R42yZyXsIqapgu0IthykWfqlA4Qu3tzOLVm2O9Y8SaHTKqeO6DcS+1vrpQ+aG1wFzm
+JxdPNbPlD6tmd0uGnuN1LA/TK099kHw0Irml6PkMtbOeYyLP1ugCsrRZur0iu4EQSphb1qQEd97
vsmgx2RY2dE3ZtwQoFRB24qJe9uLLD7o7quYBdhNhv3RDNxDl5QAdj2ci2EVvjBIXspC4s0CFvzE
nfbUlRiHoo/eeK/He1VOmz5I2NMRlKqK3RzdRE/5ZFnhWojxt5U1px6lalVXRHpCRTdyqmPukx4S
OiRyNDANPeAUETYTZzujTB+1eDMt3pia4sGyBUBl+EgBVCaBRGRoSKhVdK6axzY8qr1bogHKM+N9
z1k1wnYQSh7s1DpnBO6AabJRs/MnjwDx9bL6N5bmq+0Th027r2Vil7Y2CBLYlYHhbDJP2zLAXFBj
bx2oVLGnbzQKYcZ7a2WqR5yb83oPBwOGLk5cLW32UTyywHAZNuXLVrLPTNt7w4JvHfLl50qtR45S
ifRgbOxzAxC/FcVn16q94dJqZ85ySstTBjfPYvmba39B8UiIwmM8i08bk46ZE/M7IfAh9ojmi4Eh
bn4btafWgm3EzZnHODrL+NGR4+MUBWGt+T4J1darvhR1ftdMi76/u9Q2dCs4yxG+tcmtxL+FJxUQ
zatXDO/FhBZIEXnu3Ol6/xV4+iLD3FhYk7W0ZNrTwD3G3SPhSnJfazNQgQ6rj46yRUoWz8KPpQLU
GdjkgbntsZHlLYnV3c2Nm5ZDHZ4soCTgHnX3MaTq05Hdthy3HvbIqtaWZUcN6JC+oQX/ysZdTOxm
PQYOusLsyZgqHg1kCSM/6dZg2pD+RJpHLNLsE9CjH4LIb/2I/7wzvBdV9h8N3LKnsJkB6cYBFiet
koRrNOXWDeHsTcRI4rUBR59DiWKgVystF3yVh3tL/6hwSKc8wAw/bGEMMN8mPDhV+dy4yd4g3cgU
wTcE+COLeLi/8uZjDulsfpq5ulaWeK4s4lbINDIRVaMQuXIxDEyymGhpKF+j7JI5xc1grhePjcak
PNjYdXFwctI+S9rDAmk0MhNH8z9qC221rj+01jh5Fg42JVsCjqKNhSZmsuyznXsbGcabxkdKhFzH
UVRasfkA4g/JCDYZE5vzoDPZzF0Ohy5k96FH1BAwb8ymvseVvTZ076WoaGzaZFjXnaRGtFGVkbWS
OR8+igC8Xb8R5QnxI1e3C11MtCPuZ5jrWWw41ApIWKRG2HsAoFrOuUNdpM/J29BGqI1o/4r2xWjk
s+33d0UTykAT9KIJGG4okLFDTuPZbxogTS2DO3rhS4YQRE9CppjN0edHXWrZ9DT4BOJ5sqA7TDdG
265catom1q5MLYgI7GELYwUc1VvR0DNjDO9p8COzB7JE2Zc4HIptHNKzqDd6zV86VHxCKMyqkuFY
BTEfhTyTR2b0wn6tWFek+C7Tofkxe3afJjkq1bQYUpTkcjia7Do1+MU8HJrlbDeGw9rN/ZVuO3gM
xSr0PYKpgVVAmTVoVxBJLycIAFpnLl28PwLKq41UxWXc1UXirvq0X2beHAuGVqX03wsLXCBlh9s0
7J/qT25Yd5GF3q4zKvoLnOLR4Mf412ckNW3xDNJupH7vUzS7pXvGiUf4bYCfrACM8dd0MLLy97wt
KdmsY22Ph6Z0D2UzncssvWZ9sgkyuGNmbe8i6xHCArJahLAugwsk6Dbb2MVYmwgUhOlumYw8N6G1
KOY5o1+eWHj/piUYXAF2q4hIhsum7oSSE419Fp+rEIR6TgBAqnnsqRC+Fpydq6mx74JzNgwKZJUl
nlEsyRjushhCVYEaOhb1Qavba180Z4Lu1iWlBNAo671MkUuUcceGXksWRe3hx3Xha5iroq/oU638
7iqmraq8MBU743fBKGC81mano8niWBcdvVMRu/SS2WdruSUZFx77Wr3aO1r/Voz5lx+r5ZS7h9aK
boy4mSmBZyFhErivXON+/+591vZtRRhjw2eIWZt/EBARHFG8m+W0l13ym8uMMDPtkKBNd0qXVyG6
2j3Sf/4lywsmUm0TrA3BqCiTB4eSKPaQJVYaC4iQ4XuDL5EDkpgRE6rbRFZwk7Bw0rGkyZCS1qMU
K3BlG1Xw1WX5EX3/tibHQFrIYc3wV0/Uc2kC/i20aWMkKJj90X6EnvnZO+AzY+RcI2Va2AtUilTS
oMbHmnkMOVJicv2noWPSmcOKyZ0uXnr6tFOWIoIaU5nTsGjw4RPj5wmwqlVtfjaD8uQO2V8ierK+
wccWslwlZkuwn1Otc0W8mBbvM2KJuW6KPXUqrgakH4a3y+lp3PpfijawmeSl1uFbC0hYzLeMlNT6
1F/YIn5Uib4h6JcCH9qzTVp31dQPVocrE4Y34Uq4kkL9OWOXONndUjOQBxnu2dSpL4sRS4lZ7Xh4
iMi0lZqdUUnXrBkvHdRknoMIuQwFa533J1O37kXEgZ/lpzDx11mu/yUaup4KNZDnErJuNhJXeLn2
oRkiucErarBbo0ZRHjoigUaVaZaJiC29OgjLnkb2oZlg0cY0DwEi3vtpegwCcmAjNYz4ureeqK4H
hFJGHB2EYB2VsPnTjQpB8XCP6vYc+3fDTHdS7w9RZH+TF7Yq3PhQ6lzIlX4yW1bfFkFWAn0ccEpZ
BovBK/+Ffvio5IgqzTkmPnv6kYU6sbdoTgAUIA638/dMTI/5URUK+JterPkMsMdi7WFtlTC6lHLA
aCv/6gDQQqkVl07rLyEmS83nioitkwPFOe6nTRz6dDAmppfwry/AbZu2ZWHwG6jZ0OKExXnQnEfD
HkvrWJaYOAsHD/IIGoqnIk2ZdXv0Sb2JHoFCC/SaeRgNfWN1KIZGAuBsbpKwda7dmHBNAUsZ9Bsh
vU957yzZm2/dlJQ26uSnnKjO3OgAplPFoCDvO+Mt8BHos08motrHa4dbCdJw5tZn3WGwUWB2Cxz6
24E6HdM1UYqtswxLzChjlB0bHSN066DOa3uMkPksgG3C/eSJlywm0A6L5uxxQqSya3D41LrxXhnD
o3Nn5UoRbHR/WvWq/xCuxu8dboQIzym8XXSLxrLG1QWv56Z1LN8b177nQbVtJ/hbhty7XXOdeO6F
gyolAwYd2iESjW/PAX0VjXfH8qi7zJzFXvrSlYxcXZ+STV1Sv+EEzK8dvZoLGM4K8nsn44fuhvux
m16ySWMRhf+mTO4Z2ITCBn7B6potDCNlsHU6wHvi5rBzAmDAOqLkjmBCGlxYMuiz+puD3Z+ua+3J
mepebL3YWVkqPTmERps+0Dy98z88ehCNQz7sHB8CHCrNQX033htnxrsRdHfDY0BMQIhj3O3JXUQF
XbjSbh1QpJHS1HHrq4eDyc3Nd3f0n0NGbhmh4BVdCgqAnVlfwcxin6hXlv2SgE/h6oFTxboIbaA5
audpQEzR88aUmXiJWB65WFNcu/pFovUWihjf5oujzCsunV+Lk7iI7myrz1Xs7JwBrn/0z0n5PpGD
FA43bwU52FZHI0P/EuXNwbCGEyGGuEtfbCNlwxmhL0vc7hiLOeYFlbiMyBMgvczXGbbbiECL8asK
2ADhbbWgtWiYAtkAPw8jL5VwF0PxqjkNrruUXhpcXGXuejPYSe2ngA/YtsV2dIGim11DsQoFYmr4
6baw2nrvpSreh4RHJMfXqEcdzZTUAMRSpCQoYy4dbAZbRUjOCMFNI7d4N+Go8zPoRPBCkhwQBqjo
edcw/Yti5B6B++sYnJU5AKsEVCCBgoDRPRs3mP5Z0w0rPO6JGomd7o5FAmq89U8YHs+Bcj8sroVS
me9elT/VcByUF7+Mhk1a+7eqixchAVyrFlYmcmB2RUbebzR8TiI6GlOPAwkrmeWjgEjSgplpui8M
jRGVP9PFViXBWF5KIIhLOMwQn2IdZIRW61vN7UAtssqICAodAkhQE5UqXOpLXKNGc7zoqmRzdiQS
UqNzSEfuiOZkB88OBlXLxoyaQ4S7Vtjf07xscd0Lvg3qs69qcH8Sr71MxTymRmGQho5PR4TXqWKe
otT3iLh5EkScR5p9Lb2abfq4DCBDWKxJYEw37F4tvEFtFf00ZY5Ukh+5341nUjfWA3I1pv27Eel1
G5GcwCuit94bqPh3rSYXC19Ygbwzc/yF34NUzRvui2x0j1OP1rbN2dO3+Qb1lL6sR1YnMZvoHBH3
U20VOf4NMNNJFnEe5iBvYLdr2lcqR6SHfrAVY7fVo/bg6xzMpkZ6dDYNF21IwR01VGrZt+a5+jEv
2Zi5CjNwkaMXTST5gb3fkDlYYt3Qm+m91a1bnTa7ssNBa1Lg1s0fpo1bWLJmZeZO0JOPliete2IY
Ch85S7/BEopnKjV/7RHD2ii0jxpFPCWgmz3NL4dHn4PiAdnCAEwk7xluGhbzA47J25Q3xAaKI6IS
/AdhdKlnpJhRsQHT1dnuy5vVMWpnLADaoT2oAXKIysw9tw19yoiIWrnsGZSZnIGOCQASoNunbPrS
ivJi5t6tjBnMVxV/ZtR/1zgrj6bMt3ZJuLVorrYT7jWy1J02eW1AMiisRBlRa0gD/H8O07Cakr1R
GsCviD7ZsyEDp66L1QznPdl+c1SDAfPNannucQUdYNTL3ZQiQtdEgSzfOkV6dvdl9emjkldCxxRh
4akDw+UC8CJOy7XIDk4jmgwj/QFDvJySP6/hR6p5ewBlt0Hln0wPngmC2MYpl3Mff8NEstadsJGb
AfZjh8Rom/vEZ1ERpc4u5vJ+Uv6nDaTZgVRQY9ISTvnj2sZ7l0x7JpFXZyg3sg0fpTetfXMgUVVj
3iV7D3ua3CepTkWk4VQHUUWYyCKI24dTNXfLyS5VAYSSahVVCqHFKMfiiSh2TAEDeg+f6zMx7Y+4
l8sqde5xjfJ5pFIYwULFiUJZhzJ1MMjO88g+NLCIemb1MCP/JTWhU/9H2pks141kW/ZX0nL8YAV3
OOCOsno14O3Z95Q4gVGUhL7v8fW1kDVJUTLKsioGaRYRGcIF4PDmnL3XNpX/qGzniYiHHyOljqk1
kFOhRejoBMTj0psHOGamP29c+zTx8YdZfhlWzRWtqZ2x8blq63oMzMYI3Od2dwxiuHcJ8zcbayyp
HKM99SVTwE66mXA0JvkqyClAuxi50dwJL4aIl2CbdiAgBhV57FZwTMvoQtrpzSzFS1oQD9eKPfEH
EKlWHCIYV0dTBfaQGVRDc+33GFXBB8Yi2Y76RsBDnKj/uHINYrCbu94vDyz5+2jyTo1zPrquADSS
qStPQGwroluio+fNQFZVV/R7OWVkalHVRJkqZjRoLgrccWrIlJiT/ey4BNC0uymrL52Utje3SUJr
dNtnsCwDx95h/kyJ8IJxKSdODuEIQnvpV2wXIWg5NeZlBANT2xQ+2a/MCM7n0np0UPjMIrlsWrDF
RYjYwmIvWJGN7HIC3MoZel9qLedDI+7dZDkVguSdWaC2adOGmEz3fejNddf0j5MAwdoW9lfZOl9M
zjmwXiHhI8pSr8Tz5bcpU2qF4nuKy2NbLPumpGEr4/wYYCac8lDtx8ZbtnkUPXVG4nhjmpdwGoLp
KZmzJ6clT4RePZOQsVbaDLNUW/YnN3Jex4QzGcjfm5hd+V6M/n5hIvIsxS4AohN1iXJX4i84a0X6
rQy9939V+eXyJXbIjA0X62foe4+V7be70sJaSgzmyWTTBTF9V2m8vBk7QOSymCeT41XvmuicfNXD
BJmUlQ8T1ATlrIz0S2/m12oJ76jxHTJSI+uxP0ac1RBW9g+QjgIwpsG2L4oJFj3MIxvTculU98rL
n6x8YEWfp1fR6ey4Js0PzWijuhpPYcNkOpr1bJ0g7egmalqQi+m8UMrN0xyTol2hmVvpdcWyqWSw
69T4WOYJ5vEEVsTQ0XdSBYbCKHfu2ROvOXPVQ+659G2RM7XORTyal2HG4hik6bhGqzG3deKhaTte
YARLrAqLKy811yob3Q0bCqI6ppFmxYxPBrSmbdOh1QOniGQ1wdaOuI/8orkcDZBxrvw+OvR2a+M9
ewP9STGyf+046Z9Zfvmcw6DwR4gC7cRDsC2r2QvSWf00Iwx57L5bOXbsEQcMgB5ANqavv6ESeYzt
WW2teoLiKO+tYXwtkgoNmOC8rcLoGI4pxaTioomQXcSo3BcyCvObPqjflWILk0qc3345XrXC/cpA
/cYut6XxU4NG4qdxpOC1TmbGgeACGaxiqn+QEB5j1etrFyk8/qnMYvnPwKHpJEBVFgN1kpmG4Nzb
gz3e5CJi7z4FEb1DyuhxDi6lKA4F1d44Tn8OoOYs8rzyvieLgdwgQJl2RYNJQ3w2ZHFfheUzyY87
1/jn7fCtoXoRULjFThsHjJbkFYg93aaEJuUriJm7kFxuv+D8ujD1Wpze+76liVMwTMJwX1RYmLPy
yu7nN00CWqorAPM9fbobX9jXUzvu7b68sRLcK+iPQl4Yf86D33a3du2eQcqv2nnTDuJunocLT49Q
pt8gZ23tVbpBE3uR+k2F+SXxwYcKU/xAtsCI8HbrkjZx3kYiP9Ro6Ugd7b41bf2DTTEOP4dMlgE/
2a6PYVW2UVucT7VHexQgk/H7+mLCzXk7CAQmqgVPRk0JAQRw8aby5nPdZcl97dUVBuISTVZGfml4
my7gccH5dxXVWkIJPMJj+xXeMTHBdLhWPA6cke3f20WAB7iUP/OFnlcK26OBjALkCs/RfO8gOUOp
RWuVR3o5cZox19UquX9l9rHzQw5wpvnijdu+vu6Wa9Gt8hMOEe4xIfg8RaW0Aas3JAedWTtIpptk
eADpH9FJl3RT6qdFn9z2i2NOdUnsQl7uTFNsg/KtDOGPWnsJQHsiCUqHR2CTW5Hmu6CFD+BvEQ6P
WIFJ+On1rRnvelQK7SuuTHoldH3OqvEZUyoFyLjbw0er+iuQVk4J4v240I5bozNW9j9jCMHrUeIR
oHUaFQ/OTAMVleqaknCdDwcO7Xh+U1QhRfgSQsMOPPTY91O7Mz0cNNg9C6AFeD5lhmcWGWd8zYYx
47zvuFdz9RbjrYoCn+PmTwv4JIEClIN+hHiJhiHfJOjrPCe+obTJJ8upn9lU0+fzGb5OmGyShja5
xTLR8e1a3XWG7M/DcRhzzRibAEgU1GwUfcFuvg30tkgn7C6dBlpxeap9ngf06dfIOe+sFzr1RIJZ
wYVzh3F0S/ea+jvZq7TuN1IfcoinKoIKjCkwPJUgzWHgxC+z5x2nBiHamXzl9YiaAGSzKxFccoRD
C38xURlXLKK0+DhplfHN2vyv6+eK5ICIzjRdxpLI3pL9IWEZgN7ptZ2yYhcr1EnsVzh4425h0RnW
wvOmQOVr588wnQXfApFlpvkaRecM4747UDkh+cwdzqdhj+bnrKGDFp1Z7JWK6sf6bNuLqrh0xQrT
KquvRXJyutsWSkiPfSOmwrWpJ9oj1UYXV0N2G4lpgwZL/Ggo6II+kM4NIRd2/21a0Hxct+Nd6uyV
PLihTULZgUPGmfiuOcR7FIWFPpbNfkDHk6xdHiTK6bUu7vG5+QAFOdJGcF8LAi9a/uiXFD1DF5+v
fXrMq8hnC/e57u7n+keVYiaZflSkHhgOFj71HqLFGl5hWp265JqTWYMtIfARHoDSB31ZFGeK+gvn
HWQn+UUyj/cCDmMZW+cehwIcMiyDmBMuDL9oeaizi8JHSsqRAXhQzX3AJ9D4hb0XzPSLum8MjIPn
Fhuktav8k9Wfmu69z26W9n5xLrB/IA/lqwjZvd0DeyJOIafmZtVbMTMHB7BHF5iJ2aMkgALUBw1E
qkcYfzRwizfMDW30zI54rYMvx1Ht4nA7lQi+j0t3mEJ2MgPq7LOxss8wqXBKRe9+WIVZdD0yj7WB
0VfE1JWRL8qtbKnl38OAcKCXD29B8uDpi1xI/IrqWKzIDFXggul3hs5lez0kX60sOywrlF/0ZwR1
oJWR7b9srWssL6fv3Lqq4EDV/lWzDj/qKd5WlD8d+y4u7+3pKx7JHMcqSgRgbAcmdUI+0ugtrY+1
80Rd0GUimRRjCURAesvfbT2N/6VE6MgBDmtHemXHEGKbyzwgf31r01aqOCl7g9n7LWqUnUBhar25
Q/CQy0Pv8gdg8ZsVgGt2HbjuaDydxfP1TFOKY9iujRDRDeDSqwf8ttvaxoGhaCLFZE1pMhwP7vQV
EskeYMDG4H4LXTYwHmfJ28a9K+Nd6B8SIAyLvHOm00DVY1mT2tqnAJVstzSsn0fPWpseX1l4o/Qt
Mvt6gi9YPbfquUTgZT3m6UqTwOOwyU11Vocex+Bv0NDiYZ8A/vS6C481ZiWaESuL3sE5Qvggv0Za
OwkfTAKJ4Ow4x2BW4PObY1dex/Ilpp4gYcuk2TVtMRQm59YCy9S+6VmQp56kK7Udundwoaq7mKIr
GthpiUpp148I4GOaM5uOEZrfReiuWR6l/72ZLqP5e+u8gUyt0eaWVFrS6TIr78dRoqw9JqsTdjqv
Z2B70fXUN3dhdVmNy4ZEt0OaANOHxRhcdfFLGH338TRMydeQz4ppawA2YVeXvTwAGxiiJ/Q86iZx
b0m58blzIEB+uRf4C0OeT+O8OOKnzU5m2frOF46wCmq2vLCnG8iSaA7yaT9neGRuRxSBI9MRnxjR
lnP6IkPKhSS/Tbe6YE/LE0lPNccqUkWyFoLNS7MuGFR+qY2epYzvMtizxzu5RA1FxwqJznxdj0+C
crz7zcKgFfXklj5AwD9zmhVekAFsqPy7sL0t5r3Ljj0AXAc/2PnSEt9Eg7yRKD0RkbvnuFzy5rJB
AWgBAARG2nfHDGtyvvhM6+eRuOjc98Z61dZpIA4jId/OVXReduK1xRljo25sTyL+LsDI9Pmd1T5r
y+HEC7jGZfHA7ULvteCrUARnRt2pJR/WsvyXdCZsA1hmshy1BzaaIi1b5yjcCvWclHAIzhvT7kbn
ObMk4rJT4X3p2tuKrBL7S4HEJuB43hC+hiZtIEpnXnkQlxMiSNzyhSTB5d6N060D3dILzi0+XlhB
HNS2DgtM1l8HEk0UxS6mlnwv/ebQFoDsGXHx/SqtYHjK0MGYcFxZUj0cR8qA2NOrEUkzXgdAx/l5
zZlcRl+JVyuzcw2QM0nuE/+pEqi47Cc5rCUrqreRT+TKnQ3igTY6/IIjfSQm3lfXzoBpOaj4r5r4
ccq/aP+5b2gLHR2acoaJzB1Zd8dXl0p6DnofawennYpN5ZWXVQiQ+i2hcPvONBvEiMwMUC3ny34e
6MZUhy6lG7q3/fDUOvN+pnLLqZSj/peScdhMR5Dth6XND2NxrRTmYefaFO6xtYCAO8dOIdwBNp8c
lf6y8vYT6HXoxxr9RaTxDvnipkUNixt3IUzRlPQs+3dhrl0sMMjTKTihmsfiy/qHQ6oBegAGrTcP
VvjWSRxbGDH9GALHhAO4AVCI83oVQ3njs4bjNEb6KMv6vhTRa0Bijqklg2c1mqFtQkcgkIwbQwgS
veCgLPHHy7O296/ochJvMZ1btfXQDRTKfdwc2erXiL34BPfiEJE8J2KUxUBSIPJ+RbHL0S+HD2oX
4G3LwGXudrcuvQ2bGPiIpScbs13jraY0oq8mz66uyqaU0CkD9Cx++og+BBAvMKjclptY+8dulRcV
UfSAZpm+KVoPJ8YB6+vDDKcB33l7YbtA6aaVe2DRMN7UgXNwA33ITECgWZD8QN91X5UMINNl4al3
68e5RurmUxW+7d02OMkILvAc+gTaV1O+teK+ekm6GsPWDJ0dcevMXsvv42+T/68KCPSRevYvR1+f
Jqda+YcLBmuXL8BRfNEV+RGtu0TQ4Hv3FBbWrdZhegzyvj7vNaK1uS0Qkrr2VVl7L0aICWQRQ27M
K0psoSeYxeGXQxxorw0/9ywdvReikmky6lHtvckNnpE50FhwOhCqEz1ZCIjUb/T5kkP1RyfJfm6Z
rn0Lw05eOXp9mrdjqfoL2wrrjVbET+kRG70nxTVFXs5Ty1WG18F3GnYb43wRs9HLcolZxtw4PoXE
iK3VRjb4qWksHiusxF1ivzkOLsqe9QPhACfUamM30tvmNY2aku5HrvhkZdyPFPKhi/RA/zzCU8AM
pOV8XhgwnbP7bix06sAyWWY7vOJt7Rwm6TrHJmyOU7xGEyXnrqsBEfkT1grF/dT5cD056UtM8QSv
rzktHHZmBPqzqOnh4QybV+ohS21Lh7w0gCebfs0ySGlSVVAabc8jx4JcAgxSBtPKDDQ+iJKfqHFJ
BSbFtXfvJUmcVgKJOe5AmBWkrM0Iyt2e4kn5NVbmfkD7F2FB2LbDcOgq/aNY0vewpj/Cb6OjM0E/
aa23KcLep2gSFJ391nWrPdz6LpPwR+RYT6ULDsVna+9YVxm5Xz1agVY2AO/Kq0TFpy7ijVv5dW4i
0BoRaZTMcYtz6tjYZ8o8I95B+ugXV/S3JB12HD1dfsJxuB80x3ITHhPwwHGCn5pkNuW1mDrbc0e3
B8e2n/MRrSTyH8Rn8TZpADt2GCgWD2+JV1xzOIYI5yV3eUOCedo9xi3npdaHsQJx0Go5wMjXLLA6
0CgCN3oXaIfEYKGhFcjDYObR/gGTZsKg4baFO36znVh5b2GKLPW7GPq6p7cG+t+xScbKbIIfRwwN
kDwdK0tpRRTlULDpKr2ySOU+bFTJStJZ9QJmieWZ1mzkVBkNrtYHpUQxg6AV8hI120e8fmFUWfIm
Ko0LFLjLA9CFG6cofEW+ZAtZg/VUNxVaWPLmG8pZLGllRvFryVcRdiN5bWcA7xoij7HLNoqW5kJv
+tscc9D5aaO8JMRBL60kQEpZQzB8Cfhv19KAL8Je39eDzmF15UlGzwrtb9CzabDyuTJfo8BDyEAR
TEf1DWfdAY5oadqUuUEDoVqbPD2vSm1TZXUc+IGLcmjo6ElQE1kWQTmIqpJkXSkHGpQXY5oPRbat
de6ObD1CNvpXrUP0N6g2PTjVpvVCUirGyFfnbjomOavQSI9i2xonh0WHgy4isxhxbcGRNEXOmL22
PiXmeVPYUUl5LEW+FHwLXPoR+Q4znaKWH5M1zMqU93HW622YTUFLGJEbIM8F9hESFlBGweLWCAWH
0TmCnSw5D+igIl9jow1dwZyBh7wTpkLnA4Kt5qn8udRSyNfSgfKBXs5OonRGTdkMULpVtvhaXCIw
m+KvBnwY0YnWVEYYAQs/CkMLgHGoaAnaQTRlP5q+9mD2t3YSTld2OqTyRs19sB66k9qw8cz4kxAv
p4u7hpSEk9dUr2mCkA91ihcirS5mjaS/XKyRtjcZD1RMz5QUxqXnNubJKmmPdfKQOjjp8E4YMBH9
Dn+bP3OKj+d8hqcijAIiGMo6AZbLJie61n4VgIwefDulBToxeVD9M3Hzc/KSjBxUqyln4HJRKGZE
qm43O8RlmJTZb9xBnDfeo3YkLiR6AyZWBMM6s/GdTTd0OZuFws+UtaA0yKvpRmv2l8gOhHAx16N/
zbJ9Fs0Lbw8fvA6mR1VU2Vr3dScTfOmGJMZwB8Ftjr/H2iRYUVtW1v7dQ1GJ0Yy5ozvNgzWvXtbW
bwQNtTZkb7jTEXaOaCTsnuakxi9JjVAOQ9oi16BbGstjV2AnH8+1tEpStOYo0XSTe8uLATDm0FhS
CT3e8R1yYexWCmvf+1U5PbvYObDSJipJPXRITqU1W5sJ5amFAtwnhg0tUMwsL5cmmKLwWBdZMIAf
CrsB9XRLkwZ9oleJaMdPbMxR1ktNu6XzrFXLk2NCDQeQJiuOP0RgBZinLxoOpRh/SraNXdcMkPUa
tPj0hbT05+fctGFrXRRtnxTTrrXG0LRXtuNmubfto7BpsetkzooFDeZMVW+D6cMlBvjU1uqrTIcW
qauw7dymQgxiMFVbvriQQgjigm4wOxk3sXxoZRBk/a4O2tJ27jLI4mg4LewB/U9Bdb/PHwqPjmPx
Q7VWiN42YYQsQPXtuKCm0EWxyd5UoFJxFaaRqqnzlm6BPmyscUHDwBGlwuo/Wzr310Tf1uufg3RM
5XxIm1H6E3KROkJ9zLZhoGZWYfpTzMxW5d0EfqPkuZ3XBUmKklf5ODlDyZEW7xk3rZHe0ksM25DB
kMdJWH9BJcRI29QIBIerAPUL+rMu3YN60Y+h7RKRNCn6oHeRHRFkMS+6oCM3SCjJzKEol/zZX7eY
UU/9D/VYflH0BtU7Mjsz/JAqc8n61KTNTi9zO1Uk9frdLDkk9UvdiJ+008PlintjKCRLmMZ3UB5L
dem4Yq0aQB9hAU/sZEkPURYL59KdGpb1mmkcn2HicR6qO85YO+qLJrmylFkrgU3jW5cDXdnlBOK4
g2bIfzw/LF2c3fOK4+Qi9ht3+KaFnJaTXcYZhK5IYFiCdO4FdzOFBY0eohPF0Vn63Acs0hV+f1Bh
ZkNNyywOuHrJY4iLVRd51FunxNT3mMksKIemLOyYYtjS1MMRYaTfwaZNMA5hlafR8dx2RYuv1EL3
6O8omKpoq7pmMTYLCfa4V3+pqJ4yhB1qDNJB7U1FYl6Sn9rN8xEHVBzGzQO64JxK4hxYpEeFMjX1
l7FVMbtp3pFFLaQJlxG/ZBYEqFjCIhxj+kboFI75RL45FvJyYexQx1z1dbor2dAQ5+ZmCVcIljIb
zlPoNIEg03WgQgbcOWwDevSZ7U1X2qeWfc5HUXn0LoYGFy9bbHR97K5md3636oEU+NC3nhuUe4j0
kqRf9IWlilTRfUiLLAGd5E8hmuZpmgHdw2SA37YL46CmQ1rBAGJIzztFBw+aZQjiz2QLp8bSn6s4
QjViQh/YSE0sRTlpFbQkqysLaGvexH2MSKQcMnBEmRelh0kY+t+5y2S2d0ji0geDncP6NvVpSBVu
pHV+6ApSAi+tqMSK7+Qz0SOsRCg4TVEBstRALIJLy1f0zW3b9NG7j0u8p/0SDcGhtkI5XyDKGton
okRSzF1NWkDWw8o4oZNyZMDkYbE8385prkAvCYJAKV6VacEsV8mUsOuo++4woK9kW5fie1S0DTut
xpU5xRvH7e0eaJMp832tbMxgVoLKhLYcx7CrxQc7cNsOrREX1WiNzBeM2fpUOHWtLupwCSqqHKHo
5h9B0NCkjJ1lpiRTsDhupbH4opqga1EZpp1qiAnp2MtaaimSp6jJi+6JT7VMNmNrkdhmYtGP18zY
c3KOkCJgrp7cabnsOr5xMekq3LadxvaKTaV/LBoF2Sc16SQJ5DEAySbjxQQQ0gEiF7ePSsaeBdzV
rc7HaST8NacfFV3SHO07DIMl9HJUi4hzvNSNx3PHZad4NrlKR1d2UdOmGSlZDrtmoKu/V4FtfxfK
W9a1bTDqVgRBira+GtDywFPzQg57lSCgaCyoaHZ23ui3JZYpro9Cj8MdRdjMP+RKa5SsWnfMTU1q
ULWVlj9mJwhuvdq5fCxqk7oV0+I4OaXLMCwBJ9aykXDv5zRl4+Z38j3ymuH74JcdPydyyAQQ8+DD
dClGcc3NJDdKqqgmDopJfmt1I32TWaO1I4KtsRL0GWNKMT2FPUS9cLEoz6kOBvGMcJ+4oMgnvVei
2jrT44JFNrM1YsCZEul85nuli3yjc2osZmU1mrVA6iXXSueTu6mAQhPl2Xndt7RVilYfgKg1m8Pk
GcUgkfgHU/do0ix64+JexnJCp+Clvrpf4oUuqxBIp25SICw3sgqSr/hFgKs4XRJCpq/zGUWHJEbG
RTv+WnvNfKcDg+lKtGl4rgNNtTtkQkGyhjafOq9Tl6QqhZrU9boExx3grf1WtjLNNpMsC/53Hubv
SOPZYLRI79N9gjHvqy0D980XE8Z9Gsvk7ab1GGMtCZmowBLI/htQMgNII48QlM4Ukr7MtFXvoSPW
73FWEbLjVkWEp66JS2RmbC0B7Kukh6uD4pPAXuVFJG0ilo2PjlBwOS1fS1iTkBQeGricRNd1uOqg
IkGcW/fsjALLdVRGddIAZLSa0Zq3M7MMf3A75qBynLTLj0XrlxQamcfn3dQL4kk6zOwFRh9NnnDY
2JIFyTI4GLl4Ee4KIeAYxNJ3Ac1jprB3+DthrM5RTF+mHRMC6T2IEDgdtV0M1PGa7nGykEzt8lzD
pcbl41p7ZnPPXCbsb8dN4oaFf4pCt/sOsH8oiP3Ga4btcHY5GjGuLFZqhR7VilAtAKoqzqvcaCDR
wHXhxo2pF92zeVGwbLLBgQ9cSiKXQ+UCakHxpImqTCM4hDgT2du4NjXS/Txkdv0EX6no9h3HsPQL
A7Job/AYFfHWV5aN+jea8uZorNFq3rxyJEPVzO0YvTZ9j3FWABKPv2chwL992Qt0O/DOZlmQlwGu
K731Aacx5hd0u8qwXRlwsojUq80R5uqcPfuIsFLWrcobLjtaV+NpCuwyeWf5zBgkywymBunbENEw
ZUdgBZdD7KEk4MCjy4FtYQM6jaoOur+BKtmK5hbzcjspAnjJKVzmCRRum5T7wXNldWcarR1iBvwJ
fbtf94jTU9Rz06YEfkRvpskjmz22BinNQI/aYwCwJ/5eibZgg1DHFuEBUUXal69i9PNpbpD+d8XC
sTQZrOx+HCoLYdlcCoRr0kzuDQkTejqAP8vv08GT+l45HQpZmNfhGxvCpdkNtDbUMRuUFz6F4EIJ
tulsu6K5E9UF88I0BUkAWUyVY3wYUNeBhuwbD2SDn41Xbjn08U5VUZlfI22lMhrjkjw12SQqPnNN
1dztXaC6Q52n6UU9Nro7xKhSxqM9FWmE6jfM8aWF68S19GUB02zRa1pCNqWlv8kaZwx2FYtc9KIR
Bvr4+FROgza1/Kp/QozSsm8PMXjQh5mauUNSqjTkY4Ay8HKVQ4fzv4I4xnFZMelj39oyg9Lefa/1
g2pXhGS/GTC4hGAYVYUhK8Vf1ax7fBd1RpQhVug6yvlNrc94PXisJpDQVG6W9LnmO+4RcWURojkk
D76aNv/8x//43//rffqf4Y/ytszmsCz+UfT5LV6drv3vf6p//qP6v//09P2//+lp40pjpHY8qRxb
uHr99+9v93ER8n8W/wUKo8+qCGN0BhcTTIsronibp0HnnH1+IWH/6UpK+3q9nNDa//VKnDgtb1b0
jxNT+gD+gnAkdzBC6sGtFZjkkcH8jNg7COrVaaJQb4C0PlBe48l//lu8z3+KWX/qv920qya0w25E
EIdAjEz8m5e2m0y4omPFVOJHkTd4OP/TazqubZTUtjae7/nm12sOU6hti90XDe+h+cHJHmpCy76y
GAKbgmUdPn5+Pfe3e/z1eh8et0/Nm+MnxX9RQwuD1f9oTYQcjIl29/8/V9K2+PXOimCaMkxQGAHt
0bnplly89JyVzyLtTX+5qd9fnKOF6wmPsUpd7eOllm7MnFLjFx7TxSY40+/ZeWngrVibsph52FTu
Yrb/8f3h3WHqcl3jYAf78CQrheYxqtB19dojNHesI5yCAm9sgoDA867/86tp6dg+o8TxHPnhacYs
4D4oVlIW0zy9KEJs6rMeqlNIBeovN/aHT9JhOXAUNW4Gt5LrGPq378Dqpcm7jmvh6xE/jDYlWhom
pWpw7Z2L5vnQhlO6nRDirodqWZxShFu7z2/4T+/033/E+u//7UeQtykFqzeyPUSDdHk8ioGinJYB
SGpJnSHGjvL5Ff/waRjbOEa7dHYUtMRfrzggMUNCyKcoc2rn5ZBUFz7q9Bebf/z6+aX+9IiNhJLK
x+jw5Sv567VSIElx2K7gCSArh4wC8500NfS0BBfEkLXVQceDday61iXxVRbAmZPlL3O85hq/zvHr
5sN3pG1cXzrmw2tORDSHyHyZeeuUOkEnMmLXWnuiDVKmZUNyNlUhdvJ5WyaXn9//ny7tSlsq5Uns
AP6Hb0fVrMRKUlMvnUKeL870RTblPcHNuA2pkGopgsPnVxTrB/Lxbl1Ak55N20779ofxZMpWDalD
rJ/sU1TbQfezdDIcJRWWfHY77w2Wm5+BDbu3CIV9TFpgYJlR/f/DQ3eVkr6n+L5Y8n598Z6CGV7k
Mz9DBOrVTsPg2Aw9khVp5q8ymeRd6mM/+M9XGcOiLn1f8dQ9+eF5D3PtckJmTVNWa75m7YSbvFPa
ocQCuZIoFsvxg/3nT/xP7xgRgee5QvC8//VC/u0DjtLCqxKHwdQ2on9PxkY8ctJzDgCDkaup8rtP
C+Pl82uq31+yz0vWbF5cZ73bX5+u1eYWCkDia8e8R7qXpn5fHiLt4M/+/ELrsvzraHI9tS42UmHG
4Bj+64Uan3fWI9SiddjS4qC+EWznnGpWEukc+snc73OW2ZumR1v7+aV/n6Z+vfSHERRbcROZ2uLU
Vct4n/EycWVQJkq0VR0/v5T4/R26WtuelpL9oPI+vsPFbfKxCJcKQNkcnsd9vZwmXQCumRrwoK7r
79ysbQ8E0TXwZxSYJDtI74Vrk0Sy+CHhGR4Wn8Clb7UMFbbnGSuiB/DkL2NNrM/7w/v45Yd+eB9O
6Uma4zaMAzCzvpF30cgpSbTehV5hiBN5jOnybanrYOeWiIgpj9a04j9/XH98Wq4ykp2IFNr78CMA
93h8WehoC3YjGF6myf460t55ss2E44EiI6CgvIki++zzC/9hSKwzmk03Q9gcHT8Me+mMfcPZd62l
ZmiQpy65E4FJEHoEyV+e9O/36AnNjtVztEMj3f1wj2xVfXw267mqFeQiVIu6zScA5EQfTBe1bgVd
5whdx+c3+IfZe70s0ybZDEYK8eEOvdEq7ahH5lh5lcbGhFzLObPywL5VoP3v3UZ038pKJAkwA9y+
iImLFE8+/kFAl37i/+WB/+kpwM9HZGAYy/Lj8t0gZ27i2sYY5Kfj1g7qbNfV9rS1OOoxhz+GvVf/
ZXCtU/SvI9wT/37JD589Besi6Vy8SK14xGJQX/AD8CXyF8aGAlW6Qe0oI4SarAHV357/+qd/dvUP
z7+u+n4JVmMS6dvPbj0ll20l2/vmoq/mkbCTrcMWcKNT2exoqgukQDZg6mjOQTX89Qzzh6cvOZSy
+9SCFcZ8eBQ9Gt2Y0yuPIu6QR9aTzQyEaH4Ou4ONRaLdJlNH3/bzMfj7lO/BBGAW810WY+l/2IGb
3o+seIVddktgX5hVZxU018ZC9ugJu7+ZWvJYckdnf3n2v3/cxrFdh08b5xdFuw8nRKln+jnFQFmn
GWCO9Sl+sqQvXFRCfGl/GWXiT1djPBtD98DhZPPhatT0q5FVm2YnGzMHVsB2mVB7VBhfNwBWkKbR
S7zopKVvfUuPl4pWIM0nF9WOZeCYUFC661cXS2eIKv/8DXi/DULjIsbAtMWXQEzqh7kHFj6EqCYm
/KFpQBI6TjZfzVg9L2XfQcGNB8B2n19xHda/DnujfQysHvUQWuEf96mVjBqgutTAw6SzL6l46+Pg
G/GXh/77yOJxM57ZR/DktfPhmcNXcCuCs2uQl5iQKB/7GvxHhDypf+9qDUNxKIIo3BCupapXfCbY
eT+/z9/eOmuHEr4j2DQ5rPYfnmw/BCjeyLFAZ1kL78KfUzjSSWig8mLdDL2Lzy/32w1zOVdw7lAu
tyvcD9tRqx81sVvksaXIn24k0gLuFk0TfDT7Ih+k/xNAVXhp6T759vmVfxtCv17Z+1Di8VSJxAS6
wDaaOsLwEjFgpe1oZNfwqbM5PuYdloC/PN3f5qt1ZQaMww6FaYNjH6Ps33fC3rhY9Ugqt0r/D3Vn
thw3smXZXynLd2QBcExu1lVmHXMEGZwpSnqBkZQExzyP39V/0D/WC8ysW2KQRnY+1n1IM12RQgTg
8OGcvdfuzS0Nrfq29UCuuH5DvKld0P2yO7f/ZFS980wRT3J6tygY6Jh2X1+1tQqRNB1jt6rnpBR3
7NsDVrACzBaqkY9v65v3xNFNnZfE0106X55zcq0sGKCUNU0KjbSGDVpa6QW+KGRBH1/mna9EDZVh
w1aUqel08yFVzdCFCUGmgZsC+ZyNRXbSHNwyGz8Zou9cilkbc7GU3D7Tnp/pb8/Mx7gPj6QF0x6m
hE0alY/2UZkYMf3px8ff6p0x+epSJ29Dq4e13riy4qAkJoTFlk4lKxrJq1mgNWKnOkxK/dNyEiPi
t693+sDo4mNjFiMI39AVF62mWStOpgSrB0Pzyaz9ttaBN91mOzwfeynOnpaTDN0wa4/aKaBCR0B8
nDTQw7S78JWLdd6husNoCdIFPvbOZtf5JR30ePvxPX47QPkMjjQkpnDdkdb8uH97nG4b0N6vMIpX
lPiDdZs4JHcnWZd8cp23z1I4rm0gjZzP95Z9Mr8UjdMBBmNmS7BDkJ6sRx70nDxNZ5YVYgbKOVqX
Y9/5+Ou9d1nGhSNsylaeflod7I0giOnEKYCtwiyPlh7l6hvhQVNwkbRhGm2rLnfNT8bQe/eU6YwF
0jI4Clgn43YKbLSPEBpWaWdjfqJ92O8NXHXxJ2/92z0Jhw0dP6zO8LHnstHrh+en3jSGOTrnPq0i
1M6OXRwhBmHBsOL8vLeF9uigy/2KaGI4YjrVb6yxLi5bB+tRHKGZRsdmoYBJ5RGZRnbz8b1/b3zP
Z2Rr/nwuw+tkbEUU6mq3cDDz4eMiGEv0N3HW3VvRpGiMOd5VUIwBkUGoqq49gl0mKpgIVnYff4x3
noZLdXgu27KX4LT0+iZxAHLhFsPeG6rKx2AryJXCWle05fHjC83/0Ks90TzCKPpKZmHeKWMei7+9
Svmo+hyZG+2gviNFbbbZqzRCDdaNznFQ9rM5kbny8TXfzsavr3ky1NwiTBC8RjmtzVpdpznp2KgM
nF2lLO3h40u9cx9//3qns5WWGuyT6i5clbQsvqD0bze0MvNPCqDvfiFpCKEzTQjpnoyZpCi0Emc9
NxH2J4k0ms+z8oFCIl5afvyF3m62KPPSWKPHRm2CPd7r56XZdjCaJrp5hURiQZMNtNjYoOKc/D6+
TgFo7dsy5jTVN8p2P7n4/GB+Gywc1QXVv5c6mc4e97TwKKs6qtsWS1bYqvpMpArvugoKLO05MKiW
KFipgM10kHKvIauaVx9/95Pb/HJ5OpgmJXZODt7pKh7kRFQgLCO8ryvKTU6j/SBiGa5N79Nq+ksJ
4vSrmrwSlvAEJyjz5L3osZGbhhoQ+BDV5yif5poD4NawB8ZqfeYOuKsNYwVnzsTpIFfAHWH/egOR
e6o7M7z6k3np3e/OxMRx1ZImN//1c6+CoYiQLYulr4+hdhcOLljcCslY8dSTcj7+/PhWn0wLL7ea
8rohLPaC1IVOLmeJxHadDnOC39rsJkY8pMzK9WSDDi0kpT/pzIhe3fWdT8aY8943dWxWBjaHktnv
ZOrzULoFlUQdZTh9jY9D0zaF5gPdz7wB3UKPo8GAHG2V8aos8G7gvKJWMUixT+gJbJRbRBufFj/C
eOuLh+ThCiUAksoeaLQ07OjQQkUJstxdj+iBwTYNycppSYzTXPcS+eMZbrv7srFutQJ5MJGFsIVI
3tXc4NeYlUhGXRANWawh1oy7OXDtSxo6RFWjwjbizED4DKR0CoPuUMyNcLxRiFaG+Clqi9so758o
r0PCry0waIRKC7C3ySDuu0GB0XBgCzdXoUh/1oncxFmMn780l6YNEzuM9OtWVVdxbT8gMuEkID4b
ZO89ddY8CiKCE7LhnEzMKekvuebSyBlKr4jOKj3x020VEEe0JOMtI3dvgMM4ZeSkfzzcTnY883Cb
eyh0fOdq5Ju3LeX0hvqE4Vboob9tG2UcK6FH2zJxszMC5Lr9x9c7WRbm6/E/k92OZHv3tsXc64hO
bbrZelV3eytPW+x8TnT78VXefitLt21rFgLYDqfxk5E8mRjkMgycZEpW41ZYg7kKfXIXNb9tL4mu
kOuPr/f2zWFLPr8xBkv5/Pa+niNGKi0+xgjUAH4Gf74cwnJNPNRAWnIcqE++nHGyEnEPERLS7jM4
e3hzyeP11fDoILYRvKf4z5ozFZEiIwgs3iRzXKAM42ELaQWu2zR+dRU+P1nJZkv1dlzoNu7GCY/N
ahCk8xLg5Bx6a/wVqoDYBlk4/2x5/uuTWkBcTDr1tn36HEZrMuy4A2ajG2O2dgvdprqYI09FDb39
54+AK/3rUvNN+207VQgPJbKHYcnsGoK3xqJZwZkerlWLWfXjS70zuihc8gik49EHPZ0n5cSxoET9
t6gdb1gitfXXcmoVMYmcHLrWUp/sFN++M5SzhMnOg0duGKdLQiv9MHIQoWFxhSmz7LI0TJcWyuZ2
9fEXO23/vDwvz6atS217fnlO3psmcGoIDrSycWyNRLTnzBlHKlDEQEwt4sBFpZVFRzCWW1fbuJiw
ZXcOxhrIImHYQgUsAWpYZME8ffzB3nu/fv9cJw9XY51k8wc3GNWu/TUgtR2oTtUuw6xXnyz379xs
9njSofk0H5be7LTaCMlog3qBGzDWK5VEwDnMsWnrfzwTspPE+OAglKAmevoWx0Hn22mOK8LNJMj6
0ZaZtvEmi0XxH9883j8OmKwtumudbt48EjTbyQHrQa3C36ueztBCeRgXyjCChPXxxYy3O9X5FWQH
wXaRsuTpvj+SScmaojOEuimMl8icKXYTCdSsMdrhBRVmejH0ubtyVaR2cTsUMy++vJu6rNkWua0t
dBwdOOUn/JBRIJKbWKYt/APUBQtUJ+IqyYt0/ORjv9yE17tOPjZDbD4fScMQJwuwwYggPgXylRrR
+NOPGr/WjfW1HqClFWYklwG9s4c6RVqnFenNPK0D/xto3Iaww9BiA6ZD/LnyhTccqrBDwdjKbs0e
bli3Xu5tchvYX2AnFEhbv9mUlNpWbul+x2WIeQrvCIRyR8e73n81ulABrw0O1mDYs4LSoRMK1TvR
C8LGEoPQOmUsbV2dxVpL8o34WUifPGTv2FbyV+nF+qpFlnlWmKl3RmraV86zM4mjJCgBsFKgj/Zy
0M30mDUNiBMrPsgRerWpV8FSn2xjWdaopT8eF283OK/ur3VS0DET+GVT2cOWiQhhooqe3Ub4bVZl
aspLXNs4jzTd/ESJdNruZD6zdYsyDlVj13w7GIOaPUKDfoCZWjFxYtwAqwldbDfvUfZwQ8MdOcm4
kA3RoMZV3PfJNJVatjRn//FryGcxTXb2HnUFXYjXC9QwGn2cz546igLROU4P9PKwFTZ2PIjNxzf7
nXmcdqqk0UIBYX4Z50nut8VwbqrWWkL5cyi7cVyQufIEe5NMtIrmdkoRBTsBmyPcLgvHH4c7+PEo
YQnGXAbGVN59/GnePnp2YcwHkvI98j795NFbzuhNXUAOcYSCMVoh5W1Xg+rU3qfaLy7IOZiML2Uv
7fuPrzt/ydevNNf1UBQKyRZXPy13ibEjjS6EW5N2PfiVLOxXhuy8T6p3bzdjLJRMriZ3Gx2acfJY
7WKKwsxARpIyL+0rOUQ7txkgTCZZ9YjbGmdJFXUgJHvc7f/8C1ITRutrI1fwvJM5S+cYAfqXS2cN
+DI0rskOk45/+fFVEA+/cyNR6fAy4bdjRj/ZFZAZiUWg4jq1Da8ACPp21GqgyEvqVvzZcynMPmTF
11QQfNj88AEHD51aaQHB8C4IJrIrWa+nER/wJdq4hVaZQFdWnQcLqMcBEmINu6tgE01TQ0jRsgy+
45lgptCXbUCGQ3LTTlderm+qgXyILF7jvuIQmSBNL/YCMi0QH7I2ANCW1EeMDXQRPdxh8FqmzkVj
DPDcQhKG7HOvnqlD5xrZBvKxg8yUKZplDoGd0Cjm/BmomABbvdlhCCC5IjWmcADlDiQI+F5y3rdR
eUjV8E1j8x1o3wkVSMJqafgRc/z3AE8dzlhSmfGAtfYDKVJ9s3HVjg0ve1ADlolRnsf4eo1Lr4Wf
5VuribaEE5nLHOQQZU1rvPM9wljuFRQPlunR/oI7C0zXvdWBUCAkL8WidJeQ60wfszBv2hafjnvo
SZnvS7Eop0viq/BXLVzjIibxKMf5O9wTHIN5G/Ya1hOCB13a3Qp2g+c/T+SOC+cXwZ2TuCDIbiIf
WzFHxGBnWBum4tmmDh03j3GLrHAtCWRIwa11NshovVzm2UMjy4Ml4XfF8SVyxIUBx3CKjx2Jmm26
yfDJoc+33DUCTXxeh5iUb/mttr0FjxY8GDxawry1Fm6UuTOFf2i1rZVs4tZYesyS7tKBMORfKL++
GJJtD4Elro5zRmvETI5NJg/uITQTRGeQNqrf9uUZ8BNdPuXQFeMtIFdYUO1BEQ/TdGc4OAKCS2HS
G/nNYIG86678bhvIZo2xl1CVK4tchFxB5cQ3PhF7/MWsQGrGt2H/SMIaoTvQbwwYdf3PYLrPm3MT
PwPeAQ4czcGJb0jDspNrM950GQns7CPqkLib8vvA6lNFTxWyybIhtScM1zaGIXQ4ZKFhj5nQdLkS
o/NE4sHsBbkorL2bxEtlg0Fm65YlDgw+MFzNd7u9IPsjBakUYrsexm+T/Jl3rKa3CcaIOM72aDkM
/9JLvtsQ1ouMfFGACLat3WdZDv4MHwQue5adA6zbXQHDt3EWfkRqVRttCufQyWsFdoRYGmzDWMBH
CxsRwahJu4OuDJTDXletvkoQAzbOVUz4Y5d6R6pk/BVbjMzaRB1PyVlL/9LMVziPdKhMpvZk+sMV
KIq1Ue2o1sQYaB3Qih/PVu9N+iAjhbQFB3FEXK9XPq3yzSgJEH7mZjieB1oMfJs+9SddzZdZ/XRt
oUQJ2xapvEO34PVlBjsKavoDHPgH+9xSCb4hsbSs+phbgoRpt4nXDpbwH55vB+eqrkkNIVl5wla6
6OKy++RA+vZ4xGI/d475MIKKgPn609RYdTs9p8oW+uRtt2S57YoUB1bq158dJt6efSlT0YE3PANX
Cyvf60vpuJtdnzTThdWSuqJaq7+dIuFcDUMBnoVy+D9+njgS5mYjuh2e6+n1vNCvhylv4NbRj5l3
54M8B74sPyt+vl3jcPpZHk/SoIjApun195oNPHY1odCsUuN8Uvjc4UIU02oIoWkR/Jad5wmrwD8d
rK58qeSYwqZjdVpIsKmN9B3GU8rXKtsZfoV5tgqC/cdXmYf867E6ayY4jtGApz6in4zVaCocrFYB
0gU7vQdncCRS6KFFybyqAHjbmvuNfbm7Kizrk53D262RSw2BeEqP/Z/lnMpTsI/LlmT5Eglr0tyr
RJnHzjZq2ogw6Ujz7jc0z9WGsNfPdDjvXxkLApoNmsinTxPevYicgCsLGyt4lQIDKX0izjBOi12k
CBTFcOru/Fq2nzzSd94PDhtsdDl0oMk5LR8U5hQ7TkiQ21z8/N6IoN2htCK/0JhElIGzmlG8Hz/f
d3b7nsFzZa8riNB8Y0AABKZFudugooxpTosQ0LQ0SnWAJU4WF9a+dW8n4XeRduOSf8FDAGURKT+4
9Srvm2z98cd5O9w81MhzW5OenEXH7PWbNFIOIvtB51BcOcG2NLap9gWnDY2xCtDIRdDIcVF6lvaJ
FeTNC0yJETM15zyiZGmbnFy2w9MyEOsZrBpi2ZB69QP8itVUT+Jl35U1wFnDGvU86tIOC+snU/Cb
5z5fnqOjxXuGwNQ+eclCobdUqAK18ugOdnuBIWP4jsDelND5Rk2YxP+YaFw/vtenPXOqkFzWQVCJ
aAE31Ok6FGC79JweFnmk+/WmHvOKULYufs4dEZ3FDtzD1g6hY44jmYEOGNg+g/X3yYeY5/xXE8zL
h6CLoOu0SPnP6ycuo7kDayEKKY26Bw4leny1GXTZCblAyhEUJmhnLf3aIAhhmhNmnI46T4/A9ZOn
8HoQeLxSlEnRN7NWcE84rrz+JBRqCMg20hkrTc0IRJIDNgtzv8a1Sa3kNYzDTw/2rx/9m4uePnry
fAbFlDJTPezoMRChYFOb6VO7KiklHCM/6fNP3rHXu5w3lzxdFUlCqTXdId6k1ePKXpdjUTzXmISH
T6aWd65DJcRj7UUiTH/3ZFWUjqps0FnsYw26Y3GjG3cSKsbu4wE0/yv/PX5evs3vVzFPCgS5Vehl
HpRMCwWalO3oRaV+cEyicw82Ao/mr8v9+ytTbv1i0n3Oi7EKCXg7+eN/HsPnKq/zX83/mn/tXz/2
+pf+87L4md021c+fzfGxOP3JV7/Iv//39VePzeOrP6wz6kjjdfuzGm9+1m3S/Jd9eP7J/9+//Lef
L//K3Vj8/I8/Hn+kYbYiAaUKn5s//v6r2W8sqVq9aCD+ZVGer/H3D1w8pvzuTZ79+L//Jwsf3/29
n4918x9/aLb8ExUNhQUO+5IXSjAu+p8vf+U4f84rjYvwFO2gKSz+KsPEpvg190+We9OTFCQctqK4
4f74N5IfXv7OEH/yd+Kl7Yc+F9nqH/91H67+Ggt/PaL3bdWGcdoEYzJFCceYZI+P/cs4LSh6TVdl
E/W8FY2MbmklmGSamZfrhEW770NBomIfhnjBbCO5CGJJ1q0p1mQ7eAuHnd7D2In+CEw5OYMq0TwT
+TfegUwY1vBHCO7NquR89EpjQeFjBKtnNv4Svo+zUNBHlgWHt0DzNnA9Rs6pkbNl1q1v2tStLDzq
9LGXBQ7Wa/rM+r7RNPfR7QOxrs0Q6qae2lvDiQ0Q4xl8DhtWZkp+8oZgHlYvECbLkE0VYmyKdHh+
zPFoeTDFy8kGGpHShTx6KWhnbIb2LUQqOhWytaloJsRVpzQnlw4cr7uAQv8jaZ21AxO2j0gWS4BZ
yLh+CHLH7xdEZxq48EfPeqpCSXGGwE6Of5TZl75qWm05qrkRhIxn3KkUEKklg+BpMvViLYbGeU5F
P0MCbSpBMveTC7f2uotI2ON9MeN2liW8xHGRNFX9lEd1Cgi7z9yvka+7/FZRlbddkIHibEH2uUPb
NqAuyu5AuIuwn2JypwYCxCziKi2gXAAKbYd0ADzBVBX6MsDCihdt4wbVhIl/LK9L2gpLQBrTtvfb
dFlJM7iY3DbfQ/WpjnUosj2YMOLlErLMoCACdLt0w2w8QmMgPZ2FC84IHSxhjSSJBoGEA20VS1kX
HPbRdq50YisXUrnNMZwKqAND7W6NBB17XcIYZQdWLrOxafZDbOWkuLsdnViTOrvDE7pxuPbXtsRW
ZQettcMhVh6myKDkMyBBjx1ACE1d2BDAHGtbGYkiBBlWLffaWOtORciXioGVK69ZNn2lLQO9InOq
KpS2RQqp+DhJYGzddCLayCWVG9mFQT6O2ZS/sjGGSK3IgVmGohdnSU84uG4k43mmFfauisLoYUxF
SIa6yX9MCQzZNrS90gdibMB14ajvB4+1HTf4MST88yjMLod1ISfrobbBWfrQy5Z+5UEuSYLh0goq
Eo1G27oLyEldelk3AK/1+2Pod2xCoOChv4BRtmhB6WzccJqWqm4CCPyGLLcy8RTOfYozi5xu4mOV
FM5OL0X1a+rr8oEur38MtQooH8DD4czSTMoOedff4b6ne+MVWb32UjO7g4Un1y4Q07OYYsGhbQ0J
W8yr713RT9fG0KEbpzl9VhmWaktKixEZtxvyWbMVNTJSKrxiblxhgFr1hkbKoWS+5OjCyFzUgrzq
HKnGWrebflOTuHVmkSl26PvKm5FXYhk1/AUBHnJOqObniF4luLfmn2TP5mHyYKug+7gRCNa0y1u9
6nrCagd1XZedPPc6WX2FesePx/38OYjfkOdxAbZpEUSF+BaD3FrVSQOfmEX6oZ55RX3jJdugEnx2
a+AHQRTwOxE/mEcVpLREZasgLqGM9Lr465edMQKthYoXWIOKCVeGLPDMQVvf5LnfbzNTzsG0VQDY
oEF9tAmEPZ2HUtbEpBSWnWxgQg27WjXFHYTTYYei0XvIofndNcCt9EWEkujMbrUemHskzxTt1iW8
6omJF432kqI/JgElKm1Lnyy9DYpUXYZU6ifoer641cc+RPvrA2xDAaXfj51tkynomIeBSeDBSHRY
52Iod5GmOd81wi6/J6FV2SsfNNw6NgBEpxaM0xVP2L3S7Nw+gARuCf1LkksAMPLa8zS4jiQ7XfWD
zX1E4PQYp6m39fyk2f91R/OGHmRqc0ejYMab6BW3nWE8PFReZF3XMp6J1bmXl5exJFtk3XsJYcq1
Lb2LwLRaeodzVR6ASU/6Yqlw+ff8Yy/PA9uPesgtBQ7NkiGUSB8+45LHpx56aDiXfS/Mb8Bzqq/W
pE07zWNAxa0Iz+J+JMCxlOAE4swiBXWwrHs3Mgtq6uHoLEkOKw9NrpDOJqNYeVNR3nJog/ceK3vG
B4/4RKy+8y+tblIPVt0TABmUpXogfLP62uspcJCXgY0imsKLVY/ZIYgF30ZHhrTC2qTv9Mgv+HLt
OBG9wMer2ToUa7YE1VdSlpt9JKvgxywzXnpjNbDYDKFY64HgJtamqJkwct2694BFbseCPQUMw9Z7
zHFlzRk1+D3DimSHIDZJDOrTlDUyrqCX90U9PM10xWVAcyld003kY2CcvEPQSmsgnvg/rarw+I8a
7jxiuI2/36PYVPNbXYK30lk3bvUOROwmsAmTW+Zup50FMa9xYPNv9bXv0Zj1Z2BDWoNlXhkkEtJp
MO0unVYxpi5vJTPY/GUzRgC6hT7UO4gPGaX4VJhLqisEiqDWYJqrEImCBErJsm/wsz6nplYRkNEK
89yQubV1M6AtC4Ry7nbQOvHglW1LpAj7onnu1tZDNZRqKcLKJ22VYtlStNp05MNNtzZdTPR1jmgv
HBsnOm6AmV6vkmaTEpb7nb5Qe3D0qSBHXbj4Zws/dq81WMikQymDr0cPC1a6oXkT2LTSvQfu1H91
9F77EgawI6F+SYIfyBkt98nkuoSoaSFZCHruAPYRzbcah7o1B3DYt9xUn9yUPuKk2bEA34ShO4zr
TMva63SCwlbqOVkBQ1/fZKVMb7RcyJ+uGPunjG/wY1DVdCXYbX6DjKrfBh2DMuFhPIRD1exAbUe7
XplknCD6hZLL24WgKNQF8fKJe89sGxSrsfdS1l2fBm9nBxExQYTWUDg07HsqJcEtBJ2ICIxGXlhM
rd/70tT2QePhK6ApySmxbZMvtQPnlwQuspQDFfiUMPRoM5sPYJIUOMxAp6f9kcQw9zLD6nFvRAXk
JO6uu8h11z0n6HzSl02MBAAdRKnMTeob9cHoq/5yHIjSS31+1G/N4ktH0hOJoSb6VXqHDbUZZpkV
Inu1zEmMvmvrKgcMp/dsaDg8H/LJmg6qE/UmrolijHw2MUSTFBsnTRuGUOsnHcAuO+2WUa3nhyAM
9S9tXtqcT1EQH9htTLSACNUEm1T51xYcx33QdcE2YuIOWNsEDItkMH9h0yt/ONZQHKkoeBu3FQUc
tiEEX+toA1EbsASTVatRVVmZgU2hgz8Hz9JLxFeHc1m9YqV1f3jwldWibkzQv0Ws50dZRM7RSQv/
MtGS4opdjHudxnTWelRiOLrkaHKuhclCHmPxYAILPbfdhFABxLmOx/B1PG0Dj7T9NqgRLF0WVQ5s
USMrMd+wX7jDHu7dqFg3yw31PzKqvDB1FqFR108+zKrzMTHcZYf1f621df7Uqkn7lgx2721gK5bi
aSy96mCKkIdfuMwB8LUJUcnj/VBqTIqTPpx3VRw/abrGalCS8CEDJ79BdOr9EDE3vuz8/Mq3LXvH
7kde+EIblt1YEZdRMlPlcOsXjZe7SC+q9MIsSF2jPezqV6UTzJCosqi2Xcs+zuodNtb0yEwnXSbD
ZK1C1KG3UZZVZ8VoElITNnIrBPpsVLZjsivNWGdjBD0w6qJmV8Z1vaSSH57lGt5yWze0q9pO1VpT
tn0gwVsspwKoUJqwLjP1hptR7739zDzexRPWsNrLoVUPqXE2kUX+jRfJ3NKIbQ59ANwsbGjjeHny
xHAPrguQo4uBSMJ9n7L89cOY3dBjRUmVCNgGkKwbUH2ddo0vdvrC0lGu9ZFtIakP6g7ZGWh2QPRX
la1MGrr9dOP74KvNcDCXXj4Rj4hRfJWno3/tNx75aSaRj1kFvMqNRHwhitzcmpMV3KlJ6WuXk9mR
8RNACHbc/ofROxnR2YD8yehIgstImtoKQjexmhO4yi7WyA/x0+bC7sN0BXF1+lFWlcm305xN1Y8P
qE3NjV8NnMOCzj2GtQGaPDOnn1o0xvsC3ORD2RPM6QB+h9cRLUprILDA6+pnsMzBI9ESCe9p5BLM
BPXUhl4CjTsmlQji63BeaKrcO5NHXkvLe33dTTIkMdQU6pfBBBBvcmnJ70ntJukSKUJI2w16J+42
iVOlqTX1FMVeyCY0Slq62h0rsih6FnfyvAH3J0n3c2omdRlbU3TbjKlzE/sRgU/6ZFnDYcw0sRuG
wbqRZpR/931ADwurcsjeSgJ5p3VZ/6zlDfHqcsjPAz2ACeF3YXkVtwyiRWOWhVr4orHuonBKLrNk
ssQ67sCre9PAiq+RmZvAnBXkoHXWsKk8g0ZYmzPNLlKrAKISFyk85kSWhpzLxPEVa1JTr1UKOnJh
hGPMDqMqizuDTN9jV9rmoY5MKP4Wm9onQxBduiI7i5PGyAmU8JvCv+YAHB3/JguPgxZstSAozsc+
GZZBPqa3IIAVrdtUBxitjPK+DTN3C1az++qZgLsXWLDERe5PdHIxNJsGzTVgoS0tS9w5LWFu0KaB
OFqaBiAR6+sm1fJk32t2Qeac3durEf9LtAn0WNv3xKT/cpzR+QXYV8RLASYGcqY0r9gM6YQuZPUu
T0p7n7KL+E5+XkBiVBHuoE7XGyNJfBwOgVTgmprW+t5SXjlURdmrlZxCeU7sqKTGWxveikQcCgJx
lRWXg0D9GmmIlRdUSvxH02MG88em+zHAo0ghEAwR08YoOXoZ+RzLGyGPfma75zL/Ah0hkLP2CQnT
isn71icNAtTJidURiL2hk0AbEE9ZmeaG9iMyNaAnbreM66BRK2DDzc/Gad2zvzjL3chBcgHsqrlO
+4KjMToTFlm3UsfG98OV64bGmSEL8qglJrVF2lSkzJpF/s0crOCXnjTeBfmI5r6omuAKQnTHtsog
TM2sM7B/thGYhxI8ILkifqe8JbglQIluTpSRUeXfMm2q74tkQrFLO6+d87P6+isASXcC2RgaF2HU
0ihtOwtcUgUj1V1mTersDa3W9qg36WK00Dm51cVdwIJLztUo8ovOarIbhCpls+EslAEmaUcyTNos
f4A+EGzHVoU7qjbEmAYGgt2KVDVGZriLzEg/xmYXzdYCTZ2P0STJESzkd31w1GVPFX2Xck6/683c
vpOsDpqprrGrbyQRc/eaoMO0YM5PnhG4mXvBXu8HBNymR+mttbD3jeocDVp42fSm2BLrB7kFIt8t
0Grn3jf06qKCDLmzyBZYtWkSeGQCR4h6TM4pc3w4DNcUuv05gRbNGlWy/6VV1njdsX89Np7dSTQb
oYauykrdc850OgHVY30eKiPYETYWAcNNCUlInBbATesGIOT6bh2VoC0NaktHqwnDfV+HoFSjZNhE
LcnKRV91h6aHhCP6OvoCrqI8DBpdyrUXm85tGenZI5u86cyauW2IYoJtjmp6E4/jLCbyxFlql+Wl
rUX9xnONYVhoKkzvBelB59aQVThyTWOdG/V0VHDIyIfPsZUqGxTvlIfkeKTusVVO/UCMhLMrcsu/
1hvSFmCNltRLxh/smBThkHV0Q27PtBEqqo+92SIHMULvq1YMRNFXU3EkPm28Ko0ELZip9P04Os09
62a/Vm1RfqmKJib1LIFxmwH0jhcU5MZf9LMkiV5OE56nvCmbthmTc6jC3rHv8/pHa2TTzqdDfVsZ
ntr5AzM/jU/6GirKh7XQ63ozcny8Qr1tbwsyhb5g47R2TJHadsLhOQf0Ntlt7tcYhXtTQkT3gitK
FM0G+qO2w3jWbqLQ6+1FnhGwlGlEvadDr34KAO0rZ2gImSX84Ga0KFgYpQ69o6DEjyh8tL9X5ISw
xsvskIydufMpLpFCZ+Srai5IdYgfQIgyy+pG1Z454+hTvajjZ3bgcmmlc+67LqvLBJ52yqIFOAS2
v66gweRIXpPRR9TCdb8UKg5vhF3J+zAknoZYdRzO9AFZH0bTeaLnWl7SfHMvjNhHQ5SP8SZD77dm
exWtTSdjU+C0/dk4Bf2+LQirzHSRr/SBDDeXOKhrzg7Es3LOHZ4RFlX7hjSIL7aWajtbFs3aoYj6
VasL8UOVIadqcl9vyOMjpk7rouuyNj1iZPo5H9FuN0EnxIPZyOZHHqTGxjcCdbRYlP0lCkntRiOg
gIJSGUv2uEZ8j2JXkc5M7CoMuVQd/TGWt61vhjcvjZZ/1Pn4n9bTwHT3WzfpTT/jfz9XP39vZbz8
+N9tDHoVM+uHFjSgI2SLsy3n7zaGK/7E46tzPiTIBL/DbLj67zYG+m/dBljgAm6x5cwR+Vcbw/gT
WiLCFxqd9B8AGvyTNgYemFetr9lnrs+gBw/XneNxxZPWVzCgFJJ9oK/qqKPaWRvauC/ino1vLnNH
W+TTEBw8ciFQdhb9jUr19LyEGrYbI1XdBVMrWBzy0L1UQek+UCPhHaLkD5XL6ZNgmdOanCmEqNN0
t4jXXcYcs6wCUW1KofmKDA9iLhaWQaR5HeT+uSoNYyv9wT3PzSoOKUpF1PcLaR91W43nQxq5Szyu
Ju9NO5x7o2P/nLxRXiVBqT1TQk2/FBTtDpwFok3EKrmGV+CuGxfYOjoe4yrtZL1XTUdIRunxursI
/Jdd5cFsmTXYi8ZqQJOPTnr4Kw2DNBnzvI+IQ4y81v42FHHyaHcZxVvPr6yHfkTSxjrUWdcTSpDZ
BEsEvdMgt0rZUK6KOCgPbs7Jq20185hWgnez0tNvRmybz+lg1ZtAk911H8fDpRBdvJ8QKTMJI0Ec
9UTtx8gl4ZbT8GWYD81FGRrpZtD/H3vnlWQ3km3ZEaEMWvxCXH1vaMUfGCNIQmvhAGbzxtIT6wW+
6teMIDtprHrVbdZWX2mWmSQuAIf78eN7r61Fjx0gwMRzHOIzZmISjlqdhoTCkcyE0m1Sg16WCTdt
C3WvqoRNG5ApAtJyooM25eMFNjoVmCXXKp0MHeN3hA981At1g793PtdsVgJwofQ55nHZD2Xk4Kqp
2iBcBjK5ouKTLNXXEyExW6XE4LXoZu83YQHkM2QOJzkn3QIXJ21YHizqknyYfALvVXelhwdOXi8b
uWFhbIc2uyWmRQbjQsbSqM9z0PcSOaeaHW26pTO9zMrJBXAU7W0hZvzQOlVN5oftCK+QRiDPJova
YofFzmy08CqDvM4MSDaqnihuBzGa47l5OFQqGWhk7ihe3IvKY7Eybwc8SLs1IANl5ncpaT1S2tW0
bEsipmRNkq8zWt/XXLLflLy+Tcg2JZiMWX4ajUX0NzE7pYbsBQFIbW81aZV8Koze6fRAUsm5s14K
9uVNA6mulRIiXQhwrBuPf1OObP4EEg3lXCuShItpgoPWIvUl7Y2P5ZbE8XlJjib2lEy5JhAIXhFA
BJ/BQfu2N6p7qQSKoEeZvgnnVHnIJau+GVBj3K/RCL5MWbInGKF/Kid2zq4wZOd6NMICMfisvRlz
r7w0ccxRBYYMT5Aesc+7lHBERnXkzhn7+7HVrFOoGxSehEVJJIhRIC3whDAW6gv7VDYPnLJmL7oj
Q+SuK7YhYqxlr0MidL00tCk8g57LFtYZ1fOUId016oxQbNrm7VUqZVJz4MC084dyAS5Y9Rmu9d6e
tU9jnqGLXePqFnZyBCek9c4C+CAxiExBuuyYHtJxNnedFc03LYTrs8od0s5o8lOVdSQ6JCk76LjJ
qU57rd1nZBHdCeKGgOfrfJw0Lz41rTw+GFKYaq6ldtk5K41qnwPd3CL6s++NfqmvnMgoLtYgV0GS
pNr1YLfOE+EPq77UlNpHATcj2hHtiBw7z2PMfzMNzK+qSd5bWSjJzZQ2ZEIZiCRee6hjLyJRgGZG
VVffWRzw+WgHCMheCOL6Uo6rAkEeKLPdqTY4n0IgNW7lPCVuqQ2JldQNA8F7pKYkvVay1F1iK46v
c2S6N449Z36OVphts2lU54yUsBtVNJMGn9TmcGWJM7PwScSg/6v12Svny+G+lgmljKUyPoZykj8Q
mzoec5KDdnE0LV6H5tfktIdd9VTb5qEzwuaiqrNINzQv2js5nI07ZTFCzI6W8ZkwIPmwxI52mMO8
/pRrdLI4BRhi4tmBsAaMIaqNJDNRWXPizarB9xYRv7FJysG5NFHaPRKTVm3bptdNfEiZsxWxId4q
zgP3Yl5anx1/dELYI+3I4Q03WBWLqyUDXFLVnbWjNRW+EbTYbkn56N024Q16/HwTlmSayinCrMI+
OEU2+ND5S0IN2C1xSI07p1CNfj8QubTJ4Htz7EA+mTv3NCLlHg0mDtdy12Vq7mmLoB8dm6x6HUyx
67bvySQOzXa89IVcH4emG67axRDPNGjZwFWd8dxwkLubOErzOnwAtAvlMrokDalEdqkkzGOxmn2T
tdTaOdARPxERkV9NI04PryZvah2W5bmfOeLpmY5Sr2sT/Zg6hXafh33/UCDritykGKaDiLv8Kadx
HCRDBq91kdRhm6jqeJfqvbhuZiy6utooZ6OT6TsVtX7ujKbeEPyBYr1MiRDt2RQ6b2Wlmsae/za+
0AYuvTIO5Usd4fl1J1LEglmy9Y3WkSeANc0K0a13+mf6hcO2yIl9FrbImUl16Wi28kD4CJwprzZ1
YodL1QwfrEXSt8nUC1JHmlGhz6zqy3apTNB09NKk+6rplRtN60MWjIiQPZ8BNb/FY2IEMwvVa2g3
8zcwIiJln9iSaaAlVoZuYq52QL/YlVbNREgtXrubxUbbqULQuir4snzCVXJfVSWTNX9SzibBGbRl
2sYvlIVQhESl56Whh2hLVcYsoa7opjFnG5mNjbdavrcNaLODZYvIUwenebKUrvLtgZRpgCbOcRl0
49gVtXlcCA3dqBoNdF0dQ5/zVI14jZAkubEtApUD0YsmKcaltnlJbbqEe7KturPSmh0bYVaLRZIU
jktzccpajAwmeYK79UB+CxtdeeREJLksbTFu2e5BKp2aGlFCKvLQr1HLULJFyAxyVAlVYNLgOs6t
Wt/2zWR8kdFS+XqYkEWQdHV71U/lVG4AAVZoAaxK4tzl9J9xYmj8w8lvwdMuXpF/RfXsyK6Whbrm
ksQ63lWwiCI/s/oTyV/CCaolNkd20pryqogh2i9dInMIEFl7ZeAIbxC1SsDgUrBjCmWOaYnzE6z+
mFMUGjxd81kxmP0tMgXdtLTnTSbN+WeZCd0zmt7ZtLGpBvY0M2cROem3fdOfs4QGbDwU08mi9XwK
ISp6FHLFEz0p8WaOE8aPzsq8KR3lDcEd9t2s2ON1X1vTmRSG9EYSHWVKWJCSblPSgiGgeJvsTrq0
2RJtskSLrs0lQtwR4rF3CcJ0buuy1/d1Xmc7Q5itn6DaOVh0TsigNk26yEM8cTiRl+ecCJNXS4ps
Pyn1iJxVYexGm4aehY7qGl1bFbB4m6c2cjSfffJIb56E8aaDr6UDCj/2NmkSDV8q075WvihrHkhi
pOlRzdvBL9COnFNMlJuRG9jEkqpvFpKCsEYAg8GxVXO0TEjvrDTVrlFGVrY6Snb5ZFY+nTTtAHFp
2NZ1J7/MfVh95XSWHFCnk5Qd4lWSwDWQ0gO5Z8FQpA6VT/2NkLfxEFZzvtVoOW9CeXL2Ngd+p95M
SchrFaJHY7O8tkaER23E6QjZiENAz5m8RBZyLwptAIgCqHNl6gsTQBcesl7RvJxekhfid3dtK0Pm
lFPLg7QWW/59GYgiiwL0R6sTJV62EivbuZqHbhfleX1YOsniO6PhPXUJ1hJiEJGk2M0d/4uzVyiY
djVn5d6wpvBISrF4oaKFfkTj19a7bZI539OSs3uzqpgEB7088qerQNOYXHqDcaAvLeoCM7kLlxiF
hWmLTbKUPkV2dySshXboUsn+2JLLJ+LG2dAcMPcQNaIAiZcetJ0gCrCYFHKZxka5kUxnvtNDW93/
+Qb7/09pITK5dXP6fxYWXn9u/8d//LgT//uf+PteXDf/hkLZlFfeKPJBPNb/tRc37L8hPMCe7oCU
Q0Rsqv+1F1f/xgYZ96Zj451lvTAR/P6vrbjzN5JLIZii9+Wff7gTf78PR8rorNwxvKIsIqvNZBXC
/mCYVXIQ3XOFObeVnXtLGsmoygljDiPr+YeH8ncl44+BMO8Vyt8vhDIZHQSGf9vQ9PWH/HAhlc6O
E1Z4KWvbFl5elDd5tVw5yBU3uGeONY3wv74gzQo6b2suzaoI/X5B6Ag4aDSeosyu7/0Fi7LhuEaA
GVg43fVb0/rCbvBky9Fd1NWS1+aFr5Bf/8cXpT+C3lNHko/xY5VM/3CX/0KsO70UhKu4n7lflX7L
xzfJ1GgMhUT5Xi7Vs4y31FpeOkt++esbfD9eGImMPUOG5W7TOiL6gfbRjzeIZKVZuhD/l1x/EVPk
ZfknTTJ/o77++SI6TSocXeSUaGub6P1FnDkxSGRE1Tb21t5KzzXG7XYZN396K+tV8PXiRYD79N1d
8sO7Svu8GyPZhvWPhmx20NvoCBb/kDnMA1uvgp6YeCIAf9aHe6HBhDhFcE7fK4960V0GlBCWuCrm
t7++m/VD/d/DfX0xXAemKZ8zmmDd/mADSQkkRllA0VlqztGYrV0qmvw37+Wj++8/L8JbRxrPp0X/
8P2L+b/r/uPXGCicKCewk2B8XGfWH8eiI9TEBDzH0hwTP8L+jFBiUw+mqCx+81n//HC5kknUCkwB
Gqrmh5f4D5orf3UV6L54qODurq6W9/eTxLTbiIhf7eAaohwjfoYG9/inw4S7IM+NdgJtJvUjfFHK
jMiZbUKHVPLs7Vo+lPrvkF7vJ951JHIJxrzKrZhr+/n9bZB8GIliBQNonDv/BRhA0co/BAN8v7Qu
29wb6n1cfx/ek5Oxb1AmSn7ygSnAHaImiZeQ7//6GX5EvayXIT2ZVjmsTGA5H4mInF9GibF+a4Y7
+slOz/y0PM+CktiVPN2VN+qJit7MPGXw2yyYk414tX4zJNfB8P575zeAMsX5ALcGE+X7p/zfE1n1
i1e7Qn+Z/3m/Mjr59xeFHdQjVWVijiXlrY/tTzygxzpqYP8qTw7zjzst9W+sTdp3B9uHWzWB8ykG
MxtWv4+lw78xDP/GMPwbw/BvDMP/EwzD+23O98XPxIyJ+5szVAhnbOl+rEn+25g/P5fMgAZlSwHM
wFaHbc/769b9bHMoiWmlmsU71tnYGb9lnf3yYtjj1sX9e0X04WJ6+88kF/6iLCJwDZI++0d2ux83
clJmj9pIUq4bJWf6dTMHe3+9nv/8ztBo8cKIBKA+55j7/e0gu20LfSavue6qEUZJb7uWZW0aq/Fr
ErISuf8dfPTnWzJZx2zsgN/zUT/Sm3Hx/iMAo59fExIAth4csAN44MD9/X0BGq2zgk03ieGvqfaq
tChh29+4z395DYQGpNrANqUUeX+NaciF3QuOMqx8NTuIDWXZfpLH37wiZa3l39cAlKvcDQWASam/
ui9//K7oxXHU+y8Cmv1cenF9dlo8WkohXVufyQ8bx4qk3fVIZMWdZHvkeQ+xHS1unZt7ta+//PXY
/MXzNdaUrNVZvzJOPrzDfyas7edB6WAgp9dK/4AS3vxwqSihoU4EKWiXeDD3iUkAsZB/GxD0y6sg
M8FDCzpW/1g7K2PPl5atg5LJzE0HUeLG6X/Dv/vFU+ML1VCPcSsASz980driCES+TBnQVdwkU32p
m7w8f/3rd/OLW8EpzA5UoTZdK+L340BHc9dY61W0Pg6gVwMq+t3U9ItLcAvfVTn0XZDkvL/EHHGC
pkIdd2cZMIue2WcTQdkf3obDIOZpMZ9DNWXr9v4aIlUnQ0zs15jsd3Vkk3dfDn9mqGdd5CIGFTyo
CBzSkP7eX+QfZNL99Li4CtmNKtoitoGYhd9fJbGSbnFWmOXCIbx20/7xbMffb6+9NVV3dO2njIRO
wULyHWWIZin7AWWYdc3vUIY/DWF+PcGQXINLsVH/MLE6WU7XvqdvtBjMpj2mEYxpKHol/6/f/q+u
Q0OWvizxUci7Plznn0Eo/eLt6Os8hg4DS/xPAw0XYq8aObqOPrpgy3IR4Xh/fjPgL6iB8Mfjjf/w
/qErz9hzmcLQ0/tj+qTNn2kW/OYi61B9txQh+qGzC4GaxG1AyB923m3cDZMl803aFq2aQeVAv/JV
ndlSPEvYof/0lhRt9fnTEsL1z+N7P6RbXURhgsyeqyVXmqPsQK4eYjv+zTD43u38cFdEFXHWsK4y
NJA/PLp/LTnzpxUW4obMsLcgbjFgtPW//7DCToRKW2kGOdOIlKe55bisjkbMYIgPstT5za1/bGoQ
6UNXm04FjQ3eqvZhapKI3Ux5yJQwLdHfM841W5svo2nup6I7jf0SICH8DTyTN/f97/3hiTNLEXbl
IELmP1G3f1yklFFxuk6DvFiNNng/wlC00geyIElBHee1tEUDYeFSDFPRd2c9i4zlUc9nAwZwE2Zw
KlxRdqjqjVLRZ2SF3dCpSHpiBMhJLI/F42CGHOpq2MTU1Ttq2G3q6smkYAQ1atADLL+cMCk7jkOk
fJ9Ax1BvlbmJuvt6MbvyKJfmuLymsM76oLZn2oa4D0x7sdzCIOvtMW6lCXzAXIfDThutPnrOOwUI
O4rEuj5TVtek6cwpDHalrKWU6L85MpOTkUXWeK3XbZ09FgRU4eVPurA9DKTtglQcZemC/zGJDoM1
WdgcTaENnmM36KU01FaKJ/UySgLi56drgk/mzVyZ3Y7M0DQ9oB+RdbdKDKVwTYDMpHeaGmci6mDl
HKtKqODHyLFucZUOer5ddHT2GKWdPWoG1Fo9kn6lw/z9hMHYGmy/lJwJfGqCWIIEWjQoqUs8U+63
YZ54RsdvIEBsBugfSdRunmSEUQe4eEosuAE27CHEATGOn1lRDoWep4Glmnnk5mWHkV+XYLXH5tR4
SFZDPyEkIURE2E57BzP3HUkbZyRgrppdJo7it3UvdJ8c3cTjpyebaI7LTQSvjVyWcfG1xJAvnS0t
ftFzXV5gTCxL1OwkJTIAM2j6idRNK9AlWccir9gcq8Sq2GA7hN2UW8JruNljg2HMl2HSQv4YizOB
BfIZ9x9fooIMTgaKE6hRaG0rImqDXgvx0/dy7mYS/A9yU1fBQxgHOjDCq6qNNeSnZbKpQhsxZ96X
jwQgzlsSTZKNlNS5h+uw22Pz6a4In24PM3pzf+6q4rpWRukMMNcEJGkoQYrpYNMY4eivDd4j8V6T
V1QgOy3hzNs8W4ZzrSEY0oy0IFlDiQJJGOq3btbVu6SMnbvMSAE3tjl6/dRBKljFhmdDYvP0SJM2
7A7rI28apzDn9q+d0/SHbpQ1BoSVbVtZx7g0Ijc1tIF4QYBbG6WS12SQsdoPGXJTJx2Wq5qPw5/K
eCaAMVkeHLUxwPgsyt00p/2p1fr8WFi14qpJprj4MUOepJN6cVNbF13SYSdJi3QQRS+fo2ayfKMg
BkXqyu5YyqAnSTTIMY4uwzZdinFXOKl8HUW5c0prvT+g1sPN0oz9yYiQN7RxOe6k2JGDReTOvrMN
sWNQyW5Lhb/NFsc5DrITn6ywfdWFFm5HeyouzJI8ubaLwTSMqkf+1HLOmo7edqqbt/wd5QGZ1Hjr
SLp8uxR6t3PGQmxUZoZXleTSPU2IdJNkIkUwXZvbsefDjJpUuoxF4xywHbFgmm13se24+VzUi3Q0
1H6+nUuluyzTsPhSbKu7jro6oLuvnaWZ3I8kMZODmk1FgLam2y91BvCrnm1XQrP9MmNgCUYSlrYL
TBE0GE6nuYh10Xi147Kds2x+kQY4uFXUmkepGBJfmmTEYrIBhq8qjcd60pUblfi3r6E1R1tlqcZD
XgvcWfmYBdEMRo1jeMVVrKY7pdIYb0fmJHSrOEaVPpKY6cwYvmuqbdF/1Mcxl5qtEWUWHB1deOks
xC6J0vG2a3WQMg7GjbZNSRbDhe1x7l0cDSjdJ6OKpiBphvqLYzCBuHKB5mUDc8S5VgrU305sxrHL
A1YO49K0Rz2aOEgfrMz+nBtjd2kRyl3zitojxvgc674tvXZqaexTxK6E0lfEVQtM0Lsq7NsXy0hb
yIct6RfoZiIUmlL+NtVR/M1YRlmBnK05l6qzUmg0afGkrKvHapGGkrt0kBsMG3XvVNeagrpMi54k
5lrZjeQxQ7JV6NFRslrsN1rTtNaOPoh1n2gx2r6yMsuAdZwJRons9r6ckvSyYPwfQRJuhKTA8lFV
2L5KowPkIJ/XZWBYJ/oo5fMUjtEDYTbdY4ux+WaZltX/Y1uP0jxkL3GFHc8ts9DEHokTb2OvSns9
MoZHhNIN3vJ0Vf1qOoJDT2ts/TFpRPLQl8ULbIT5LkZteKzqeFsTabFUpEq1i2a7OnR4jHrItmAT
2SCLybPbNZV5p6eyYFRlG4rEfSaqz5kub2yHlJ45NM9FqfvaUJ7y3L6gJu48E9mWLXVbo1B3FgxV
T7cLe6P07f0Ytie0HofQRqSuaElzHLL8KVG1TWTZV2Y+w/FobMlN6ilYMAhp0WIGAp3XPm7K44jH
DgjwZENPso/mSmzhMNsOcIHeKGl1OyKnJIekLGW/brvPw7Qv1VzxFRIUQbJMQSROkzHuUe8+5XP8
BM5CX9d0zcvK5KRjwfAG9GeA0jdNY+/keqNH6nFU30h8QWTFQRhYHy4utcaRblfmzkLCtBt77aDf
TWL25b64RKHYibS9p0oItNni10QHJcxvxmm+WTTjbspxqdJMseijkJG8QQC2c0D1gDSwXCPRvo6D
QdSLuBpC2EuTinfOfNPk1vKRXiM/NKBzqLOT8ysieO4GDveKlUrGTcBoXRtgCN/lNOUHpQCXJtX0
JMm2kUo0nxEGFJ4Ul7aPAbn067rc6c0U1Kr0ddKgRjgTBCIsnQBSEZImZffViKFGOKX6oirDt7EL
b50+AjFMDtNiXC0x0xaVF7psyeskosThBKSeUo7P+EoUVzakJxPvgjvXxUsyYsRV8jsYIDCBwR3U
1ujKSNXr4iufyKZLWbuTSD9kk+Qh7FUAhltPSD1YwbPmFXNbIChP8jDMVl9yESDkPRkkt4PntQNB
SgMJCPspbrZ5FL8WCL8RMbuiIQSxn4EFWjIUEwVVYB1YGgjnBBz1vPQZ+I/oAUdBtAvbVdSvgw6p
05OIsDvX6XxiSAaLHrrl0MVum/GShXpGvrYH2HWjxvCbkwzlTdhkx17CNjrrHIZqjT67mOk+N7YT
DPp4zByr9ppmAGodF2juy3Jw46TeYMe7wy9zq9QQFKM1u8NpK+nacYhhD60Wtwk3STJ4JSgaNdUN
5QbP8RcQRJ4kJ56SKZ8kCzmexbzvxU59O6n9W9lWAMsjYXlGJD3bk3lX1LjW4g5tL7HYsS5WoIy4
Auq4dQato4XA2xKj9UVvxodqCR8LpXtDYh4B8ewO6vDWaiO2uSzeLhG6VWS26ghAm9Uq8kJVfCvL
F2lZFmbsu3K2z6WTbYvFOGrirrBIeleqyBsT+s1MJyf+h1tm5YReVX0NgOTTkNuPSz0D9cgybWsk
E+MwkZ/TTLlCWnq2u/FbvAbxjKldHYzQuK/t+m1CsoowWgVxytNF8IjEOz4WYjUAOgBakImnlde0
AiNAr23iUn0kWeNr2sysXhejQnANLW7pn0tTuGpvfQkT6VLykNtpOpip/jTVhbfgKQpVXoAluSRo
nbtIvrYi6JdSccaL62mCKDKbaTYaGYDEuyStLy8PpgJKQkFdispVko5zfAW70VfYcaUUjeDVvToE
yR27hq54Efgs0Akb0ob46Zc8Kq9mNPEVPpmi9KoFSANstKWZNh0wGRGPe0FfJOokMi7oyipMWUsT
qHJ+73Q5yIYpUMrSW3JsO7HslV2F06FnQLY9nH39RpYQiK+1eXctos+jDFS0elCpRtoi5zs3bpsx
O/QqMeVCfpSn9LCoziaFiJGZfYxbIjoNyWcjvY1CPqtm2QzqRKw97tKpgK1gbyujPOuLjjfoSw9k
YWVZEbNCqJHkrqFzrfWYsnaCh7oroy/24njwGe7n3PzctG82OlMXdlLqhsLcISne9KiXE7sPslJ9
rQ15jarfZi0TS/RasmMZHOHHxQOhbvcjUIU5yl3koLssMbw0yzzTCbeZxngvF4B86mdaKe6QH/lp
MSJZkEn45R4ptM9lWW/m+DPV+IYUn82k6duoGuHK1pDcAWSUJLXoTRBazn4KuzXuy7WpGdUh8uum
OEiUHKSs7xt4bRUEfOblBwqjPSJUvxVhMNindM5XZbTXY18RoG2gsLti7ryZjDqZbLq6fC2pN4zo
W6KOhCqEG0UI38Zgjtn7oMovIMuCedHcCn9BosEI6F4k7URHjdc/gnG/xz3rjkyGYEVUZ9kjyvUL
S9kOa+wzNLmOkyRwFtsGGkPrzJeheiyg+uV2WPtxfKJcG7xO+9LMLHssK3XR8ChHd8CoMd+pwykX
d6XYybjPHLFbhn06Nb4hCU+UocuOfj0T2aaUkFX0xkmCm0EYNJZbiYEtS5nXKmGQmeDwqoutlxsz
Lz2S1D4hUDzNpfZNB3zPfij24Lt4gzr40RDt+ly5Jzsp3cgtu7YUfbkyjF905s0oT315zCkfaEQp
/bwpGpCBk7qAy+tSav+Q2ARRH8bIOqFvuaaLQEBh1npq9aVt56tuOktQFzFxH1VsPlMieSqhO4lG
pMXcbjvWXl3cWeGRgyQbgL1QkWrTLhZ6kOlKsBIGDa33wAf5QjSgTDWPOR1CorldQjZrq8YaPmVe
G/gQ7UCBuq8u9UlWPve6cIlfdFtsB8SY+RUtjyKydkv/GUsb+H5nL8RN0j8aRs78eBVnuGMcnxp4
o/AV2V1xItZu0i8RmpuuGWNu37rJRtPX6qu+OYzyvbo6vRNfZ6fXOh5QkjRq2Rc/tRXRmXRLxI2g
vIiup+6hzC69rgY6hARDetPpmNQUVLYSRDT7RlsPlF5AZnpEXYes2jWmfKeKjrHhuDJbzIR4i8nC
CqkX2xj7XhfpwQIpRDVrv5hlivrepZ/nq1rO5/KmjwRpZJLb5nwhMYF9A9HDJeWrdZJxcSSbbCGU
Mn5d2qfa5CUvWFKgVkwxTzedPQhPrqRtl2bP7s3VAKsIbSNUUh4wSubHvDnV8+dSyF5Nz2aJvtmf
QjhbRnIpk5WA6SG2cRUWwWW5KHHmgStLzMCaPiXycQjxAgUmqn+TTmrlWWIr2q0esp07W3SlSfdg
B7FJCXYwm54/uins+y6/x5Yw0g8wO0hFCVN+x370q05jSlsUj5SHUYJz4lxsdQn6aDrQBXQlHTBi
Vh4qVoq+cGgAtNt05ZE6xbHV2N/O4yFVVS/SzC+tyAhUiQAYsNZTf9ac75R82SqZC19MwjmW7AIO
fjvZkkf/HAwLxYcxUc/gD1mKk+7s+eYmB3aL3Hj4vTw6c08ARo6ymu3Cpjt0CU5OM/taQTbrq/br
IBnnSCXWC6dofz12C8CvWrs1ncWrtJTYuxGSe1ov4hXQTbarFjsj9mHaEBiOizClDQCB0rDS67I1
D0VCklsanRMNPBbeyrBucQClW8o+GjgbdKSb3NnF800fin2l3ev1g81wUCjgF/UuL0MCMtMABtgG
KCMQJ/MQk58lt/21RSUJjJmNGUUBVlgkkftCvrLZkyn3vXEdjWeTu1Y7eyctKvPQp2mW3EGXzln1
MirwYiQXv8qmMJKnbmZuX1mfZn00xjsplQIUiz6nO0SXWgfTIfF08ruOTbTxLFuzD09VMfFEWQJj
YaBXu8J8xihrhcRD4KnFoFlWLz0pYvrKtOkCS8Ig19g8ltqPmptKXr8y1ovoro4fDflZNo9teBlh
RRjWZVYGAlyCob5RVT+li6jMB+pV0wLlOm4V/S3L5z0IDK+i59dN9zhrPV3L9t3obNSMb7eEz1WM
rtHrfq7fD8tWd26rzvG1ELN5VO3VaDiO+pvSkGBTXXTQS9Z2zqOzs7yIutxqGatcNdGe43nFhAAt
Xmlc5nJXJg8W9lXlzq6eNWZ+k00Z+CHT3qXhHaguz0j3iwLl/1XXtzooQuWZDWPYbSFYuEt6YLfh
glb3RLQboYfidBcPiXMBhDLrPViU3J+GzbIEBl0AAlK1OA6SNFj6WzjrrmHgRs6xrdMYDjqz3DJC
hSYHobBoivHhs6BCL1vXarqNYEZyYJGqsVHS+dapoNw6Wej4psbiZUf2c9KPwtcyvp8JOlNCP2QJ
y2AqnYdFG2/kin0p/fdQ6g8c2hzIgNz29VWFx0st7mY1PuTmcl3Iph9Xsjfh2tJzeqQT4RU5DdXM
+VSI9NWiApYiy8cyjF7wvMjPg7ZXxJGMJcyFcMrajUHeRdVttPaxsfDf7LuOglO6Fvopau5FdzUV
z1K+LfNyY6v5WxIzUKW+Ok7oPBXMW6KjbpRLbHvalg75p1mYWBJtc5MRiVPa9b01U9CN2q5JMQ4V
2TebTILOEDcUdgeJjN4WwSbLvIdhe1cW/eoSY2U9tbU4jN1Y+sCCAtWmqYDPMxuIA2omj79n38tf
yCnw5cTcr9Z2tZ6/LJp8i18fjziqlW7ZmlLXwl5j1q2018iKvUj07lJgWpeUluGQblqiS4eQ+cXq
loMIFzeZU9WF0k3+8fUwB0rN83mZCLs2wS+piFJ6Ysz0aN7nzb2WPIQ19dLs93NzpU2TVyY362a5
qsYdTu2gWn1V024pxOdUovgfV8pRGUjWeMhoskV98WTLM5bsjZPtUpItpVKgqR6uu7SgIm/ss+wk
UB0L+QJbye/INh3T8bmQJJYgYzvIrR/rX8f6uFBlW8V5gZhmFtib5pOk1MHYXEXNnt6Aj7vNnc01
spujebm75NP6IQehig3yQIw5WDQvm7UTbu+dqGl/yMwo+NX7MnMXIA6JIe7GhZUkXoKmH+j+yteK
KWg2Ng+SYp2M7mIoXdAL66GJHvI0J+SYpmsH7lGTbmpHetQHeZtSkIUqOYw97i5x7WjxF11yrrHB
USLCnAO0UGFv0KwBFAGDVW1OVExbylKIlj7F8a3CUq5KMHiMeKslNQQ+fS+JHJxEC3ji2zCQEtM9
y1QQE/Yao7914oMuPZdy77XSm5jKvSp/Qevi5SL1JDoSbU141GNlJXzclPl6eBCJeVLXCC9b2c6i
3U/9iK2LOVM8EermEQmxKWWipMsc3ETixUtK43feNGCFnKEngQCTbxvv86i9T/XwNunPAwQENfrC
DORZyj3b4aBOFnZVJpV3zjojnRDA74u8hfJ107NIyHdla8GTJLzvTaYYLPrnrn0kHpUQyH3WPoAi
oCcyuPCtT0UT3YdZx2RQeTneuQymnPs/OTqLJckNLYh+kSLEsBUVMzRsFD0NYmZ9vU954Xgv7LGn
p0q6kJk3E4gEKwBcSCNGqHpXMt2KnN/NDHwZhjeEJbGX69UrCmaw8Tx2ayIquvFD5sxc3jahRCsS
NmVHzlLoEj7kqNXbHD2XUGeiYReBXXnxBQJhXaPCBSMO2fVw6ruTpiy2MZnblg0mVgw3Vjh1TK94
tPL1ZF6g8ToOfFIjbrOKUN4l6zrhXZY8Ovwzi5lF/SKUrKeSsAqHhivfT0PoDnkk2XrO6q4pbwEf
NSf/RfHPNC4mJFWN2LsoTxP24RY2X/VHKy9ui2uvNb2PybZtpHU1ma7O3S+uQr8zdkpcWVNBcNOm
lJlJAzg7vHYuphZutmhnDbaemqONOLFjkJCTBCtagOgA2PHc+hUoPyfau0lS8WWN3ChdjmKMuwRb
VyCUfmJ0Hqs+qxSnv2a5S7nMrBp9FfSMZop4GBb9Tpdwskhwyanbgztvxh4LuzRw+hq0JWqcwuSK
FKghMQuXPdSrElgp7RJXbLJ1Z5vatM55wUsq0ELaGMffXjqp26GvYAc4mzeDDUbGG0Q/zzLNb3GO
rwp32dMyuPVs2RLASWr1L8c7L2qI1LJML84GT+Vtq+TWK/TUw+gVkvRHZNylueTe1AYbOcYzvrU+
kqVlhJbWVjpshty6iNanlsSnaAlOIS6HlaZvwoYRF1e3V4ef1ZzdU/Twp3fzUXWUJN6kYuD3AdYx
oXlLDGpjLHi4BK5efqmZbG50vL0cHB/C0xLoK1Uq7gAcCob7yfugG0AcBttCTUaxzY1KiMNlpvNw
p791OdpFP7rlEON6Nj0W3F9So3CEtCYfzMKWNFupvfIlYMKgF89GW+5Z9tsUoT8b49s0yvQj5Rjq
kVMTaiJGIa7I7abTrL9wst6iV1RvJfKdvNrHecDxKUyvbU651MSfUe9/O2lwOYH3+hlH67navmyh
66p2mGhwDX4WpbTKrBc6ajK0YZsBErGsmrQnyi10TTXfDUN/LDvMu+YG2GmfEp7TZhKQSOlouk+4
mCAM6yUstia4UlQCoYOkYYq3AvC/9Fzukm1rt+IA7qtc1VbAFa3eWPp7lZ8H/RM77S0FO7G1WfLm
IPS5w/fUadhST/6lhLaGFF6xKn/rrjulkQoymUHW8qSDPST8HCYjSjYU695UD6mku+l0kEYyEdJQ
Zkae/krhX7SA4JqJ8bGU6b6Tv5iAMh1CIv+ZRwMuUMAAJnsQ/0zuYfKRBSAm0pT7Yojvr5WwB0yH
RH5reOWm9LfT0o6dnkUS66BQ07f98ozb6f+FZ56wrJBS8vq8Qix/Qz76sceIhCbGgXFrg277cC5E
MnWkamkudmNOkn8P2X1SWZn02pchuMZA37RVtZFU3efM5TDN5akpMzep9bOCr6xQNtuFbCNMr1fK
GHrZ1D0HocLRKziOS+VJYKn0pH0l1a7RgK9V0VkG0jBz4Rco86mlj8T6ietHIuCvGmjQeS/7+ZFZ
t3XV5TRXGpkDXfl6g11V/MK/wMN/QoL9bRz8Mewlk3ca8EHRhligN25pFOhkk3VnYVAMTzEuoz+k
wz6OZa6rRz8fL1OfbNToAb1FUEDNR4txfkZKXBif4izeLX1xkpv3mNwknJWeZcRRefwCf8K9EPce
VmG3ZpAvYVqvZaD5kaU7GNiMZkxGhe9BhjE1mR56jsoJcwfgw4MAR+mGCU2N26uiMAqw9DdgLxJj
U2H6Op1OILlQadO/jCGvoXplGc6CgCV+PW1T3O9wLnCJZvG0MKBuTOqhz7StKKWeVSnugEfQwprU
azbm/3askSqcX0C+8BYllr437joRhAn/QYvfsUaq0MIEg+vJlg69KH6IGGzXOmqKqcbTomPLxxGx
T/kROkGFR++li6hlW7Hvf9Ol/dcnw7/UmhWm6dxYRRNX+VMOM5Uq3KsP/fxN8ObFmvrjyE9JJEPG
RZzJJiKnwEfwORPYYBBBy2l+YzQzH0Ka3cd8bk8FpnSnqC4fplr7ucTtnFHQ6vP6hnX46LRy99kr
RKTNKQGiahHM3pQq9zkKf/D9ewpR+quX1RMY4ndaImZv5H9+PdZ4desx0G3N/JpU0r+xn1gLXhnE
qNN7T8EV0Rfg4tZFl2qrEbptfnnX81VXTY+fAKaNbO5ltkIbtMcd/qTD/7u1KvwoSnrWyYBYYcrk
FVVwzdleXBQbujOq5ACaVjitilR9yCPFd8ZEkMe6xtlrNoBVe0BJpQgyd+HPfCWYBPiDfIH/C0Td
yn9V2hNTkCkw+MNIsMckg1saEP2iLuD7KVnO2FQ3EcT6hQqdEZVQEDUO+mtN+wjjeUVIw7kn2yRc
ym3XiOsI68W+kO8QezBAykqejCNGZIYrSdM51FM3GNRrowDfF7RCdaz/cNG+haH8DM34vcI3y26t
imorCtuoKe4tQ6+dK9lfLAgPshjeSANFaZLOD0WMH3mj6m7R67Ty8sOIEwgNqd/hrvdAwfNY8F0u
8Cu2UyM8aSZ6FkKIt30w+WgZNgVqA0Bx46r36X4Q2nM8j3sd5yUImzVa2nKV5MtbTBbgS+16lyPD
JQjGsQYBH8AJr32gxwBLl0r7Msf6LEhEySTWWZwAjaaC6aDeBun0gTPavipbEBh5lwBJKpGxQQn0
NI3oQGTKRZNYSCtJJo5axE18WiAdZX8ip7TBpAUzfw885MHh8T5Ws2updhj2iNCxjb4eCZB3wCjo
ZygqXKnPb2YYXoZ4wpBRNndlm/2LYoDjtnBQeVzLaPmDC/lU63ldjgR0KBX2Wp0bRgpYWqrdSmW5
zRgp2fqSBbagp3shoOIoSDt0RWL+Ct6sEb8YiZRbMz1hQ/4csugwduEXnlVolaZ9A/yJa+UmLJfK
V/reD2SggJqcHlwZ26XH2F46VnL4B+6Kr8i0Qb20aQ38UEBB4eSVCv9wRoqcQSfqBaBA8ZjC7VoV
dpNhdcFPyJYq+qsUr5rG3CQwtbkwbYVUXqNTdLknVeywY0aFRRBkcy8I/Uec6Y/ahHyQyUwFKgRF
Y4njYPI0yymrV7xqseKM5hLzbB2atsA8V9pGwD5mla0njJhNa0JgsIDvEcN1XeTAL6DNw+G7jpVn
Oq67IfRwrGNFUCnakZ2ZGZk/B+zuXCxNXPCLA1F0qzzPN6Upn3StuxdRuZmG/JKkIClMmSHWMz2u
3Vn9G5PuioUYhdZMV1OpeVFQXMw5O1GZ1nLcIwdS3nHjWQml8exTYd2UN2N518qnJfZ3URT8qgo+
TSH0S824jvIZceoxVGYcS5PdCNM3JuTMsxKgs3OW2bjUSupFer4hKGZb6hU+Wbj6JGa1NeZ5nXWl
Y1n7AvNYSVncZW7dzjCdgDmwsIjfE0jujZVtUvf0d9XtUn0fxv/kF0yH75iiQ3BL99b6V2BlInco
QyAfokjxjJkBi5exCNCRW3BmFj8PYIl6XUL2JJi90noToYcbMANAaJ7nmdMUdYuR8KEw8UwvZLel
i/Z6tRIRL4jBb95b/pSpPpaHq5z8nQz3qcLQHZT5gEYD8h1wcMLy7NduVNIlmff50v7wFP/KBERf
/WxuG+MgGl8wiY7VQUIv6Rr9F8jazItd/TE7bhrpIecFHuyt3eKvnUTeSx3d5D0Bwl9p8axaNHuz
+qFM+7nnq63hGVBxprh7R0RDFiMjNG71KcopWos/D6E9Zneca5ieFTACw5WhXjos3dHY2AHO7En4
ytWO1xWJPDaONFe5o22R3jNl09aao5cHtyMJOVtbg5Cgcwl6cExlb+YfJoh6W8ICL+hQpH2YXaSF
4BjWOgWnFFzoYjsbwUlKZjRcZMqS5s6UW7Syz2NtNyMFHBe2GXfJDp+fB8oLv9dvL6ipNxvyCjBa
1Ky9lYtrRRScxYp2DXN/aeZ+WFDw++9aIsREI4eGX7184yxHrJH0I/ckUicLkCHsWo3vtdq9LO2I
55bCf1IaXSVt9Io42cdLfciXyNMmej1maoWVe2bYQLT+kcKYjNVFH5pvIWztcnwFNCVQuTgRA02h
Kd2ZpFRXC+6EWLCalbIiKt6djJva8D3Qt83Y8MWW4PBhtC0p36gJGjveYiPNWNK/+ugtN6cNiQJU
+8WTK8SHr6llpke2wOADI6qaYWuWuKgA9sjEtmEku8tAWZ3nT0oY+SkI59twL0JRI5oLlXdEasL4
NhgJVF/iamLoT63xrJPpq9CNiBm2287KU8JDnOq4FWEY2kQ8jHnidzBWcn6Rxj8dvUrIKjMlu7pw
XtoGvBitFOZ7vnHYb5NxZWdluS7mwMMowcu0ewBZPV5rIXSm4pADhuu8XF1FglcsYLCOJP8xCcUz
aMR/Ulf7cakTn1WipB36GvBSeiuWV3K09ZANPqxeGNeT3PyR7fiddbs5maCmIsDUaAwoFqBqSerg
rr9tM80Gj8mEk0FwFPFQexzGHbxK3Ja8nox6nYvtdSGIYFlejM+0Kyq+XFzZMphxnHXtRMlJSn91
wx5YrbGNvMGtmfGrlYZHXyTOZIx/iWp5OWlbJlwIT3rHI5iXFnkYqO/rDx51PI44eOOrjSG5xzq+
6a3yDKaZ1xJ0W8MhvghWIf0li7PVMDS2pT7a7Fqozjhy687vDsKwq0LCEPYJKWoczS3WOmXLSdgS
0HXM2HbsI4LBO3ENdNl2uEmTk+SIJx27cutdrh/68p4PpItJsFPqe678alAj5lbXzkYpeaAl1K84
czqw0E4E3j530/cieLXlTfKXNB8i3SdeE5Iwg/ydzxKd3cDkC00kW2CPooZxrh1JnsZ5n6qoFIOj
/cvn9wz0pP0Vzf2SrMABJOz898qwCgKPdynLNkn7raoOykY06PbMTqjPDxnTOURfi3YTiBiTsl2g
frY5s+Yqh62L9Wg1hs8J/xwJ1W7phJrXizdT+TclKBxcyToK44Bv5CdKB3Fw5QyrcavfhPKCsjN7
N4tHR8MUisGLzZMGg6aVa3laheFOyVe9sAU8x3PUK7G5S+qVOuBDb86nLr0zeTlqtLg8wIEBxf0p
NBc9/iunS41pXLnC+VxLj69Y89yuMwej86r9EZTMbd/0fGWIxFCgS/k2yXaZek74JlwLV5myJy/V
nqq7hvQrv6AQSITekcbnWDmMdoX2E8fsRHsN68hYKOy0TVfxWx2g7MTh5yUXqnda8Gg03A29zHTV
wZfrD7ZXEY+EoCa1pPWtePGa8pmVK6O8GkLiIQwrzA3J6S1MsGnnqNQEAYaz8YrgsUx/huRN54qd
yqiPmeZO0q1A+4jCyjAOcwP/+55ptSOOnlwia8ZY+9lNK6F59CkO6sAH5mEZD4W0q/IvsVXdevZe
eYVy9KYNmL+wJBR0zbcpXmWxeciHcKML5yH3S2mw0WBh9dvQa5zgHgZ2o7iZde4nrL2CNc0Tml2J
maxWhf45qeMKWaDdldsIlCLjF3VgQwKETtJpDs6dzogiO71I0zvioK7d9NHNWmxerXA+NP+KkdOV
vTasegxcAsnHKDgYTnr5aOQV7bIcyX1L+aV+Hm0w6U54ezog+/fqrUhvgUZl/WbJ2ehQZ6hLAtR3
yjoQMOgEdbm36ZknxeDewFJOgM54r/JzaUlAgB50NnPb6IdT4CTlwWgA0JF7Nzsxf5P56dLokpa/
fQqQDmtx1qpjQdLhHOV+JG+ScdO1l3E6S0G8xU63VlcQKQNNPBrcwPhBqhkbayV+bcUJGPSeoKz7
MjhyhsJvGncKX7rF8J+2M3aCNXRoFdtIqfLUI7jFFvmskp1E//juaTLYCRe03uNkPoQBNykXhVF0
ElCAYWPr8uJUZDylntITILUeBQ56i0M7XxTQL46qkKwtz0nwgldZGwEb8sMARY2drDbuO6t3h69w
+SHYII7+oE4QQ3tijLIG9HGyw/dxOc/tOgflnVQCmFTo+sUdX3Wvwr/fonAxF6I+x6MwmhG3oRnB
sNoRJ1iHu4bD7fypCG8jSppS/VWWDVKOJvYLwyt6Z5xN12QKa8MDVnoK6grUgBEfBw9Iap6lcCeV
t7wn7Uo/xvN3UuwbeZ9PGBpOB1GFSP6eQdsNXujoRu6lDDszEN15Mq1nmPlYlurApONfyvuvbIv+
ZvUrQVzr0lXr9zlyKAYtSzkGEdZR47bDBHBG5JYyKnW2NR9m4xmPa2alUveL4Rb3+1HdFtpX1n4Y
lT+EpzT50LCaDFi4Pc24zahlZK/Jv2aeTHXFPyoXV09Jskk3lrlBsZ8NuZuq2yTaDwOvurqekCss
0vtYHsjLdlS8pE13NjclcmxuIfjLEeXZF9BL1kOLnyWRligAnoVJuqb4Lc4fRrubtQN5Cq1+muef
MfrXiYRQSE6N9Z+Fx6WD8CxCl527ubgfRHzDxU/wcB2XVdMp2ZUYJal/2slMapf7HZb+2xDv6n6N
MZqasBUBY4BWDY1jUP6W7AykNSz7XuU6AUr5m3wBoFRn+eCy4yXaYWIenFzxgKwM0Sv1byz13QZp
YC+c8vCZV+9VBK4MWzPkyzEp/brFRRTMkAJthZ+R/A9vtiI7av93o10KT2o9LOW+qAiEPXB5Ih82
SxT7WX5tlvcQUgont70cR26YXAJW/phb3nz4R7xGh29mhrv3QQ/XpCbmZeEP/fvMcz0FH5n5O4o/
sfKV485KZJjbhm9d9WFAyFgX/IKzAmQX3Q8WSxu5XU0hPmNvghxvuXVyBH3NY4d23Z2UR4qMs1H5
Uwx8IOU9+oEgb68JRtrmUPi05HbY5+U/RiBX076W9F2FWEVclH8nXBwDldhgvk1IdS7XS51z6WS5
gXaadNmHSUR9Tw+Oujsm0r40IdOcP8LhQxsGb1omt8OMNEEr3yqcshKgswj7brkXFK4ZpI8BMJP8
xKpRX8ENjk8rNBggZC80CYlAy2mwRDUF+kTNS6tjhRYc3UpWrsdrpssnaItSOBWaL5BXKCkPHesp
Qz3AWCgkq3wnPIeZDoiqfJpwJYM3d5yHex00FXp8AwnQwDVSctdzjH25iTlbyUMNTnp3Q5mB47gi
PfTWNbtdjaQFSmigXFIU4fdFhEsesU5qnO6TRvML69qTlWcpfxJfDYCOE2Y7ub2h9EagcOsyB73t
apksux4n1e60Pz68KDmpSPZVHbtzHCOVD37feE+UmY34xwqOQX4JrIeoXDptI0nHUT831RupWqHp
hzlRjIeG6CTZixd3EgnuiHFVRcvAgl6VeyGEqVQcGfNSkea8lme3Mh5F9UF2kR1aomsWui2AN8Ie
E+HVI0Pp6MESQrTI2A7d0ayaTdL9CcPXFF4w9EZc5WZcX7QxIZGqN2geap90NPlS7TSBJRbdObuo
sSda+1h7U3vJrvvIjxmVllZCl/bXQgYP5oXHCf0Vhq9ZsxGYpLlrOKYzYK6M6NoRuAoqhocoXOB/
rOL0ErkGwNovwuFScIAQi9qBWIR13q1Erm8kRrBfEfFe9tmT6Uvqq73gO/tlwXxHGrkz3c6s3nQg
FNErQpcQVIEFjIGwQPdl7tUMwfpEsKiwKqT7XH5YAPRxg/A6OeEJ7vZQ0FLAv0A5j+gaC1jzrYve
5bes9VWcsaOUDiyvxsFN0nvVwsl3v0t+G+avLts2SOPAeyI1A0UgHOy8aD9zshq7g6n/e51Etedx
/geh7kTzuzpvzIDwKcZQ+gQUqjA/4wgqh4XTGTllVYGVTOclgkBBJ2/6aSei0E+UHSoEa/orOohQ
gU229qDRAkE84FbugFQjInPZddIBCaMjqesa3D+GVZfQ3aPHDJsj/qbWLLpyMzu98kRNFkdrrOTt
CXyaEBLiWOB4GuIdsWmmbM1kieiPUPrI2V/RUPTob8b0L2/+YcHqSsa/hBolQ/KCI/cC+cIDSNNB
rc5SNtL+mBZ4LBZwE7eTfyYMwjQiB5LkcwRXqWXMlYFOuGpUvDFZJ/Xd7DuemJ1U0TVHJhh1Y1Cf
xjcuCGbVExc8hLUVCD3PHpRnoVwi0LqaKIBPfTkKFjivXQgfkuTJ5PEUzF5Juu6SbSzyYhD+HFSr
pv5Kk5MUH8neXUaCWYYP7hMQKnFnlHhWBybAQsfZWFSBbE9Orb3m5t7uioMo/5To9Ptk34N+Nj4i
DXvmMWh1qK+U5K6/hLlPSgmpVX2jOivooprpi7Kh8y9r3hhS27cysCi41/LWJeu+fMShN/fIaZWn
WXzILLXI9aL6bkh/cnVurSMRUHZn6X5ZO6+8Y2Tk8lsA3sEZAgxfxnB5Ibsjs/h/ELoF/5nqOKa/
3FC7Kfrk5VhK1NAPFYvnuHShLmOx52BQsiuKJcGtTkb4lAaWZKwL84ldM3ihzkcfNw+F1NDoahik
YwNKBBfzgxsjPfTr7NgsvyGBMizBHecvxWeGoLXqnmFE++anYOm3CCDS8P8UaOH4fd7aAXyDgxd/
uFY8AY1bIwDpNacmMFJDxhC7i+bq7R8BGVm/keT3dqGJWCgI22NhuBP5A63zUm9KEVo/Vwtp9S1f
hrabKI0BKwKQRZjv4pm6SPzesiF0Upj3SXps2HAyOwoJ/45/E4Lr1L+y+K6QsBiLtEnVX3P5jL41
1BEEc2bKZ2TlvpYne7VbcazmNa/H+g25p0mODgmIbEsmYsq8uyXD54CYSLVQd63ITprnEyniuu5r
My6gxPymvojUOR5XlBVJ/IM6yYRDIGxrwZmGG2vIAEvdLMc+IfQ429dGy0lNtO7ramUlsZcEs6Nz
18F2IEm/engw+DUdNGivoNo96Xpt1/nanFd6+NYHTwUQujBUT6fc81tRR9XUt5bPjACNpvpRo90g
7YnrdElEBW104wHKKxpIJF+L/IHSdJcanrUcFP1ObJFVncVwF0BmBE/tinKuI6JVAG97ZG0NdewX
EUsXLO2XiiLKRBqnTwqw663+6Xqe8M9o+CkVZwbvsdvgECJwldBTP9lH+sZBU28S0VcTMs+ABK6H
wkD8lPTfpGIRhqJxtOFpVD+NdleSTd+Ejt4T8sLQvSqCm7Yco25tJSC8BwlKIFAZQ15fsULvvRnD
VxJ/lYjihoSC5Gulj+RMDkgB8SGRjelJOIzWbMSIsu5JpoP36MjJ7eTAJbcAfdqGJr7o3JuQ+oIQ
MKWY8nTM5YZ9leyO2XL79qqZ3INPnwv9iU8Pg30jPZSp26KOTSFj9Rsr3hD8pQDr8gCstg2Czlc5
Iud5siI/rS4IU0F09Xy3xMdAeIvKD2HwQdLU9BblHEkVBGNAP9xEEZ3jipSncaKuEDxIBoh6NtXj
IHkthHl2aecrlNgQ97xWvyniuqEEQHndNVEgkyH2g3bNJK7Jx7Tdz92vxE1cQ3dveGmWHljq61UA
05xkhRhAr36WJf8pIEylfoGeLLb5pxH9q6R0q1f/TCBW5XV2AAXhlMa5YHnhCMyuahh1GhRSjMYX
zH3dg/cRLHdIer9CtsujBOuLqj3pv4QANQ2Bzfnv/0PbQzLvEVGUKvA1NucA2tRcnJipN3/mnNjE
oqCGZldPnqrCIdOxBxUc+Xqi6MheHUEWS9+YG6MqOnD4rORrqzy3wmmgTJOxPFBo5r3cMlOg9tUo
91ys76ZgG2tbc3THH9mw++p3kYn16FISDIDmAM9ZLXUUwOmTfKBN9LMQyoYooGeYzOu9TJ54Ma0R
eXC8DJHKK8tTuWrLs8GGmWg/IVi1mEiO+JzTc9reRjIlJOSQ60C5FBYqCOsSlootJBpthAELnevQ
swrWpTtMKE1f9iMIGzg1a/4U/bcP37XlpoXYikMdkdNj96AaQqS4Yivibx4eMK2Pgd+5ArOW4SA9
YZdSXr5+G/JtoWBh8xk4FUCxC6lQ5L76++IrFFJYo5KDjQUtEMES91T3ZILS0h1EwqhB8eMW9E5U
wWJcomWThofKfGZE7DA+4p0ekSuDPG3CcFSxxTOXXzwX5hmesu/2craag8kmKXoQ/gzlGD+JXyE+
A4Ujshio0ERFfAZlXrX0mmOCbHgaPa7PWKzMlnZnE+cEgbCGiyvvLWB5l8QOZ9wCtSRcW4QwORwT
iQIBwluzWUOkOghyOefnF7Tys8pvpfi66uO6weuEDx2f/mEVmewZDqb2PDQLfgaXAnEBfVKPDkKI
cPsXc4Jw2oXcYxOVQJ/xJN2bYRSrW0AucSJwnv+lKrdqWs3wBBwFqgDXnCuhnEIlKI67sOS9QJVk
z4fEvPeQJQGncsx19QP1jqIzun2WnERVM4LOPzH1l4wNZN3ism+h6lbYEI49K+uRK9duuAwdlAyx
wikl0G2KKzydMGlkV7KGwElLfhxtsK4gc3ofGZ+J8hWpb+3yPQlXa/wnV2twXOwAyLpDnohNqsp9
MLPs0HxK8i3qAgAmBxoAwA/hrd/WO1xBucJwLKIdYcm0eFvUpK3CHpGDaXb0NvlmwX/H1QYAY+gn
x9D4G9+MV5hjZB2a5RUp92m8FRfl1qOOlCTGxK6xObCxZWmXR36Q/ZSyz+Euo7aEdnxr3AyEP+Pr
UvtbHA51dyxhAIP6V5E5FAQgZQkXYY8VRMKrUH2SLsTYmqs/fFyrntdJN78rwUuWyTHHCuX4hSaC
XcEi7cb+kfSRiwrGQddXgxB+tF9pc47z45SeiuWfirhBgekidQjCFXDF2Gn15WVNPdONEzghlC7D
rkWjAvShcGJ4rtSraTKaNWtZ2xJmFsy23sHmDuuwOg/RvyEN6W3EhvYEUSJDNkMkAuOPlq652hjM
vYluM0GPFYSzPUI0RgQMFPGdyBpQtT912tXiPsr4tKyPet50sYmefpunJ7F6b8vKy8cjCnrRpGNs
Yt65cly3prw3xnOarMhE8DKJO/3gWfAjWNlRiA+vzUfdmMMGzCzLrrPE8Yx2Un8SqUS9eREHrttF
bod2uU7ADUG8IIUwFCSHLzWDlclN02WUzuxzVXqOueICRnd0Nij5qAS+mXpGih8DkaCCdZenNWda
hf5dMoXTkxePHEPYbqfr4QUIvaoV3DKeJVUGWWZe/8mjhzBNZgOfKfJ923oi/9tx/ZPkTqVGDgrq
TkPExZ+NDSF04wpNcPrG0CTC2wb/d3mP968nPZp1tJ/oYu0L/a+gyVrtQtxHJ5q7aPrKuVIfqh41
OO0GlV+LsvsxTPdZGX0rk1FfOanmJSoaieBHHP5p2j03LjqqVWRvzEtgY82bwT+tz1AkA3IK6FFi
TRtKV71d9NjNqmqVpwAVaC3aoHQrohibZJ1G9bce519Bs9eyWzYddGDmhvrHtPiBdkVTf+OOJPTZ
N9VdxjzUrkG7B9HDUKsI/zC/ZGzgGjoEPjsEy3mR+SrxzAD3CHbS8Kf+GPNJ0n0yU9qc+wU+lV/r
V5sTR8+IAEVxPF8Y/hTAFvWuN/s25Wlf6QM0/klv1pIycjHtdQUBcvzVT36YcNCHhJs0u7VVpVwR
NXc0SWnsElTs0hGnikDolvbXxFzTUstnJym+umT3GkSinHl9lOxC3o7JZ1LgnoEmmTqmbmf1KYF5
v5RuW368lrFNUzciKrhNgXzXLAEE99N71200Apy1PfxQMPwzs3MRA26mdp7cUvMkVU/IO4Syqn4a
xRvFQ5rYMfgKdlZ+boarXG6kwX9lFmWKZw5nAG7F3PERBzGeGtcG0WvE4evSbQ3xLIjHga6P8Afu
xgStk9PvUeKYAqUYyvGwOoxh7enJ4ET9SW+PKSC71J7i/jATGD0ANOTJt/iqSXuwo6579Vi7izfA
zETIt5CjUsGJ9PIotA9ZqwDdiGKF92jSNylJ4RG/ISrRi32Ey8ZED8c5BcThLuQAFnME0xfHZ9cf
uLe32wIS5r0qERBS9VSNr/YiKGcMXhDvQVOoZ324aNklZEqQ5Zv6XmuPZfySA1uuvYEdprxG2f1F
zAacZao/aohLjReV/2IpWBeaCLv8Vk/PqLiOwVWXmUtYIDddfZtxma69yuoJ9uEcmYgxDhvsZWAZ
hqQWUA+jgBrPAYB24S09RCbagmwTgL6al1TaCfNhtChoj1ZV/ao/dU0L+MvQ/5OYwC6SnxW/magc
Og3cC/gfNfw+USbXMkdPWion4cIyUFmdzRINZOm3jIe1ajjy3wtWkec1vDAnT6S0V9SO7GyM10Ry
Z/Ecq6dK2vemwzCXFA2n7V6uIGdMHLNzEuUDVTR+OvVAIOEv1hA5oC8jTY8ynMBlcmfBG6s3wtWw
f9q00b5gto6wLWja2Fb/4+i8llzFkij6RUTAwb9KgLxUkkoq80KUu3jv+fpedMQ8TMzc210lwTmZ
udfe6b8abAxmeRoMZBO925w603TV81/86QSdzKBuqKMQ9aK8IPtXRQhY/swKT1gbnxqJ87nh2lic
O+dc+SafAd9l0B3r6tT/zspEDNO811hUxuA90578L9uGFISG5AcDbiKHlsDvjf/dYpIdfcCn8Pzr
3Df+g/VUMl8Qt0VorNr4X7kcUbzldfyXFZ98qOjCefDZMoZLWJy+sAQEiRfZUfxNBYosNxHsqArX
KSM2Pwy6UV+gdiEx4Fpi8sCiS4hZpmnXwubw4bjCCyV98WQSRmVO6KueUm3ZvCgxsKzFoao2Mi9d
g2e1EFs8fAnmx5i9lMkyCj3O/h+FiM/AQ8/WKguMEphGBxKb9WM4QRHlCUjo+mqrDrRPD7P8URvD
iTilmW+MjCKGL942Ei1U7R+aQ5UdrBzUAUiDN/XA4MqON2n7ATdCvzbGXs7cr9hP5p5d5im+tERA
ajNcZTGe6pnyzeQXiU1IxUvXMZwmAynlJuxdtAfxDJv2YNufSvqoE5kBW+w17BuazmF4Kem3pcxm
VlatQ6tza/kSsbxpLP86gAHFUc1dXEDGQzJAFaY9V+b8jI1nPL7M/rtde3m2D5pnG1M+FtewZQib
7JcMobj8lJEn8oqxQNseW+yGsX6szX1ZRshK9zopMbfTsMh3E+04fqrhKz5qS0ZkPzdS4pjyhdXq
K+UGGmDXOF5ffN3rlj5DvKj/V7xHOXodOZosg/5jdLVy2qAJWgmUOV0R2C0t71tkPgXTuIkN9TW/
8+Ca8ZscnG0sN1X1V88Hn0+AOYF/IFuAv2VYHDw68VnUnwzhWMfp+9sovoV45LL+3USf8cFdjKcF
pwhCjJWSCzah2Ek+peAqqrNWPa3xmkxeae2Gc5ydaGCIBxkib+Z+Kv7lsFQsm8fLyJRzyBwxX7OW
srxzZdw7Aklyj7yVNlvxgDtTje1sbNripo1uptDsu6OKVNAweAazLPqvDCIlyO9ShczMKNq4IFMx
quyROPb5+DdB1YxX0hTEuNO616H7FDkUzBeBYX66VZlcB9Vj0MlEEvOai8LVtWZnaC+j8SoTAiHb
X0WCKeGWZBQTo6tPjK/xu6y1d5uuzq7/ESW9Kq1HWp4TDWxmp46/mb9djCn6ZDhKtJ3GPxvfXQYM
yr8Br43Owk2fhgPIKNkLfNJJ8A15kVFGGABGG8pfyQb6Hm5qCu6eb2OcP2qzy8NvKNjIvCVLe7Mh
rMDXziOFNR9wHP+r+2/4qiTfLXPOIDuNhIswNQpNrxzpv/GX4hXt00tuvcrD1eezzYD4NVB8F44V
dQeFh4w2NqSXGz9ybf3UIs3FzJTrNQzcWny2tKYhtoc+b9cSUSBh+hJB+SsNUULvlrwWmTuRkzZs
oO27+GYGB2x/UfktmT86IjbAIFK/xnHdsNsxWlfRWou3QrtPM4VjCz/wqkXYfb3uo4yZqL+MMMQt
ZIm83Gydi/thCK4Vu2cxyam/aoK/CpKVATj8CA1il96b8NR3HCFkFPp3ZhiaWa2s4pZB55RYv7ws
2uJ0HJuXvvUdOz9P7HJr0n+wUJtmKKG4GnLj7G3Nddkz6p+Tm7Ug6s2ntnilPtVqGdtqq5T1l8LX
uMN/6+5ZEjukkQgb0coi1qwmCnCVAiahisr4aVpZvrd/0XjMay+Druk/guRjoOSoohfJREUdhVdM
gt8PgwWBA8pHfWNtJPO35p4u+9aPpsFLSs/J5ad1niQfu/FTkootVwDFvMyh0m5omkkYqf0/wRSJ
Xa3q2Zh5vre1QR6FN31H81aw+i6fP8lTkdDth/FbMx7hxA/sf0oxVhHzIklHa3zW1LHTZlmKq3uk
VUc4RbT7XByYkU4sjucXUX+i4acnrkRQu6bDYdA+sninTO+sGV432ilQnBg8emlr1t2AJQhyzHoW
gJTVZTFhZ/+ajyof1zUEGAKW6O4qdEjJI0jTlUbubJw04zyp+8R8z1KEhS08N7iC+mBG6+eXNndw
blDEOhLDZJjymffSwiwtPXNUUpPbfrbcmefVyHt2rFi4bnaSibGAqcBbUr9qJkO4rzkl/sH/p2ZH
WT9ogAnYoXsowvCBJ0wdn0I95Cm1KI9A5C7NdF1vtfCk82IkhmctX+evWhybZR7XHHBRpuFNxQYm
KFxGKpwEYXEKbmN1ZxkgBeyXRQpVsVmw+4aeu2Mr6Arzbxbkqy7Yj+qnMpjAxo7xLQM1k7HSTpcY
82KRvof5d2xf9WKvvQft2q7fQibIJEtqOGkZBygZKDmQoeDzpLCsx5C4wVVg3OR2x/JGOK2UC5rO
2BeHoQ/3fc+4mLO2K9YKQOJC1i9+xTbonE7eTqonJS9+8SzgLSftquMJiCH+Re5m+UHCnUVqg7YW
30JsFdq4lOXO4L+5dKFvzKC0JfxqzU9FtCOKbE5dAMSH1HCxu1szHOrm3BqsSX0nf8n8bMNrOsub
2mQbDBwXEUtD63RD5llTT/jhYZaPSv9bSbcidiNx5GOFwO6mDY6PVf0lLfpHDzvL4I/RZseDYGFZ
0yPHqn4y3zUGKpzgTxrdQftleJz6nk6Ag6rQc9HhhMpPWdkrA+SmYwChvScs3Q6ZKzxSrgjQcw8D
gXLScgLBHpMKQ1M+TemtJ2IhDW5W84JNjEGk3r/WIzE/z8Q0GXDSQHTbEbJBGUhpwAUX2GwLFWsw
weUMJD4QT4r6ZTb3vONHT099ciIabMA5nvp7tfqHo9OQv9mjqY2+h8NLdJ4i2Q6GPb7J37Fj4fit
7599CZhqv46UZZL4XBakGul1wmjXQuWG/CiqKNbslEMuG9blgiuiY9oxbh5HDjYF+XqyeLT+dsmG
IvVyfp+YZTZwix3Va3HMR481CsDUF0GmjLnV6n2B1QdxwkwOoXZGN8LD910lJa8aMrFuOWxxpwM0
tFPRnYbQGbN9UjqS4QZ4f+UDXkOt+GwYZCbWI9TvVvePUIfSfBmLO3gih0GVHbmS65jX2J1qyueX
ruLvoLSS7tNPjqEABVfbPDxWvOdNljmhuGmw5XM8LBdRGW6n9p63d3h1R+THqtq1bAVZcw6V2qeV
PoKQrmaVKltcDLAhmXnrxytDfGtmV+otEyeuqOHDEFB7b0RQras7EjOSBhJmxB1WrHGVWXO1Xuzm
7RboSVOYSt764q58Zsmt7fp1+8ZurUHmUz3M1Ydicbd24wZ7vavYoOzODGUfRXcIooLfl1EO+jh8
r3XX6c2WlaANoHaCm1VAl6ekHuW2esB6x4P9YRxle5NXlw5sPgrufrfzFSc3D2nbvhBZ5kRMjKLA
fGGZ8X5q8dWsGoEwvMGqXWkMpGZv4fKnZ20GoNY3vMxyStnjJTUJzauyc6NHb/X3vuAVZB4wo67F
ZxHvyJ3z+z9yH5q6d7oIbpAdu+pJmq96R7hYdpO76zgivx709Dsh8CQd/wqdHe3c0YySas8CoGmJ
HXOzGkG0f0nCD396b0HYOZDeo/Cv1oBMSVqsvLJxZnt0qpL1v5R+0gclgrVclVh8E7fPKFxkhB1K
Qfz0BYgNZlgU76x/DUicfIYRTKymEVB2hT6iOZZAZuHDxnJtQNvU+ttEbkcP2Wvbf2O+n1ExLP93
kN+FmNxAix2j+6BRnkoNfyF4CelQISyGxhAqjThX472ku/3DyNYTPu5wj0OIoW2ZOlzuJQl2EL8K
03zruy7cYf5mXK/3vwpExegy8KN/SpR9bhwrysNRfwzJYZK2I1+QmEgGU1BACp0Az+esJ9ckZwyu
rHn3ppZWaodz721gTWrbUtCapEDdNfVUIlfVV2k+EWe0pqnGWMIpmIeeQXQLeUpStfNlt+czWGBp
zY1ZV96QPQx5gW7I2Kcw/zLKLKYIJBs1BlfI8N2YlzE9a3rNOcu+vGCbUYwZ4msyyUBh/N5CzGUn
sSwlpoCAhgVNqDY84Fp81uVdQO+vJwZNOekJ1YqZT2N8Ko8o/oHrlmQ3Zqt18K7WH1X8p0Vkh54b
FA9Gg6J9ltXerg+ifBXcyJj724M2vvAlk6ig2ecl6WRAr7fXBQ1/xQguYzpc/5bqVuVDARjRPWFv
CVX1JWDBbU8UFpmH8sHXTxDP5JM6LTQUpz3zhQW5gPvnfCl5D9IR9KB/YlFhI9k9MWbP6G2nHtuH
ML4xsnmzjhvJOk/BWtJuGhy0VrRsle+caQRl48/mLPktIIgl5uVR5gNVF+8mMEMudS+VVa4LGVmH
5ejSiBoubzRxz+r3WKp3evvEm11HH36uc2dBm5rX3vzoIhyczKTU/j4xjyXDFJZW2czgAkp87pp/
QTy7DVCdoDCAEhyDaavGGix2+FLJe8ZmrmQzOAzp1pu1REhFCZioUZ4l+meS7bripa5PAdaDKOK2
i/NHivXfxnxXKZ7kv6Twj2rmkrrMAIxIiiUxVhjMlRa8mVGL9hxFuE4XRoxAudBnxteKlUauStfv
qtCr0N3k5JrDkfYkIWEJ82b/3zQSVvxlkwaHVIhi2xzbPnHS5p5VtGOcipbujYEXM7MdonI1IDfi
eCAvKXHYFMvFDq4WG+hYCEMY/wa/hJjBBBNsTQ7Efj7No+9aBtQKE4y45Qyjx8HbtCbFd8VZTByd
8WVXyWbSfiPDoOwQ8C9wi5NXT0glxozzhYmLg7MyR+XTpghqEYc/1ilGqCMZCgYeWJa9bEXcMDQD
nS1O2MjcGLwrH9+KXNvO8W2M0FW5OBL4HwwGwNVYx4S+Fgq2/GRBYrtXskEvYGZ7TbUBMFP41uZb
8ck7qJtkhVwRx7ssHHaT7TWLKf8RTH+ddcVghbvy6tecgyi3ZJNp+dWWPiT/K7OO5Cyux+nR+9dU
+dCqj5rQPLqD+Zzn5zD+FOJaEhsf8MLV3HrTiASJuEI5QkIBkcEDGbQzM8NKZFy5b3im17HyKqd3
rf2c43fFPjXIaJP1lKF1kDxjpG698tcBEZ8rUvo3gvMx5N4KfMxCBiOXebbO2VhtQqZeUXNa/Pel
DMVV/yUxS78XSjaMDwQQ/9glNSP5hDldNWkJq1q5yDUE83VIu9UwLDcYsR7EcybtJbTKg19DAL7H
wPJChTuUwnUY8k+gNuizeJsyM2S5O3Ev05okZRLGhGdgvyh1lWCR5QsdnjKefrvnnhGFOxIrj66w
9sn2qI2WCSZ9S6VtfQDYHv7EMH/YIs0l2Aac2OqxGCqE2+pfS8icyVNBTBkXtYYiGBFfVblVV29l
waUKqDj2FDWRD5q51evTEGsVFMddqX9iEo5TFtXX9VvVBpuovFnSXm+3w7j38/ISEazd8q3IiFOV
SvPaT65PrnBUfxbLj758GE3nTrbBXZCjhRs2xOrSVhHaQkKyLfal0PkiWgJh2/5fpsbnRlf+JGim
kABnAJV1x+xSsl5V41KlJlE0XDDkhehqC3g64qPunBQagampYWOj87j2whb3HcJHTGiUiH5xRqzK
pWYK4dN3mn4QKAcgqb529c13qz9qMcftsNGa9FC9C2qbGSG5wPTamvo6SD7N/n+z1jbh5owowjjZ
QQj7hvXvROyYCYnZVG6DFBIK3qxnggHYC8ADcc8SLohtxjTNsNAL55mJIsUfsuaxUZbe8KoZL9Fg
oxkTjEeK3rCxYWj6bJ1pP0XxO8sJzv+Z/EGvRlluym9oxrMUv4fQ59KHRUlHfVZbXgfjC/8ZBYBF
iKI7peYxO5QtcUDqXm4dSRcnOfiS0atLKBV5zZDupVT1C8sInjlSHY2Ilu+7gPMSHG9WyFpOjnpI
XD1DTxkm0MK2YxY/Zjl53fiPiJkEc0QNoMY4Bl3f/DNC9Sxpm17esxT4kLDiPSoGKneVL3tJBiM0
gJrMqkmrHG+K8aMWJAcwrIp2+F+a9psNYaR2jkj1e0JbVEaH43CPxRLBumpVhm+6kwbbAOEuxPvj
8BK01zn8MacXCmQhvcUWRiJGIBZUTNo/yoqkB/lRJDFBY9Ra5ORq9jpgAuBnx2x4tUWCMY/SHBBF
OAVPU8OXoETvlcV1Mi3AMqCsRVKoF6ffwM9Bd+vLq1YR3MfvnK4tcAAscqvWxAoPq62hmDOPdFTF
ZZ3oYL+DE8S56qgoopvAf1gSgYHCkTm/Jasn939YxQy3yFAJESs4shKWFZBCFe4SZRfqLLOvn6MP
fEZCJ6oVcsyvxrNe4UcozMbTsUh+su/eGabYyZj8jcndNug+Bz6tO/RrzX+r/K0mv8jTIav347+M
uD5rktYVuMjSy6KyKc1L+ZVDf+iafWQv9xy+zDNIB7qaD1JzpmmK+62CYahn8DdGTA3aczL8anpF
EDHGgYMpNN4GftqfokSXXjLLUirWwasZamnZSEScQ3wkZihTN1cB5qlUnl3T6jeJQj21CeeMjEFo
ysadSuQT7AFLikivb8HfMtDAQC52pnhEoPssNneWf0rGMKVo8THF95aEwGBTtaep20sW86Rd9sil
ty74XjwG/KcC6FLd2t9n5GU1xMLMr1LkgXIGaD8qj8AVn45V3swIdnLMCPWMGNQzsyBSSyXkSmDl
mMCRCkm+Yu48+dAq7EXghqENouPNg+o8J4ugS5ZpM8keNJQXYrlP8R5MtvU10QS0fbdr7RSXOrMm
hWFsmO54p6QJGBFT10tQdBugy5RHI7jP1YEp7qRtEosAf1yiy2A8ai+YlkLVy4Wbyl6FySPZpaNr
pC9pejSDIw1EQLwZMjpG8cDaQk6gMw3dR5BaMJnMMEeHTRNmS6jma1duyHvRkw1pTdhGJgSYcjsJ
T6hwG08Jl/tdVJdCrEu8PXmOjB8nZPbcuUK7GSrim39P38QfMuprIHsjQgsaML4XyAy7pAZXvwtc
pGV7Mbpdnd9bmIDxr6HWrisuo+ZtilDsjnIZO6nOHK786Zmwj/XMbdGuw7Y4pQj5DQe2bP4fLTqp
H7N8aRp0CrERgX2km2ZCp3FWzOFG0yKnqucNvDruBnWUIGSeghYoid+muPeK+hqkqEjBrqxkiku8
edE9k/3NqFM5XAKBZX/gKhmZ6uB1bW8ysrNWfkh8gIIPTLPWDcp4xrj4Ufb/ZuJtG/LBcbw7OimH
o9vq9wrIv7WellxTfr8kwbGNTiZ1oJBsCuxjqF7s9kU3kVfkg50/RzN1Jjppo/xg39Zmlnedj7kV
J2RVEK2YBt4SujKmp0y91uq/EFlCUp5lCJw97G0sj3r2pXUZM7gcgPukhBsfPESlE+NPNGIVlGxn
uOEBS1vKpbMlX9PEK7BvR29Fsu0QWNoUkHc7xeWeKZ3ivxTwECl2Ksn8tTkkJprJurnXnacSK4wD
hCBziBtSxYhvfI1Nr2sCJw+TexG6k/IyRqdw/gAaiOxlot7q9UojrDwwPfbQv3fTNdDPFVU4GfLe
nG/JYsHMpOo49EBVF0LPx7eevfr628yMo+PFY6aOlzoQRHK4ktF60Js9SQQRU3A/pzjGuwVlpgiQ
D3KsxT/23njxYOHe3CjlLgpR54NgL0cv4fCTQP2Lkj1PQ7yxdBQE6a3lIFewtBrB4uUEBVjyp1E+
uvgipxS+Hk6zXR+dZ/9m1XczAVHJoX6WxSEXBmakJkN40s62SNzfgbbMkchMB/H4i4STzjvffzOG
U5+DDgEE6ctGK0j1WLtJ77ZtOHbwERuMPXhXNDZOM7m36Yixba4rBL8clSLcZubeJHW3UMQhkBCw
dRoL3u34aimvCZENpOh4rTR7Ezho2hDaVSvMkAmYBMAzGcwqar2p4hqJ7deiEcKlvzKBFviukxYP
Kh84K19azAzcSTC3LkE7Boyq8aER3xONO9/YV/7bOB60SvpDP7/nTY4UbeCz5xIprLUsF07AUdBY
ydawfM4X0r8KMHiJX1rg15Z3YfKrRB8dEtpoTrtu2Of1QBPae2Ymb3qBLkEtH+G7GBgMlmXhFRmJ
3F3WfMZShPnJdtLopbQt0gZ1EzSdCZVi9FtL2Lvl6S0/G2YDo5LDKpdMx+aHbNF4y33oEIc4ow2L
5KsDrCmx8GRQMFpOvQGKkfoQb6X9Z/WneOxQCTGxKSESju0Cd35FjOF8JTy2KlxZwIDPJ/m37k9z
O0GWEMjPRLzDWBHoxlojmMa3uanUsTkMxv/d6q4r6cUC33BM+sGuaz0pr4Hr8dE0Y7Op4E8MgU+d
m7dH56XsSrTmPSczCX/AuLM6Ih4UjVgCHB0jP8ZsrFKt3pTz02DOS7kcvM5gMbY6EH9LzjUlInhj
zBxfFbjgeNJStdkDwDhmY2yjmTwkku2q1oSXXmYjj2gmpjs03UD31wL/t+idWr7rY+jasUUr/xx5
/AXTwb77SmSONuOPBAbCOqJTnnT491Frsnz4hwmOcVrj30M/c8rRYJVTiv3EnLzAUD91HK0pSpR1
lwpmsulmwGqacXgkEPd+QDYmTp92ZP5IvLEK8B9ZvNrmjnaM6hzZFeOKz8eMGW5tthxFTf0uwaTV
WMM7f29239xbAfBLgYEhzWPHNuVnhP5FKBquCtOdfSAv6e43aDFaec1ndZ0p1RvO2mxqfyqDZP+x
IM2gwJ6UrQegyCTyHan9mmSCNjT1GPB25tZCDwe7lIOm0DM6Q0wPPLJVxf6Zlvk8WkXMdd7z0BQ1
HvFg1zJDH9qvrHtJtPzSzdI65vIzMX3bYFZ6PZ1z47mELMj2MYUjGGYf0263tlJAtzYh68lmuYQG
6hHY4dlA3TCrH/7gtSvUnTx/9gWGTuZTdea17Byzi+mB0QBZJ1+SjF0W3sLxMrLEiZzU9sHKDjLx
ZUZlb7o0ulQ9s7ZM+rTqSax6AmvNrxB5NMCLmTHAitW1SmQtO3zYKFV4CaZ0u98a+bGHqBiznRp3
jsWrLM/bAG57Kk4S6IjN8E4Q45wPPyWd+wRjo/Q4vQkH5zLnd9fcTlzI3vPmGoMvWxhM0p7rlOjr
4t6S8+4vH+/IvyKBTNfZquZPHfj4uQRIz6VpxdqnfSxnjkaRmYtsn85MV2BF4aeK7sHHsGuYGi5R
6jZ0gaoEGyk7Jqi9kkyOeVnNWGKWRM7OiVLlWNXhhU1c1IMAwKR0Gka7VQamv3pOyVu/pHTRYrHz
ivSWmeO2xCCiATUWCLeivRlcj7ZCs9vT3Vche0oHaR10/7IpnVZ111+iMHFnMuRs2aaF25BZ5NhN
5tBZbCSVKolO1EcvorbqO+SxkEpSf/hYC/2GUzSyekep1CP9/2sSMq23SHY4dSRTU0Q5NvBD3rFi
hzZVwlKQqTm5LCTXkunGsjTcapYjqWS2Y7gidKkj31pVpZ1E59txgDzVYdMJ+3ugSfV5lmNN+Tej
jXF3oLZqa0voDpo55pu1jIW7UGkP1OQ91stnSJOpIOy2mWBm0XstVhzIy1Xf/5nk980VhXNYkRbB
XD8wLsoQOyPYdwqoQ4KztzizmeN5ajCgfVI/KJs223eF4erxq8lYX2qoCKdfPSKZV/2ZKriPL90i
jqYj8VqNTzZUs2Smj9EYPybpBNg3CthHK3WNggTJfpPL5ZONImDtw4CTUQt+iilhw4698LFOXpav
hvnaFjrJOA3B2EVAEgYZP+3Vrh+mdTLVAnzr066zVTniOQzI6W6ta9kOVx3Y2+fKbriHVVi77tnA
WLEMJSHrOnsMpnmIAnubqQ1YAKdaNl1Cyf6dqojkPNDksTnKNasCm3tnY9Zk/xIgrF+tZKGDS4rF
SnUvejY+mfo+as3tEPso6ZANFdFxbHnAvAuZ3+LUi2h7tF+yWtdFTOu6QA1cj+RQa3pMh/su1PeE
6ZRIvjuTUXus//U5JdaoEGyD2Blg6ouabTKFq7AN12Q10T9cFJ77riN8AXdHEXzNwLx+0E0oNDX+
cqKRwvImciw3ku5AjODnz/MfZuVjZcP6/ta29cN6MhAuFrYog6MhJiIVoNfabsFwbcLCNjQQ1TjQ
jI7tTWwCMmu+660E7avy8qiMKYohv6VszRE+5ZqynvrhWXJUVj1n8AUZU0Z+C9U7kfKVfSx1Kpf6
YeMOiulewoPaAcawDKDQmD9/xNjD1cBn/Qh9MOp31AXIYSfbXFTthS8aoJ7/puq71ohUDV6yBBh4
wArMeb2sxSgmYqo74kFYBKQwqRtNj5x72v2YzpcQjSqy3EGod4l8jBmAioxup0etzfCrGdzLfkak
px9tZ9TscBF/eTAavrOaSD85kh8+poBOyKSqD4C92jbOicauzOMcxXvyCp0BpEuadHRtq7hkDYs/
fI7KGKZew7EX2ESccZXYQe8pC2ILlIPOrv41arfCMVrZtTsX1kfP1jXGWeaGym89ECcOMtAb86Yw
yJmGUbX168gWwprB72xCBfEwCoyyY3hrUNf5izyX3/ao7KKWHHCeayayGOb3FglEdUvAufyu0Rc2
whmgvfXqPexzsnPuNXtIGqyGJUakqu3JvTRXZf4967haGe+ymwy3m+SGZeMZeBfMjHR9ax/jQFSQ
h8as8mo80XJW7yY9pmWNXAlhuxSHdLr6QXtoNAVpRT6p2DNYFbbO9JOfZtsoR89Xxk+1b/eZpRKC
0Tk+NtYM/5h+K2WBFAiXyoCG3Yj/JFTFRJa4eUhDz3rXGg4N71mlA3mBIwkcMQNjxyjRtkOQ7+oe
fl6dNhnIJDtj3IR6zwBpFFa0KdlI5tfV59Sbb6kxAWn9FEwgFYJrTZ9FfO1HVqinWEd+5rBK7fYW
95qjonp3LEG0mXET6LaKGFBUMlkIQ3FeqPiEgL2CgQNxdTcSP1iC82rpNMktamKrOFym68FSD8Lq
vKk+1MXLKLpl58hvLJTtSD1by7cx7l4Uap58Ninq2k1tG7uKBG8trR5tONBXvOHdI3o1dU2qlqKq
XEXrdxPFid36JKc9F9RMoipk8epKUN312NaSMtgNxnTQZGvD2sRNtXQ9ZNZRzrMhhv0BFm8HGnkU
HGIi1vNEfqfbgkqRvRiwUB6i1yh4Bply0W0wYGZ67cSGpWsKC1BRH2bTzZdZk4OHCp/rzpaIO+Ps
mjjQYlx/uS+eApst+kTUVbsYvUxoeEX92cuTwvP/zwvVXYpeXvR+o7F3bfCLF3suLjGDLa12LV6x
UvrqshfNiAmNRqWyxHmICAbBGTjJ56phHFhn/8Zk9kqapVbxD3YYbaw0vwx1vq8IZ2CpKMcpiB0x
R3n9DnFKN9De+PBjGCkNaK7v5ptWHHuNEsSK0K4pqiRSyKyGWjG3z23gn3wzuSyrStORvk0iixKz
K2pPnNSbka3UsT9vUhF7GtCqncieUMx9EBGjRhssMxBQuEkwwZuyOBE2WzSvGoWE/Ygj7KO+AULE
HoeSpqfmx/xFzLFEtB7w4TdgW0iI67EqLgNOzYBAntxnWwOqoa8hDVAUm6gbOwPxoCxHWEH8+7Tr
simzrqTY5M3egmdNMVmVZGbpuN0J+SDleOOTS2OY5LHkbyENalQnXPWMirif8jI5WGylMuvgRCEJ
UeefI8wuWp+7YYReJQVbZTK3TVu6JXU5Qfvgus2t9aVHjfu2RRUYMUDPjEqmjLPY71yE/qFnFsJm
PZEprk9+ipwPvMOosq7K/8NKsLWppttQY64y+PuSXUeGQVITP5ShYSV7Gi37G0A/+QwShXcE310J
R25hRtV+/Oqzbz/8+E1h4pAHsmMTxZATLmUXWyqjTeTPb7bBbqtwWSeYOQFWb139rgkKC1HzB/k1
y51EhvMjn7DX2BY7Uxz6xsusS4wIWEujE/4DwbGwIubEkCsnjksliNgevI7Bq98HH20D85vBNWY1
rwKoM9kQPuEfNWAFuMFWmwHZU0ox/DpanB50w/5Vte+koKoOpDvbOE+DMm4GdcScrrgTpf8YSq+S
zVKKtj21/r9u+s0ip+VyjIOlPlIOps1O0/Cz0R/xbLuB/DcYf2zIvcn0F8u8vqn+qcawDsAkxlRm
HqvuK4s+J61dIvgcFaeJzJwg41cV6lWQSz5mKMe0kwlHBDZeCQ2XVDdC9jq4uIb0YfQ+rD9aRagm
aFI9b2mGXo3QxhCGdZcpcWOndPK+kzSEVljD/G6CO/WYRjslOk04Ycpw3IQSg81K2ytquyvT8KCj
q471Q2vO3YjyIzMG9H0NRzYyKnYHg6QhPFZnHHhbRZZAN+wrWYFkbGOupBSHaNhmWn8M0I6tBM9C
hHFWWJiJcvaj+DsT1kORQUa7nL+UNm6d1l/zNO5MJitWX22MGSbN7Lgu+LQn9ioQhEAY+nHqq6dp
pfvYmq+BYIZmRjsNG3hBAnMvM6+co0MPNy1PsyMMIhmMZEMO82Yc3wJreqXoY0Iqu4lNWq0KCqEV
5EBEeg6/kOJAt/Y2WTMy5vcAC2bnszujqIlZHBkEBVCpiLMAySJRCL1vbpNx7uiZ057Xx8//NaSm
r4pYvQaIfB2LSxomnelcbfJSfklAHDpbrMfkJwoeqOQbU8IuQbJjU9XQv4v2QNZMb5Ampx5q/rTU
YB0lTgyZ89AiuWicEQOQ7zCSshIqIOXJuSmjV1768zSHb5aecE8II1+PylNhKi+qJ8OmrVkQvAoQ
VaJRZcBaUvVbsPDHon8juPdvKjfkb3shkF/YftAJUr0GKwp9jEVgppchpNT+j6PzWI4V2aLoFxGB
N1OV9yojOyHkLp4EEkjg63vRs9fxIiTdKsg8Zu+1LRdFTAnKCE8tLqMc2n3qHYTxU0e7hruRZ+7g
jP7DKKJtAxy6GPgE5ihDuoRwmg59MPy2GQN77G0Z2SwxmZRGxCkJvnekbvGdz7ZKNoLN8Chwtg4s
loynOQ5HetxG6PnitP4tB7I7XZquXObrEd+BzpC6j6lHOH58YHKG+08xPtLG6BTCRWggHZA2e9eN
meJJSw00zrHvyHLxlGYLE8x829GdoiVw0Aen+q+D4CvSdayWNdYO+Ku29TzozWaewpam220sSjTc
WGDrItgXj6F90/HWJvCAwnFv1NS7Opd9BbuFzeYx5k2ta+eVZJAXRJzXsMWb4xbzoZ1A0yMYXHTP
XgoLj8Vfay09ClWN0B5WZE+GztzKZGRQMtwMY2uja8Zp4DxORjCRyvtHyjOHMj/MwQJhs3YGlvER
MRMYEPY1Dvp2yDujth4KcasD5kvxuEtZvwaYeIu03Ec2m7m2YddcLFqiwQgYRqFV7wqDZD48pqOi
t469H7NUrw3HTaGZFFzE++aW95rXCBypr0UWzawXFmD1wYpuJZyTMuqf88le+TJ+j4A6+iI/ECt/
69kY6GO+0xqetjn/oUYvY2Uv/Ji79L7qaTjFjcdAqFoA2F8Jxava6gsBj88cxpVi+2/OBiHPf7Nj
Gteh2peAIuoceYoV/LW5k6BZ7YDteDciCBM8bUZYvDYcN0QRIChPpqOdgfXjMxSRTvBXuapUcOrw
iulT/4gpvKcR31QG/qcCkifWvDI7b4jwLbTTJisqCnam34arr3XrtbWp4IwI/0HOA+FK9HJmo7+l
zRWjWZC5u0oJ9OqUhLmRX0hxeLbVd5W/qn461DbnY+0cA0vn7vmew1wcoHyVvTQGLH9gnfU2OEzD
uPOqGphcYKxUy1gpxrIf9QFZAegU9RYqUXFuoSwEeYDtgbK5ru9miaClTDY6EXsyQxrhMz9tu4Pl
uVwhEUkmHYUaTYODYtVN00czultXR/DrAiAiwTsuXvUQKcqcIkIUQucFdwEuqVYjHoJ50ddgQWQi
hYIrspx1Zp7U5L5GTbuVlnXuE39jsXN0ynhh6NW+9oa13bSHohXIgJCYMbL8V4fFQdU8h/MlqCTe
4XxtE2pljSxEPHetquZVZV9R8T21wE1qsQbwzTHElqns19YU7Qtd7ZJseg6rahWge2YLxOQ7W9gT
ti+czdZ0tJiBhZ234mJG31TANiLm0vhsg3WAgsCHTlrr3tmU7EkyfdshVynyUxJymUQ9+b2/PBQY
ekjPg2I8TLRQ0Bnz3OMOds5RCqYSknsfOTsVwFJkCSMghtSGhzaHseGYmZyx6uaz81dks8RJsjHJ
WsIsYXtz1zC7XN096VcAwFmJsACMSbPVhcJdFpxA0rS9uIaIB7lr76PslqrETuBE7EYofRuAQZP2
XdCVmsgw7ag+5rG/SVP3J1JoNnS5NeyJA3Hlp/e5B0l1+U6/xRohZ9nWoST5rFDGDYi9J13tq6RB
YvwXtSjyPbyasxShRftiVP2l0LGnGPrF8vyN01Q4uYb94IDcz2KSINh+a55xaoJwF1reyunlTTNc
jHOQO5ioemOEIe3samd98jedAdbuozT6VV5xmKJUzJkY9gaWWrGNJEpYSm6nbr4L9dkgkS6DL4fR
diemRzCx3vbEhvA4Upzz/DPjRo6TEVPOEB9ixYA2bb9dN75XrN+Xudth8QlZwNuGmm1IGQZo3Xn1
+otflacoyBZDcfdmSz2mRD856nW+L3AI92yAgCAwYeNdU4rz0b3PpJMSzl+WbkX9nk/pwWuvNgSZ
JBtPmD02NZ6GwB0ueTph6cQJgGjcshWmb7lIB8q/GSyg/I8KyYDVqcc4FgdPmXeTmC09ql7tmBnZ
4K5a9EBPow5PEKirq1BDUliGTjE7/qdbHE/ANIqb4dVoGas/rQ5Z9inmROmPIQXln+Kh6zoHbE46
vKOyIw0pYi4kE59hh92ExFCFmzQhSIk0Sw94haiyjY4WZarP9VheLYOMK9QnZVo8ByYcAu+URQn4
KlkQf5dpFCP2sUp+o9Kjm0XUF7OlqZ18zQRvP+CQ7AUgl9p4iwummKOc1cZAMCDe2llBCAZS/uG3
s5mmQ6tb6WG310eX6U+1ycYIQzwg8NY81RK/UCCWoYpMdDRUaVNwisv+ZiMBTjnaNL09R757rbLk
7Onj2sycrSo77s8Oh4VHfM3FES9T+KyNlDODd2l9A+s/LoKiuqbCOoyx3Pm4tyY0xtLUnjXfwyrJ
YJioS6vvLhnE6SaGyR9MwW6MkDVagK3nmTPZC5mGBZNuSmu6UwRZOZlpgUDyIEZzUReHbNAXTf8e
5O0mcrgioccpr1m0pCImHEP8PpZMiLjj/DAb0etKh+xrbqjPZ8S3wdEVbbKu2Dmac9a4rFUU8dS7
Gw2MVFIAlCQjyBnoDGe9Opd8aqHn1RlMopUgH56H11nIYtaSo52zUsaLLWZ2DnAj2tX670hohMle
LU/1XQAFJQNYDH+G9G5r15njttb4kYWJyQL9mQP/IvQA9o4x6C8FFlfE12ls/iHC28rEeYnrRDJd
oBfDlIs+VaFwhNrbmeLVn2O9U8SaHTKqdO6DcS+1gbpQ+aG1wFzmBJxdfKxfOX2anN0uGnuN3LA/
Ta099mH40IT84yi5jI1zHlPxz/ZQBZVoM3V6RXeCIJWxNxWuv+r9wGTQYzKs7OgbC24IUKqgbb2J
e9tPLF7o7lvMAmxZYH80Q5fQ+QrAro9zMa7jFwbJy0hEeLOABT9xpz11Fcah5LM33pvxXlfTpg8z
9nQEpSqxm6Ob6CmfLCtee97410YNpx6lat3URHpCRTdKqmPukx4SOiRyNDCSHnBKCJtJi51R5Y/G
ezMtnpiG4sGyPYDK8JFCqEweEpFBklCr6Fw1n2140vi3TAOUZ6b7nrNqhO3gqehg59a5IHAHTJON
mp2/PAHE10f1x1iZr3ZAHDbtvlZ4u7y1QZDArgwNZ1P42pYB5oIae+tApUp9faNRCDPeWytTPdLS
nNd7OBgwdHHiarncJ+nIAsNl2FQu24h9Zt7eJQu+dcybXyq1HjlKI6QHo7TPEiB+64mvrlV7w6XV
LpzllFenAm6exfK31P6F4pERhcd4Fp82Jh2zJOZ3QuBD7BHNFwND3Pw2ak+tBduIm7NMcXRW6aMj
x8cRgrDWcp/FauvX34o6v5PTou/vLrUN3QrOcoRvbXar8G/hSQVE8+qL4V1MaIEUkefOna73Q+Dp
SwxzY2FN1vKKaY+Ee4y7J4IryX2tzUAFOqw+OUYtUrJ0Fn4sFaDO0CYPzG2PMqpuWarubmnctBLq
8GQBJQH3qLuPIVdfTtRtq3HrY4+sG21ZddSADukbWvhRSXcxsZv1GTjoCrMnY6p0NJAljHzTrcG0
If9NNJ9YpNknoCe/BJHf+hH/eWf4L6rqPyXcsqdYzoB04wCLk1Ypgms0ldYN4ezNS5HEawOOPocS
xUCvVlku+Cof95b+WeOQzvkAC/ywwhhgvk14cOrqWbrZ3iDdyPTCHwjwRxbxcH+jW4A5pLP5Nkt1
rS3vubaIWyHTyERUjULkysUwMMlioqWhfE2KS+GIm8FcLx2lxqQ83NiNODglaZ8V7aFAGo3MxNGC
z8ZCW63rD601Tr6Fg01FLQFHycZCEzNZ9tku/U0UpxsZICVCruMoKq3UfADxh2QEm4yJzXnQmWyW
LodDF7P70BNqCJg3pmzuaW2vDd1/ETWNTZsN66aLqBFtVGVkrRTOZ4AiAG/XX0J5QvzI1e1iFxPt
iPsZ5nqRGg61AhKWSCPsPQRQHc25Q12iz8nb0EaojWj/RPtiyOjZDvq7oglloAl60QQMNwhk7JDT
+Ow3EkhTy+COXvhSIATRs5gppjwGfNWVVkxPQ0Agnh8JusN8Y7TtyqWmlal2ZWpBRGAPWxgr4Kje
hKRnxhje0+AnZg9kibIvczgU2zSmZ1Fv9Jp/dKj4hFCY1RXDsRpiPgp5Jo/M6D37tWZdkeO7zAf5
a/bsPk1yVOppMeQoyaPhaLLr1OAX8+HQLBe7MR7WbhmsdNvBY+it4sAnmBpYBZRZg3YFkfRyggCg
debSxfvjQXm1kaq4jLu6xLurPu+XhT/HgqFVqYJ3YYELpOxwpWT/1Hxxw7qLIvZ3nVHTX+AUT4Yg
xb8+I6lpi2eQtoz0e5+j2a3cM048wm9D/GQCMMY/2cHIKt/LtqJks46NPR5k5R4qOZ2rIr8WfbYJ
C7hjZmPvEusRwwKyWoSwLoMLJOg229jF2JgIFDzT3TIZeZaxtRDznDGoTiy8//IKDK4HdkskJMMV
U3dCyYnGvkjPdQxCvSQAINd89lQIXwVn52qS9t3jnI1DgayywjOKJRnDXZFCqBKooVOvOWhNe+2F
PBN0t64oJYBGWe9VjlyiSjs29Fq2EI2PH9eFr2GuRF/Tp1rl3VVMW1V1YSp2xu+CUcB4bcxOR5PF
se519E4idekli6/WcisyLnz2tXq9d7T+TYzld5Cq5VS6h9ZKboy4mSmBZyFhErhvtMb9/tMHrO3b
mjBGyWuIWZv/4UFEcDzxblbTPuqyvzIqCDPTDhnadKdyeRSSq90j/ef/ZHnBRKqV4drwGBUV0cGh
JEp9ZIm1xgIiZvgu8SVyQBIzYkJ1m8gKlhkLJx1LWhRT0vqUYgJXtlGH311RHtH3bxtyDCILOawZ
/+mZeq5MwL9CmzZGhoI5GO1H7JtfvQM+M0XONVKmxb2HSpFKGtT42DCPIUfKm9zgaeiYdJawYkqn
S5e+Pu2UpYigxlTmSBYNAXxi/DwhVrW6Lc9mWJ3cofiXeT1Z3+BjRVStMrMl2M+p16UiXkxL9wWx
xFw3Yk+diqsB6Yfh70p6Grf5yNEGyim6NDp8aw8SFvMtIye1Pg8Wtpc+6kzfEPRLgQ/t2Satu5bN
g9XhyoThTbgSrqRYfy7YJU52t9QM5EGGezZ16ksxYikx6x0fHiIybaVmZ1TWyTXjpYOazHOYIJeh
YG3K/mTq1l0kHPhFeYqzYF2U+r9MQ9dTowbyXULWTRnhCq/WATRDJDd4RQ12a9QoykdH5KFRZZpl
ImLLrw7CsqeRfWjhsWhjmocAEe/9ND0GD3KgjDSM+Lq/nqiuB4RSRpocPI91VMbmTzdqBMXDPWna
cxrcDTPfRXp/SBL7h7ywlXDTQ6VzIdf6yWxZfVsEWXno44BTRlW4GPzqIw7iRx2NqNKcYxawpx9Z
qBN7i+YEQAHicLt8L7zpMX9UQgF/08Wa1wB7LNYe1lYZo8soGjDaRv+aENBCpYlLp/WXGJOlFnBF
pNbJgeKc9tMmjQM6GBPTS/yvF+C2TduyMPgN1GxocWJxHjTnIdljaR3LEhNn4eBDHkFD8STynFm3
T5/Um+gRKLRAr5mH0dA3VodiaCQAzuYmiVvn2o0Z1xSwlEG/EdL7VPbOkr351s1JaaNOfiqJ6iyN
DmA6VQwK8r4z3sIAgT77ZCKqA7x2uJUgDRduc9YdBhsCs1vo0N8O1OmYrolSbJ1lXGFGGZPiKHWM
0K2DOq/tMUKWswBWxvvJ916KlEA7LJqzxwmRyk7i8Gl04702hkfnzsoVEW70YFr1qv/0XI3fHW88
Lz7n8HbRLRrLBlcXvJ6b1rF8l659L8N6207wt4xo73byOvG5CwdVSgEMOrZjJBo/vgP6KhnvjuVT
d5kli738pasYuboBJZu65IHkBCyvHb2aCxjOCst7F6UP3Y33Yze9FJPGIgr/TZXdC7AJwgZ+weqa
LQwjZbB1OsB74uawcwJgwDqioh3BhDS4sGTQZ/U3B7s/Xdfaj2aqu9j6qbOyVH5yCI02A6B5ehd8
+vQgGod83DkBBDhUmoP6kf4bZ8a7EXZ3w2dATECIY9ztyV0kgi5cabcOKNJIaeq4zdXHweSW5rs7
Bs8xI7eCUPCaLgUFwM5srmBmsU80K8t+ycCncPXAqWJdhDbQHLXzNCCm6HliqsJ7SVgeuVhTXLv+
Q6L1Fnspvs0XR5lXXDp/FiexSO5sq8916uycAa5/8uHkvJ/IQYTDzVtDDrbV0SjQvySlPBjWcCLE
EHfpi23kbDgT9GWZ2x1Tb455QSUeJeQJkF4W6AzbbUSgYvyuQzZAeFstaC0apkA2wM/DyEPluYtB
vGqOxHWX00uDi6vNXW+Gu0j7FfAB21ZsRxcoutlJilUoEJPk221htfX+Sy3eh4yPKBpfkx51NFNS
AxCLyElQxlw62Ay2REzOCMFNI7d4N+GoCwroRPBCshIQBqjoedcwfSQpco/Q/XMMzsoSgFUGKpBA
QcDovo0bTP9q6IYVHvdMjcROd0eRgRpvgxOGx3Oo3E+La6FS5rtfl08NHAflpy+jYZPW/qMa8eJF
AK5VCysTOTC7IqPsN9rsc5LH0WEjZmIlswIUEFkumJnme2FojKiCmS62qgjG8nMCQVzCYYb0lOog
I7RG32puB2qRVUZCUOgQQoKaqFThUl/SBjWa4ydXFcmzEyEhNTqHdOSOaE528OxgULVszEQeEty1
nv0zzcsW173g26A++64H9zfz28sk5jE1CoM8dgI6IrxONfMUpX5GxM2TR8R5otnXym/Ypo/LEDKE
xZoExrRk92rhDWrr5FdWJVJJvvKgG8+kbqwH5GpM+3cj0us2ITmBR0Rv/TdQ8e9aQy4WvjCBvLNw
gjl1UXsqJfdFMbrHqUdr25bs6dtyg3pKXzYjq5OUTXSJiPupsUSJfwPMdFYknIclyBvY7Zr2nUcj
0sMg3Hpjt9WT9hDoHMymRnp0MQ0XbcjBHUkqteJH8139WFZszFyFGViU6EWziPzAPpBkDlZYN3Q5
vbe6dWtyuas6HLQmBW4j/2HauMUVa1Zm7gQ9BWh58qYnhkEEyFn6DZZQPFO5+WePGNZGT/tsUMRT
ArrF0/xw+PQ5KB6QLQzARMqe4aZhMT/gmLxNpSQ20DsiKsF/ECeXZkaKGTUbMF2d7b66WR2jdsYC
oB3agxogh6jC3HPb0KeMiKiVy55BmdkZ6JgHQAJ0+1RM35qoLmbp36qUwXxd8zej/rumRXU0o3Jr
V4Rbe/JqO/FeI0vdabNXCZJBYSUqiFpDGhB8OEzDGkp2qTSAXwl9sm9DBs5dF6sZznuy/eaoBgPm
m9Xyuac1dIBRr3ZTjghd8wSyfOuU6MU9iOqvAJW88nRMERaeOjBcLgAv4rRci+zgPKHJMPJfMMTL
KfvnS75Szd8DKLsNqvxievBMEMQ2zbmc+/QHJpK17jwbuRlgP3ZIjLa5TwIWFUnu7FIu7ycVfNlA
mh1IBQ0mLc+pfl3beO+yac8k8uoM1SZq40flT+vAHEhU1Zh3Rb2PPS3aZ7lORaThVAdRRZjIIkzb
h1PLu+UUl1oAoaRaRZVCaDHKsXQiih1TwIDeI+D6zEz7M+2jZZ0797RB+TxSKYxgodJMoaxDmToY
ZOf5ZB8aWER9s36YSfCSm9Cp/Sp42Lr1QsTDn2LUMUgfciq0CC/eAfE4umMPx8zv9o2j7wZe/igv
jlHVnFhNrXwdn6unnVXoL3wD97nebsME7l3K+U1hjSWVNtq133Mb2Ek7Eo7GIV+FBQNoByM3mjvD
TSDipdimLQiIYUUeuxZuMxEfTD27jKbxlpXEw0ljTfwBRKoZhwjG1fKYArvIDKq+OQcdRlXwgYmR
LpV3MeAhDsx/HHMOYtCbaxeIDVf+Oh7cXWPtleMYgEZy++QaENvK+Jno6HHRk1XVlt3aHHIytZhq
okw1RjRoDgpcNTRkSozperQcAmjkasjro5Wx9uafSUJr/NzlsCxDS19h/syI8IJxaQ50DpECoT11
M7aLELSCGfOkwMDUOoNP6pURwfkotIeFwmc00mMjwRaXEWILjVqwIhvZoQNcmiP0vkyb9n1j3Jx0
2pUGyTujgdpGZg0xmc5P3/nntukegwGCVZb6hymtd7+gD6xnSLhCWeoKPF+BzDhSKxTfQyK2spzW
jWBhaybFNsRMOBSRvVaNOy2LOH5pfRPHG8e8CachHF7SMX+xJHki7Oo5hHxtps1wSknR7ZzY+lQp
PRnI30tCVb42VLCeOIhczaYKgOjEXEKsBP6CJ2lk3yJyf/6f8pvTe2KRGRtN2r8ocB+VHsiV0LCW
EoO58/PhQEzfKUumL18PEblM/otf4FVvm3hPvupmgEzKzYcJaoByJmLvrfPHz2qKrsz4NjmpkbXq
tjG9GsLK7g7pKARjGi67shxg0cM80jEtC6u62W7xohW9gRqx/2SaW2znpPm+UTqqK7WLGg5T5c+9
dYq0ox2YaUEuZvPCKLfICkyKeoVmbqbXldOiMsNVa6uHKFLM4ymsiL5l72SXGArjwrpRE885c9W9
cB32tsiZpHVIlP/Wj1gcwyxTc7QaZ1tr3BvZ8gXGsMSqqDy5mX+2c+UsKCiI6hgUy4oRnwxoTV1n
Q+v1dBHpbIKtLeMWB2VzVD6QcX7zj7LY7da+++r27CcNRf3a0uk/aYF4LWBQBAqigBz4EHRNa9YG
6axBlhOGrNpfrcCOrXDAAOgBZON39TcqkUeij/ZSqwcojuZN69VnmVZowAz6bTuKt5HKGCaVhyZG
dpGgcp/IKCwuXVj/2DYlTGbi/A6EOknD+eBB/abKlSx+atBI/Gm0FHytgz/iQHCADFYJ0z9ICI/E
7ryzgxQe/1Sucf3n4NC8NERVlgB1MnMPgnOn97q6FEZM7T6EMbtDxuhJAS6lLDcl094kyf71oOY0
8ryKriOLgdwgQJl6xYLJg/jsk8V9isQryY8rxw/2sv9umF6EDG6x0yYh9V/6CcSebVPKkvITxMw1
Ipc7KOlfJ45eje696yRLnJLHJIrWZYWFORcnvRu/PBLQMq8CMN+xp7sEhn4epFrrnbhoKe4V9EcR
Xxg/5x7I9lmvnSdI+ZUcF7I3ruPYH1xPQZn+gpy11GfpBkvsyfS+7Kg4Eh+8qTDF92QLKIS3S4e0
ib2MjWJTo6UjdbT9bmT9R1GMw88ik6XHT7bqEliVMpblfqhd1qMAmfygqw8Dbs7n3kBgYkvwZMyU
EEAAF28qd9x7bZ7eareuMBALNFk5+aXRczaBxwXn31ZMawklcAmP7WZ4x8AB0+JacWk4Yz246WWI
B1iY/4qJnVcG26OBjALkCs/ReLOQnKHUYrXKR3oc6Gb8czVL7j85ffRiUwCcad5dtezqczudjXaW
n9BEONuU4PMMldICrF6fbrxcW0EyXaT9HaR/zCbdZJtSv0zezpHvlr+rBbELhVj5TbkMxZeI4I9q
axOA9kASlBdtgU0ujaxYhRI+QLBEOKywApPw03nPPksuVAryE1cmuxK2Pk+VesWUygAyadfw0aru
BNLKEiDetxPruDk6Y2b/8wwheN2aeARYncbl3RpZoKJSnVMSzkW/oWnH85uhCimjtwgaduiix74N
cuV3cNBg90yAFuD5iBzPLDLO5EzBmNPvW85prL4SvFVxGNBu/tOATxIowDjoL8JL1PfFIkVf51rJ
hdEmryxdP6epx54v4PG1onSRNqzJNa6JlndXa885sj8Xx2HC70ywCYBEQc3G0Bfs5lfPbot0wvZo
NdCKxa4O+DygT3/G1r7V3tjUEwmmhQfrinF0yfaa+TvZq6zuF6a3KSCe2jFUYEyB0U6ANIeBk7yN
rrsdGoRoT+YnX49RE4DsrwSCS1o4tPCHgcm4zSXKio9OSySXeflf168VyQExm2m2jILIXkF9SFgG
oHd2bbu8XCU26iTqFRpv3C1cOv08eF6UqHz14hWms8G7QGSZ33zE8Z7HuGs3TE5IPnP6/dCv0fw8
NWzQ4ieNWqms/ubPVh6q8ugYM0xLVB9lurPaZwklpMO+kTDhWtQD65Fq4ZWnPn+OjWGBBsv4axjo
gj4wrQshF3r3PUxoPs5SXTNrbZsbJ9JJKNvQZDwZvx5NvMtQ2PC2oln36HjSecuDRDk7e+UNn1sA
UJCWNob7WhJ4IfnRbxl6hjbZz3t6zKvIZ0vntW5vY/1XZZhJhr+K1AOfxiJg3kO0WMNXmFW7Nj3T
mTXYEsIA4QEofdCXZflkM3+h30F2UhzSUd0MOIwi0fYuTQEOGa5BzAkHn79outf5oQyQktIyAA+q
+XfAJ/DwC7tvmOkn+9b4MA5eJTZIbVUFO63bNe1Pl18meZusA/YP5KG8FRHV2w3YE3EKBTM3rV4a
I2dwCHt0gpmYP0wCKEB9sEBkeoTxxwNu8YW5QcavVMTzHHzaKnuVRMtBIPjeTu1miKhketTZT6rS
nzCp0KWid9/Mwiy2HrnL3cDTVybMlZEvmktTMsu/wYCwoJf3X2F6d71DYZj4Fe1tOSMz7BIXTLfy
2VzKc59+aHm+mWYov9E9EdSBVsaU/9ta51heuu9CO1VwoOrg1MyPH/MUd2mIf5Z+TcRNHz7wSBY4
VlEiAGPbcKgT8pHFX1m9ra0X5oIOB8lg8yyBCMie+a+l6+F/EQgdaeCwdmQnPYEQ2xyLkPz1pc5a
qaJTdnt/HUjUKCsDhan25fThvTA3ncMPwOI32gCuqTpw3bF4ekrG88hSijZsJWNEdD249OqO33ZZ
6zgwbJZICVlTHhmOG2f4gESyBhiw8HG/RQ4FjEsv+dw4V5GsomCTAmGYzKs17HqmHtOc1CZfQlSy
7dRwf25dbV56fHDxxtlX7K/rAb5g9SrtV4HAS3sU2UyTwOOwKPzqqY5c2uBvaGhJv04Bf7rtweWO
mYlmxMqid7C2ED7IrzG1lQkfzAQSQe84JmBW4PP721acE/MtYZ5gwpbJ8jNrMRQme22CZapfOi7k
oSPpyl727Q+4ULs9DPGJBXYmUCmtOoUAPmE5s2h5QotrjO6a69EMfpvhGI+/0voCmVqjzRVMWrLh
mIubUibK2m06O2GHfT0C24vPQ9dco+pYqWlBotsmS4Hpw2IMT23yFsW/AZ6GIf2IeK04tnpgE3p1
7MwNsIE+fkHPY19S55mUm4B/ORCgQKwN/IURn09jvVnGP51KZloG1jstrA012zzowwWyJJqDYliP
OR6ZZ4UiUHEc8YoRbTlmb2bEuJDkt+HZK6lp+USyXU1bRapILiHYvDXzhcHkl9noU8bzLcI1Nd7O
IWoo3lZIdMZzrV4MxvHOt4ZBK+7ILb1DwH+ymhlekANsqIJrJJ/Lce1QsYeA6+AHW++S+CYW5I2J
0hMRubPH5VI0xwYFoAYAEBhp125zrMnFFHCs72Pj0Do/jfbpabueOIyUfDvHZvOyMj4lzhgddaPc
GcmvAUamK66afJ00C/cT4BqHywO3C7vXkrfCJjgzbneSfFhNC96ykbANYJnptPVcsNEMaSmd42hp
2K+pgEOwb3y5UtZrrpmIy3al+97K54qsEv29RGIT0p43hK+hSeuJ0hlnHsRxQASJW740SXC5OUm2
tKBbuuFe4+WFFUSjtrS4YPLuHJpoohh2cbQUazNoNrJ8uEhX++Q2Syt4PM3IwpiwnVlSHRxHxoDY
0yuFpBmvA6DjYl/Tk5vxB/FqIt97ADnT9JYGL5WBikt/Mft5ZMX0Ng6IXLnqIB5Yo8Mv2LJH4uD9
dPQcmJaFiv/UJI+hePeC165hLbS1WMr5HGSO4t5Vnw6T9AL0PtYOup2KovLk5hUCpG5JKNy69ZsF
YkROBqiW47Ebe7Yx1abN2Iau9SDaSWtcj0xu6Upp9d8Fz2EzbEG2byZZbFR5tm3Mw9bZL52t1ICA
W9vWRrgDbD7d2t77zNtPodehH2u8dyNLVsgXFxI1LG7ciTBFX7Cz7H4M/+xggUGezsAJ1TwWX+4/
HFIN0AMwaJ1/16Kv1sSxhREzSCBwDDiAGwCFOK9nMZSrXj04Tir2tqaob8KIP0MSc/za5OGZjWZo
m9ARGEjGfZ8QJHbBoRD4480n2QUntpzEWwx7rdbubc+gPMDNkc9+jcRNdnAvNjHJc0aCshhICkTe
DxS7tH4FfFC9BG8rQoez21k67DZ0YuBjrp5c5avGnU1pRF8Nrl6dRCNM6JQhepYge6APAcQLDKrQ
zUXiBdt2lheVcXxHs8zeFK2HleCADbzNCKcB37k86A5QumHmHmgsjBd1aG2c0NvkfkigWZj+xR4D
QMED5Ld5tOuc+jHWSN0CpsLPnSPDnRnDBR6jgED7aiiWWtJVb2lbY9gaobMjbh2ptYIu+R6C/ycg
0EfqMTiqwNsNVjXzDycM1g5vgGXzRlfkR0hniqHBd84uKrVnz4uybVh09b7zEK2NskRI6ugnUbtv
vmEMIIt45FRRMWKLXINTHH45xAF59vlznzLlvhGVzJLRU/baHZzwFZkDiwWrBaE6sJOFgMj8xttP
BVR/dJLUc9NwDjQMO0VlefOn+ayE3R10LaoXnk38lKew0bumcWbISz81nXK8DoHVUG2o8ZBQ6OWF
iVnGv1gBg8SY0mphNvipWSxuK6zEbap/WRYuyo77A+EAHWq10BvTXRY1ixrB9qOweWXNpFMM8qGL
wHEbXMJTwAxkYtyXPpjO8T/yzmw5cmPZsr9yTM8NXUQAAQTa7rlmzczkTBbJYrGGFxhrEOZ5xt/0
t/SP9YKOrkSCaZmtOo+ttxKZ9IzJw8N9+97qmzbAqUOWyTXb0iveVNbZKJV1Xgf1+Rgt0kTxpVIu
RETeSGuFzXiqrL8dreRjRPKEXl99MfPYmQDoT6Kihkdn2LSwHnLVNlTICw3xZN0tWgYJRaoSlkbT
cdCxQJeABilN08oEabwfxr+BxkUVGBXXTj1IlDiNGCbmqIXCLEdlbQJQrjqSJ8XnyNYPPdi/kBaE
bdP3Z23p/sjn5FtQUR/hu1HRGWE/aYznMaS9z6ZIkLfmc9su7eHGdxkHP0LL+FAo6FA8QnvLuEnR
/erACjSyhvCuuInt6KINWXEju810CLVGiBolPm62LloC+9TWT4B3gD56+Q31LUmFnY6eNrug4/C0
d3mW6+A8hh44iumnRpnNdhqaOptLy23OLNN8ygawksB/AJ9F27iG2LGlgWJ26C1x8lsexzDCOfF9
VqNgnrSPUcN7qfHgWIFx0Gh4wMgvqW+0UKMIutFb37VQDHZiPXlIZVEpqn/zO3LkD7Mid0+ZJw5w
ZUFr0voL/6OlQmjGkZ/lWW+3Khq4K2r9fcpEPV0kykzsT44a/PZai8g13wdlJqGm0VUHebKIJ/r3
85x2BgfGvQEgGt0pYXFdzNbssKlDmitt20FJMbahM8EbjfS8G0MH/1qSJ7TOBPEEN5o0aMtcVGxR
ozGkgqmTNL6GpLZzcqvZ8kbro90wJDTXxJLwYjc1bTYQZEzNtyZdAElxoz3vPEyhA2a/UDU6g8lD
DrAGaaRHvCgtaX2f5YINiB0aEFWTyew87eMJ7i3p06EoVOzON/htq0XKzEeIcYjGSj0W2OYlCQdW
TIhMHX42nksa6hD1GeOB85JykzGVvhyFejAjFdIt1ie8ZjwK58WNFr3lQUZbtBKsgLYhMgQdTHTs
kmcLndznjJoWrBVnqQht+6bXPDGILuaMquzG9ryq+u4KsOGAiYsqusp8L5zPweLN+ZfJljYvdNLm
Y3IP4y/qm0Y0KSj7oskZxF0Wp9TqwDz7HcESMPMWlBbV++Eq9B1gHKQA3bB6x0u/h0VVFubEtk18
s77SThp7YMfbJLVgQ44jbdKIYBqqvK064qpP2iHheRY07ZTdwbvKe6pR6Wzd5pmYI7jrZkG+rGlA
Ln3UqdQGnMJDlEh5UvSUc6+GJOvzdNtMbTE9kbvMkJgaBhTMYFzmJEbKksZ1psHQ/iA1zXMHNIxV
bhonQOljCD37MuePwu3d4tejb00xWW4P42Pi8D52wSvBApTChj1vLDr0w08Atrv8Ou1Mi6sMTl56
HzJD8ybUHrXz5zCnIHJPN7hov+S98B5Gn9a38tRpgMuZ7GCgb2YATK2cAlvyfAxNls02Kdw+5LXv
tt9tty3yz11dBPqdMIqpOQ2KoaPea0n2rhpcW4GkrEt5X5owcULwYcWDdxZV7YD+tdHkUF9WlCHQ
e5gyW9JNU6nusndoDBt4mEkOE1pWKnAl70rYLr2KuYKwfaafWUVuGX3qnGLhQ7U6z1e/5Y0ww3d5
IDsPCikjjfvrIgL3Qz65WvDIpVuMyHlUThhzg1PNyv2vQTO2wHsmFrB4kMrt8Z3QtZUUuBKwGEi6
Dj5PSGLzzuBClr5bkhHhWFgf66oEqzk2gf2hUVnecU9kKflC3gedn8RTeToO/tS5ACR1zzN6+8s/
/uO//vPb+D+DH8VdkU5Bkf8j77I7YG9t889fnF/+Uf7r/15851+aTmtTOI72AHYrLV2Ln397fojy
gF8W/6PzI0t2HfhzPzsTMJVVxYcGTrcoNa4PG1J7DFmW0FI6yvM8y31tKB2iOQ1CaESLodSnRMjD
Zio7GIga5+rfs6RfWwoVzdPWyL3it78/mwoNIAJqO5mY/uawKbF/VNoh2jJdx1lPn45UNAHMRb7V
O6mvi1t6S7bRj+AMecgztKvP+3vzXO8OG923ZJbjOUJbrhSeXr7TiyULokiPVg0oqOmM26jVZ1lP
uXaKvxOi3R02tUzVenfYwpbU1S3JAL3Xpohyi4T0PvmNSd1qh0we6T/QPT49DUkXX1Z1wctnOD9s
dc8AhU0DjjCVtKS1HmACUAZEEeXzKbI3vX1NKxqpXnvDvXZy2JL9dnzCFq7yTMuTtpTrqTSyOhcm
aW2z+k41kqbx6IgFIfaZkIIuX8txpPJWB2xSmXBFgAma5E5dfQLW/3o6JVSQG2MbH9mPe7ajULaQ
WtnKVPZ6O1rRlJujpCzqR9APWZYipRLBj2+mSXlkFy5Lv9oamLLZgdyUlraXcb/YhU2buzIKARbC
SXyuZvObKZc8m3XuGRlM+oTckma/xrSP+JF9m0NRVncoqniuJVbz6VnKz4sA/pVR2k+qLajGTLtJ
9g/otN4e3h17dr94aWrZPS+GWPUEIXOLqV7eSdQiS+khR/l+7tIbO0EcSt8ftrdvaI5lm8pxbU6d
uTptZm2Hrk9PK1JdYG/Dzh7ez7HlEAZ3JAlAMJ3+hD1lO65UmnqeWLlkHZUeEFbESCndnBigYw3i
3mqsLlwKXodN7duYruk5thaOVuzN11M5WimDWGCo2YDiVoPUkY+62Nx3vx22s3zl1a4EGuuYjnK0
RXSxsmO1gwspPEMqDV6q3sJVa8ZUd+Ks/eCVVJc9ZY9HpnGPE5GYslzs2gpOitdj05HfjDNcvicU
YusCVzl61yAZPOfIHO7ZHtgh8wUERltvblBDc39HVs2Jm9r2NHPy6cyE7DleuuQKG566w1O5Z8kk
70hPe5xy5bqr3SE5w3VvdbBowAK0Q34ovhe+jsnP+PGRGdw7MmBDUtm4E2GvVs1rE6/SHj0gSype
LRqn7SadHzMwuIfHtHepXFfiOMiykxZ6vVQg8cDR2SxVRTWtdiDEtN8dtrBvA9KyIqUQluWItbu3
HGkrCCWB32bieg5TUB1hUM7wTpM/pNUtvy7QGDkyrH3zJ+jgNmmos3GJq6XKMlqvm5gSqQ0zpklV
yyAH0EYEIBCHHR7fXlPa0mS+lDalXm12JTxv9ALwUTq/7SHVrxJ9EfbvbPQlDhvat1TC4y4zbddT
bPfXSyVz4Sb0S9Oc3gcfOpAmhO2Xh00IucdbvLSxfIcXDt4qHEnSyiS0hv7J0/I+HHoHSl3nyl1I
SpAw9pL561xV/k4VFPchZ65IkR3+Fntn9MVAV5vf0WS4snD5EgnCpb46i5KvY+2TFkt2hy3tO9Ev
h7t8kxfDTcKpC2vYBU94wfOagJpk/iihrjpsZf94XByhrSzQlKsz1hNHxr4JpjOGHS4GrMMLdath
Zc6OOfvfL6i1tycI+NPUsr4vBjSrOhvygD1S1FNwCYvWfDG6OZ3LIyLMoFq8nUqb5gwlkpoGZJs+
edNPHoQyoaKevQD2ZMcmVlJcFXNf0vcygUV36Hg9PTwl+yf+r++52svWTLQOMHWJWa4TqbeVkZ5m
42+Hjew/MH8ZWW3mcY5DC3wYTiC4kSAzYrL8hy3s8W2Odi2PK9xW0lnHJ7R+Q6nh4GZyqwBbNI+j
+XkQ2v5g6hHM3BgUtJpndRiaR7bUnvlztDZdrV1Petb6fvDn1q8J7whSuuhjNFTJttf5ediA5j88
wmOGVieko0xBOyWG+skBWNTQukYDMuXSf8/Myl/7TZ80ToQZJhkcwPNEVQqA+08Y8TiDkrmTeh3d
EfXNZpezWoMsHyNtfQ9MYIQuvTr/np3Vc1sYRmmPoYXaFwXM1H0sClrvvCNR/96FeTGY1bVD6qhq
w2Xr0SvTOOF5XpVbrz/2fNq3wemA0OCWTY+ttnJdoYrKmhXnOWjepEv/bfjb7DzSBXtWD4+HZ23P
aSUC+cuUfO26CPWTKAEFS5253sXNXRxHR07rXgtCCZsuHGGZ67dtXs8ebBRMmfJIODNnqrOefmIQ
L0ysjktBCSv3xLL0vft9bsJz3UHSftjGvpX38Dq80LXQrlr5TrqH/LICykfHdPHJiPIvFfVKUdtH
kkZ7Zss1YT+Bno748E0mQKmE1qiE9Rh1mJ8LOIXpeoUw+/BglglZXVhYcT2yNhLRgPXdmHlOkoc2
VijjojkZbSBNbk+4x1DkAz572Nie5ysyNSD9eKFbRFCr1aE9wYqdgAZoC9D7WZ2N4W3l05Hul56F
4Dj8LxB3uOd+czQEOGZ55d/6IvI6yA8rLtm0/RCmobzpFRlq1wc2AeHccBp0tO41kD0cGfOeZdS0
DHhKK8ekXWBlOYOxoc1/p14f2qc4nk/bpjyyhns25LINrcUbWZ63fsqS1m1CLajGWw0dwHECTdnU
N885XEbbwwu4xx15QpiupTQHWKxfYAat6HQNIL3QNwKW93K277IROmWI3Merym0ENbSQKvVhq3vG
h1WyYoIyypJIeu2Z8gyweJGa0ASPBQQNHzyNyDz8FYet7FkoT0helh6vFjbpytU2iuDBTLDiwHSp
QRX5MEodNrHnsHkSBiSy2/AN0vr9eiAj5GiNkgSi/cIPYqjCBJ8OyzHEU+TeDPn398Urc8uIXwSj
USy07iOCvB6pe3in6TmNaAs5/4lBMW3WEgo5Sq4uwpmkKYgGrPAKbGkyQ9ozdz4Swe6SQT8dtiX2
zSAnBr+L03LfZDbo2um9oCBEbnYCGhDgRxvnOT11trTqbOYn+lEQ3NPNJtgee0Ts2x4vLLvm68m0
W6cxAIThjuniHkx9IgZxdnh0+/b5SxOrHdg70utFvpiogOM0EFP6NTjl4MiCHRvJ6qK3SGZDh8Ed
KbP5e+JjL576v39Hkve0qeJ4StnW2iX1qjMGI+BaKZP81hB3tTdf05R3xLfunbAXVpbd8mKDd0Pe
1lOJlWB0gVM/NVO+S4PfDq/K3ul6YWTlwPPG51GXYkTAYwUxT3wtk+7v3/Wvpmu5vl4MJBFdU4TL
SsAxu1BO1NdRO73/iXFwTZjK9XgtiZXzcQeLUHKp8Uf1b9p/7ouHf+/vr7wNzCVRBtQK/WKr++C1
6NYtaNfDNvZc42QZ/xrD6iZIpgrP4DMG2JNRFmnFOxMGyElAemchiMfdB3k2SOrDVvdtM8fjAiJk
ETZ5uterI1rHg+sfqz7NJSJBWMOk/aI9ZmbfRnthZu1htN/WmV0ygcX0LFBiMv0ju+zIONyVfzHC
ITMcqv50ckIVZV8pyKn66vnwZB0bxcq7FBFdJ+byMq71c+WGWwLyI5tg7yVAfVOzh7lv3HVIxesh
d8rFuZA99+/NnfmDbiWqS8YG6O5CbXAyXcONvYGcxfS2h4e3LwKiPu1KKsfSe1PPkj1NdGm0VCcW
FckIxub6q0YsfA4eo/hI5nbfVLqkG7Fk2TYJ79f7LuyasUvGgO5GInHKgvSFZ0eGs29LUGzhKmU0
mlz+axNdNZWxEXrcBXV51czmqT9Bu993RyKRfdf2CzNqfXmKGdBohpkg9C9o7mS60GzIpgsjiX5i
k8MRItCPc0gxrMMRd/Z8265YIF27j42Vo8oKoW//E+Uj74UZazWirnWsdooxE7XRDpTJqfC93diZ
R0KC373y6n32ys7qzLZGN8li2W9hs6t+q68BL22QT9n06so7K7Z0th+xuHfT0X2meKlJKiArg0FO
7wYtjMCXjcd6WNoQs93hI7TsqTdDemFh5SHiuXS8ssOCq7IPY5fdQH30sauQSqlpNFaG+7kaCnfh
Rz5ynvbtQvJOvCA4ThRbVps9CBIdF3kIs9uM3mdtJpeyE+dAvqAiQOLk8CjfGtO83UEgUFp0qO6s
Nkgp58RxIpjecGLml9aC362OFoJDzkKcg3ddevUOm3x7mDGpKJFB+2xSlFv5iwHUmiKOgArVDe61
i1iCM8/bHEjpEUNv94gmiUMl2uUIUBVeGbK9YGp9GgVPAKa+G0PvN0im1BEb4piRVUxUpPHkFXFf
Eerbl056HtGUsoO+632HTgZ0JegqbmnhOxK47kFHLGPjwU71FBzBul7rDEZhhh0NQtzELq8KGh2s
EyPzzTsbUawHVYv2a1GKOIYGDJ4c2vDyBDYrmDdOIuXFx/K/+7YRJSyyJQAbnDeFSMBcQRLkTHVh
eRfInp0I+ruG0IRi5hjwat+EvzS1fJUXQWg4l6ndp5gakAsELGF9hG3uiHcRbw8/+0Y6pLNsSbFu
Xe9UNW2l0GlAgHgW39njiQ2dFlyrAcqpiXedndnbcSM2yDH374b5ulHtyYDUPDyNR9Z531lZUA3k
okwc3XoLA2dzGxcGV9q8tQRIXHWbsQyujaNh8V5DSx10OZLg2pafv5hV9C/mBnge0YnvQ2YGOv8k
Qfr8hGptfmRMy7F77ViZW+qgJA2x9AYbBX5T2dmgOJaDuiQmdk7aML2Lm+ABWAwS4+mRuPhtNL7Y
A2eAf4NMwVqdUA0c0YgquJXa2Tev9NJJ4de32qCxCRfVvRsbFBczy013h/3c/nH+ZXflxzt6DiNW
Dc8QtbR7VaNJQQ1sxRS0ZyYt3802HltIdH/CqmeDPdBkiOT6YpwnYaBPCxzeCLwvfeK+q9EAnIhA
tl0R3QKiOT9sb08tGGgKThYc34I9W8dm9H0YceG2sGkkrrwFSRXQJFaFl1BHQL1YhsVuUGn0xcr6
abOUXDaAwYlHR7dB8qvNj0z6vn384tusQ7hsthJISPk2ZnIee5/hdIBb+8gU74l2Xg15nYMTbQO7
o2jYUbRsnnTQSW+UeQIyVYptCJHgJqGHbkcceWSql6BmfXJeDk6+PqQI8Kk4dLELhd83eweB+Kf6
qd0kpxAzHlnWfV72panVMxxMWhAKB1OihHa5QRclpyx2ZED7bg2yRQveaMmzy9V4lNGQrAKNDwGs
E9HiOvebuEN9LG0egjo5VoXduzWAlrgwxVgAnVZ+IJv7rAwWX+rUGhlCo7oaQtjkAayLn/BwuJs/
La1Ofk1bfB1V5GhTLxm2pl+lu7Yyx60B51M8ysegc6rt4b2xd70oVSzwEupj66IVhaw5gIqH5HrB
fA6Tvqnm+fNhG3snkJBjQZaAW1y/WWozzcOuXpqSuwW4nj6bkIHlRXsk/n0zFC5dCi+Lx7aB6q7z
GG4XdCTrSWLVvm0Euy514ocuzfv0yCW/145lwvsBGkdxv74+TURILghzaG1Bn/lwV1hINtK1XnbV
zeF5E0sQ/ercMiKX6Aj/6JESXleUg6AQ2hlIA8Sm35w2U1HDVdsn3wrHiq8Sh3bQTkU0DU8TVMoO
3fFDTgvkkS/xxnksX0LKJRYG5PcGHIwMVgwsmGmtBPLEXY5MYVTnNN3Po31O5Wdple7tjd8I+KHm
hXjP6RV8W4Y8djz2z8dSu0Dt2gSHvTqJwhSy0XmGOlbrWJDFzwaqJSEitG1o7YoeDRY4WmCDRFrn
XBH/PmVwIR9Z/TebWSqiHIvqxoI2Ixh5vfppb0WAyohCmp4ucaGHy0blF7bSxzBmy2BWi//K0MrJ
DYnXpNLDEAiCYGPn1m0FVZbjDPRIRUjYRPpRudDKHF7u/cNjvRmfeluB8EubtlDHqk5knyCLEPO4
ctJgYatxo92/ZWqdEMxDI4hTG1M1xDBl1p3Rf32JkM8RD/f21v19xf4c0jovWJVdR38V8ZSPAKCq
xvi6gdHuob7qymlAmXvL1S83biLrXcmmBcRqoqIYThm8wlXw+BODhjKNraqtt5WDuYUAKHAJKo3e
/DCocaOGZDd11v1hM3t8FM0RPF2B81PRXEdzvj26o5VpWFYECpDD8xwdg9Tst2DzPF4wsm+w00i/
WmXSO3CWINaWCoKWOW5/HB7FvgO/FBOpjApUNYBWvD5sOBajccvFCJwYiAxbw0OS9x/seA4fQA7q
u4AmJ+RX0em7J18GDYMY2748EtO8edQtG4iiAlE93TueXjn8aWx6aCC5luvaCc4qcZYZT8lVzo6q
O6+8DVpvOoEe0/hyePR7j+ILs8s74cXTqrQKetlMzBagB8ul6R/OxYWx8rAZsTiSN47mhZ2VV7Vb
n27cpRFWmyVhaA4vxXyjCu829ZMdzHnwsqRIBo/ydPDVVnTmRVrWR9Ka+6aYvDMIDSpqS1D3eqx2
nuRxq4hAGvEIY1Z1RRwEzSb/wdOVQ7KkIe+QIbwjIOiPdVa8CSdZX9cEXCAxv9x1r43LLEj7pmU5
50x8bC1ho5eTP3SoTm68MT8GP913cEgWk+DnLWsDr3ttLZP+1GSLh63q7NrT7fu5zI5VDt+2SS1D
slAfpYdoz7Pcz/Q8RfTlQXtZx3SEO6q8mYQJTYWdFNcDaJhnh97lT0ZYjDcQc5kP9tSU7zoHepYk
pq/c9bndZZd5N1Xq5Q+Ht9y+nf3y260OVDbYRdhGfLtpgD5mbEFQ1h/CwDsSP+1d1xeTsDpAKlC0
yWh87bCwAZGGJS+vtkAageiN4/YnxuQQFOINAYCtURwhygJRN+FxO9OF0q/eRVAZgKP6GTMuOVCH
jWqBNFrtnsIzK5DaOHbIh/JpPM3hHY3dv42bWvbPCzPLCr70PUOUzwgCgYRJlkz2gEbUBPIM3Fnx
YzSsY+mqvWeCNIACoOJIc502c4VwZDt51UmUhLdmP+3SOAqP+Lm9uwEIzHIjLo/GVeBWxejSVEZY
A8aOxZkqw/d0914nKbFUF+XyyDrttwYlxPJIkG9g+1Ecy8qwDUaEDNBJKMKPRp88xZb60v79NxwV
LjA90lueCSTIVyMLq7nKvDlGZ6OH4MlFyaIVXbU7vL/3LBHxBL6Egh1wunVVUkD+CbaNV48e5+4y
aaHZglKlPAI7PWZldRfFtL74WZ6ySGNzNxcjzij++wMBtkFAQVFQ89ZeeYW4y5BmD3V9MsFr4vgB
pUf3yDt+zyhYCwojFv7dfoPo8svcmIfBX8iRv1nuoy+PVSj2OFAMAIZbSEckiM/Xx9Mwh84Ma8aQ
xw9pArGbD2eaER7Zw2+H4VBnJMlCthVI6/pSJhiuuBET1LSihyr+Zqv0yJF8OwzecqbD6WC2SDyu
Lt4JBD10qxPKkZFr3XaGYW/tybR3cTC2p4e37x5TvF3JvbukNhWJ8dczhvIURSWLggbKM556p6Dq
ldCPHzby9tDD4rw4F0X3riSd8tpIZ0aN2boeu7e2ZjiBiJoL0Ec1AhGxymlmGecw/LtZaonNxQHw
FqTdwFsW8YWnNrJ4LkrNVgjhrjnxagspCKGTE5qGzoRokuWSeJiPIur37A1H8YjxoE8BlLIeKoLT
ogxstnjXp/GnNKS2nnehd2TV9llxqGWSNGIDvrntRtrTHB1gZRrLOz9KHiEuPfaQWc776/B3Ce4V
zeTAuXAHK3+QxAGUxk6M/BfSVmGK8pb3ycuz63n6PBvfD2+QPbbw1Bp8EmN62yJQyhjlU5EtfKFZ
d62QWocPpUB+iewJcmSUT5MobreHje6ZRDw3N4Ol2Sc4pNc7ROZdY9Q1rGJGOkAKZc0ClKTKLg5b
WT0jtAXJAC6Pc8yzlpbo9Tyi8VRxP/DOLNzuonXhngnJTqAtcA9Y/SSG5XeE1DCa5ovaME818j1/
IP/+4xW3QvM718K3opzqCMmb1T//6yb6VhdN8Vv7n8vH/vy11x/6r3flj/x9W//40d48l+vffPVB
/v4f9rfP7fOrf+xyGPmn++5HPT38aLq0/W8WiOU3/19/+I8fv/+Vx6n88c9fntFKz7dR09bRt/aX
P3600EYAzuKZ8CfNxGLgj5/ePmd88H9lz3ORPzdvP/PjuWn/+YuhnF9JmAEqpSq51H+XYtbw4/cf
udavC2KOWgy9Y/iQZWHzom7Df/4if+XXcSwccu4Zbku8JhzYy48M79cFpcrLn8IfD3RH//Lfw7/7
1+n618rsJ8Xgynp9CtmaBDB085KVI+tE6un1JrWHyKsmraqtA0fPVMAtPNvyc2IpqG+6EQ0zQUdn
XY/lpvfbDPVOQL9W+9XME/hwbN2G4qzwkxA27NhNpm/G5LTRs+PGVOd8kunyyvV13/lABiovSE9c
u3Tzc58kDykDoVM4w0YT8j0rtD1kv6cxSxSFBbORn3JtGsZDGEE/vSvtUiTnSVO47lWMcheJCYAO
D0FD9PWjb4JYf8zHrGuvERqA8174cYN0s68ScJU3kHH1kPnGrTMMCHKRw3ZPEi0XyemyFfZtXdSu
/NHPMfJH2kZw4sKd0Qt6iKVlpNeBFmm3jQM3qC7DvDKsy7zT0D2SGFT9aZGRm7ifKbDPC40eXWWw
8ibWiGKrFZvdcD0mme/feBYyFtcxmh7iJsuURtFmFrKVzwbBnf+sGREq03UTi2JjW6E7fxtljVfv
ZG+lT+7kNH0IlXERk3TJ6L7u7g2NvNedQAuwsE7qFNUvSF5GNHm0jjZl4IcwJ0q3p8P6cxhPLVpW
9CrY/enghh0a61FCf9sTslt2ArG157T2F49FhnNGxDUENEFuBWjLGI2dnRVNIPxTiJqj6S40UHI9
9xrou8G7JLR33Q9RZCCHWtlT+MUKLL8cNsJ30biaowR9RmqJzXOcxKbx2bdQHHkA/eO2n90QqsuN
GWpjfEI5tkKxJIP5Or3hCZ+lH5XuYZDdJDos0+BEdjGq1L8T98AFtLD4mNpIetByEXic4NksoOup
N346mQFCeY5j0g2kNd2f74cZEPllY0+qfeCAwnHEg8puhzNRoXp2l6dlFECVWrbRguZySv7KmLvF
hvNik4NFpTG3oXuPewDBG6TPfeu5z7URxSeqD2CoPnH4jH3edxBc/dBTB6fHgk20/FMnabW5cesm
HG2aUP20ibd5OCODjjBxmZ43cwApG7C/oDx3EUONrwzPyTRr001det6a6JtDW6i77Cyg3Wje1XQr
2HIjanh8kfSdIF/6alJ6gY12SLW4tntYMVGA1Rn41VLU4dciqZdPhzHYcm2jt+yhq2kUhtyYVhVO
n9E5j7wIHbACvluzC3urReLbmmnRq9FJc8YTX9ILuYv8WukvbpU1042sere5NOpiqmGJ7nt09ca6
sOBfbierSZn21jDgBYzCwb3I6ko1Z3rqtfNIYgJJ9o2d0gUEU7MqJvOmtxt4DE7SOfIKJOzjur3r
of6KLmujb+Tt1AyWf2PXfW0+u3HS+rcaCrEI7B1oUPTf4T54p2oZdJdI/JTFl0IIld3VE5/7OpSs
9Ucz42hdJBOqjmdhmnTjU+I05NZOaW23+2pn52UKz4vdUpn/QGlT6Yu2j6Mkh4SwnqLvkatjV28a
aAu7bw5ylYD+IGZrLwaFO7uBLmwaCB4arxZoljQB9Js7N0QxOxwMZ9F/cVMNx60xkTQNKG170/yk
s2AiAV0iThPJcwd3MH0ojISoGHUpyzNolDSj/ioOi9T74koDRi90WMIyOvM6A2pmBVNccIlcblLc
D4XZlb/NxSDIVzZhHzQXaeajgBbOdJor+i6DWXiwchGkQJUGM8T4pNgIisKmHSdOu+sBF9mPVTqp
6cEZEQo1EOzlVF0h3RZByifnmr8XnJudm4p7eGDz9GM/eKXxsUr8oLgvEcdOPwzmMCJnjNIGIpNO
SfKbSaj1OS+ZCs2M1jEWQbYsQWm7pywebUXoI/GQV7aTn0o7i9Kvw2T5yZ1I6QP6jnyVlSK9ajrd
TZKMkdxqFUfIiOHgkgTw2YDWZ3eSzHmK/iNIpnz81pdxjMpPW/fB9VgjyYw8CDjO6SnDd9fFRQCl
RXpmyDlFjFn6rVlfh3YrAKb2LlRYcMK7JfrMW9eh3dYl62kPJEfMRVbPtRa+T5FV3CFICIk2/iJj
ZSTZv7KxfwQyr+7nPyOk/z8CqSXE4VV2MJIq/8//fhlH/fGRPwIpm7iHSiwJELJvCwCBuOyPQErZ
v9KnpmzPIjnHq5Zg6Y84yv6VgH9piXI0BB/Lz/6Ko8SvklI1FU0idN6MaIT+nUBqyY/89ZhRfJz3
GJEDQB58zJteObSlGsN0EIwKbB1FGy8syltXyWYjQqu4jOF8e6co4b4bZF69fzFPf+yZl8RmFGXe
Gse66fAgZHKkWj3nh7pzoakVtJdFVvfsdI3+AnldeQ2pUHaZeC7SNIbvkNij9654ooQ/33Zj4H6y
Y5Ffoh2a9pvod+5FCt/SQAzPgpMxs2d4A+Q0cXcYOg3aE6KiNP9k+Mr40tJv29/73hTaN3ZcC0Dz
gwUdDAnv2SNkMmFGD0Rhzbs49YHiQXuLoLfrORBJzqbbDO/tOp7lqYCQ7iNPw9xCW30K3te9rL4X
fYaYrIb22talW23sMhHZ1i4JUlArjo0qv5ogoPdPl4QmVO1NavunurJ95zSAYNl2kBZrsuFdQRNm
coK4u9N8yAJc20Y1RgSxJUq3jlGcVHHS9PeDGJMzbhsila5LT40+aG/RYfZwTnlK/w8SlylqHQrZ
SKIlF7pjG5kIW1bBpxod0WuDa3e4TCbVdHfRVKvhJuhquOZH7tHmsrcVLX+6yopyEzVkEskc0Z+3
qwIvybcoAY4SqYBAORsbokbaQGi1pCDkjRJI6IjQeg/5VLfLeVjcDbU0LrPEan6AmyOgqwpffJr8
1IDcemJtiIZUapyVTZFcQEeZVSdm58EP6TRC3Pbh2Fw2ZdLukAUsq1M3Ftz82rHHs6ASC+il6D7V
RawuJ98nQBatHz4RroUPPhnV2+VZECDTXiKMWYYw8NKbmoidHpKmQqoz79utyEqBIIQr+m07L39S
BHVzJmovac+EmZnpdW6ECYGzbUgk3mriPODKiB/thJ0BgS20FzWnvYr6G6gao+e+rcbwlE01RZsa
Cl0TgZS2R822no3gEnUX5zGb9YB4SeFqmDtVIMfPtePmehtaZdsTocviexerCKbKKt7NSeBf+qGD
9BVpuyGl8pxbqElKXX0vvTa9TOYmokO9bOYbGhxJSHQT0lzXdtajYDH50FSdzLII480IzQWZbKhC
f8wtjxejdk3U7/R0NkfmEt+7V1A/+zcdEfClHmT2Qdfavp3TSXwwCqWfarlQ8ohUlymimC0k4U22
SICkkExU7UnbuG5yHSDMfu6qKYBEsM/rnTf6kMU6TbIL8jKGX83owq/83H/XwJ76GA1iUZMLF4mD
RPPaLUe0ZqZgvEPDTX/NCscLd4NvpqdcwMxijDjpplZ5ctramfE42kO9dUU1PesUDvfMK6bbGcaz
5mK2huLMbdrgISS1em4GHumaErEIo8sG5DVGqyTAUWhuZkUR3HokJB6nNGvPKqOybku7ma/AKLnv
rRBKcdXnMWpbIfo5wpm2c6kbcDSc7et8sMQNOcRiOw+TuAal0O2omdXnpeiLj8Ity/t6LrwH3mP1
uJFw11x22YSo6tKZ8U0kFkz9TWubSJ8bsN4WZX/p0VQFMW/hXup0SnfaaCpUfBHJHgcZnzkgOb6b
mTYvk16HNlol/5e789qyE9m69BNRI/Bwu2H79FbSDSPl8C4CCODp+9vZdfpX5akujbrsvjtGEhsI
wqw51/w4P6bDauVRVTTyVgXF9NgXRvtal0lZgaISGd1TbuG8duYiTobKIAq7/kpgj1gJmrVFZBZ1
Dom2yc6CDsX9yh7yZl0L/3rKs/om6+i7iChWsqVeBtPdZUFQnYppHI6lvYZnAlydQzHAa8cUlEZN
0QDnm930HjrlEg2qFDBBCU/WWfC1sUiArszJug5HSdKvHLtrCr3W5yI0/K+pHWbgLtX85AlpH+ss
NO6YZnQse7Pc9Zluz+ya4eTNlbnn22I0L569kwaU3ikN3G8Aa/I9br88ziw2SvTVL6epDguwkNgK
o0xyEZFl+UG2HhyI3OZmVkec16Wp78wE0OY0lC2Mu4RgJqZxvQ1IybvKSic7MYFm38raya+J0KXl
pKn1fk09/yiXYfypwxWWGdEqtM7zEeshbKJZ5QlvU1FNqOAVFzq3jvYkhhoiYzIZmypN+x+Ny4Gi
b9v2VLVdE88ZjHUObo16HsxJXIVCruz+WGkS/Dy3tdYiIkWVeUE7+XPbVub3lAmazhR0JYqQCpwF
HSXL0SM48cBvpKxAs9QdKachXzZA9y5taxVVhpttFj/XJ8mg/IyKXb2lFlkXo1rm2zWvIAt4Mr3K
TBvOdT6ND2WZLlC5CGQ6OaSZN5vecMsrndjJd6Od0pT2h8E41KnZw+EbK/L3NPmuknBaEHqr9QpU
RxDg7/RbsyMxNmeuPSPOO9hzR9KAESWfG6N1vrHGFc+DGMI7xZH/dSqyfN9Cj7gHulSc5qoaIqUW
O16nJo2MFq4owpyI7bWzDrl05J5Me32QcwF/3HPoilgXMo5WmEdGBiLQJNr5upxsCo8YmwmC84sH
uhynl3adUCwD5RkCd6NujnnZcTrq3RzYLisba+Mc8Ann3nR2ZlDAGYHJB7mWeZxOYcspwiwiieF4
y6313x1jno9+HgZ7IhrVs17N6hSKNT+xkR/2ZTpAURjH3H+ti5T8WcXDKUenj8yhmm8oExU/pTdw
kbmi7tGAFo76wmn36WqJ69DRFBpruJKettLIa+QEHWVOnmy7CbYMW+9ol4UPNKQ2H5VW6c9iykEn
pkNyV5BddQhTo92VwtWPQBj9x9rJzKj2AQg5EMl53bOxk+XSQXfOOPOwkXkM0lxsejMv95SEwteg
wyXkj5N77D3Q3YnI9c6voAJMnLahSzY1kAFr/ebzbT9CH1+fMkABz5ykyWY0Cv25ZZtLbvKoIcO4
5qknTflU0vN55/ehfZfIyvuMy2TcqamAgWmRv01OOgHsMJBhyvRQ2efePidsMHaLGKetgpn9nExT
sKVxfNi7RtaRKtvkt/MkptMYcIxslGrO4AyLu4xc7Afqe9WxBcn2yQpV+JBTHNmi/LuPM7rzNk15
YOHaSZI4Knmqx7CnI7DuD2ZJvnxHUvVWJM54nLoGuA/nWcBQVfWAXxvq1wzFOtFWd8o7NcWc1O2Y
QW3d9k5KUraftPE0Fy6Y76I4dnkf3HYim/Z4doxt7g3WzmkHYD4zQMANDL/XDn7BrlyrF86ecCok
aEY5cn+jSn9geQkeM2N2z8Ocj1HlNdOp8kfzWjFO35o697dhCUPaEtN1Vlcs2X7xMhrWF6cq5y8F
utR+nQL3kC09eJoe/Ikt0vxzxcH8wXKnhT2w5e4ohnK5sTfuxtaYD6LIYWwupXEzdpbFsjoBvVT0
z3ql030Xw2C/zH0IbBT77bFoO+MYGgv7PQ68NkhWskFuGm2E97Qdedez9C9FSEmJYZ3S+poqnXNe
jFWRBNEs0J48j2IQ8XpQHQJXf5a+O1/B94Cn2DIMbzvY9Rcobv1CzWHdrn7fw9xOvta+79wOVjmd
3HRV1iZNtCQAn++Z6M42uLL9rj7IbMmvKm+Wr4HnlzuhMdl4aSG3RpgREq6T3q4eBh3CMyeqgvTu
dHLnLf4QY5elLuVlmVvWiYe17FgK6MQazDmr2MOBui2SVQAfpPfvIKtRw7rTMqozW+8pz43HlCMZ
lLhsLM8msZhnV9jOQ6bE8tRnwtjkgn3kxq+6hvus5mAvavglrkzcE3NqH12+RdYZ2ti/pdlEgvaY
FWOENSu/E0ALrygnNs8rBVoHwmRY7fLUHu98u1ccZfqpRfvjKj4gZ48KLCsN6/4AeuNQmzkxoH6Y
BIC/Ft4MmS3hFWHd0z3gTf0tWe38ZUm8bI5SxafHScXNqV4Gbf1GH3J4K/MpuJUhI2gj0956nkTn
fjc57FHgDebl+7iA/obKkv+oM8AGYVeRnur2CWud7aCrDaqe9KacGmYFI/Fvikq71zz8/tualXpn
rnN7hUVzqKGw+hkZ98I1XnVT0eKSD3a3c/McTB3L1NFVzUKpcq06cMOXKH3mNPUt0/Nwb3pz+rlc
2FiCz4IRdclEfVpJmX/LhaPeWttn2zy8R/SvIWyQyAKM4x5roeGaN/mYZLFTBeAI//lQ/KGZ+/1A
/n4iN9F6ETY+Wrh98uaT1rbnjSTFxmRVLMdyb/ULLVJjzd4BFoM5wizPnPaZKmjuxF0617dp049E
tAyquV37Dt53mVWGuXeqYRih5dizHfOU2Lb/5udejAMf6gckzaH08GvxfTsftMLW6QSJHP0CL8ko
AS7NKSehVt/ZRP9/WQZFgl++ip9u2Q0j2LJLor8IJiJyhkkOn5yUQ2yE3PG74Ny/KWu4GE3x7uB2
uCSs8bN/Eblhzc8Z+UmasDu3eEvt3IYn2FXLw2jY41VoZeZbb2XZdZFUut3+8zP5q3z6/gaxBl7U
Lx93FzX7v16bWgHn66yfsSYWw105CPMpDLvp8H6Vf1Vy+39NlbxUxnha//di2kMr3/L67WM1jb/z
H1kyoJqGcExphQBX5jJKSn9W0zyqaSand4Yh7RyUZCi0/VlOc//AW3GJ+bhkI9IK7/G3/iNLmn9Q
kr38k+Yl/Di8dOv8C12SmtlHYZIrU7DDKoQ86hB19WHopeTaK6+W6GEVPcfRKFEICWTJ68deWP2r
CkXxdmm2/Kl0OJzQLrz9PP3w+nnntYEZD609srinScTpHU7LFLJ9bnJMoIhOXncfVO1C0gMy27U1
mBXEG9uYvqnZSe7nkZLOBjwE5Gg37e9VM1K7WGFH1+Xi/AAQPbwGa5f8MJvRv2lzaVzpVHOiVbVp
bkal2jcAABdai/Q6yFlF/znJwvImd93mEaNdzw60mdazRRWepglTTBrYsx9+Mjp/OtkiW04z/R2f
bWBU11ZmF7fktQ1PQ9AN5cbJZ3vYyr5S19pvmSVSr7mrcTqdHb+eHrK2Nw5BrsOzB/7sOqQY/pgP
hXdFkn56r8Z1/palOvmWart9qgeJ3kXH/vhpLibjMJp5e16kVxAYkyTTqV2mEQ0wU1C4qxbNcc6n
vW0gXm3spWRpNfyARupA9fkOLgbwMwAUYA+D+gBlm+hRIIbVA42q9gXt0+48F4KpWYwVXcZd+SWs
1yyeVsfY2o4cHoNWih2aidzWdmdd+ak/PGHbKXf+Uq6HznLWHXAQ/6FMLijWVsClswgYqope72rg
cl8pgSow29PwpsKwjdPVl09zhsdl4xml8VhQtUUV7PvqkSIAJtiiRbXZtKObQtss9QNx5+1OiFw8
swdCtMBlt10FFM58XOFJsaAQMi+b4LUY7ZHaneuf/LTInthPeycwEytqcOmyZHD0icPMDT6vvudE
wmJF7oNgPGjC6k8pX9YWKx+VDMPW28EU6zPmTBbd3su7jFqrVZ2MJPSO1NMAiwTtdKeIimENWvLn
pTaM4zp6Jny9WZ1VnXC8NLKCZqC5paRls6mqCMO7pZArUGKQtCsofru+DdKrxesgjBaBEzfdIA6h
J8etOYaB3iRLmh8aR5fXfY8tZq5cFasEFipFLsOOJ2+sD3VIDFKuZLlJl6BwuSB/kQNTeTe6HIOl
593UtU5JWRi9K6MFd+nNlCP7aqqfqf2oh8EhRg5UNjjgYS5BrjWzsVxrlQkob4buWuth9ZRt3U9+
Rpzjg+fY0502Ln4+eN39Y0vd4BVcW//ojCFhauVo5+fWWPSPEvDQWTQX7vEwoOMRknu70sm6V3mf
3QuhSG61ff5Ilw5HYYTBTapcG0W5hf2agu/ei9LK5zgbqHBMEw0pQg4dZFxLfhLl2G2dcM5eFc6i
G+3bxjmVQv+YOwPW1AR0TqsczKdpz2dXBWLvd9X0veKL2Q6tnA7AAMXTJYjpxrb0uOMHM6VQ+zu2
0ijuqKZVEIEWfmZrcTt8giloTG6lRCcDOTs0J1UiBcfvd9ombfbqsIU6yWmYqS2pFHLwTOfuKLV4
oeucw3piJbcrbGoAdhDMHpxQ8tKW1mGXjGkNyGVPWcrAeH7Lkbnd5pPK0sjPARJt7HIUcTHk3p3R
1m7U09YJ4nFIM5DdeDMu2XzeXY+fYC9HI5gQwcvpSdijs3Mz3X3W9awOqbWGj6M9FNvFtuq7pNf2
zYIvYQJmmvVnQtYh2FsdTx23hX/FsUPR9kTwpRM2j8u4iutEAXmtVN8e7WEm62LKbZsRLob0uKAk
QJVsivFmprJWxWSnB1eyt5S5gaJU3tOhtnz126XJ2bYWInb9eUJtcMq3JFHqQOXSfVC5C23TMZaz
m1OjY7+XA5XqDawU0J7Uy+ga8m2FHZThGjHs62VMgSIlsj53zmpuhQe9j1xTpjWq+dHFk7VnGRjP
pSEhFGYyfRCpXdvYj3sT19UEsScoZueBxh1YxKrOd+Bu+geXg3Ncr+V0Sy6TdDbJRb1uus69K7W/
8E+a0PwC+nyOjZo0JYpMPWkHfjDWvLLeVDl4YCXH4LadS+sTO/Vym2dy/roYYCYpqaffFpdqEC1P
DPvA0HK7WKCeuOJ86yoqy3TPeLD+CiMhqmDWj+2SiFf8xpdXvqrI8MVw1SljrTZwvOofZWmGUedU
apf7/XKqtEVY+dSG1CxpV69aZ/l6Of8c7HDwD2uXF3eQ0rprc/CqbZsU6ZNe8enDWqE4xrZ8Yyk7
37PaiiPEaUT2BqdP7uNOSLEvnGUW+FCHGuMqoaJw1JOwYttKzCOJo+UjxhX/lFlFsLNHXR2nZZJb
Wxb9ToSL82mpl+bQaDXBruyqmMXDP0mp5lNYuSuzXWZfO/3SHNEBPgcLrgdKs/AbodbvBVEKpyHv
vF2jQXWHlWfFy7iEN+7gjVvDnFt2FMl0m/aq3haQrICdhLL77taoL5um9QZ7Y1WLcaYNDDFm6J1z
Da9qnyS1hASUsHoTqODt5qRv9gkP7WkN3ZSZCmtHiGyBVcq3mSsab4i7dtW3hul4WwRuYKp2B8kx
oCBwi+ZR7DXFgLc8B/c7YHiNQ9+gRd+W1d4a7SxaMj+/wZ5Qni2cgbCPm/U1E/AdxdoUe2mFxg2l
9Hpr9W1xZ5XtcJ9WfAZSIN5j/TBJRpmdCLl/Pum5VjXhnJ73qIreYegBrjumkkIfrLRWva5tNm2H
Lkh2EGWLHdJDAefU6o4F1Mo9wDfKM01v7dqghks/tuPRY4KKl943ud/UNO8oRcm97Y7p3vBT74bD
fXKfU7I9BBnFNaQ8hWWqC2S7p7Q9Pa1mbj+NkqZCDv55d24zKn5tmlhXjeMtVEzlvJu0Qh4MdT8n
e+1T9EajzJoTR2e4gUPtHBlhyXU+DsZt0KXd47S0DYYK1hMnWYqYOjR47Ea1WLaaRrdxV60r9Sc9
4Fprk0BeNZYJH1YxYRtDGn4Dbgcx25tVe0Bdq0DAYq89Qnmky3seQtynJUYIouX6+QtTlbWZc9Cs
1QwDkPZh635VMkOiDJ29mQVfFrWAeB/a9X6dYNok7B1u5hm7to0BASWKJeIkpDX/FIMR/swEUGdV
Gd0hhJ99Dok72sOL6XkVynys3XoAqN4sW4y4E/viQodXMpv7x2kIV1Cjzqh3tpWFG3IUEgiRYSEO
vKa+o+rCfwTOovKIydr6jPODRdiEYLfhdG3ftXWXHDRHR8ZlC0LdZiaLtUoCZrwi/W4ETrXXuNI2
7UCkHu0L2b3uTRqdxOrkZ5Wz5pWEGtUbp6ouLqWmD6+C2uV/0MT3lpd/pYnt3LwoudBdbmQf5Get
OIertEQ3MWaW6MuiH9RafnKGthv3poMTZyPmBLecN3rzsdGMDqJs13nDMVvvuKz81GLN2Sot+Pts
6vZpyC+lrkbZd+a/gi8M9oH0uFipjDPW0fBqbWUAy5a/IVfZbRtMbQd2uNVDsKjwiupMcONjetkL
r6YspHSb3VPf5nEpdhxO1ie3TmbzEAr+aRQorj613ZYTFj9mtfVTOiv9QwqZ3QdOHexZ45qTLyQh
wujR5UaXGVLLVF3E8Dmbv0IklZ/Q/nhhrQH7S3FmeisN/mbrT8ZZL45+anthxy0JyWeR8ujL2uTF
sTlLbluAWteIq21sKidnKa7hf0OMPjkBv2xNB/zstIGe3/9cgOh7Xw4Vj6Rs82uSJuxHMejprhlb
0hhza2nMmKpzErdtLQ6691MRk0pA4dvkDafs9M5BJfvHgqSRe1HixhU1D4VkX1Ym0XVbWTnOcxrU
zWklG4bdRLe8jJmXvCFJV3tnbNgGNbp4E5Rijvhtg5sgHMMrbpwno1zuXK38ZIUosNc2uzWUpiZO
ZVc9AIzD5hDyFjX+uq2grL8zetWc3gdUabE4An/VT8RiQ6jGZrRRrXCepTTYJzo8aJlfXqpz+fl9
x9CYGei2tQY08F3+38vHVIaGYkKkSBO9j2mRDIyIjMFcLowhlfbsWhO4tBvRduGVXzN+ynV0nrGG
ZPe2npLbktl+hiHYFW8OD+xrMTQZ766T2at0bDaAsC31k5E6eiv8KbimnG7w5rvuEv3Te6sZiS5k
j3vZ3jIA9I+WcceBkex1XkPOIKN236D25F61yYog42i9TNkrqxxGVvbdbICVM/J6tMm22J+XsNlh
Cs1vCb7DfkhNmysFqECIOwXC3i5tlGAvVoYiHqzJu3eR7Pfpwi49dfvm5BR59VBqaA00lKbpd2WZ
fNbvE8qEz4e4AM0rqVCg5MJLRW00KX9O3MP7J9fKflk3U0VxOR/M7gmYEmOcqFwoyCH/ULsw6Tik
ar1ql7I/ATKaTfPls22bgCGz8MfRsvF3ORT65QYvZHj1PrjlwsBUgZ9i9rp8mnZeMcdZPJz3V0Ka
G5NUy+yQLt38taQTOnr/cNuZ0STsjPSoNB14GAQpMgSFR2ajQrThmx96JkrOf5f5jRkDuCWP8n16
1LZd7UvDZpSrEIc14SYLJ4eWX/a+/XdarMOkC1pSb5WoAS86EtsQgjMjOnXZULSI1dtSFNn9JJLp
2WWayfdl0yTlroSMcENWBafxduhb8JUaGWCTDWM9b+egN58Gr1wQSocikOe2UTIKDXp2Nr5ZZD/o
PTO3SNV4cFe+k+xqdoM+Y4h7oGNpd7+FOpqzeMOH0Ptc+ZO/FYhXL35OMEq8JL3/wrRbWzDzElG+
9d2KjFb3fHfXStkpiaoOf3PjdjM781JBAO/ctDlLo19PpuPoKw9hRjKG+on9m+9VrBZWZkDpVjJ9
XsM6TWLOnS3/UJvmMdxj46vguHgsMVS/ikKNqLatKDgOl/1LiYr9gh+xprgd9icnderbYlndnZ2S
lBepzE5/ruWKPwT++03gzsNNORrtp7ANra/SbOaXJDDFsbcLf1ekwXxKnVVd05NDL+Y6m83dwmp0
i8WppAxj1XuZFSTsskcNf0x2o28HYx3NzUBF9MFj6QaWLFx5lXS2OAXCCI5mafq4jszgc5vWxRz3
wut3IYekg+VU2T4gOgPNsEfkpBAHSXXxd41rVNd1srYnw8n0qZpS/cLZxnkc+pqa0GoFzA7VhDnR
yrX+qZKJqmljNy9WIPlGfA2swudADGkT7OYlXTlmZCRfBmNoYjWXa7CRg2xijv3GgYbN4Tvy07QT
BkAI0Y0my/IE6DVN1zgwhvYsy07G1RrQlThlabWTzjrfmv662LjTBwMPdaDKH5XfOty4uBcrZ6sD
SfLDvTEk+qnQgm+FaASLKoKZMH4LaVzWpXC5LHNghZlnrErUm8KQWPB9tmNvDXjUaVcA4DWjhnn3
CbGGP536S5OSdTQE9iH1JNPowDEKSVr4eYyPq3ibOpZRox8D/2h4uf25gAaMqiszEctmYDLrYZFi
UsBqoqfROBfEnA04ozq13Cymi2xIXgZbk1LlfMtNVtifjaChsPL+KwJsGWlctiMf7PvSTUZNdt94
E59f2TA38iMk/18wOMxZRjq1E87vJre3UktmRolPJG6X+TLfa+qUPqgJeFN87o4jWU3eVyH+JNNE
E8w8mGYc569N0fIDDJoRXwM99Hhrev47cumK5dY2abROOKiMG6cj3tXL4S+YC0AwUK05Gtq64hmX
lzVOmBTPBBFE5qYI2VjhX242Ka6v1/f7bCzNRoE87NOUeCbiOrv5FK7pYJwnkznzvZ4yabYYKqyl
t29rHVy//48r+YUQrjsMucj321SO052TJ34kJ7Jzgxn91B1G+y4FBHhiKKcYrnFG3fT0Xj5rz53O
zWgX6Aqc2VQaZt8c3LZRMQix79zGOTtNVl6BDKCoxVM5AcLzyIV3rJ80oYADSpRIv0q/w6mXBN6L
GDmUTHpJHtPB8XCBFON2HWjcVbINtxjpyeeqrOLKM/UYqyBFLywSv97VfcWJpsMegfDCsMOaGaco
f5ssUfaVrplR6a3qb5upD+8bIdYtbOg+CnWY3gp6y3ZLWpd7KWl4DSQfXY50euow/KCw4f6PXeXI
k18xulUZstee2ZRIuRZvJua/T7WJQLjO9XBsDNbpltN5sq0CStaRXJNq2syYLTmATZmlOUbPybEN
FusTjSz1RoLZLeNC98kLfj+pDv3QJY9GVs13JPyNN2MjWhP4beqiXIYsOlHuJfKVLbXwbu0QRnbE
R85XzlKBSvzvNZf/P/vFCLK4tHH935WZx7eGFrKIPjKZN38RaP78q/+xOwd/EJPrg6ukxfPd0vyn
POPafwQ2zScEP16EGHoZ/488Y1juH8TiY3YGCmLREugj5/1Hn7HCP2zEFEFKLWqP7dn2v9Jn/mo5
9mhN9gPSIOlSDom5tLwPeuUKIh4z/NTGzt7eLT/yEzbWuI0uUdnGPa6KqLsu9oJp9F+Jgv913Y+B
BTWVyoGOsTYuaZ7Y2JIyGEnev8mvMP8qPf73VT5oT9biJ8gI73dn5pvhFrtq1MfFTXXzfmuRPvwu
HvmvQut/X/GiD/8itIbZaPPyuOJaPzXTdVowKQaxwhdMU3s05ftfBt3feMatDwlnH99f8OH9FfmQ
Lnk+tvFy0tt12oS7/DQd+n19XWeHJJ6i8L5+sglJ2opzwuHc33i/6Z/+22eMNI8p8RLud9ESf71j
eoNnf7CMJl5gVW4rEhaQ4OzfDBfrQ2f4/77P/7lK8EFETumI6wYOqbHiuBXZu3CXHuxDxmoTyyeo
5ydjOxEMa+zbJysO925UnZrtfE2RKu5/E7VDG8IvEv+fr/iXn3IRPH95xeDXsRM5RRtrsuzv61YX
nOMGD+eMY7z+8+v9cCmfPtMLpdUXjBlBa8SH0ZSorhmLcazjNK9F5JkyeQrtzDrmQ7J+/+dLfUze
fb+WQ2PGO1j90mvx19sKgnqF0NDV8RDrLcohviS9bop4UlH4Vh+DHeFGfcyzjyyUQowY0e9gZn93
t7/+gsu39cuDrfyMfj8jG2KAIKXxENqn0H7857v8u0ugb3uIhYgTpGH/9RLk3+JRTywZB92L6RyT
7qkd/t3weH+O7Lwp2lyIt8yrf70EbYydRAdtyK6prpfEfZ5VsPOgtfzznXz47D5e5j3565eH5WVe
xcJBja6Q4jALm8gS9zfT5+WX/o+XhS4URh/dKJe+Glwj1seAWduVS6Nzh0sch6N5GA54jbbWofjN
HPZxln6/DjjnS0KjoNH+fWT+ciuZnLqqrkNMYvvpiq6PatdGhOUfnHjY2lA8InGw7/756b2H1Xy8
t1+u+T6v/nLNwVmaUpTc2wg07zBuScgi1rUpIuvU3tTbet9tL+vfEEG5a2MMrbH8TTTDhxntz7t2
L/mrZLFbH2fuzB4pw0+LjDuIjVXmx1qfB2w5I0bif77ZjwF+/3WpD6Pezij21XZZxziDYyfKon5P
UHr8rT9OewgBvxk2fzcyL3sdPCmX6Jbww6RlU69J2tDr4jbP49z7vmoV/eaG/u4zph9MsH+65E58
TOfTCUHHvm7quLoaOUVvVu5K7dW1dzfQohmVd8sxOwW/Wej++6Ie1AOfjCD0YfZmHzYTl34tYVLB
pfJmR7W+75IqJvTwN981MYaXmfavY/OvF/rwAGU6NUm+iCUmpwGJI2iMnoJ656/PGPWqO3dwwyya
2+W70YNMInByOVfhevFELE6yzWrb+0lYLW5fAriJoQyKr4bOw1OJv6GIxnDSxyE12ZCYtPcK6hV0
EgXDzscueaCJJthyjpanxsmz6/VCtWkaX3/Gb6nv3LYl3axXNCrjVt25wkVDm9L8U5r3evlOOkjb
2VHmpEhd0TgFhoHSBb+XgHbWy+KuN3BrboYWkdGlg2DjVln6U7FDPdbV2l9z6OkfrXK4GO0vtVWD
FuxswuEYyrS8onXc+UrVzCXJW2VZnNtFtkt5BETrFcn0WkHY5OXP624U/VhEFFgbge/eNH9QVR0P
QTWuUVAX/m3XLOZ5FFX4Sa1evmzQp2n2QGmO+enz1si74lh40j+PhZeT3OkZxckpA/tEPzH9LTTO
RI5Vucj1ef2wNNM0RnnlQAss0by3S96Jh6mq8iiRfX6VpIArKq3DGynDfrc2lohoOyHcpm8ycGhu
e5JVbz8EWqgrEtDGLT7wZp/yI6Kia5NjP4l6l3nzFGF6rmmcteTJ6azlMNe+cVRYwy5t3c0V0tW8
G0xbbiways/BjDNq41P4+sF5o9wR7rDeuhaNhOlog4x26pad1GR+VrYorvGyBJ/nGd/I6s84r/zQ
eF792tRRyw6ErjJqpw/GZORPM1Lfl6IZqliMa7E1ZhIZnFbRokHriojXQOhrGnWHbaDc+pGMyfyr
QR/HwUMke8pkF+xyMJ+R9mncQhEooGUP4jm/1A09BuQacextKBDSg/TmEx96WlLycmmHL6rFRwWe
aAFYlnJ6s3U1ZDT7JOs+bNBqpcZ0M/UnueDAbcfgi72MbUj4a5/GFQb2mApMu1/tQF5TuBXHyXTK
27ru+heXLoZN0sn8iuwDkyaYYbgZhUmIVjaY9U+jE8UL9ZK05BpqOBeoc0vsGWkfeUYwx8LwBgKn
uxXTRVVfVZTLIrfo3a1rztYXW4nu2ktGuQvLxH9cKulHXWaa+3R2XusZIh27lAxst2ymLVjtKnJb
A/f5ujqfVzMdt4HfsOFKQhlbF14SOQEQUSTFs9K3O3iccsp2EECDra6odEUBOQWUvvKBQH+3BAUT
Nou+CYlarmNYEeZN6nUBIRo29NNxo4M+vZ4sZX1T6xJ+EebYxNgccGjNq97Wq0Mukm330ylp3GJf
U4E7Agxcz7wdgBYSz/J5HS+tdEVGU0FBZthDRv3w2jPq/EX5Q3sXCkPdkTzRPdmrXX1t6pFDStC7
NFCqqkXdnvnkbHr/o2SY3NimMyZerMw6BU02PBpu7ewqVdGq5ICLsOOaLpFtLav0bYDgfkZ7t3/m
dcE7xjKF9aS2ExnPk+9wUlhN8XiRuQ701Dzbq2DOCMZ2I7PO3iZlq59sMTvDpnHWimpQYo+4mqh0
7f2y4CwResG2qjO1v4hp2xVe3Vc/9/xLU6c37JhW8JZnQf8Vs7f8Ykns7K7KkIJp+MK4RRPPMjTR
SizmOa9DptFC+waCn/s4JVJdd4lJN21l948hYUB06PRuNCrDjzMx67vVk9kVMFwVW1nSRD4Os1Pg
JsNDIbL5c9UU8q5MrIx2rjY4NDkqiTKKYj/6AVGyIQdNp+rKDekU9slO/IaCom2c1kSBQHPb6n9x
dx7LcQNJGn4iTMCbK1wbei/pghBl4L3H0+8Hze4OCfayYzS3la5SZFehTFbmbzRSjsY8FpaSuEuR
z/siz5XrxoozVkipuWzLdqcnHcxa1KN2gM2anVCGyg4kBI0cIwz8hU5waUMXhusQC7MPusz0OQrK
KxBdxl6oLaw7ZCy2C+hibqQjtADuUvM1SsO7seoCGzgk1JFAzlwEQpR9UDcGR8Yc+vVocLRaQrnX
tSi5qYvWcidxqii6xlL1hMxBeSnkSnsVB6V0qwx5u5cgNH4tODYdPHXy1RkdOGEVN3t5acf7rjGm
/UAtbI/ohLmfihL4SB/MaIY0864Cmoruijo5aSKH+7Qx6qtOKKzrdorSW+RBhUtWDlCuSYmuzEES
biYLnrU1VZ1XlnW2m8xhRfNA0uyEuVmB37SZomJofvVoMN00QpO+LOBiXztoA6NdpoV+I3TcavVI
Z8okmbhtsBK9VSZZva+F3vBKvam9oW6GF9jR6pMBmORX0uTLgw6LezdELUiMJMAhIBW/Uo0GipmF
C7Yosjmiozu3w27KENFA90Hfp6icH4Kuy67kSVVfAsQcnEKextqhA6HvJ8QPdoib6kdrKdAHTvge
FhQqDtJWsANFAlaay5Mzo2od2dViQP+yjOCy0wG0qDmCMhTStcT9A2JTmPyvpE+Vb6B+uQMZZtoh
qGWvGNMZ/kIlOuO49PYU8jsFOCgXPJVqT8/SggafVK2y/QgRO3JW8E3kIkv2Ei9Cf1BE8ZF0L9xB
BI6BWwSZ9hoDWADEpLfZa2jKVWFT4m8hiyXy8rVpyH7UFNgTWjRSc98O4XITS2nqy6rS/S6TOlaY
PeioVcG711kslSr/2ArjdRQgB1rGovKiSH3/TajF3DXFzoxsSUi0OxpKzSGjLsx2tPIbNZnqH9Bn
LaBOY2aB00NN2YAJ2SQvTcC1gBRPfmmiLAYAUKfurg3qN8CIyoWlIi+NYAs9Qci3tQJbEamOpuqj
31Ursu91KB+lXiZUrLvIB3dp+tD8URNRw/y+wBXZD+ckuEkUs/bWT+AgdiFeWBHkKwCe4x64T+TO
khw84b0aPPdLOFzUkm75A46VxyYqYx8RneyQRcLgltz8HpZb5aHoY7AauRbvodmt7ZaUl2XOmMIQ
wFWp00MaMrl2pnlq7tJl6Xa9CBpPMtKud40m7y4AE7UXcLErV0gk5ZeFD9E0pLGzBEZyMUI8oHsx
tctRbsFl06wCD4qI77WmR4XfwRO8SEcQRZpeKjH3+KyQ8+lj4NTpHHyXxNUUA2m0me5GXnMEqbQJ
Kuh15nQR09dxVgrI05RbPdQrejuXSR/V9w384ruo1ZJvMUt9lyuG8AyhMbymEZ+CJ4ZBWmnWdW05
0gtA8RGeTlHHu6DWZ1AUuPAOY8bLsBAHyj3gQQFeaBkHiWFQH62T9p5+cvrFAqYDkVWelqtokFkM
YdKaV+A8NcAlZeS3xTBfiQmgBWCn9LlHNAYeZZm9adMd6b53Vt0eoAMKha2CR2qDqf6ZB8Vyjxxh
eyEVZXudpEvJgVtbgwNSnfSna3oAXVouJi+gGbrvoRqWkLbiFWEupmaFJ0qSN0+rTUzrVIXVFn5D
syLAIqpRbBwnctQGwIqmdi4U5o1QE6ShTXNDezn5FbcazoJLnolOY3bKDdZX6W6ULF4m0lD8MPJW
0T1JbqyvdKmlzp5kGcZ52navlaAMu7rnH03wEF47bUzukCNCn68EQrI3MB772qcrAb1I6meyf/FH
MFrqgkx/KNqL0CX7yainozwhuwfLaXZ6NVadclC0I04smW8tsQKl1ZDtZVYr16CZYhcZRGJTXpL9
rKS/x5C8NQyRlUk0WXkW0Hhyk2Ead4OkTTsDyrZTI2mMm1XRemPZqRcAwLBZtrrhQedVw7unKa6s
SmGyKp1S6sCvWKYmvexoYUHXE8cLc5aipy5mkoS6M3x+XnWHoBIXbhWIkE3jzJPElAJ6VbClU5KN
Ce9yT0trapdqEnlq21gQUMfwELUws9QAwSIpDjGYaTt8mRVh4hybrEMEoWMnLCaZujQVD5Aji0Ot
ighRCbnuhhH/twjYRZVWC75SM3J9jEOvScLlO4jV6n7W+8nTGrG6sAYr8ww5IalMOrLGtgbPapjT
VQIiyh7qvvIhVovuvNRGY8elNHqa2qr70rDar7VZmJypUfYtjnROS12Onto+iZ55h+S+nOUjbwdF
/g00b/4ZCYqx7lBFumvVTt2LjcZIlkC4GtXcemgnGr46beN931S4Qc9m5EgYcOzyZC4PqCQkXiKF
0S9lbDNvFpQY0BszZcP1qzuaoaWGWH3Z9XYRs9qDkFdaJId8uEijwNeB67mXBMC8VYtOmD1nRXit
1Z143wdg9FVeql+ihGgcipITj/orqDLd1axaOSAMptvtsLR30BGEvdJh3VBHknxdCPoA4mQyIifD
GAUfaSWNgf7rYev0Ziw/dHOlfxeLqdoFi9HT2OwsT6Cu+iUNlvA49k1zN4rq+KuvQbs6ctfm33qx
L29yRTWejW7obuZBFve5kqEwAj1hvAEiILyEYpT2fFJF9pu+U5sVFhI/KH1cvvJOHFyEj6TOXYBd
IayVii/RUoK96kI0wJwuUeWrsZfMb0Wk966YWIsvWEv00tG+3iPwRlGdXdd6DQj8xda1FBfbxZDK
a8CgizfXS4dwzJTk98oyC640pkJnt30r3wpYGBwFU7Je5zkUnKZol0PJ2iErX6UPdKDUziJmUCFW
KNNElftyQezuQcpUdM+A1oXPRVoqu0yTc7+RSewnoCouaCHSPJFU3emTYvGkUkruBGgjlyZJKETh
dL4pjGHyAXGFA2IiI61Zapg/TI7RQxl2tZ9Uonpp5XVwCAB+HILeEmN7TEa6uaFo7Yc8nn+3MO/R
1ZpUkmD27K1llkvipLjHegBTddrj08IcyisgCxWg0SvEKX/MqL7sgiqtRyeCRpnxmqBi5BiJErsN
JgBeGrB9HbZg7Q+ttPxexHq5iEGFO7OooNTSodp2V1lB/zuQteBXKCaZt8yoUbhTGob34BTC/Vyn
1i/0MaghCFJoeeIUCQ+1oup78oWMZ0tQfm2iRb5Mp4AXVklZAIyZ9ih1A6m4Nltkiq34BbXB9Bky
wOLIo2Z+UVKpeED1p/D5cGB/tTgQIjtl6fDuhLluW1NsuMhirDjNNdMHpEqFRQu7b21YZs/gAVRm
dqq+lkZRXtfFhJJIFcmxHaIRR+aljr/VKoKnHaWJ5usQ7H8i14e4DG3o2hbDJkQ7J5BxupCNzrjq
NBHJDdple7BT8he9qy07tpLiJuDh46u9WV1mQwzrRxHTfK/31Cp0AZnKrpA0x4piBSO7UFouEiXP
9umcIWRWZrHAq3QW76ahHp/J/E3VblN5xl4Ir5sZVKyjNlJ56BXUOFIxNm6Ry4aclanC7QoZ8lM8
7O+SvI6eecz2/oQf4SHOgmyPDJl+OXW9+WOaNOmaR1fM+zwYLspSjW/resTmwcKftADSr9qK3A2v
stKZj3nSRXdaEFd31qyja1lN5jM4/urHNPRq4Qiw+Z8zc9T2SduRFOSY8NhKL6ReplQaqD+ezpdU
25KrFn6X23BbecDrzV96BZu95BZ6ivO6fy3VTvyBrUR0OViD6kdKWjm8USeAsbH6DTWGFpQ5Wp7V
nFSHLM2q64q7wQv6bDpIS7ncsnunaxY2SSpyUBf1OPUIyuBwA+IBk1nXClJ5P7Qgs9AeAXM9JoXS
OKI6qbuKDuRRl8LBS4EnXpeQ+6hqqGLOO03LfwmwgBAIklBvQRDDVYxk4unFlYjyDZ8b9oAMaEYp
ltueU/lrqUF/yOZF2qPEo6F9a44uhj2au6jU5VZWndPOjfqY6eZytOQhuw6jPL9PUQTZ9QhjPQ1j
MIDgC4Nu181Icxr9on21zHD8ilNHsFOyANvOPrF2Wah0lh1Nc+vqZUsZsdfTW61f2NpCMz0UXIpf
5IEjFN0J+E8Iwx4W+F+3aIqA541z+dGqTeWgLMF4r+qq9iXHj8/RpjakISNMlw1tbegaCg1uXQnn
K3MJlgstTwIeRIL0m7Mv2kmTkFzOCUJNM5RgH44ycF0C74VKiZ7jRgZsVkrWrTXK0W1b4+LX6uL0
hPRldtDHKT30XMl2U02UxSIRvnsggEOSwR0drBlVgY7c+yfllIKDPKxuUC3rPKgE1S31XQMqjlTH
V1R+q+9WDaUFkEp/h1hI86ORZkhjg1zvGgiW/iImIPS5F/OdLLXyd4QFYcDFY74bujmaYeOZFhwz
vfcXYLI+Ol+chDC1bIVD2NOqnEwFjv2l2SzKXdeH4a3U5u2dpZWoeEULYLGhQipgGXkI9FYAMLjL
nmtZqnhzzpOjIEnpK9aoPpW6CbtzVObbvKvShwrlHB/0bv6sG3N0RXUJaZTeSj11QvHPDI3sVdKW
ywCCkT0PVX3VJF1w7JMkfghxqPVq7GB4SnAnXishldk55EHakqO7cj8rN1OlSfYCmu9ImmXZMtSQ
Yy+oxY63EYk4tIarmRrlTZQLgHTqVPT6BbHEeKJgHxpidIXS0Mi/CyAAKnrc4EDVoSa01IkDEaff
mVEHNQMYkQLpSRnMi1itJL+NUEJJeW+5tWC1B02KBLDmlbCPK46zRBlQzUKO9p55jPaqkAku0lw4
TYPVwgJq/g2UFhI/wqqPKFX8LkYNIos69STtIzmvFS47MLLCVQSU7QpWFRoNsD+RX9BgaMHmqu5l
oF5OmEuUnJt8dGe0AhyKuPnBGMTqbmiS6tJqE2MHPxHyzyjDJYfL6Q6zQqdORqxaQhXossOlmWMg
at1cYV8YQ6S6em2EDisWjEAM4U5HazWpo/B+EPTma9ctoQcSF7KKpnUeeGgQk4HR8jYcf8pjme6p
hyuIRTbWNWTbcjflKLbFq8bmwjreGQrFb4HKJAhrQGyTbingexUePpMIRgxN3zVzWgLdQ6vf8OOo
LC76VBtvG1HQvIy3rUtXqXNimep6kzUjlRG5vIxyKXSnzKr3PTrDTqAG3a3SrRyLifQjHZveKWMl
vu2NZNxXE/pPEB7bqwg2xAFefHqmvfahO6SZ2A6vFq4qooe0Dt/3l6uY1WuWtNeQ4BWz20F/xfqX
h+DPbjgT6UMj732kbYsZgoKEsDOR5uZnWXydxC9n2nhrx+xdo2sTYIOkgIKIlWpiEEAYdkt0raZf
VEV2C+N1ouAS5AL9iwct0CCwDQ9IlP1NeEtDmgCb2hWJtZnJLk97Sw5rVxPVK0B5VyJXBNXSGuW+
ZcEVq86u46DjSp/3IldU1Xqf/4ITE6yIGk7Hf1BgqrG2iN80oWm2BY1Ap8fVpCKnVDb+DIP4TK/0
xHJRRKbRVMF3MdBNM7E06raP2qly8QvqbRgr32VEoIup3OdD+QXwe3GmgXlqUKhXauyhtZu/ReoY
mB0uQYX8WynDrxLGbK80093nE7di8bYrR5FXzBqSAiIqKJuONrKUglmTyLmjIzqLC/bXyXeaJ/qK
N+/rMwvlQ+OX1YGvDo8S+tloWGw+ky6WwgBQmY6CcVFiwEktPj0zoBXastkJCnIhBqARQ5dBUr1f
CWo01CJKnMDG9J9VMtociWFx5JbxgZqD8T5nwSmfWBYaDy4MtNYZNEERvlt6ZbjQAKwydJd+hN+V
H7PXru7pB9XJ/Fy1U6f3Ecu6oCR/E96ChrUjL7hO3fYB1TL3nEDIH3+wzejf/Zh1Sb3ZB4aGAfYw
8GNoNz6vUBN4fsfqUPlkDTeRTynPjukYXM8uru535oXgmmd2yYlFi3I++vmmBthF2q6nJa0TUVRp
Gllh+QhO5UuEdNTna/bEKgLOqRkqfSiAC9ZmyRZ5VIW0jgu3gPecDNda+hDC3P08yKlxvA2yWaqQ
fVVYkqhGZiADVtlyRPfPjOPEUuWlwSRpwFBVaSslEyJCkXZjQJKpLT+lUk1onULUNI0XrW2hy1Ty
j64R/yIo29zgQFmxVVt3g3EMW7NX1hVSt4oTA4yw0Yu7GMcJpdL+Ipbk56GUz9x/WxM4Y8XfWqsX
PbLExBU3iA8h6wUri6oVdNgJIGMtX9rrt/qNaaOAuHiim/uhr7mff8KzUZX3u6FchAasI1FHB1kJ
OpGA8LTr1p1dspd9e6hvKGSemd8/HiabLWhwvnH0MFIDsZ73QeMO0QJjiWo3+AbXNt6rDj0a8Rg9
wufaCY7htK4n3+ThLj2gBWw7sTtccyZ4Z8Z+Yv2yOYAgirK2Cj2vx9abk0DpcmFGqqMGhIiU1/X4
FLnoIT0EduiA4r8JnHOz/QHjtiJ6eNNb2A5JFno47wNijZjqKJ7VYM/CfbujvO2rfrM7h3E7sfkN
XrwgtllUBoN7H2ZOTR7AyCO4bYWKPGJj9FKgWMhJ05z5kie2pyFBnPuTHq6KBe8j1YYgxiqlXBdh
lQOiM09xNl6T/z5qmkxqu1QjuaJ55vo69dnw8lXAqqLr/cGvKxHzRVQgnbsoHTwHSv6cTMr+86Vx
KgS9QgXRTrxfpa37XKK1KfpBZe3itJHbumw90+o/E+PUV3obY7PfkXdAtiMualeWgcnE5TFqLql7
fj6QP19gu9Vk1prM+amgM76JIlh0J7U+q12l7sXbZjGyb2pdVN+TVZ64z9vchRk0OjVC174pDbFH
iRJGZ7lUTgUe62hGI53aFgASDYHJlzrTmJ04LCzDzhIjU53OijUvGOd6r8M3uQxqTbvUoKc/CqCa
TaePG/E1HwvtmpNvuC+aykTouRm8ZZrkq7Qr5NyZpQY9vx4ha81qWidPc+7eMAVMDa/cawN0Dzod
FU0zE+tLBWrxL7GLxH2ITuy3AZOS246qgdcHQQ9KClWKEkmzqzCykFLpUHRQMXa5RmMjD+1gVMUH
qRil2wA15x096+VYx2HD00lSUTwADoL5Tv6wyKPi1O1gOjNeFK9ollZP0qzSAwvLKrpRslHfG+ga
IbetS98p8CYIbFIKWWbTOupxorjFHAINx2nlwGkwfIHTd84H9eQapcTETxNPIB/lPi90q+DLyrQf
4cnbkXwGXPxH7u7D4sFZGhV+nKjgbLzf3kIRZ7FecE4PfnrdXSruuEtc/SuGCvbgWb+RPt3HruXO
u88X7amRmYpJo518kUxp81ILBFmQKkGr3FESvrXYTI/l9PPzEKc239sQm21RaSOwaTjOrqA8mxN6
D+2PRfryFzE4FBUdszyeD5vDkWLUNKwMLTfIVUfPfzSpbhtoYP5FFIzUOK0kEgd1w1XITKuJBbru
bkbbETXrSLoJkzMn7snZMuTVAWf1kPuTRLy5KPVUGurIHCtXBvo2q8dooYylP30+kFOXI/wk2QCP
SlqgrD/iTZAqicgAlbn6czlK+/VyjPbV2cvxIxibS/htnE3WaphA0bSaCRskOzssru6UV8sh8+Xb
fAdwwDGOHuxGvz3k/viSOOeS/1Nzaa31FBNLSPgWm5VHE1DOUipb8A4uh+4OAVOKsY+fT+WfYsl2
41oS1xcEC/4qm0XRV43UI/xVA1meXKxhjvpB2UX7ZtefucTWNfxZoM1WpfIfIDoLHyfEcEmwXg3x
qTBXTabdHJw5jdbv8iEUjPQ/r3DF2LpoliE4lE6nQAS5H+Bhj2bta58VaC+dezydXCKk4P8baj2g
3ixFReyCEkesxg2uTAe28PXoxReSrzu8Wt1pj3KOJznYft2kt+2t4J5zDT6VlONaomN7KpHHmauY
4tv4PYxLtV6af26FYDqEx24f+MMR9zOAY/DkTIl+i3Mu7olz1yQtp5TCkpHx2H4fFtpup6o1YQtg
M3g6DHN+Jl889fjGhk5VObA43D/UE+dxMlswO5wku+hxuqSzzXxWh/469vBQsoWrFZ5pLx5In5vK
yXbl/hwX8MQxQ1gkJ9fHt6JsDb0LRAPEUiwqkGeRg80CRhp0UNsBy47eLqPvqDpfydgLfb4jT+x6
omL3wlWAQev2LlB1EoogzCm+1YWFKnuzWwz2idwIZ56Rp74hdR1g7ApIL8nY7Px0BGmLb+nKh2h2
gHQvp+qc2/RHhoeGGbqpKQp3tEzzZRNjjIXMCEEOuZ2/+AtcFmkf+eItZgg79I5+tWc2/se5Y62Q
6tOOJxGhhvl+WeLplgQNiulu0ltw+3emOjrFcvx3PxBBqMlzJIvymnW8D2KgGppbHTU+sfqBRi78
aLAB4Rm/5JMjeRPEfB9EjPQONDFBkuAKDQ27VIFMIZX3F0PBa8uQuUspem+ikFGTLypgtzC1vyzC
+HFBxKY6WyX5yOFbbVF5Y6qqLKu8oDdnf4Mv8z9rr52bPKqQRGRbcq2X9Fg6qYMdxvfaBRMFpcpD
cPjJOHw+yhPJ6fvwm4u0j3JzNgYmU92h0Z0E5P5u4Q8XulteZve1Xx4GZ/BKNvbNuVvv41VEQiyp
vA1pSfOM2YxczhdD1Y28dHO8HpCmy39ISSh5TU0TRx3PHB0ngkksf+g+5EXwtzYrU1u0ZAlMpXbN
8hlOjN1lj000efO5Z/WJW8d6F2izbtQu1WS1ZltPvvWDZpgbe8NFs2/9/CDsGpt2/pP188xHPLEj
yIQUGE6GRGtCXAf/5qYVLFSD0MahK2JTgnlGDurbsO9sEIeusFM8dGH98uXzmB8vAOTKSJUlrL/o
UmzrbKitBY2l9v+8XNudedB2axGm/bczI8SQ8V5f2y3Q6rediUCKpBIfCZgr5Q8FQFAH1MJCGqEf
rnkbnrlXTyR8RFs3IdkCd+u28VIr48S9OuHVcJigp0l79TDDn0yO52pLJw5/YNF/vpcBX/ND0QzM
Z6OGNMwpU06xjZHO3vKkHcaEVM30i/h8MrQ+Mt/nfe8DbpZl3SyVUqMi5g5Ch20PRAhU5sFWuO18
Z1jQdRAuarMAmbxhZwSDo7baTupB8H++bE5sw3fj3uRkYdDL+MPyM4qFFy+Mg6wPvTHV7FA8q+u+
DunDkNerjsOVc3xbJ0QaqJ+kuMn+7IrFXbslGDk8GAiA7NSHwUOE1hZfJcGuvfT182H+qb1+FnuT
+4pLTqM/JHZxSfIAK9A2/BS2auUpR7wYdtH1mvo2DhwY9/PQJ2f4zag393ycmtpQT0ROtB/DItud
CrAg/d5bXz+Pc+LMoXL4r9ndnDl1aowCMjmZO5MiGbyJKlo8rXRuS34Io1M5VOhbWLIs8wrbTCRi
mIo2ZvBgV4q7mdJggmT8mNmQ3k1oCV5xjF16QCBdPh/en/Luuy9IYJw9NCpVCknnNsNN9TpORHPM
KenDpxG89nd/NHfq97GmeVk74b6/Cr5aTnwwjtMuH2xVw+Xs0Njg5c6W+j+8D9ffAuJZJdUm9xU3
k5BWA9YQq6ZAbKzmCZG74IbV6MeyiPaY5O4+H/qpKX8bbbOC5sky0mahptmK3B5NcJcrzX3ctQ//
WZjtAoL+FDVyB79qQGEWkBrodyHGizD+9TeBNMr4HAUkc5szJ0rHaUKtNHdr+aYrnjv5UEU/Pg/x
8dZfvxCiMFQS8Un7YOU9SNB/hwXbocGXHdUxbsCX+sueRsheuKvuEzv1zz3B1o/+YYG+Cbk50VNR
zqQ5jxCaMLpnY56p5J57b304Szaj2szcKg0F1C7O3aCG+dnpfJxfMrClDiWqzyfwTKSt4URF+8Ua
NOavL34VrILAfE4aiKXz2a7Z+ps/mbZtvj0aaHObFdPWeus36jFwauzJb78vh9iLXPlW2aW3hSew
iWFf3ky0DFOfHX47eHTznNg3Hj8f+rkfJPOD3yRv7LbVhIOhq7tmbdx5vS/szks2nFku2yr0kJhT
ned8y6STrqo5RE5/9j8fyamDg06kuCZr5IXbjnxhBlViASFxFXPBMKx2pXb6nWPveWaxfLjYWZZr
NkNxidRQ3woRJQlaWy2eRm5hZXadHdSqt0PtRQleovZ3qH37fFQfn0gUbLmEdAsGPliP7U0AQ0/B
xzz75xW0HKoDDolucpPu0M2WHIXyfeQJP4Xbczf5iS9GXOor6BagU7B9slTTBK+yJa4Q5ZhR1l8m
7VwB/2Meuo6NxxfaWSY2qtuphE4KbM1Y7Sd7e/HR9D3SWLLnL3SIWP7rJjgzmSfWyLuAm9WOkYZU
Ay3N14ArDAgCP2Za/rA3nN6dvgcXa050Tt7ixOnyLqjyfouNJrSLpl+TiCm5CqSbuo/cGonJvj+j
N3FiL78LtH7SN3tZnfSObi2BssPamu72JNHeX7SmN19tc0Mj3ijUk4GWRRoABNWuGyC5fXfmfj67
NtZZfTOYcNLQaKDF4xoP8bXmrwIkqj0dlSPijc75pXEiyeHlyh9cZ7il/2zDN+Goc4aotLPcYQB4
ooSipAWBE1bw9H1GA+vzdXgu2ObyRM5xgTfNMuyr66JJnTkufcG8zWv0MyPtTLBT2cG7oW3uURRH
aswEWRZwZBek5KmBt07p5M7glHjGU97hYrk5d36cGeNWL0fvkN6uAB27RU6nKW3NGzHtjoJmRm4r
VIe2kA6fT+rJvQ1CDaUmVMUoDb9fMDkg4wmgeu5K4rU8fF2EW8lqzszlx9r3uvbfBNmsyhQEN0Bm
gsh3YmOX140vHxVf9aoDVDRbemn2wlWxOPOlcoV3nxe8Rt65iT15nLz5CevEv1mpGposjbjUhatp
rxqkJbwFYh3CAEfafzahm1WKS7c6iy1jXbuGWfY1WXXsI+E/jLJZnaGWyWGIx4RbVY8LPgpmdJ8Z
L5+P5PSUIYsginQuEFB6P2UR1E28o/GlKeZrSCj20kyuNi22pQje55FOJAesD3oDNEBVmert+0hG
pffCrKMSZaTRqyamdlEJ3jQG39s2gXt+EQZn8rdT1/QqgwUYB3Q6B9f7gGKJ52G2ljQgHji1jFKT
eq6UcSoEbxec2P4gFbYAoSKcoNx2PJUy6L2HsVbza7EIpnN769RHehtms9yw7EBaNSBMlPfHok0d
payPXZm6Cu7Rn3+lc6E2a07LLSuNpZzX9ZDZnFQQ8bj+E3pyw+B+HurM5G1LiFGhZ3NfVK0LUe0Y
5sthqvX9X4TgzKNEQUWUvsf7JVAqCwRLVJ3dGnXxcBk6O8maM4frx+IkBx8glf8Nsk7pm1MHpI+h
T9awvhP0o7ZfC7yL09NfP1eXP3VvANSh2op+HInvOqFvAll8gnnQGI0xy987c9wroTChqa7cxEFx
0NX2LJj45Cd6E3EzfzKG5yTeDG3wuRuRiEj88in91jqJi6mynV8ZjujLrvyloWubTY/D03pjRt/O
YhlPLss3P2QzxzG6JnHajlyZl4MrubB9RpQPnPYJQ27AnJpj6M7wK9uByPt8Ba0j3LxK+bhY/9EF
Qldum4ePczQJIT7Xbhai74Doc6JYhziwbv+zMJvDUZuVGdAEtbMGPScll9ymezWxMfs8yskX09vR
bE57ddExrVb5njN3sg9F59taCpmc+Bbi7K53TUT6ml3oCv7ngU+vo3/N4mblSpBkS5z4GF7xaFRo
QWWq+3mEj+26dRfK9Nxl1PEVwMbvN4eEQICWrSFW8V1MC74JiaMbXuqUTwaIlzXbN257G6X8ZFfp
zl8UfdASA/AIXpTLTd+ER48CVSiT8K0CeCi4kbIzK+TkFL4JsNkBWoosWtOTk2rWVQXaFfmHMzN4
co+9ibDJnpJZGvVepbxYfJGPq7Jh+UvN70Xen87iFV7+EPqrWnrghN2Z0Cc32ZvIm/sNPyurnhsu
HUnV6XM+tsZrGp6pFpyeP6BXgIYRJtnir/QZdOWUMTo1xqA9d6ZuPrMET4/iXxE2X0jpESjoI4QU
F8Tzsm50WuEGB5u/mivq+yuCkKxtk9W0gpproV7mq3rXPS+yeVUBwZeoO/cS+8OT+XD0WRCeNF1F
kHGb3AxpD9W64eiT7yRwEOmd4ip+60wvwQGj3UN5+VX2R0bK+oCg6tOvmRHp+W+KxL/lRfv/Uxcd
5Om6Cv9vXfTH8gfK6HHRvvOs/ef/+h9JdO0fuoWq7MqtQPRVXTvM/yOKLv7DWJV5wckYFk3TVRT1
vz1rBe0fVM3QJTbJWkDYAhj8lyi6pPyD7r64/oE+Za3kmn/LtFbdnCv8JrAaGgkyOG26Rfpmd4eI
MxlZFXISa3NxLBVzNZmYW9jwk7ogNZMPZipwmwvhE5B17UbuW+mWH4+HnCbAmUa3ZOXq4/1kxfWT
OvbzdW50aALpQq1jX6l1UAw1VEMka0n3iTDmeNpPyjP6TQZag4v+ex5UHSZSodyaulpe1KFkPclq
PGBSF2C0olelaauqPnhVoCnPaij3X+s+KB6YV/WFAt9wh7+36QcNtt4Bwo2ITVnLsGsRcbiO+rl+
TTUzsCFHDrgHqInTGGG96rAjH5PkIa5ODcwTuBPX0aRFh5Zvcg8Cr2sdA/cEv1bl2GnSJcexsTBT
aN7oAhSlUtnWHJh+P4bhnVyWhgvTWPOzMQ92aFN0DqTBxl/6sfajWF6VP4bpwqhn5ZuIx9p90lS1
l7fDvJumVT8zCJKv+TAH82HETGZXonjoCHWITISCtEgS9KWXTcPgJEMzorFctSg2FADm0E5JEYfi
4BcLcY9KSQMVIlGCCy0Lfyy9YGOO7ChCjZX70FYvfRlUF22U5jcDeEa7UFJrH0qx4OYwxSJkrDAU
M5u82mGha7iilFbYRKI5oPijquLn0HOqYbKWIDVhtVhhDJN0nUmLptuBUTcvqMAJkZPkoCihZE3V
L9Sjhp005sMFMkO11y1acVtq8Qyssa3V3TwvbBcTM6owbRDoidvsXkWesQVe2auzHTWBup9w3XhE
Laf3kfsLQe2L6W1dWirWQIAyj7JcZ3sVq6DnPsPFE6dxiRfrXHTFhShV2Kb0EAEGqOHxIVsSedot
qlzs4qCXroLObK9UpJ9lewTzOWAgNY5e1cfVU5thxdUmU3QXLgo+qihewb+MMHIVQ1l9+jPbfzzK
oLtgtGVhuPrHg0nMRetyHHFAFdFdQKLGwiBrrpX/4uw8khvJuiy9lbKa+2+uhVlXDxyCoA7qiJi4
hWC6ls/1dnopvbH+HiN/K8KJApo5yqQxiIunrzj3HNTwlDK+LDvE1IQtpVLtEI6wtk5B9TszqQr2
/lOKgNyqrOj53AapoU+b2DMr2p+nBhnaPjNa6GwSsetag3aCqJqDayRcU/aH28eFbw3wHvpvKm2u
3iPjFSqIdUEwd2U3GhgTUUCCAwngWWlADqjB+nOb9HZ93qVSVjI3p1t3GrqNSWwZrkq07qBbQrH1
p7BR3XPVmjS3Vyvwsraa1m1UPVRHvzOhIdoiqJieASzxzl2BAuHa8dBRiDotvST2agmELLUgEhLo
I6VZ6UFZMSJtmyL39qSpg8LCWNa0aiOTzvghGuA9E+n8bCiCNenKMX8RLfzzKbKDoz/g9L+YbYO8
zcDo16XnQSYSDinCdi1nIJ0gp7kxy3zON2ZX9zCdGTUUGwXJryeIjyzrW2qMkJ/m1PshG+5G8dIj
ePytGW39O3ji+odAXLU5CxQn/1q6jfNqUGiCa5E339wA8ggfhYjVlyK3OMMlI6SonejJcBUZAVrK
rTp5gQ9gpnqx7GQ4F5DpWBu3Nlvvoinjrl4lNnpSqugqDVo8JO4gAgu/9FXibEwhgttodGd3i5ii
W23rYk5fEYYd9ZWjUFiH/GkeoBMG0YkOY+tqVyEsO2c1ReHrMm1MyEms/ikzB7TarMiCNo2Ud+F3
jeo9sp3VjWokqblCeNv5Dh9PWvsmks6PSYbawcZVkQtc0+ZvQXvkwEvscjRgRRltNr+ljzESa0R6
d0JBOzDtQtSO3BIZ4DLxWChRskNcAwW61GHrpwgq3oSTLekGIaO8pg3XvdZMRbuNqs7elYnOsqWp
9xs5MO4vhPuG18FW0EdSQ1TxYFYeHoVaJD+GGcZXCBjlgs8q3QxhHGqRL4TN75pa3ZVijltUxnK0
idKJBldfVBzKoYeTjoZ0lJJVwXq/ncoB8vWzEAHARxesyS1HQnxPnRj5QjiK2WEGJdoU5NHTkBro
COnqlG84lEgZlRUfN7ioC/Et+C4Cec47M3CGV0CQMaJwjFF0XfjbtaW1EBmD3RB1/M2IgNGbilpZ
y0vOZacOTo/YXIymYVojz1faQgqpzYhnuVXB0rVo7UFAg4pamHIYVfiFkOc114EDz52re7/fbpwQ
PcizP6JxUvUR5bgYDUm4FJB9lFpGUhfwTVhuiDUWQE/HxzfVxTQXFdSbCjpbEMydiQR2Gl5YLbhV
o5yu3TcBxon7XnVGBOECdKVFzAcOKBtfhJSFViLv+NY0b/1MURw2wCJwElOHDUC+Q+4e1Wi+mryP
cGEOo++6DDIsufve/nqwDXYFRGko0WkJxMXy16k3RHcIugGvr1HFS94k7MxK3TkqcpIDs78pQ7bQ
kDco/QiVL4rSc+E7b0qVLYPhDKCDmMEkiZwDehmZF9MqZFnpzZsCIy8CBRLBFxd2zXXdpt6NfJ8f
wp7F+DNoe5Kfrbmp2ELnLK/BorId34Vkg7+wzOarWkZtvFJ7bhIfPWWPCiqCmdtSI7/yx4NCYokn
VrAUYSr1OacZycBEyBErHtsr1OXOp8aQdetCtWCjmiQTVhooZKhat70vUNPZtagzPoxDpzxMltNd
oIfW+kM2aTdIjyaPYevZd0peG7cCFM5NHoTBLstCGKQqCIJh5XDpiixB6Xs0v10S9rS7Lh3K8xYh
z52tQduUDlXzUthRdheY0HabliAz1BdTDgl4VVCLDvofTZI+h3rlnU+BR5uKp3W7GfbAM46ytnOC
Qd9AGI3QVFWMV8aYQybkoYveDYl9ifyjdydm8KiIwcR/wb1qrvNGRZCKzrGNOyGQKVQ32Bjwa11D
QtL+VMhPrOCVhR5PhyzZhiR1O2mzC49TDhG9a2iSP6m1gC21zbZBw2wNM4N7haZ3vYVwp94OXaj/
1scMNRQr8tap0oUXcT7EG4sBr9QuG54zHr1raOG9e4WHsNvkThhd1iBaX9Gh1HxLCd0n2nPyW6HW
1U+Ze//qxkp9BYd4DMN6rorLDGa7nVOlLnKvEEDflaqqS+b4Qr1DctCBno+S9GOnNK0O1H4Ifrvq
5HKzifQvjc/XoCbkGdRgvLrxzDFTkKNLRrJmedHAODvVdkTZwrHkFREaG9NqcABCq4p+5zA83brF
kP802Viya8yJqASoQX2foRCY+BkPxHcY+Lr+HKFs50cZWLC2FaS9n7xCCynRlU3wbGd126ymDmY4
fxgHUJtVHcOE2JZ9Qusx9ZmnMEb0z+80NfgiUL4+twLdlhKRpVVSuxlNdm/nUJNzRwRQ1daTepVe
nHYr3FFUN8N5JIZAnJZbsgXG8KpEdXLDPTaj/VhZRrgdrEJTbt4u7wGCRHNVVB4uKtLU9pccgfhv
eLRcSWoJ/dcurNHkVF35KA1Z7Bo7lSS+t6kKtGZpo9KAWY8T2qIdsZIPKSzsrGUq9Js07NVsXQaO
VNWjqQQNt7htvsIN5qC7p/V8U1iNRLKBDQgDJuCw9dxOZsdLG1YowQcIP/oFjwXwljRVQzz83gtW
DfqxZ9BrGh0phLi67mAO/QKDXgqfmOGEt6no0i9d6DmQC4n5WuuQ2dxEtlFUEHjm3rVuxZHrazZU
LH6LXFtyMXL/7yItn7fCCqe1Ms9KuZocyMW2rlsnvAzwIXar1hmJyoYhd811nVusuNGryo1ezE59
kYnU7JnHoc5XmWuIbzGiu69dbc7tqg9m6KsaN6dPM4D18CzGZX/RJ1p315mjQgvVO652a5YKmaTQ
Tl97y2h/Cxu5ysxsBxtWIz0czrqhSkFioxh7nreaSZVeG4Lzqq6gxDNgjr+etLL4aogQl0FHrnhj
Ob0TwFynD6hDOlJoOoF85LoairrZ1ESaMSEduuNrroOOdx1sCu2+aoM6oYD4e9igzK381Gr043y7
8uZgBZob4dJCDdABrVoRzBd5OHrRjh7fIYSHag5UH1VNka0y29bDn1yivPeDq2bTzUxmsvzmQv2Z
rW1XhOLOLNMMFcWgz7vrkldH2Wj1lF7SfAKdV4QOtL2hElz+8spB+zaYznSdC9siMDYgZ141idag
fdkO8wMBrejRge86cY7+I4NGHhYCvrGDpBliGOTB10UIAc7OyFOUwNgCTXZel2U/3MV5g4Z8qENT
jMw53Cs704JnbzuagT2uEhVXeJWEIu4IjzInW1XtDCPF6I0CbyxsxnjV1qEKdZMeQcnrVhN3d9I5
lV+DEzwnIcrBUoJCOYvAaLfrNCzr4gbtiB622cGdYhjBI/Oyrx37eyxK+6dbttns596YveZOFD9n
BJXfZ/o/iUVHq7/Mh8781Xtek/md5VAhT6q5MNZIiNrwmMf5OJ67mYK5SI3Be+ZD+5orokNSp8qK
y4p7L1i7fVq89GPmrG0NePqandWjqCq0s6wwm3MkSjNo99pO3VR9UL6G41zZa9pwQntbJXn2ggip
m6zwsHCFJ4K4ZG1GHXStxtC2Z4hItt/sbu5v+haR5S2CDh1yF/H0nMQd998sUmj2bJMWGEKWPloF
mZqNftkX83AVwtePl8rZWc0xQTlCAKj/omg2JY3vJZZzq5cTPJCiHpElHBPl3jRi5adX69VTkwVI
r/Uwud6hiBjeKak63EMuGL9yAmxIlSoPcgn0DFdO46a0Ebl6+jSpdv91GOvudR5wsSQpwPWIxkQC
vTLOCKy0OjziwdQ7twSungMas4f3Bzp+SQUS3gD0QlDTy3OK+PD5wE+Xpfb3cY6HB0Ox1HtnEu43
AfX6LnQsxA1U3buDC9pYzYVlrCGBc3fJUNtPjdWXsV8Zo5RXarzbMe3hJ09Jzdw2sIV/rStT38Dr
b7q+pZXJd6eGED6NzenBiZX4W5OM6ABYsYUQ70APG2TyUAtCdlogY3FRe0KlHx2sPJSA3DlJBolm
GIrEx5kxEGqZv+nV0PlVw8sNK3ATXagx8xSgGXKVVnm6sRH56MkKtAjV625/Genl+GqW5nwXQOa9
1VmJjpyO6Le2Cn/4nJbN1gyMcddAjnhvV1ULT4zVbKR65l3WZs63MQ/jFy0PYBnIoSS1gqG/dauY
YMn24BnMNAhY22a45qgkd7ozdhCeiWIV2ZNy64xafql5ubW2OsQiMrUVPyylqy8Cb0zOi0Y1ib5g
q0fxM7oqkCJeDUobn+l66+EKFtoF2ufiavSgi1o11QxnQRnYF/HkJg96hIIq1Yp41yqUj2E8DXzP
UZx71c6UhyEs54fSrexzO+dICQ3UZaat9ED/lrR1e1U2xBoDybObakYXnfxZdxFQfd0GZg3pF2Hv
LW+W/SXiln/uZfjMqyGdbalQnksJaFcKXqcqGYo3mfiqn82vhjO12zoS9lppDQ1nJ/SqO46jB2Mz
u0JRHB0kR6+t9bFP1lqYJCtq1O35EFXmJrG8+Ys2VcgDllp6DU1qsEnqMrlArSPchW5c3gaaATul
sOjyXmtGlDy6ZTCv7HCyCOXUDgbkfKADqYiQy0K7dzcOMDLQvhgbPwPLys+znuAbLsz5UkkV89KI
C/16QmRmp7tlvsOx0gWC1XHx4BWlmdI74aEUcTYOOlzn/tyllCV5deptQJz6s0DpfVOkeYq0alg/
Gk1b89Ba8/CoiRp3dhYo9rqKHX41q1DZRKPhXaeF6CnEZIp1bRQJDKrNDJw5hAgTNt3gkTu3WLsW
THYbdSDKUdsZzR8rJ5cS6GY5+EhmutlqHAvrCvat+JfrxN5NMcodVNuZAdF4k6K40UwUYMLMtNd2
FTv3Djzfv03urQs70ONrVGhcRG7jQgYsU6G9dBCZ+2aTFPiAksPPVuJLoyJ6M2W0lDTt6DtSyLVA
4ucM+mEiGqNBCV0YZHNNXXmeI4TeQxeJeQQ6+Qv4tK8IgtCGl8kBHvHxp8sDZ/mq0iE+HxMQi7Li
Y5pE8M1m5D9gdUXw11RyaJDf0ntvkudlJBM1KLcSSck0WTGOBJu8POedlQX3SLWH9xaxyhUkq/Z3
qyziR530y3cXDPKmHlKxVoSpPArDIEnckHYlr5ac6RYyL1lamr5TjUXnT0MNkdZYNBchWM3ryom8
raEocHzYVX1FXCgoZblnbdhlq9wYyqtwqMzrKUPyuzHpKAeWGH4vut6gqFdxp5apgna5O99AHsJF
a7qdB1H10D6GlTX/sgdwEqLKIwI2d/yVgnhASokA1fBI4wqQ2q0vYzeYbIvxMcXRfkgj9gGODklP
8oY7otn2vNfpN/WbVJei7IlePwgapq96lO1TX3FZRtUm8m1qUg4mbRYQSHals4PtqOnWpCvN4Ntb
TeNTBZ7b6rV4aJvX1/b6R/W/5J/+IpPbxGHU/u/9H8Wfn8PXco1e7N4PG2ol7XTXvTbT/avoMv6U
D/r7X/7//vI/Xt8+5XGqXv/rP3/8zmP6AEXbxL/a90UY2upMSvT/c+nm+kfzo4j+7/8pD/zVv0s3
2r8cT5OoKwemNMOSVHh/l25M918IVEKqQdEEZLMtWRT+XbrR/kVXKvBqcNYk3x3J6vRvOVtN/RdU
YnBkEBCSTJHFoH9PwZc/hT1m78+U/P3zfxAMf0FyvhX/9Z8S6fOu/CfZFdCDA2VCixaVmyU8J0mt
1EvTmu3lQuNtUdiALjdozoyOOLwQuE5izJOd2sCjm6HFfv9uvg6YX1RT38xT19J1hFCZgCWRhIGq
PLTyfc5j3Ws70XnPikxGOUb5ua5laciGqkKlAPNGnLFo9w7TMZ+zErWDuKrH3VBq87qz58ZPXTv+
XPe6NEV7tIrHCUpA9mfuYxSkHkjUzA1JzSYYkPNDY9YerRNQZ01WgBcLB8eaIS3Reoq5fSuESFE4
W4itmWfKr+4s3PAI7Orz9k5ZB6tPLxJsI1AsGiyUzkbZN4V4Ro0EOjrlhge184A49/mQ1fqmaftg
e9zUEvX8Z/JYKxCEHpqjS8lAXEY1HHnMYVJLfhfn7g8c7/HMXKtbIIs15HGFcgIus4AM/G2R9wb8
D9UZd7Fc5C4QamlzcMGWC5E8GnCozSX15wr6b1ZIqJrEdaoEdi3mcPRqfJWYTQHx/12bpeeTPj4g
0LI5Pn/yY5a7wqUjGBlVIAq6udjmeV15iol74lvuUNh+3pJanT2hITdWKtVP3NTooR3SOjgxvI+T
qHMdMYMuwQO3kzzn70BrnU75yFBL/N2yjW65Z8z7Jmn0p+OjO7DpMQOMFeI05tB2FpteTFPkCLnp
m7W2DZ4zxKmBKJwPj9POOIHE+XgzYUoaAvGnSjze/oicuK/70Eb3Ypb5z7Ib020nCz3B2GUnduDH
RUPQ3JbUrGQfwbEu8FpqZpIRk+pm5Iu966aJL5JkKH7FvZNe1/lkfk896yTl0scVw6ik1tEAFXCF
yIfh3YqVkCugUMO2nwOkgZSifETlY1wfX7ADRlxE2SEZoFeIbprFyAaV6z0sEuR/LJKy5S8kDM+O
W/i4TFyB7yzIb/BuGJ3rUmCZuJuGzAhVwtwwOs/aEdmwAfG8E8M5ZWxxVeD/J56is8vDXuuoTJe3
IyInyDudgjHJD9o/xowKRA6OAduB1qD9UTlVWejxSOfWQE/vtzDJYNGknf1BL/voZ6AC2j0+i4fW
CSUHGp0MICO8lPv2gspzs6CjNbtyazJJ468ynD55nqDtAxRuwHzCruN60hcmkKYryA0wJDO7dOdS
/V5SsL/Mg+kUn+OS6lgyBHLDAG6hFYL/X/o07Ww4KRXDnF7dZL7tGrN+RsvG2fa5TDDlvQppfDRt
EddJXmZnoiShXo965huB2pzYnsveE3w+2UwjmcDe6C+WDo4+qYXQQnTkB0Xpn1S44ne20aZnVILd
s9mid8HTk3CtN2N7XlgDYSVV0nBV1Blys4MJ3rXsgw2AyHBLVsrbHF/3xYb+8+3wveABwV2htXl/
UYq0K/IASSu/tcwVEhcXhTFswkg/NQvyc97t5zc7dO7Bgit7B3GK9u1oEdJzExUbv4Pp7VsPdGWt
KwT6vTo2G6RYNX8sNHGuBJL1fhqfkjQeTnDjLI7U8issj1QL6X1dWwSxrJbykqdV9hjzhekSI4L9
bvYkvbafn1wHWlbppls0KCwmlxJ8nqbdmCMK2K9gctxpcYJe9kn544MjkwzJcofxhsjn5d0VqGWU
gsuJIjrJVKXyNXbxZooqlIynWlGvUUVwNonwrC/RqA6WT2d9m2xSL9A3kTIlv22eP+XCcVrzmeps
fdlMunHbxs5n6ZxZAZNXAM5ch3gIN0FuxnffE7WpNgmSpqA6FXDYKoTvBDEqGkgnfP3lBfDHEp2T
kLrSugkD2r4lZSBNNTe4CZK1AILuNSAfCYBWztozxfBPdVUubs8/5nB9YJ+nz8wwF69cZVo2ghSE
6FTsiruuT+ybilaVz3nh0gqIY4PPAMIDwm4BsKMqST+4Tkqxr+LnMA7QkTTTZ68S6ecegz+GQFij
Rg7fAXf2/ux1Zdr20ONzKQyTtS2aIDgnfdh/PX46DkwaDxz+B1hdjocud/W73UA+2Zug9yr93kOw
Du4T21cqRZy4eeSk7F88pgwmkFY3iChoE9q3YmZFqyDaJCcNsJ5uAHvIk4E8nQm3UlBdV511o8bj
ibF9PJH7VhdvXV6FwUDVjyAmzB/HQI3AJHWPjT4+QxD2D/YFXEAooSL8xEwuaRIRdlRcxHeg97bV
NeLVK72fVuA2TjwVh8aEzw1TGnhTOqEWY+o9N2a3eAUIPSmqKyyfqf0BxCH3O720T+zBjw8TrreN
PDEaDI7Ont9fN6RLDXeSSdYqy18LxNnW/QS8EiTaKS4g+UnLHYKrpbEDiTfVpR+M3FKBMcCeY1Cd
0e/9nMb2y8SoRKABtHR/Ht/2h8x5qlTQgHIMV2vxElaBjspghbm4/D0DtC8LZJybXWih1Hoq5vy4
ZBZMfXTNQ9cHanh5kBN01ZRGuqt016/yQDmDM2ar5elraj4dH9XH5eJulykPThnNeMsIhrisC1Bc
o3BIxk2vYirIZV6vBhXQ6XFLB8bEYQbbDy+Vi5rKYmO0U53EcU/CqC3R7STRTM7HbysdLlLwovl9
jpJMdMLmgdFJFm38I/xW7sTFJRIYA0gjEPk+Csk6fNN2/ppwQ+8i8Fwnnq5DpkwPijSP5gXgrfL3
725FllNTJ41whsIkQsK1m172aFCvA1QWTwQzHy9g+OJdLgwXzhR5Oe6bUsxMxG0EFxskryb80qq1
IV4zvx1fr0MDAjnJzSBJDj7QIIdWSsGPMqg/Oj+ld9fH1aUEhx23skwbyV2OY+GyQjgWrrvsCxJR
4ZmNwz1vZ+vgrDuLtnG/+8WTcpZvQdhIKtATm2LJMfVm0iXXAjcRj/kHPmE9FGMKVBD3LlAyznMR
h9B2mTSyKwgR487qvlk780Y4jeLn1K6LXa44dIqEumn9Fs0I8xiDCVF8GkxD3ZALNT0fCGztW2CT
tj2Ql/bElz5wemRUSasAAT/Mh4vTU8Sm1+sDBf7OMu9gHkQXfoJgMK5JhNba/A+s0Vsg5wdiZ1zT
xQ5rR9DAbgjEyFRWCFIgif5qdCQbTvF9fXzliSx4AEmjW1LzYnlqBHwlpvQlnBhV5/q1yb21XoYI
ef7VQzXT1WfHt9uBo7NnT07zu1MKUAElOhvPniob1FNxvA0jHsTjRuTs7D9McDwb6AJRNoDScLlW
lh4radN5MmCetXhlKkH8LcqnFMRx2FcuuK0S8tcZZtNTPWKHhge5mA5ySNYulv4s4tpel1scpiR2
r3pd25Ab+Ov44A6aMOkSQeRPknEvEnn06yqpXTK4CmW3dR5ZYmWb/ctxI4d2O/onvLSIlBOBG/vL
lOcjyOoWl6UHhwN7yyYCGuholMTdfnvc1IEdKHtoLNoS6X6BzX7fVOa1dh3oAmihTStdNPSU/ZL+
wkD4PYKxBxBl/tKi8XdijxyYRpJ3mi0zeZhe5tccN0mKkqAD7bsavF9c/hXZ1YmlOjS09zYWh2uG
t74GToTESdsrG1jSVHAF0y9Y/36GgxaspqTdjvTfH5/QA+8GnKTcHpwBduEy06tOijXWVYFIvZJv
9Wikk6K4oT/47p+YkVU2B9JJChz760ZlWYLfCarS7kkxrzQh/Db5/Q9sSGJ7WqQQj1oe5DoXEdTJ
iHeGpU4WJwZTX7d0ydhZlpzYhssudfko8dBC/+HiqEjs3/54nFr3Om2SWj9Wn6Ubp89g7awApvyo
IiciKZonarayilZHs950sh8UxaJH5AnsU0/NGy/T4v4i9UZKGyeeXeEtvgrSqbVe6lzKpaTLeXLi
Bg1HsN09UNWprtU1RrNhl2RJQkNQ15l+Bt7zNijn4LsZxPjFrTUH+Rq4AwSVNLgAoU9ae9AoyzcG
kjD5bELXnocKIpRizgww2on3OBqNXa9aZMI14r2w8XpfRdw+RMy4LwyUL4XQ1pOIaE9GzVl8cXqq
rSc274GsH/wrtOwhhyRTa2+/f/dAIP8+5URlhY+kR3CWb/Kz4qXaDMgR2bf6Fjq6dbE65ZAceC+4
BWR101JhrbLlbfjOZlGxA10l5woq0+o5dsZg3RZ242t5lzwasd1J77x2n45v7oNW8VfJc+LdUb7Y
t9oiytloCucUjcmHdlRspIzVfFU3RQDCovll0WL3cNzkx6vBlqld/BjcGIJDfd+kaNqKRBI+8hx6
92lMk1fvXrRT+TnGbo4STZUuaVFJP03eRY783Xy6wZDEA7I2/hy7t/h451EHyY2mnZjAZU3rbzsu
i0PsThJ2+UrZetCnBmkxRQN6ODTzTd2h2c7BXFW5sw7c6UZ1km2IRLiv9vZL2J0qWH+84YlFLXxZ
TiuhgLm4BHOcD/Sk+Qa5W0Y+WlI7u09/9LG1y9SyW9W5+i1LjeGEd/hxGfesLvmnVSufR7ClRAZj
MPj9HF866Hj5sUhOvSUfX0ksQUgDewf4CwjS91eynpUhHXWAL32RV7d0pQx39KohdXp8Xx4ywz7h
zQLrwUIu9iWdFrWhpBMBQffDBvBHQvCTBmweeeiYoet2Ceet5TiidHYbdCh9ywNNu6kitUOp3RSD
fSJo+zASaYhqEK3BNhnsZQGFG9HONYVaTYZ+/M9cDfu3SvL98eG8MZnsvRDSDAdYRoYoOy11Wb3R
VkRV9Igxr6fVtCnW3RMXSbB2EDAJ/OrCpnX2/LjND5vuzSQpEW4syFVkt/T7Q91ZxkDBJyFXrkFy
Mu6cOgYn359YqMNWuIg1PBie5MVOSFm9RqgEPl3zXCe/xvDOxCE8PpKDayTz2xDg490uX/opUtAT
DgDuCGDzRMe+0pcnTuiHu53JIqFNWUF2o1NI25+ssQ4NKIgiVMer7l6w10oafsYQLmeP3rJuXn9+
RGBMPJ0nE4/dXGxvW3hjq3g8YBnI33hUWj/IID09buTj0ywH9c7KYlB6VcfooYGQkPJ1ksenMJKr
YYtaxxtyJoxW9KSugjQ6UX86tCcI5ohDyFpxpBZ2rbJRB7wO8t2Vel+2wdYp0+fZCL8cH99BM1I2
j0wtVAHOwguYtSFWE5VXy2wslKH/SkL6RMP4hJ95aPNRltZQA4E64kMyuBxahwYQch9NkT2oZn+j
KdBBHx+JnJDl7UBIBSyH3CXpvkWmFGRipmQDbnMXaF5HA/pox2u6X/vSz2oxfh9RQLIpkAfVy4Av
fOqy/TiRhmaYEqrDbSvTtfubXzf6UlTGQBA8tfiKEXLkmfqQiN/HR3nADJSVtgqvDcAqGNP2zdQj
bQW2+pbPTJoLtULBw7fotabb1aSJ+/PGoEk2IJIAgP1BA7hOZqVzFWAFsddOK7Vp4LBSenTdk2T3
DyzRsAp6kXiY2un+sJyGgram0UyuqGpqrfXaMme6D+KmpQsdYb4TA/voRFF2M6n5Az5iW34IF+vY
lHT/8OUPTW77TVdTYPRMJIeMtx6gba4osU/6kS7Cceua47TT1PAUD9nH+5IppdZv8V1QMlgiycAS
NXSWUusvDUGgrNDZmvpWgiyvO5574acvlH1ri53TZLaH3jgoB3f6PkFEnv2V/w3a/R/BoR+P4L6J
5Z3lGWWXyzpWazcU5mu92OIqKhvDzV4zVw3uaQJSNmUEjvL49lnMJI8mShpEsmCiqMtQntjfPqle
ZYmqUKxvZ1o9YXAwExC8mMnylkyOd8Lc4hC+mXMIYCR3OBn+Nymtd66+4XaD7RhWQQ/XsK695M6q
I9gNThFzLW7NP2YgKaTMBNqV4uf+qLI4HcvalL3Gg3VFbf7cdE9plx8YCXgT5AZliZh69MKE0Gdm
qsgqv5e9OaVWfQk1BeG+sXk8vkLLd1QOhtSuQ9MHNVxCpEV4b1NeB0OBc5B0M1zTXWhX5jrqu2lY
wwIwEy2N4qINaZmHXyEMXsYqm6/7qCvhGCq87j4xaLbxa3OaLrouz++CgFzdiWvhw4TzCMoUJugz
cJcg+fYnXKkqpek9+hLzQcH7r8wbK65PHMMPW1VmSHkm2D2oHhPG7dsY3NZukQfAa2n6ed0a5XPn
kYW2RP+g0RVtRtYpbQT58L17GIkvJK6JqeddlGnaxRqnlUJ6VuAnVT3MjVUE5iNWUxhQW07ITTMo
3gUZInsTzaZxRnPb9NnTsrC/mNWOxpZ20jmc4InOC7PY5vnwW4eW7YSdj6u3P05jf2ZHvTTM1DBJ
3wZS4KEPvg2q+bl624e5lN/h3cmnRTLuJw8bcdx+6dL5YtLtDRopX4+flgObhGNJOp2CJS/UEqzd
B5WbmSMbsYOXTonc6zlSV4KmwjnQ14aob4+bOzBzUg2BiotFOfYD3MorgjTrHXaIRX9M48quzvrE
iOQNvNiEvLU28S6IFApui01YWsMYQY0C7jJx7dVsOjutSM4pA8O24xanvPZDA3pvbbHlsrlywNGR
g27iTm2/lAmUr6tem1T17PMzh7tHlRW3E7mKxbAE/ZxK5bBQc19vu9n4oif559oD5JYjq/3fJhZj
ofVNyeKAmdOGLl4Zs/Jo292J7oAD+41XhtvPIIeFN7Q4OnpURS0PDYh9Vd95aITGxb3iBjcTGdPJ
+SSDsRzRnrXlIZpRIWwicAZjY/l62Potmg5N8PvTS7NnRT59745qnzhTIBKswJKLbBMF2XNKLp9U
X/kzFqlAK9tF8F0X17lbQ0Oi9xLiC4WNQaOzmRsIdZ4CRn94p5kyjfAJ6jb+A+hnfzBuOVoZHet4
VuP4g2LA04TijV84zYkk5rIg8Dae94YWLhysU21vOXAGkKv3aNStsjE/C3NEMm/rNnarDZi2ufxC
Sdqwd17chu2FpahGuELpkRb140t44NJg1KAouAdJwy1FEHvVBmk8M7l8ibUKHWnn+DbvEwpDJ17+
g/NLLlPGqGA3lqmlNiwK26q4141kMNZVoUUbq4yqs2LQi8+llP7MsMTtMx5Ye5dpC91NumaC+8E3
DABEDaxVo/tiihMn+sANSMODxITQPgKAaLFhjLGMYkMHYRPWw1fDzn7EFrn248tzYNKwwUYApA32
ZAnJyxKUenqVNLOY1cTXRVdAWJa6V5Fndif25UFTvIMcAXLOlID3938fGFkLFRDbsqncX1o1dr5t
tuVT1U7J5vioDmw6C6ViWXgDCQiWbN8UTRtJVsE35lNuklCh9CrrA/gvAmcH5dYp4s4D6/Te2tt5
fHdLGZFOhcqmONFa9bZv+8cmccoT63TQBukXHE70qKgb7I8oNazI7l2C6ySpIrgCmyAJt5oh0DY4
PnUHVgkMAN085AtIoSwL6E2f2loCt5VfeFF3njawugXegCJVl4cnXsWDq0QEzxUvM43LaqHbmckM
Yx654AgiupHSpIyct5UafJ2gsTkxMHnrLbwXBvbf1hbPfF/ZIogjrAVtMNn0qWfqDma+bAtBmnam
xioqoJRI14pjJZ/3zei0pR4Keg1c3lIWL8ZLRE+NeKFyQ2sFIW54npe6dWLTH9oiGq1SNEHYOtfS
YtP3oYBu08TJUGbnhyZ6GBrUEwM54GNwuXK3yr5KrvTFjRS4yTS2OZvDVGvtaxtVzvOg5VW7aacG
2pAxA5W6avIAyPnxXXlo8XSZwcfvoG12Wf9L5wE+hUqG0ZNT/KW3ZrUqvDR6TsqyWGWaVaxiTW0g
sUys9XHLhzbpe8sLt6oZZ4qpHttGALp20/AqHS61cFw3gXrCklyf5QYlwiNwdWgc+fh+9b2DR8VL
ScLC2ORJmm5TGtJgJUzpyK2h4VGUiCjfsIuNmnfzidfm4BTjAJNIJi8JtnP/humauB1G4Oa+4gQO
UKOE8hmcTrr+XQum8bseecVfsavVdzXN8qeu0EO3DlUT3GQwXaTR9H3jYx579qwwy51ubSMXpyVt
futOeOKIHBwjYTQQSNBh+Pv7Zvow0WMxEcbGrhk9Q1077ubEyXYodM4wMg3JYwUxy3k+TOX98W10
6ORI4Wkg9ui0fDg5lqNEHhR+uR9Z8IB8n5wG3lAoqyGN6PsTAe6hUcLsrMNVzquuSgrg914zWK4m
hraEtyIQ3aZv3BhCQ8eD5FOkl0UdIiykxtY9jDzV0/FRHjoslgSkU1um9c9bHBYw25lo3o5p8mTH
kHe9zJDQwXR33MzBAToghCi48k4tk2q5baT/j7QzW44bV9b1EzGC83BLsiaVZtmy7BuG7ZY5zwQJ
8un3R6999pLKFapwn9U3K9odRgEEEonMf4h1mzqU0Vr2dqG3N/i1axVbnLCbIqjVGGUukZZbpNg+
fTz0uSBL+kcUJIOHhn1yi/DujrxSIRDRPagDSjbTJvOm4vDxKOd2C3kfD0auDAY52ac1xSWtnZkg
qYu81gcgJRLUxUNu1DOSvJ4aIJGrXjgc584gFUooe5S2wMavf/4mjSn0JomVZD0clfNZRtq+toqv
szVfuEPODgN21sExhmrlqZ7+2qediphhsrLe4vBId3EI5ktwzXMruFbLLJwDEL0+TWNcNavcsWEF
0VqDb1YUSZr7Im7m1s8ol64ianXp+WM/N5f4f39uEVCUhBhCuGtCsz2JZXZS0wWxSD4nR9hH8FDx
YwOMbv/xFjk7CmAVwhjAL9g0779Wh5qfjaYUOGdVRYgKTLxtbRBPLZILe/G0Zc9uZz5vRjrZ8lOd
ZW2qE7qUZKJ5ZCjaXo8wsUCLbu3TuRv0K791qX6MzGnX9Cao/Dzr9oWBvlhieWDRFC/8ePL6udlr
YJ5+d6lB7JzMvufDoxazYi9Row3cRJpb006TZtPjwDWxg1Xlm+ItVrLROpP/jHOG07JN1oXIol1F
rR8nnbYAE9MAy/VxNF/3UlH+sZuiBciNzmrit42VqqE95O3PCeYuwK6yRTVxELEk+3ClsK8Vz37+
eGZ/RtA12WDLWhSYoX+dHMJxnAnSNYutt1HoFeKYTOWnIs/DWtr//IuhGIlwTbCGfPx+By1FAYJ0
5IgkSWL4aQ4oI+baDURcH+ZOXkgvfnc136c3zOzNcGtQfxNeKq+p06ziWOhjul/slg7FiEqPoX9K
jAT9bJSYgtHLVD9Rk30/1v9ErnjRy+amqGzav672o+m7n3WpP1NPwMNwzBQquKilewIag4FYo6+X
3gym2AUetmgg/hRbD+Z5vCsT5a+vWCZDnZVn7NoEOI2VFT2XShhMJi9m3fQJQ/Ft1CbpEz6cEn1Y
2/YXza+jeN59/NFOeY6/TyMDQj2ko7uKgbxfxkyWA+rPIOpzZVSDUje6GwsFu/siawFplMoLmUG8
8VYd4WpRlVBoaG+hDqZvq9advn78a84dQ52aMC9sbkN+1PsfUxlLrbgGsdxoovJ7AsHFDq0iz/rw
43F+lzrebB6iD9wYELsg48GmEFXfD4T1qS1Rxq/9ZFZSLMy9+aUfzJeVjrHqwHlBbE/Kl77EYwd1
1keZxwmC/dJb1W1av7OziM2BsmhkuPKqQ3dmK4Q3boSlyI1wa3eL2Lwb4MuG7KCIUCxrqzl0Wufb
smg6mtC9gQIqrCORTS/aSOADIHVlSs0KCiIvYvhVvS3UBkHbQjsgd68FlpockZHdx73x2njRMY3d
G9F5v6D3qKGwZHxs9NI9FlHz0oz51yJG8TBJcieM1dkKJHCOm2oYrF1v5lfe3HJs1A4152V1POsv
9ndOPqSLV4QGLGtlE5LZAPB4v756NVp07XjYFULNnpIlLzZKNU0/Pv6MJ8Ht9yg6ZXYGA49DleH9
KEukAGh32LuTnbv7obc7RICQP8VDQSK9ZaTxJQb4SbLxnxFNCkEkGipiQycjppMyexPq9T5WpOS+
cVVQCx+bQ4xY9IU9enZydB5hINNB/yPrXvTCs6qRydlxN+8MU+phGqHpqkRC3FlITW8+XsxT/MP/
zu3/Bjwtn3RjPSXFCiK1WlwucJH7VRtFdpM1yq8ocoqf3TDUvyIV+d0q1tR91sOOqYUqLpRdTzKt
//wMSqAr7lsnIq7r8iau2/glVlU5cxVrkflNzZGT7kbRhHST5686r8iH3MvK5sIT4NyGJffntQxj
gJfGyahKDj4N0jLVnCrHhqN48Zb0wm49u3feDHFyPxawzJV2YO9EndUd4twarnlUmru0t+eHC99y
jV9v49t6/gA9gL8kaf3zRaMI8qthHcsEb/1KtoE0UYyaYsO5JIZp3q6PZR5K3WgT36kpaOeL7lzY
UWcnjCIYJ2XVJjvNzEfZaFIoKzazrZutJ6p5Swb/bDaX2mHnty7CUtTqOZk8BN7vmbiVJhrPTBdl
bd/DwqKzdbD56pUkikeNQNIflR+ek77Vq7dCJhd2z2lO+3vTUiFDbI3aG425dSnebNppKDJdS2Tl
u6Lc2Em0lanNLaZBGEI19+jI/ptCBlFWVAVttPqkl82+dKVyUJLxqLn948cb4NzS0xdyDVoKFAhP
nyujoUXTUINQ1Es78ZHTbo5e5thfVP71t4+HOndeV1bryppDn+f0K5tGgTjcqLCtuf3McE4F0OWy
Xyw/Vhqv91taEuN2VEH7XYgUp42p36vOCxO6ApGYOHkSjXOqW2ncA9sb5TLsis7tHnS39TaI3dTb
sejppaQ8lJqht7ZlqldHt8wuwcbOhWnqBi4JCyk2j/j3Xx4ailXRiQALqqBuW/TSjvwBzEUSKDJf
itBVDO+Swtm5JaeHY+C5xD1E3en9mEle2U1mGNQQO038zKZO+wSCxNhFyEf6iln/4wnT/vLXn5me
kclMuWp5h54EyBbl83GuaFG1XX/bN8muKlf7dtneYV0d+1bUXIgep5np+nWZILJ0wB3Iik+fLqWt
FrWyvpNG3crSbZrp8ocklESbvlC1n10sRLL6BFSfvVEqG0c4w6s1SGf2y0bD7qGOc1yKPl6F37v5
JLCSnwL8JldmPU4vSbds87hb2XKaPfVhJxRl2yhYeKc84JDPn9BkQyitMts85L03+m5lYZeCvC7y
5WO+TRyMMSMsgwIlNp9dpMXvFyeK/Waq6WNpVnYlEHeP8UDczPqM23mKKL4t7IkqqnPn9iWyQ+Jz
O5hPStMhYo6vrL/o0TbXoKliK7NLHAi/Va7EmOeOm6V2n8vU/krivvhaXmn7ocLadknj8aox0dRS
K0ugnZ//yETzlNXTDyANIpx686B3ZQ2spLwppPF5lMgGO/ZNmQ33qVG+9oW3zau890WrB7q19H6a
qQ8i6e7z3voyNEjvdsalmHbuuJPkrXpqQP2p3Z8ctUovFHtef3Xm1qv5ZRRPM2bKqNWjUlNp98uo
Tr9QNETWxJ7yzMT3yhTlLgUidwnZe+bUU3zlxAPtpTh5GvSS1pSTKyNOg/qAOvVWWgfE1zCtugQ/
O3O1UZABx7gK4nEW/jjrxTAYv3s906waQQ7q+1s1JsljNvmZzSfuoyz6At8l9jsceXW/UcHQaTK+
sPFPSqQcRn4GKRaod5o1zukzcX3ieOrvSvdS69ddnd/HkR7dUzSeOG5Z9M0rGgvR6rb+u7rU74FX
VU/ahzac/FMYSlc0ODSsN6vQ0RnCZIiU6UIj+c/cD3odWA2dYiWCdqeXd2ZUDn07wmmSwreY+upr
xowupAh/xmwGMbggLZYRXNVJhpBpyRwj6svmbfN09getGONNr0qGrVEIx6cmMVsdX4++zi4UF87M
j9cRmAmwVquz6snQcz33Six1lnCxo+tG1SWy/Ibx9x+KUWi+uisThy/x/lKyc0cUTcJlXChqOfmt
hQVJWObRcIkjdWYlEaXEUW99xGPgehIGzDal27KKGNVGpV8thnyBIfpou6iJeq7YkCpEu4+j/p/Z
1Mr+XmUj6bWuYgTvp6a0aPAUjscGQWSR293blurwpOrd54/HOTszAwg6WwTY8mlU0Qw3Rhiby6Xu
8w0k369tk31X+P+Nw9dDwfHvN/6qKwZcGZ7in3kEqrKzY9OH87Gg2LQieyoN+nUfz+ns2r0ZQ3+/
dlXvwC/3GMMcBeELbqc9hylGTB8P82dAXuk+/53KyabA+KjD1jch4dWwdfPz3s77tZGrDVttNrXX
CqumS1n/2alhGU9kRpuCLur7qaFJkjlpxJgUaUyaAVka6D2S44Pj/SXrYo2CsEjWtw10HIS7Tg7X
THMswrCpRpmt6t2gxf+MLMiVhb+Wpp4+Xsuz83oz2Mkn09t+SnqT98uoaD8S8io/qwYsh1TnQsg4
NxDa46sWK0nsH9iQLBo8k2Y4FYceYXR3vK5qrDTtS/M5tzfeDrPGxzePs3KQzQIRCLiEmiLsMiTa
TWeo2a4tnOq4WMV4ocNxflqgM6ADwD7642OhtWHlI8mBqs3VxmlUC3/OeiZbzC5BDc+Fdrr7/zfU
yaeSZDiwH5laXno7SJ8Priw//f1ucEg9ABmuuten3V93wP1ysNchBvumm7M6wNHquCzF3/Xxfm/x
N+OcZtaNAdhkctkM+jjI3TRjk0HzRT7gW2dcSGbOrhovtjV7QwX4NKeCvaQkKvktUgZCcUKc/0RN
5my0Y/jx2p0L6OvrhesQlhuPmfc7z1BbbK501s6K76PO9PFx9J0Ki0jjez9o248HO7vNKUBQRyI/
g1L3fjBseP53L1TJbRWl30ynvlsUfbOWgT4e6ez6vRnpNPCNNW5VCtEojss7FJPC2Yt/fTzEqTTS
7+2AXDhPa5uM84+3fYXzmqZgyeZnUgzHJFONWyyZum2Rz9LH4UvusEoTwbLML04y4C7XecPOWssq
qjV7wWJ3ZiiNxaAVXNhXkzn/SpPYPabYJ1xIr84dd5abKgcNdlh+Jx+5brWhTGc2btfRHrR039Hl
Ie3+jiPyn/UAIbCW9XTai+uveBPEMm+eTGuNlXllPTgFjjSDmPeZNJ5ai0u7qucLA56dFrAdHXAL
Mey0hI+nt5m5M3vXntqNFbVXE8RTzUruP/7Q54cBAQZfF0zqKfYilp5Womde+y2mOtH8ouvSt/K/
FCf+z+pBMPp/o5zEyaQv+xndI2SkBhH57urp0Q3dhdN+7gAicc9TAqjzKlD8/hN5IF5rYFU1KFEX
Mx1wgRtvEcmxp4ETjsJMLuAdzx1DChF0ItAHQRToJC3FOibNbODs/oymYo2xcEmV00xqQ1yY2LmB
qHVQ2iQDBoFwkn1EEYhinhA1FUt9PgxTlFLVKy7h1c4tH3xjAHnMicvmJH6pKmcW9CaVtHl8ypvm
oXAUbA9mrJpid/g3GRWVhFUYCL+wP4oJFAbkaK0ZlSjQgdGmIErvkSjdfLy7z67cm1HWP39zapdJ
7SNsxii04Ad1wAlY7BbMYv9FwgZJbbX6AJAKkeL9KHEx2djlolVrSOf7nIysmlAOOIz9fWLjrFoO
fCJkZCn4vh9Hb4bSsLr1C3XeDuwbfrLdvZUau48X7UxIYBjwPPQwKKiePreqCB/yWLBoljohI7yU
+AcNAwRqx5afPh7qzPchp0GzHKY7EKVTJK3ROk05YpnuE9mpsRX6ry5K/8WqcZNxkdkkG8ZpOljH
VHGXma/Tu260XYaBS0IcEHu+JK96pmJK2+x3WYrCFOD7dWHf7LYhtnvNnKkx1E6HlWFc8y1v0Plp
tGARbW/6ndI2Y4grU99hf7lgNTfa2AUGSZSmWJ5lLZKvZmWrPz5e5XMf1AMECrZobcienmwwPYl0
HAKVm5kHI1e/4Al7EJX68+NhzgQQupf/HeYk/o4ydlSgdLzQnbF7Vbp6uMP7NrmrRrC189LGFzbP
2Wmt17G1ClT9QQ313EjrMKjiVmz1jI5P8UmRAL6nzLG2/2Jm8HEh+aAk8Ee50Ux1o3Bw//AlEBFE
XgOL19mQVNsmev14pLNzejPSSRAuFqOsq4UtxD0gQzSww7F3t4OKRuHHA539WKgIoBrK0rF87/dq
aYo6KgVTys3maimQsW0wvA51fQzLYb5wBC8NdhKGeQbUmW0haZYI9djJ6kaay9WKW+a6XNILMzu/
hP+d2frnb04hlbF08Ty2BQbrWzdNbt1J7rwkuQCAOhe6kOlacY9gHClcvh/GQPg8y/EQ9JdkfpFG
ma1oq0t38plB1qsY9D9oGTq5JymGZaVr5QucTCx7w7e6/ti5+uPHO2H9oe9bKvSU+MuR5IUGSpH0
/UQShWAFf6xGp1liwvcSA7hT02srkogebD4e69x8KKRoVLDpGlK7PxmrE+4Y/77BdDt0xnJDTyT8
/xti/QlvPr8nMJbNBqIQIXjuw6TINBngKo0f68cDnV03ri6iAk++P+4VUv9ep8fJPqNr5Jj/oPXx
2A7edtT0lrW8pKdwdulWQQWuKwrJp3WA3hJqN+MT62vIlDbRtja04OMJnTk4wD14cDj6ypo8TS+0
hhQXxcsa4dtBghdCcK9LsFfuRXvh0XF2Lm9GOvlG+Wh5FZBBCgD1OAR4bX21uvSffzMbymgG8Dqo
oCdJc9oXyaiUE5+n716on0VBUeq/BlHoF5bt/GT+O5D+fsPhLR1ZZS1Qrq28pQhm5qZs3QVD7/Dj
GV0a6OTwjIUe27D7SGbd8k7U9UNvLb8+HuJMoGYL/Hcu6094c3gqx8s7T2cubdnc4uh7jeT+1h3S
705dPn081Nnjw/Wzks/JM08pQJFwC69A+hR6kxWqFICy5Rgbyo1q4kXZfv54sLNL92awk6Wzs7aq
InPNnCOtxkmjv7UgTlzYCGfPz5tBThbPa5JcWqtaZmd4v1JH+dy63c8Kz8cLF9y5j4TMKQ92iJ60
wU823OINa0LCRzIsb6dwJeC/LB19yzPxX8wI8BtVTJt/9FPG6lQoMY9flq3H8iArle3iAYVzLvV3
zm0FTCpWXANkUrqA73cdUXTolpaj6mbVuMXSq3rKoDHjbK57dw6+f4GnqPqF+spvmf7Te+/NqKeK
00DrWyrTKgEC4cI8WBSZxr4ayWFj2j3SG4Ze3sqpdkInyZJ9LmRzT1ej/bSM1bBraktByjEFtBwt
dvaQxUbxmHuluI74nwM3Rxr3caUVf6ncsVZS1mx3ZZxTeaDs9X6tSivC9jxmk+H5WAROJp+SNt+0
vOP+xS5b0w6dXhhAttO0YI2YXmuxyzz0e2Lp3sXUu3I7eha1cmlHr2Ky/O7Tr/GbYrES9/+kGkm1
GWgKzJavFYud4/gLiTQY9EzUd3nZ0ijI1AGzbrtxRLmdodsb22TqhBHKxHCGO8Xtclxi5njWdiZ/
k9z1i6ElN4grxcZt2VGkh/CAeXC1x4FXrZ7a0kiWZ12NhvZpgF7wmCrVmG30NCripx4du/j7qNZF
Qr8CcZjcr2vexCsluC/zT8uExt21O6JGG2I3WzhXRuWV3zwvsc39rPVx/WQleepscfjWleu00JQ5
jOJOk36UOBWTNKFV+VW6qm/Mw2K1m0raRj/6Hrzj5bubyjTdYHg1Z/ei8FYLuSFtv1WtKOpNWdmD
7leTOhWBObhshZqpNIfBrqYyqDunyb9iPTxMOAgtSQwmSjHjb8B3PHljZLq4a4sofpGDSPRNWTpu
sV+Wpqx2o6Y09aamDtU/QayoGw/V4cIodgDMlq+WsOW0kShWWM8Fwn4gaGSLDHJaemq2yciF0tCe
sqm5ndOpbQNFFAuGlqrDbxUj7Sy/B2pXXOmuWt0uWqTroUck+6J3Vf5TWVr9Sz6lDgtAMfJHbzfD
Nc9k+662DLQunNlSDkYxq3s2+vK1GpehCjzTFEZgV+ZYhbLk38FUdQqX3uMoMK9IBmzAs7QFRlNH
BViZpBthgcTsHTobHbLKQZzWbR9G9J0RLu7z4Wc6p8WDUmhuHCDT3qNqhO5ygFKezK+FazWveEpD
G6U/qNzoFC42pRnN36XVT6+DLqHGtADQ6wBOmfOgaUMf0GVoOl8u7YoCbNv826D0DrDvfujvsJ2r
tY2Ybe01FpO36XDTGfzYgTvpz7zO88CxEj3ztbiYq0DIud87uuC5RF6Tl+A55YQYc9q7+V702nil
8bD6J8sEk1zMWnd9oaWos6NEO7ubRJj5td521nZa5s4MTFpyCbp4CZp/McbaV03bzC8ia61faZqg
oDVP42Op9ctn1Y1jM2AeYq+ZfbZtGk2QTzfRr1pdsvu2nVqciMux2IjGKn5MSzx1W9ukSl5Unfsz
Z/L7Ms2dY0/97D7Wu/hVzGpzr1QAm5xynm5MqwElxL7dumrZpn6pQACpI719wI2u+dEmBW8fB9/2
F2aLoCglHG+bDt1Ir0FNumNmSAtb5Cj/pQvHu8/0vsvQGqwSEQpFR3FQNIVzK1LXUYOkz6zo1lpi
0wixEot+CWe0iw3pgdyWOlsa1e3O5NQNSgXGJ6le4Y6mQziMZmZBM62XPpxmzbgqZZ9wN3ndne0N
3UaJohczFl+NNntunL4N+t7IsYBrYiyeFpL2abqOl36n2eIZ1VzEci2RB/Re+k05GG6AVv8XVZaC
wGd/gSvIPaKZ5TbW85H7ybkvQOjQZJDVVYRZNrgxOMTV7MTP2Dy3P425jO9dHOw3s9fsUeawA0sf
D0XZK1sxVhwgp4a+MGfLjg9V8bYzum9RAqnC9XCqL0wt6MGZhyxIFMixXfwlqxHXjDTtuR26ft81
k3KfxYkKUzGxRXHbVrV+09i1scXHzw7YSGkA/jS9keN4gJRQPFhj7PxA+X16btu5bB+5tszNZEWj
dnCHRR0DQ7blTWlEZeyXRdTBNJGt9zgrunE1UAMXgRaVKPEaFXoc5tL0X5JlGfymHl7TobbDpW/c
cB4XsePnA75rlG3meYtvu3UWYKtQhToIuW3VVHrQs7wHafdmSEp2nbjWwS47bPpaopuiObt4FvkV
10bFcH1r0GaJlKBu3DIY5tHbAIT/YnVdt3Eqw7pBQwSinG5V9w2COcFktM96q+i+6tTLsdOj+HFo
l/SgNsiWV7pxMxT6UfUKD2kYQ0cP2igDyT3hN633sGjttZFUpp9HTr2bPbk8C+FOYZ3N0EciDTfz
DiihdKZgghvvRyYnWpN4Cgo9uV+W1PJ5TJmBV3Z3ZofGem2v2olLR9ApDHebF2yF3HFaLORcK2yE
ox9HYd3jFv1d4ULzY29ezUvKJZhFjHl03nQBHLzxOFK29y1rGZALhFhnZ/AqjcneuU3mIkpexVft
aFzBLXN9u8+roFO9IBqLcrO4yS4DoOZrLuwXr1JBgdeLvbWaDkngUUi/VWgctl6FdzktoWACY3lL
lcrZI3efBGXKZjTUB8ljijXCYUXJI9bGWsaDOqT51pa4ZUCUOtYpKF+duyRQjHIBpKN6IZoaL94w
aH47iGHjuvRligTCn9Z8bypHXiu5+cnsnT6E1PSMe7QR9CoUbkhfckPZIj9IJ2tDL1aHMI+bYZfm
s3VUokrZueo4fXZo8fqZMpgbVTrHZpwgpFZZgbT9dF8kfUPXqWqCpp10LmX9gPFMvROdtW+TLvRk
bW2WrAS6l6RXOKSLMI2HxB/GjO+sjMZmsbVvXY9NLLDj1k8qFpj0fwlysygOWQEDzazzMtDi1vXL
vNjNZh77UTpe06Va/F6UgO717tqMuKOS3DIO7CqFZy8EsjzJvuijigbb2pyNl0+JzJvQLIZjXSpP
Dpf33DgvmVHqwTDZe+zDAU04yX1jRZ+FubTBMjWPUW2+JCbh3StB1cZmOz6gHtmELP94n3nZtC2E
boRqp4WRLGUwedWXKZ+MTZ1OUZjmVNy9Kmt4IldKoMZDDG9HrzaojjW0HuMmSFOSuFJYnV9SQveL
OX8ViAOFObLnARpIRpgMzs+IHEZL56+IQ780Tfu1E92d3rm3aSLuGs/ZVsD+fZzir+xKUZ7TWLsr
HfzpJreaN0bvXklVPGtd9Jh0qrF1Fu1OG+cEB51e/qonLD0NK22QqCzVjL/GnZvUn/ICc5+xzw5m
p6dbodtLoOAYdJDo5pF/WVl845j5ELiTyrZwlWUjBsMiT83UzYCg/64e+vSxAhQVlqDVj1mMOWtU
zOOj2tTRc+Vx0XamOT5CZja2ozdWNw1m7jscarJrOeqJs4FNMMugUErL3VRT1s4PatNzKNGqSWXo
2VW7txrns2al5oCeKL6pvtLZQx1GS6Wpft6UhOhW7W96y9jFhqqij5ZHGxROhttctsrzoNoz9VK1
D1nIn7Fq9X7hdAChpyU5jHL0fJFMC7G5nUk7nIiUeBw2deOQ+FkCUy2LTWvPaRLgJ5Agy+I2/oJF
5d7z4qOM6hc8LvMg9TT5pew8sZmKuT14K8lXqHZ3zMtSBwqSoBFaI+IiynvT6G5zS5qhNSzd1hHG
fI9WgbmJFG3aZs2wj5dm3sbacEijeA+NdwaZXNGnatJ0N1eO6ldGOeyVCTKK5ZXfNXtZboWIiWsN
4LQanpq6uN4BNTXvSi3z+KbPWRZWVTv0UQI9B4u8z8DNybYzDBF0PblLcnFbNeYUIm3KuRs7A4PA
5MFcZLXzYrMIorblL7SvRzUChw5pIiBNNoJRQSgua6QRVnyu10L05Q5q6dPiGQKZUqeDZG12B62g
Bt8M6saZhY32Zxr5Xd1k3HP5Lenr1hwmSESWN/vR1OwtielqNBxydVx8VJ6+9cP4s6HTHnTImewy
BJ1DN4lfhzS5Sdvs0BTNoSu6raFU+bU5ZHcLCTN0s8Ik1SSCqLXr+Y43uj4Nh3iDJibRcxpJl3gA
kb3BSs8fsbu6IkaHPB9+Zn3zpRinMCr65V7QWw4aXowBnZKvTtmY27y2XjWZ5pvZMX9WCVuIPhhJ
mCRAW6I9AHDbKoKdOurtdRZNn+Io8Ta6RGGVYrc2rVTmL9agR0GsA9v0m6p4biztSXPLB3x2vTsV
27prZ8x5PPT7Uud9NQv156TmG7cuxq1nt/GzHRGgS0XLQiv2Wn8Yiv0giyPuvcqVOhIYEqWWSDUX
3bWb8cRE5fSBK/Y4xNMMlH+4RgUHU9189qsZdWKvK2Am99FVkS4hqorf2NHB6BQ3+owCPu9kNYue
tXni4Sb3ukm+Pifadx4vaFpMucAmM0m3eOMmodO4fZBlgAjNJAOYOVHHofvj+RynLCjGhJ1fxUqY
aqMdpJOR+aqdOFCUBxFYzuB8lk6stb6wI/MqT8H84uKFKELX3rQ5nGknqVN0WnPuAt25Lh1th71f
GnaNofidyi/J8/y5n9wOXbkeIQC8WHhaNF5oQ+wOFu5tLSuf6Wwfdatv/Fmb72Qy/kr1hXu8tjU/
z4oxsCeRXEfNfBeRuQb6pD0shWtsgGRCwICL05nyexcXIswg+Aa2Jl4jr3Hu8LpFDzwav8/V8C0v
9RgaQ60E8aAW0NX0h2I0HuKi2yVRAo5v8p6QREdV23JfkT7JArgmRZDynA+EmDK+6UDakvYvUml/
4D7xj52Q32OCXB3aLpJcjXq7VbxC8UWvQxYp2s3oNLyFvPIqt8Vw5SpOA+VSWzaq3orj0GjUvgvz
F3pzCeZ6+ucGs3Vm18Jiq35VerbTMuumyd0p4AG28LZP9mJOruKovmtkfNfHJEK90fmZM31zk+ix
Q4F3s7TpPxW5uj+P1aFbxq/6gorB0nolIQ43cq2LHxR0AXCdue1H5xpM4C+JCzYsXuX71LoH4uBV
mlrmFmnlG5nk3kZakRMI/Lc7lPHitvsRu9FjNTZkgovRPTqLuZtd76eRpJi3dxLJo9r8wsPn3ijy
G+mN8REHwa9pKmOsh7UXFJvLoE/bOrDr5WutwKAxIncfZXP5gJSB3Ap0wwLVRRa4TK8n3hIPmd0Z
NzLKUK+urMAqp6MxuzJkH4dlLI6ZFxc+XbTtItMd9ZpiVVpiXSrjH1WvN8h2Kbskhp0f2JBLjoVU
/8mc/mu8VMqGO+vTEif3tTG/wJQJhKp2oZkoA290qQaqSHeZXhwcmR2HpTrCH+0DXbHV+7j0DpVC
5SHX09SnrkNONnmYJo0WJb5uyjZjGxncidlVNg3gQjQ9LEqkZnrHfkyimttfd1+jfHpKamdHaLyL
NEWGiil/IUs++KC2jH1vDd875mNPpYTn2W2MfHzlGr6tBi/deAW54RR7t4bmhoWpPNqxJsKirh6Q
Jh2CojW3Ro+/zhh9c1bHH8GGJLPEMMaaDtoY/bKVNtuDh0eZNan3SwzdiD4D2GMFvdlyGV6TNo1h
mrTUFKYN+gvPSVo+pp2+MpSfyXNunNb+IbLGDIg79aZTbMcXaqVcVxP65iby2ENUOrusQU/IZR5R
Owp/dJNqk0KTvZn6xSPdym5y1biyYso1+fTTG9wXlOaNbdRH0dHmt/i6ksHWx51RQAcPZte9bUse
vPSRhtBxxt6PS7n4+TwgHKLnn7LEfBgj7UGPmt5vzEj3C43tS4Vn06EJS5UmekTkLygrKz0kmTvs
3J7oY5Y8++KB566zV0RDszUuDvivf/aU+qh05t4ZlOu80w9WFIV56ZL6JtaOIhtGTaXL1VCHOjZh
e3exv85j/OLN/Q5hA45kcpiR0vdRSR8pUS04ivC47AbvybWzJJRVFIddR76hTvu01vUg85RjTCoQ
1AYFJqTEdkNnXUvbCunNzKGaZD/rWrPhI2aHqiv/h6PzWI4VycLwExEBid9iype832RIal0g8d48
/Xw1q56ejmtUBZnn/LYL4O7149BU+3yc55ArRl29QvuznDENtLF/SYTbBgtVk1JzziDMwdSaQOE1
iFdvxsV84RWISYaKO+dHps2jGJrIH5bfwmzPmjeEALh3vSifJsyB/jDtG7F9ZH4Sz6YbL9W2oe5e
n6tRi8yCUw0A8MsWMg3dOUOWOUZ+ael7FupHiqX2yeLu21rFnS/DRiSxlgsSYrZ4hizJKCxsHZfw
f45WMzsV659/w9XYjpiNjOWl9paPm++Vbjn7ebDHfa97YZGRobi9j/16RYR9hzUNZ6DPY9eWsXCX
f5hZbqAfkTeJ2l4rtb6vnni2G9Qqdm+fSTbU9nNdPa08ReGYaYdab3eDlSTh5Nj3TuY+aml57enj
JTYmPdSD9eVV7o892B/kQIODWDwsrT3EvuUcgKXB4fq2jddBLw9DVh67MiF1u+t2onH+rUbJK92f
ypkTytIP1ebit5xevaI6qNk6w1FcMyCdtCvvMr9CKeHsezoeSZxxTm3aysAwtEMqaXCme/HBGK0q
xhQ6I5id7/1VngejOippX8y2Rm0p1zXInO7LlnNY+tOpSjz6UhaEtrIPtqbdVZV20IbRDKq0fqqq
7q0xp4fbUMPj0Z7oU2hi1mTqA8py3wwbgEQLzGa/2kMSN+JOaPOhZGBe6iLmsk6CTGuPjgm3v6xH
qqzOfOXXtHMfzUFFma/Fyybvm5ErwEu9x7QZ95powsRLgNN8vwhYAqDrKvtNQyAWok3gO2Lmm7rp
DvXzjrTFvWLr58DNk7AQyoo4+O/zRDuWlVGGaq5/XZwuHN6BECr0+2VP/3ng5mw7G+xfPv3X5PqX
syYX0yrfNH16sreFVqFl5Vc12VGt/bNpj7v+FpVilR9a3kbJqsWruTCjU9AdmAYbNT6wQzlMYdck
8eRM8epYkQTEgTiVD2Y7MOw02SEvnbtJzt+bP794/spGXJ7J8DjZi37qBtpOV++fzhYXEA5jBX0n
g3Gd7gbHdcOqdCn00mMyvzg2ky9NWP+WaXieRjQurbLevSm3wy3z/6TWasGMGeGUibWI6pQpZsY8
sm75pSn0PBCdfzIJGo1L0zq2i9g1br5bN/t9bfKwlnz/jXFXOu1nYstjNmSnlEOmbIENbfcOaWrs
Vf+vHFu+9cY8iUWGEs9Npm3/jLKP2PQvBhNFl4tozsz7RLA/zPjBrW0+DUP1b63Bi8oiu/pAFpmJ
Ezb5qRkZBz3td6bsjrKcn1bxTNHhO7wNY7UXOelw4PoIpmZ96I3RDrU0/W5aPTDr+ZzQpGr3FiWJ
5vhCLcSjoxVYXJPu1BpVnOfEM803fFImjRfOXeOGHVhz2MgJbmQe+4ik+CPw14+Sedx11KOWvve0
OEnYaP28c+X2QBj2G1EZ5DptzSFZtP8MVS2sYdWTr8uLpxciGtrk1c7ZAMu12JFrGTkbCLw1OVdv
3b5Xx37wc0ASAIpdyTMQNivbxTKDLxITABhRWSfXmI45i7M9VntRDWg7JWsKCfm6CzSBA/zu5oqs
5zZiNHzaVoXUZA0myA/aLa7pJr6bxPhJanI7/WGXLENkJPU+cwrqKTt0AqNu7XNpnnrPiL3Fh2Xp
d0So3ReO0wHquBcXMiMukj4a1PSbkoJTD/adaphfx7k9LkJGCnKyX/q3WpTHLR07XlAy6Z2RdJlh
WA7L2P50tQWk3ZqHbiTuRulJvIj+Th9hr9rsYg5PUz+AAm7iiC+MjAL7USuzr3l14tbvdyjQ7224
orKLBtmcy8GLzdsP6lg7vJTnvrQOdetFhqs9E8xz0prlYEzJdVnmlBbnjrgL60m4epRaJMOsnnZk
HKZSfPaH0OpLXtRSz3e9qXbD9jaYE/8uz17SmPFcFv+y3HtxkF5HlVXexEJq3QlP1iFrQRVCxx0V
hAwJsDysjUijtmJ+czZ6Mwyb9FkFeijkSlohO0qh8jiraL4iwd8MWpn/eY13t/nLr7W5j9bAGVPk
xuMsfQrsmr/RVTBo+Qnqm3eQ18v0eNrbdx26cW2nh3a8TrzHa5O8zpn4VGM/7hgy06BA0YRjnoyJ
ud/LRsQpu6LPOrDy2Wvbs2b0vDF1pGkCUfUo/+lzClzfUhrUEpMJjOPZr7z4cZm+N4m+L4R3yCye
Jo9tKpv3IJJh6/pxsRVGIDE7ZxmLbKl+aKo5jI2IetOLEs2ZoSfIRy4GvYqSGb7LrOb0rt8QRrYL
+OxYGc7BzlnYDAsWZTLkcj+logdGGpjDKre+tkk27BDLrOd2JdrAc/p+19aVekTxlARGOv1OidNE
BEwnodECEBa6Xn1DXqVEkw9GVHRCRbqtxqsuOtKHdNAnWZsfXZpUoVEmsW6V/wqtPjHoHTicY3f+
WZqZ4DlnP1XbX6eM0AXNSMr94CbHzo8QxiIWlyCveCIGzm/DbRg18D8rcVpr+jhb/2SA5IGZX9OB
eN46GcN+EYepcY8N/Ux5zgBUFT2TdNfv7YJQFGOAr5yCZWJLNuq9PdWx7a48sPpDBQsled9l2VzH
mq3cdOGTZppzxgf9/+vndB0IkOst0svyKsq15lyhVXCNuceJXhzhBQNFoHgytt+z1PbTzblPq9GG
Na0UFJsX2YtOHG1Au+ylXMYPU21X90Y5s5vI8UO4aPK6NsAVemqcBG6hDT0WLu13mqmemC1CDIwr
H9YlK8WhsbyQRYrTuThoyj25k/GeCufX8etrpdoY7GOvVS4YMenh8g4oJ//NancIHZ8Si27p41z4
OzWJA15OvjQjgn/dsd0SiVWeWpFdFogYYeWPRQK20e3Qp8BbFPIf0TVHt4QjHMarpXN6JvztNPnW
JiLMwHzcHlEudgJ72ecFIBIIkI+OQGnOQ1W81vNLzWKhKhW6gIV98ZCDDsENUXi6fOTOFI7VX5+5
L0nrHMbavTeW4dWQ3W7ot79kmHbmhNxiyuJNplagmvJrkdmznCaQpT85cciV2ZM71/ulLQ7mQEAH
EIOqjJzJjie5Tz795lrp2X7keumX8dephyvpWRFabgZTtwyrjvqdyhF7d9avBDIGm8dW4bsnyJLj
mI/7yXvl547qfH2aTGilFMxn/B7dNR5uT7PwT5073iGhOteJ9aaJ9tnAxL/BIg6zeVa2ccnZU+ap
3duEg5kpMyOYN3DmkK9nQtEvZVJHypzNkzEk93qSxYvnRXoDylwmL1anI3xQp8bn4tSm+9Razzno
xDhQn1t0LmJbMG9tO8vN+ykSJ7ipR3wtO2g+TeuL/tKnxlka//StOIrNOY8M2A1oYL6iR2jdBfik
4Sx0py/ehj8f3UuVQgOL8r5Yj6PzALX5nBJvJtv+qkhubqr1YTW786ZOPgiKt6XBemMapdhnkAWr
Dxw3N+axTrR95/YPZme+krJLBjWIqTe7P9WQ/TaFtEH8nQpYoDqWt49oLH8Kr3nhhIqWYtzV6KpW
7kxCQ8MCTLzP9G/fHS+jLM6GSp/prUcWBWfizMWHUxfvgk7HcFTZtZAZ54P27Gc27958quF+m5Gr
DAnu7kawpPbSB9hhaMxMztmyRfbm3GVOzRJS7w04kzyvz7WUR7vJI68fQe0glFI+zSq78PU88Ahd
imX9VzgFkyPlxn2rv1WkRrhG928RHTjU2sWzU3/5ogEHnJ8nPpmcttYhaelScLcXaXOBpaJZA0e+
tzdcz+5fjETC941x3vaHTMgutEaxnxmPgwawg18azriRx157NNvlAR44Vpbx6PpftJnHJtR5Ma5v
xoKtZ3LTuAIG2zywXwDflHJLnU/WZ/2fZvjuxsCa06dvzVYfDTHtUvNJjvk3wQyh2zzOuhkR93jK
Fwqqc8nNv0Wa7OJmJWRprWmDryJHzjunSc+miT7WO43KYI9p5R3v4Rku5eCa1WuuzNPqUkCecbv4
4w4FSii35l5ztsCEGO7s11bO952rNSEAokePkE7r4r41tP8qjgbwEZo9sr/Fsh4WNV/09n2auFrZ
P+oxe9D7AtscRIHa7jR9O2xTeTetzae/mkeogqBFliL7IqTcDTk/gGRBxEfCFKxAhKce/Dkvfiei
ScHHcUxAJoxm/8u8d+LhakgUzc9uZr2bxrTvxHDKO+1RF9uRvs03Z1gCM9/YmO8trYqXDnC0dR/d
bjmk1RwU2XGUDzanZcKZgpKk2/5tRRlO27brUN82lbNP8bLrxble3rgxTtwW/+ScxKLRAk9/zTz/
kE3lpVunuO76Hcjw6zb2+7JYmPTTIe7s7U2z531K6owyh6Mz5juyDIjm47qA2PYYQ4zpZdbsK8aN
KJ+8RwschCSvoOy+nXaNwBZDAomua20f7V4GiZzixcq/CxgUqycAhiBoa/CDYrMiMQgSaTQCifLY
boxdSsSZXqjI+P/mttDap/uvg6b/pZq2L0omZafh3cSyeyZob5cmYOjt/DD12WWgbYsuDpZqjQ3c
tGIOvqjLcO4uUwesqV1qy38fav86pvUHUMt/S51cLLpMwamPSrvJFRUPAKR8vNmnPIdw7PQ49R+0
2fowM3Uuinl/W3L0Jtu7ogvXsguxCe0gPaLa0ICL/xANh57P296b/6ZRnjuwT017JU4IXUEzP1jl
erLQSRBs9lQJOwsMpe5md7oMTvPYKStOh/yiaiTUtfnfjROhleBhtoz3xagOVJnsRW1iRRth7YlJ
zdsYH9CxQAWUl1WsXBFtdnIysvLUy2+55HdccvB9GbqdiunRfsROtbsFx/Njv5tW9gR6+UneeYd+
CERtkZxHlRUX4ADtUu7cpA/l/LqWXE62OXGeIcWY1c8CkV2vzVlQodszGfRywiSN5CCmIzCkWAsx
FSmyfL9rM5Kq9OVBiZbwMpky36x8oqRdZ5OAQC/Ge1unSzQdqN/i3XVeREoRNYwxwgU79oEKdBrU
W9QaTReJ1AE3ra8pGKHd3bnyUqY/bZ8g9MJByT9NFxUmR5Ip629BDUE80/i+GepkbjOHmQ+gYMKB
qfm+7M2PWiOys0DVQKUyPWrrpVZe6DrnUhPsog+jYN3Q/ytW964vrJjQjX9E/96RmLLLKEhu8o0r
frjM1o+lUO7nS6y2PFilDMz039issWYM8KH/2OMCr+1+M5XuVulenCUPtX6Iyr4FBEuvBQO5518p
ywxTGmkjvbAD6ocuIxNuhYQxEJx2Q96fJCuW52IBU0epp4RM5UHW8k7Z4rz2H0NHkFFXZEEhxheo
PYuLYbmbCvPH6biRt7G+YxT+rPIynhIuBI9BIPAsplinHb8Lu3uwNPJfGlxKHu+1IX+cChWbnbZM
RU4djgSB+HYRAGqFpp6WJKSqeDbGx2XIX0sKF8buhljnO0tD8mJkyWnt0/eWPxqf8v1aNpeED3RG
wKeP6iZqKcg4bYLO9aKuf0rkT5N9NrYeWjcSz/bg/S3UThwrIyXe/PXXvV2mtw91fV8y4ysFfQ/I
3PizW93nd5ngZxxxSBOGqaH5rvT13RPiobXbz8zwvuzxDexBj8Uq91Lpu9JO3wHevlLvfqnyf8O6
vlblvl+3Xd69+Gb2aSXLTrAMNdkz0Xif+lxdfAPVX218D5n/H/7QoDHO5JOEXSH/6E06VE72Y7ud
2OtDwjmVIErxEx/wZsq51Mo/WeeXRDKIVdp6J/s0e/KWVX51t0cyL4fXLDO9g5HcmkyJnQAiFlns
UcP9ODRaGWXQ+FFVMSN2m9DjRvXe2W48Er+aIY8shVhjyJkK9Sw1w3bxu1ASDX6olpQd0Boadmj2
+1UXRaSbeRvk7rCxSrTJedXtNvCroQ0Xw2zRTFO6maTe97w439tKQivM25cr+PJK44Zqi/qpbOt8
J931e7YNhRgMMlBbcGJWi2sF2Zq8ji3ZZ5U2MjGI9rotzrhvLVDQXg0l0qflnI7aeLSx/YWgDPVO
c7m5UQ7f+mnVw2xAfZNLhNSygqPAvcCTQJScK/ltSsgsd7Hvp9V78qbMBUktTYawNkYcamAVMzIE
ipXYe+l2cRoMVoYiIWKsp/3UO985tx2zJk1ybkLLOdpi2JsEeLD6QdMcjTnje2bRIdA0hxLOiVYz
40Hk/uNkg1/bziEnLCskzzSlGhVm3RufvWo8NDp/BGF6TSZ2jtdFNP4dZyf59sBKXCAR1csHTYM9
Xbv2yRnNi9+NN+5Keymy7Ly1bgQFzvToDj+KF2ARuDsLAbIzB65V3fFbE5nGZ5pIMwtQTHZH9L8/
GAf0sNvSJd5K1tvZmKww9UoIv6ULbakT9OUd+Xr+M0Xt7FGdHyuneJxVs5/c9RGorIo7ZOqRaePW
RugBwJo3O1sUF5fp9sZsvswrpod8ec9IlzkoNIg09BQo5bzxWGKYg4xt7JAwjR86MJ2HsqyBvmRH
juOEYHVQebRxHGVefqRR9uzpCEv6tP+P2iJcfazR9AcWL8aQ/2XbclVFv0vs4WkU+rPu1f9Z23q7
gIDG6MMcSRhpfh1TW0jnS4+VXkdNZ31Jz2HcsLWTRVJmMGYtdtmp/DMyx0AqOLtBXzMT1BXEbpXz
5ErvW1qlYn3djiJd0RAUw3IkmOe+cdKrqpv/Nlz7gJzjD5/rL7U2ergV7p7/8wGp3NcN36pvA0ml
bhBUF6Ztn4GHkK+7uuRZjNAdc+fJAKPAFM7pTNihmr+MYSOXGp3jtn3n1iZAk8Zdi+ct8qW8q+v8
KjKOOfaXLJjKrNiN45YjrEx2vWwHdAg+25XBxi1Uv0bkObShxasVqKH+HqR43ni5K15svsUtQwDP
y5iSIXscTfDguUsy6ED0b5Ulx2Bx9D+wgyVe+wo9pazf/Ka/tcjDH0lVk/Y6FPFAblOQ0ypqrD41
MP70l1UobdrZRaQ9ZPeG2xbRVKKxoPP10JfLH/v/fOh6odG8Nj3mnnOA7GYxyo8aAsUwbeaov8Gc
VqGBzyMNKVvtBPf1XVhe3PA/AjWjXpkXBk8LrwBCnyu5iHpAySFakUln6L7R+rMwLnaTmtFWTTOH
gkBhzN7sKg5cM9d2EDy7dNK5nQubLTkZ9nJtXuql+GYyAxZpjH1BPwgJJYyWU3JntuxuVIgEMyrp
sIHvbYiU2TlSvm6rcz9Uzm9F9mvX11FRVA9T13y1A/LHWoOJpAUpyhTbjRDPDaqyyOdRi+bepqAj
lVpgLfW5LeWd5Y+XbhFn1RkH0xpd0OVPGqX1XbE6z7RSv07eLa+eYuVqHX/zMb1fx+FYKfeqlLrY
ZQvvo+aDlRoPXQYSIkSxJ/v4fjCsr75M3rd5esPP/J7qSx+6unmGLN3pgwbM7P8n1sk8pnO/RKsA
6c2UMR42bwI02vZmqv/BagXK3vZ+ZR87p+CVoblprZM2Ik4aqWKfPLgV0Xq4i0Jpjce+WVG6i+6T
/cuMNNvtQbna7yaHf9IV5yTEGB6Y8kmp22B4M4ni/0Y33vFwKLu7r3IPJTokJOmuepS73DjErsKz
qDtkysxzGAxCMWQ9q7pFqns1f6QoqQNz7T5F4qUR1V1PyQI257pDwgE+ubuka8twrc027sjz5Dm1
YI6G51Z4p2GhLv7W5hLnEw9gLVdYyg3V2VB9JmvyMBfjSdbd7wTHteSZFfUIecGoiIaXbSV3aYP2
WaejhJSTMx6qe8Nr/m06+PzqYkaeNIYoQ+Tpsanna89/n3qoj948ysZZD07Pu9lKRDsZrqFBVgky
aQWOpIDWtWo4r4XfRJnd38/OcDKT5bjxxqPH2dO4dvMGTOfSdMp4Meo2QiNHzy/MuK15T6oW/xlm
n0ZkE3N7K40xVELDAYYiVnK4o+uJc3bNBw6nys5DsNeMtHv3KSU6IGi35KB8nske1kci+kE2Fa/Z
MsVp73/2mv3uGgWcgry63LBupj/6ZXaifJB1SitgdGtUuUDtTzSqneceIQJRs5xhDOnFUD+CGQLm
tOBAC0z8bGVfLRKMjV1bS5IfTFBZuAhOLBButJjiyBQOGbuM2fPgEY1DyteHUYkFvY4Tj/zo5U2n
u47kLiva/G6LoXJWjSqASe1woJrAmP1w6P0UM6Wou0uiTyzfDeKcyXUU1irpPozm6B462dwivB+F
sIydUTmvvvL0I1aiNdoGh3RUUbPQZQbvY9Xq0VBaCgE4a32HIuJBR3sRorTNd8oA/i02xHZ1u2Ly
Rw3SLvQMzJ12mHsn4fiUrwLKs1HOV7MA9Htm+obFge7Xglz/In9DPPWkd8UxRSs2GixDJrqAdEV+
5z0OrvayeeJhcq03H4GhDcffzwpaehYMGsK9Dtv2Mg3ueS2pu3TUTZ9+q2w3cxUJjeO76Qz41lT/
Gpr5OCJZNFv3o53XT9cXOnhjv+7KPGODIAX7kFHYhNAkYT4rV9gOw5xibxZz2PnNZTLFi5O4dCh0
9Sc0wt0E4osDZJbxNOnPecrc1zj261b3zzhLjlbVHzUXerDfDrdtUtXZi5Zqd1OVvKapc5W+xsI+
nPFjXUR376MwC0WHdr+pz+RHoWwrNI7hMgt7K9vpPbBxt1ydqqLPtly+MUr5qnulbeIAN3vCM/RU
1bxffnOeHO2iRPequ0xLI+iGnjO0CqeWgFXyYbPXjwF9UthZFQRa5y6wCkPEN8ReboU8lckZiWIb
4f5/HQqm9VyeU1i+3q4vHspKVtqE0d9MH236l3TTfq9S4xcNxmEw0/NUt3cQwECe9RRO3vBTA61G
mtDuF79AyareUWSERUXzVx4X6fKaGuqjbgeQXnFYSPIHXFAn0kAvda//2Kp3dlJPXsbauaAOiPmy
IWaYDRUak24CXwGrlb69E24f1RtasKVwz1r/OUxo/5KpOFNUlVKlYoZ6NjvBIHSDqa58I1z93dSc
U4HIBV/Qu7WKiB6a+5mRASzV422BkC/L0eNIzRSwggVx1pvOvhxYxnAypmbFxqfe5U1mYNWnKfdf
SFTed34a94b9VOkFCl77S23o7hCnHxVbt6vZB19bXix0dbNdRkaDbhdNTG9sW0yfF74CF52udZ7X
5ICd5V7bElCH6kOW9sGybMad37qFxCK3GrH4lr1Pg/UN9uEG5TL8cCs/lzrHt4+K1bGfeteLa9d9
IDHwvx4FNsSi9sdMGI9kN5eG99QJoKEyhVLsYYjjYSCXeV6QDSWYgvJaBWv2pRdF8cIu9dqyhnAV
woFbKkxd7aEovDuVT2gd9WcsfU8AqFF7c1AZ9MvtFDt80OJG+xggv8nshFkwJLIFTkL4ZYKmFY+V
r4n9VLRMqCYh4BuDytbPX0Pr7C1tY5LStg/X4OZp/PTxFkObLIwwhr2m+ALYBFaImFV178mCrEov
Gcmnfya3ZOgsEOttWx7SRl6Xvniu/frc+foGLzWwnVI+BIg/qmjIR+CakgBYV7gHm74vz6Qdy/d1
SG29PGmLNQVwAqc5zyDSGqHFyVSdF1eD1VmHj6Tu3t3ONPdUDe+1grvBwc2KAe3YMp429Ri1jhlm
dCgEqA9TDHZjHk/W9jZL3YVJX9JDma+Cl0GIMyvbi63XELt4OTEMZaG/oRqvpy9M2A8zGeHaxC+v
MnM8KByR+0nJl8xxT7Jh3vXTazOS42WN04HD7LUvgPTd9dRDJ7emiG8AukgTwC40hbM2ny2kUKyf
Ud1YUAv8YH4aedkKIeuDNtktNH5drXdKebFmd+eqY2W188DqtBgPiQAKyY4akbaIhDDf5L437TWT
IDR97R7WZoXPZZj0l/WAonrv+FwUflk/jdqiIe5V5ypdkQ7yOTap7vPYz0VgtPOIkDV9ZagKjcGM
J2P9NJjJUAny2ps+LpOp1dYjMjm8b3DlFAXg6rBnlHolTGyjyidjNWdeW/FIGeZBS53f1ciOUwcX
RGZ5CBs7Myvws6WzU+w9r8OBN/L6szI3i7Gn1hExAHRrNPJSUiUeNXl+ahb3DtYsxiMX4Ycls974
WNoqJsAgjy3F9ac3DNZbu/aBj2AikulSw/DPTZjmsoj9xmcddDRmBCVPNlTniHA0Ggxvl0kIPcsh
mDd9Lmkt4trqmRVND9hYLNaPs3CBWAPYpjHxRG08NsLq8Llm9RPBxmiCSZUHHja9OR5MXpUR48wy
BE7XOuGaW3cNRW97TXpPGCK5igoUD/qI8kc1239Ji/spk91Lp+VeiCgVbC5J2UKm7FHa9h36771K
M243JEiAOv3eyrlsx4F1ISOgqRom9vFyfa2F/9cgiwnH0rjWaXkwE5u/Th2T7BykNseG29ECZz86
IIVhnbOuu9YI25++YE/6tSb3eWisZ1G6rz4zbSAYFUyrOziTde/e6EE2mqdZFZ++Zrysrvnj5/aK
10aeN1xMbODt5zhjCnCa5cFdqGBTogVum+aHHnMw2HS64h9bSsYtTna6l1XUuCkwplQfzsJf66Yq
wtoXLXX9K3z+LN14N+3yIxmAyDdZp3EiUa971k6fnTGwhPxhLt8C4cp+X1OeHlCFxn/rPtEPkEGU
fhqWDL3eO0CSWXtfOmATmzFHIGtMou38nmnm69yup0KWIL3iybVqvmyd8bhj3Vl7jqHFce57Cyy0
RZTjyw38HSh4XP46lL/VppDgGDqXgP5OolOL25MLUwwabfdGspMFwKponlh8GYJ99zzjklDoR2U6
Xb3MvFizfzAWlgXhPkhLA3x3+D3yNGYMOivkZng/o4wdkSHTOGhVcvTn9j4hewQ4TGKk3MZfcBJ1
wVJUn/3e/y/T8wZTZ45efrlDerWnysnAiKURVJen+IBRAZaa/JgsxHG4ELZwyLr3Zuy/2my9krNM
B1Knqp0rGkAxPftPJHW/y02mKFjOWdfPFIEPse7UXmiRnC1K5MgIxlmIqo0bpWXOHdQTJcp8znMW
l2TykYCVRU3VQRJY6RRkU6eFfULadiuX3YaYGTMIHLOG3J7zHTOO1OAwh5ENa21/9cwcbvALyxc2
depvwYfM6pJ4/U8iEAv5Xs3v5tJOnqVcGxOq8NbRLyxiB91ApKC1U9yU5VcyOgMTM8NArhbIN03f
W9LJCI3M6ehaM16HlqVLM6rkmpb+i0mSLHyazRaLKxPzn6bvQBmykKYxxDy524daB+Wmtyk0W4Lc
ClJldfHW6Gto2+gP+szifco793deizwCtuPUd0FWV7FgxbRnG3WWV3q7qi5VbOTZj0k2T6hJct6d
WrX7qqaNalmXn5a9bweA+OLp1sVxLNZ5mZvkwfF9tAR7fhseaWyLviHWtcx/QGYWDBCGvEqbL6WT
L1GG/J6DP5vDofBa9LVIusB7Do3GBZlJ6f8KlXpQhX3yyrOFgMPX1nB0q3gzuUO0FkmK21EsVuRw
vGqCuNO0e1rh/6zVMc/5yHJntwvXV4tszrKy8VCXGfKDDhwEhrPZ0QOQh1xw5SNX2RwZefPYKuN/
3J1JcuTIlmW38iXGhUgoepTk/wMzWEsaezpJn0DYOfpWASiA3dQCahW5sTpgRGS6MzLD80uNqkbh
HnQSNDQKfe/ee960TlubcYlpAsOAPuUXmVk3NhmsC9ewykcm9HhrzWcDras6uijzicFZtei3bsOE
eG7NllyKdYeUTBdk5L2iclsLOqu9xmlTb0OzGgPdGQp+QfZAteQOGaNUsRzZUXrEnYdzG/zmsGJG
DwaQnPkHck5OcCvdOye0o3eBXncDqZX7epSjv21n09iHZR8HpmrpzZYkEZqKXJWdGD3jeXR7W3aY
p/oKToIX9/W+zs3hmtmwlC7cRxu63u+8buXG9mbCKTJ+4VZRh4ou/FXU2dM2DLtqH04VTlpRmNu5
tZ6tDu9kG9PhI43zyny3CW8ZLoFeIaUbTsE94+Drqvu4uy7mbFrjfsBXzfAZxkSOKvqWu7n21sth
xFNvtd6ZY6dtwFa3fapo5O2LyhoCL2KsJDJlb36h8duxy0gwnYgubM5Ig4uruM/lRedm3rM1mS5n
em7wSmhaegcspHgYY6s4T8hNs88oNDw3WiQ3cYFbeyXNeFl1eHvvAKqN+4r7/8QtQW3FUsOmx2UY
ponyUVRclEkKjSGYrYtGVU+nObZ4EDA3sjdr8XNNTny0SyM89TPW8txcXCdNtDi7u2wvmBq1ye1M
7TBmYK+JB8/YmKZjv1cjhoKkwgM86LaCpjjUjEvpk6CMWufMlfQC5iybnpRoUbgdtimWT3p/Gidw
Em2qsJeXEaVBI8RTi+uSVpRPntTU5aFoW/wKiUM21mPHqeuGdyVTWvFh7Bl7M8diMJZiOXfxdMPf
tDNdzjVmTgbiFNj2oEljALNMnmpF9b9XRe3sspbTmedO+dqLzn7xhkJtMwZU7ro5Gu5KejiXjsfb
mVMW3vL+Lk/oHyzgbUvAVUpKIFSQTQ/W+6JZtOx0ZGJvY2hLRM6Pz71S98+aOALHKWUCJSDKt0Pi
e4co8fUN1EnqLIyHgd8M3XmW9mT456E7hqrITl3TjN/CjpZOoZFix/WSX7odOYhQlvLMKRjmVDuJ
x7QYMV5y0bSjqVkaLo/avTAjvDs+4YSNmWSCfUtB4plu79k0pR3Rvlncwk+wj2mTzPddKtji0h8J
4iadL7Emo6ezgT0Ylc74msFjGShNdQb4m1b7wPISzrrYicio8N1R0/Zm+IDRDusk4Jb6rEqVttVL
EBxthfRrD5a+zloC7npe67wvbe+LyZW67cfYRvsWnDUrRD4j6L4mYN6fGDof7jLSVFsSTjGzwevw
KFjBCZ6mcquHk9ikRkiRQg78FNV+f2WRw95IV4m9MHMGgCZNcoBVlZMaG5Mt+/tp12dR+aUMPdQA
TKHbso3Ng9XI9FKlIff2YuXMCYoA7TF54s2QakGO1aafDXcH/SFkAAg6nVTjW7Poeirr6nMZRe6K
HKITMCndP/NzntcihCYsJB1r5ommJ4W8CTtxTClGzc46bxvb2mE/bvaaTSMx76Y+yJSDOSGx9Qvq
kRmfsM3819QtyDHkydbCqUIcPq0usZZfe4nV3vYiHQ/o4agPOO3DAO4XtlkCxgG7pDZfD6LBzZ+j
32xIzPFy6/FD99txdskHulmB3K96H2+MnhOK36DVNld2EZWkH/s0P5UeZkzu0jwQcZg+N2HZ3KQM
tNyRx1R6GiAmqgK4AktN/ZrTa1ipcGoPVW36h8lq7A20o2HKaHBVBWGosMhpaid6eNVqSX1KhtHs
uY+GYjeAXw/XfagxVKkjexwi7cbTl9HJ7RuNl0i60VRr9/yaOvV7T4OChL4+GHT6mLlOxMpy2kfp
hZkflKFL0DiNBp2pV5k0LqIyJEHfsKujpS/cYSNk7030Zwe29B4z4BxKrSzpsDi1bBAi1t2bufJL
b+9WqeavvLpvbmG6ZE8ki4U6hGZZxFtuUh9rqeHm7jkmhEz7MuAKsy5MDQLGNTMKC4KEMwPvLxM7
N4sciwDX6QhVpmX7ac1pj6WsVXaLS4MdzaasUaNee6aSRZhc/JY3WpyOA+QDZY9LJEm595XdF/Ym
noo0OiZmTg/E9RaepKxN5WwjsgSsNiSv7jMRR89hXbT9xlaZfwMZC9PZVNu4xLpuCSNig539dWEy
RpK6iTrSWaXc4c3KbOtbqKzsJovSm9J10mf48yhrRkL4ejNPq7aLyhatd+qU9j4UkXIwBUgrvnD7
jFZ0xkSn6jaal2lXEJQz7+RFIqO9GnnGE2npMqi60tvMesa51TEc1JuhaJualtCQ9IfIksm8Jh0C
TEoZxAk3uK/Bc3hjxQVlO5Ob2zZN+F7okb1xxsJS1+s5rKO3qHD5o+nxagi8njV1lzXN8k0My6RH
aoxle84Yrb4KVL7sjbRUNt4t9A51Z1Kt3o1jyc2cOh0jdKt6ms3VEFs16n4RI5+n/IelwB6xTMkI
+NFWYU5hdlUhBVAwnIDpxgK2RCE79oshK7JoJ2keqbVDVSg9OmihX+VHl/0CbqLRIcwweARwL2Pu
koUKYlr5LuqUDdnMNNSr7o5zsvkfEH9Z4mqdzJYTBl5OGCF7adxbi61YTDJdMps76rzAIr+ngQ0I
26Ugt+diFedgkkBcpPQXXGzptJwIP/plcRjmDNOtvU7QwGxGThYhah0Z2Q+W3r+8jv8zeq+uKiBZ
VSn/8a/8/ZXz0SZR3H366z8u6/fytmvf37vTc/2vy7f++z/9x49/5Tt//8nBc/f8w182vNK66bp/
b6ebd9nn3ccx+R2Wf/nf/eLf3j9+yt1Uv//9l+c33qZBIrs2ee1++f1Lh7e//2K6zoKz/Jfvj/D7
ly+eC77zKnnu/+1//yff8v4su7//oln6r6arO7oP6dNi/Owyf0+9//Yl51ckI5CmBjO3Hd82IU2W
TIyK+TbjV8ZhmQ4MnGV0EWw70HeyYsQJXxP6r/w03eZ/ur5F/tf+5Y9f74eL8B8X5W8l1IMqKTv5
918+8dN4KpjVCsLfxwlgCdP6NAUBKTK101FPV1WMlqNIM5cv352Q34/4/REWCt9vN8NyBh2HHKHv
eTrAU+o9T/88Z2FpGjcxbpgVYKB9v+v25k7bpUf5k6E0vw3T+YsDGZ9w6rJumcPOxhz50kjKQ116
xR28DzZefjjlx4jhdNkax4R1bw3S2/SdMi5Dq6bLIK3Gu0vcrLnTptC570xLCnrlQJagHJfNuupG
C5EHqGEMfA2Fl2kOSbfvwpnnaurViFndiYcnRgWOdyO2r3yPVz55idl3dmtK7cJCCB6180gU5OEy
qw/ngBfD+NKVkUWfNSwchROicZptMi990WJKvGFVs494a8HFXbZ20y6C3UI2gigW39QGzGzWEwC1
mMXSzN7xcVE561FSaXma8mEE9Jg/KQYtEZNhSM0TjLT6kjIP+iD3o/eoGJ7+wOjb8aqiVD8v/Jky
UmfJo5Cfk+65GuPqa8pYzqMY+oKZHFBg7qomLt5ocI9fZ6FR+vQg5rZOMdI4EK2f3HUhL5HdpMXT
ifpS24BkYSJhWURLLk3P2m0oJkHmYHANOj3VkNvEdkYRHezcwD3YKQt7vW4NtblKU5dgBVFk8XVI
U2rPBstkesFzox4m2UXPZSJi2pLW4gpA/T7vspHcqwrrI2NbukMFR+TVyFw6uj42Ekar+OZ6Nnv/
3MpVfqMBTr/BIap2njthiG7kbQmQi76q8o5s/9hPuBn/uJqtApNFZz10nQJSU/Yu1x1IF++OLPPa
R1OxZ2qjgi5XzhaLXlM9HJ0CNJFO8J3aaxLOMRq8dKsIK/rrrJTxdallSIM9hS9Z3I5bZzNw5o7L
ZI/T7M/tY97NHvMiuwHjKlWLnJRhr3onHY6J1xZ3Tl6aTzgW+HnRXKGp8Pamb8D+51wYsjZWrSrI
hU+qNb8yB9o45pWg6Rg7WaYYbNMAsutcNlSVU+r7dmyitwqUCAI1U1Gg7pQDJihU8vaxHROCJczW
M+5Lt22uy9wDdFJ4aX8YFPbyDTUs5BydfdQuivHZTGxD05UDAmfJyhvpsy/i/IC6TC5TmsVFO5ly
L1ST3ydyLi+Ahaa7whT6mUUNtNI13T/3tJY+mr9UzHnvuXsv9GiAFI4nz9MaEjSbHFh+NAprA76G
zKvHllniD1hP1SFvpbbntWcRWO7IAU4LksqcpobEITL3bZSGAI3m0HDvW3tqHvyk6J+0wo+ZJIC9
VhA5sKIrfdKzM9NzyKlpUUKmih7YVlXsidy0huGQqPrUmH1xX2fDfAFRK9uVSZ+cD0mW4pg1naOo
mWkrKwomZAD1LQub+SqmjrtK4+xrb1mP7F7wTds0ouNyWs0H0ZDSmfUT9Jlmn7nYDkkIDAY2waw7
gwESPzVhwSiZfiTzOY2me0GgVL+cOh95O0E4PytUbmHJYnStf8ZYtYi1UOettLcbyuWV5rccUbg9
7QY7YVTT2ibies3v6vlrrC3ZyxAX8qqm2TuvcHbo7XGQ2gQzLRL6DSiIRV9Ms/a29EyybGzWJmPt
CyJvaybeMU12wCAfBbiBdW3Tt3a2B8eqTxfU/taFkmBFTDsST54bD7cZuQvczfTBUdz03LtXvm1b
gZOp6HXQADKENR52u+77p8jTzctCL8cimDSpsRMq+HmDqRiIWCIg4zaQwrjBYYePkcicey60WQmC
coyWX9M3KK8JMCGOdwJSkShnHYcfy/hdNeNKudaZln7B5FUNeZ5z8N41nrCxGdYWSy370UsrUe1t
7g0dXAgRYTKDjKV/yQyto/upEdZyYMd1uAFnVoGhn8RZG7FoB2qgdlilMjffsslMzxszR5VIZGXe
lQTrLixFDzn2nOSxs430nutp43oUzPe20KAOAAXajS4UfcA2tvsu0JkaS/CL1jSpamPvyhk/vtP4
zcOkJibwaH51H/dRcmKWsn4nGxIF2ZBGO2y8yJ151gmWoz7aoltkF2UvUFusYXx3oSraREZG722u
ZfOK6BdvyxATlRCGtlAyogPXe24CBsoA9VGWvWWUrn1VeyV6TF9r/iFvXF5Pduw1JzHW4sGguUpw
xSexZk0RWM+xoVl6PZSeVu8ypm7vMjhnD4NhONculpWzBqJdvMzcbmbM96HLMpCBHhxRLnmGGuCT
+3rw81MLKi7dlOVc3OcTm/o1bc2lrtaSbjf6hvalbCaTnS8NmmvhitbcTEJbAIxo29LyQs5IRvBU
JMSxFEXWE+6W/DXOKNY3ZaEnvMMKWZ6ox1jRCoeo6KoZHBOdiZskh0/1RRq6wysg1helSA24j6Ks
KV5KzYoPujXlXyy/Nik4BAnVWrR3Xe2Jq0yBu1r2Jfl1yPyfK5pN5aUpZXonZ617Cck0JKDMRkBv
dSI3yWx0j2YcJ+eiK5dlWjk1ESStP2Hc6OtHvTKLkzsm/Rl3HhqIZ0h7DSAqTykiF4Ze1EjjKTGy
4dFTlKDMGmhNrG1TiNIdWR6w2XoIqdRpUN3WOo5f/Jwe5q3JB6q37uMSfJ6Is6hZl2HcvoZ0TxS9
8mr01w4gsm0/0udKwsUaWqi420KFtZAo2zLah5E5njdImwkUiNrMFufbwn5pvWmJa9lJMGZ0swMG
I9PUFQt5s7X67Fuy0DjFwuUcbIIoOJXT5hJupi3XXl13j+hsxCWYp0ACMuzH/MHVF+hnvPA/UdTB
Yi1M0HChg/aqrq+6XEas8k7qsC6DEY2sug5E3y5pgaHr7qrJ7dstxJv8RSwU0il3FnLtwiYtZtv/
xknH797iSh0mlMyJrhtnYyGbOtIDuJZAOy1yx/o2Dz7h9LrEuTP3zYhkHPNF3F2ThanXkNk1wffR
I5w3euwWPxCrDkx2Asf4gN/TMla3qjeaF5nO9m1SCLhXXeSmBR3BcMINuhBcnVhYG80ANbkqfUUN
50RqBgRqqthfNR8E2CrndTMsWNixQOcJ4ho9CnUZG+7QRNEXNl+4qjwgdcifghXWnmrv2s2iRdds
0FzXAsPbe76gaTkjBr2CVjtlfilJStPweE9yJWmBLTSorYFbwV5HC+w2/ODeNoWZXdu1kK9dPU9v
yHrN1TTFJmhDvPkoGOPCz83DkFhf2/f2c9E0YIOLeMHthvjkqkOe2kBX7d/AvA0DaNft5Mpy3cz1
/GQtFN8wG4t97Q8hFbavnEu9irrz0UujlyzsnYEWls/aA4f1tS5V9zDkqTWsjdxrv4Hp1e4qO+f+
tyurxpirIUeZ7YBbMJfTmc57t8cBwYuIXBj3a2OYJCGcqk6u/M4vXjW6OVTVhjbfwW7hx6BRATA2
MapcM2cRSk3CS/dOKJeFY8KlsTSve0nSGI/kl7CHdMpufbBYj5LqemZ7TGKNLfBtZMX+LswqqC4x
ZlVUebMbn8Oqqp1gJLB7iqLIYBtBZzXPiH1QgAzJQ95GRIitLk4Xuuhg46NuM0IpSkc1WfX61J+q
Tug0lXQCiKuB/jv1/qRbCCwqDoFlATUesY4Q34f4VY8Xc+zmD4OTdre570o80ktLDofNzorH5jmH
u3UHiSE8ku0vvrJpIcSVuDacnrhuac0lMr7Qp8i6HR3X2kG1Rl8exqYlIjnDIdwkFZRZ2bPlxh1B
PwqEjTaT9O/05ounen64KfCYxBpxKi3rAOnh1FhB5wZSqE95fJ32EsSi23UPcazJxwHc0pXXDNo2
c5qGLD3vbDo16VXZCImhxU3ia28u6OCFhg/ZjIzLxWhgAMB5kdn+SmiZfdnmVnUIDSUPNSOIFpdG
dz1Zuptv7LEan5zWpTCO2yUXrzN1d2OoGXNQJmqQHPkk8zdBy5PS2VMCeEGGmpmOaOrcPLS/UWNp
epJg79yTOcfNCdMColQelri/i/HDnwOzcl96WfgcgV/cKex2rCRVm9zZmjkTB/J4z64IKeuHAcvL
BQUdXpqp0XAwuMBvk4CV1LusG2FZ+0aPvzXurF+7SVvxiPvDcG205nzocPe8qFrUb1hI6vexV8kl
VUJ+74t22CemyPZukzTBOGI9I34iLzVt9lBd4JgOYQOFNpTuuRF2WHarKN/FaZ1dGlk/bWlXz5et
V1u7uSL81ZL4X/t4YHFE4/sYa7yuVCHGsGkcx955VhSfpYidMXcc+7pGZM7tsMAgEKhGumUCPkJd
6fvYjeq9WXVxi1gdsYJYZnGV1h6cu3C2xlvDT7oHYhz+mxOFzbUx9OlJ88VwI3FakceZcnc9Twp0
J0G6KWAnKg5RXlAv1HMKlFpvnGjvuz20dS8mJ0JldU5TGTqsNYiTH7nGzubNvsES3G5FVzhwuqxG
J4xpkfytbbqrAGjltLLw1d+5KO+rLLKrfTqTcBFzg8QGCPBcelYFzEMVR8xh9c5rB6vfmNIVG9uy
8/2Ys/ggcnYPOeCbCzwb5WGgxGE55O448w184K3bmVdYNZI10TQ98OnUfNVqc8JvkRuXFl3VXRqa
w0vPmb4UvYbvxirxtqzlYoJxhd9dWG5X76cEDIflTtg/wrHsVMC2vN3bdlt90XRojSW+riuHYojI
xBgfK4DR131Xlz0UqtaFVSNa5NnQsHY9W1M/UMq1HDKPg85WQ3V3SukTKHCamTBGBy9w5967sEZQ
N12twn0aDmqThlI+0DdsmhUjKof73CfqSHpj3EYzZkXHEdlb1soS83XuPuRZxLMw+rf1dNOFEt2/
oAn/woyRqdw6yTwPAfEGCFc83sX5kJbwSpgygdtZOgrrR+0S9xGlT44qCcUxBjf5RXLzdOQ9KqWz
suTuacYScMjaEbqTUYUjeBZ0v2OtpfFJMU6HnSqD622nA3+oJbTQVp6W6h4Luzca68ZK8vdRTh6G
iEKw39cLyJy8/U1S1xnu8HNp0SUm8krY4Ih1uLk1jXZ8caeILLyEYYa/tMxcFMEW9Af6rTnSVKjs
Yt8nnbjUrDB6tiCmW7yX/LeIdxFXO9e8Cztnnu+q1ab4sqYc2xMhwHbnMsPgvC0BqaG4+5e8wbVk
A2kzwUjWEspfs5k17+opa7+pzogf7DACVVpg/3K8MIcD4lTTaztWvr1uPRneGgIKeJ3TWEpKdd2I
xAyDv+4Mik+TTxzDJUqImM8Uc93S9c+D06FmFojHMXGnR2/XHoxNvS0v422yHjYpedlVvS7X6U9m
k3yetvengy5jUr6bVUO6DXkVg+cKF1wwHvIgDrS1tRJHc1PvnJv/y4+4zDD57mgOW7OWuBKOq1sg
qnxEJj+cwNb/9hFZ4IKff0T706SXP33ET01dmYk5aT0+Iu0ccuGH6KzYiL1vmkF6mLdBdWFvnbV5
puZ+HV7T79qrkzDKdXlwjv2FvbcLTjx/trdmUHM93LWOLaII6o2/I3QFCEHb9YFYUw8Hmv7VCqpD
uprv743zGrYE2sUqCvqfjBX56b3yadjL7Cp8XQz3WGVf1AbibYCl5ey3e4VEEmCNIF/nP7tXlmFP
P7SUf7xB3U8tZVqh7CFMTiRxmPV8ngdp0O6r83hf7+yfzLYS6Ap/PhbvXWogg8lwn6fZSFgy4PmX
Dwjn4gtptaC+RQpdg0AtA6Tidf+Tjrnxqff/223yH0f8/OkEHNVOVHy6LhgCvEIciO1JoE7zvtuH
e89QKycAAMFzgRCxatcalxVyqb1Lbt2frQU/+2U+zd3CVxKKXPHx04Ozy6/8bXYc98tjghfNWNHk
++lKYPzkjLvGj8+mO7XAQBo+f3w+b/Gb74dZbOezet+cY2TcR9t+TRSh2CZbN6DGVXLd7tRZuHE2
H4vE/9fKmG86puFyRv9rbWz9/tz+2//6Xhv792/6XR0z3V8N27AYrcgsL1P3bB7qP9Qx8atlmIbv
ep6he7rusoZ9p44xxQrUOAwwvmYvotof6pj7q2e7PvtiJCcahrCj/xl1THxaSS3f4DDAUm0G9JrC
MD8t34NFJGOiRl7l50PQZIfujgfzNrmv9y68cgjMWPDvhnstED9ZDoj6fV4PDNMRBmByy8Q+bluf
3lOx70/eFMGzTGFfIBrFpDyLQpMUqKnY9Zak+d/ItyhR8ps9APeRVPEbCyXmLnNT/yKCE7hXzOS9
kWx+sMUhs0uz558YTvbMBJr4zKPKPU3NmPZUxaX9WBdOeZXZcOfZ6hqP2LyIYTaiCc/HQtS3SRqN
j3FE97+x7O7WRCnY9Zqo9kNq47JOFBufbgLcsybSNUWrSLjkHcZ2mDbS6AwaJ7DYPDhBQQ9v9pwm
h0cg3zaGu7qrxD366Uy3PmkuCmP2tjbTTHZh0xokq9rB2LrmmO4jbQZxhvi2zia92DhT02/7phgw
IMy9fUc4ON/qaYoRJIpGUEaDoMk8KXJ3cVIZF9XgNpeY6PDft34lN4bTJKe2TBZtjT3pzooc93qC
9HSI0QBeozEyyMzWZbiCotltpcBUp5JWbMa+Mu44rHfjxhEzAk2LeQt2WRRnhZHkG7crtHJdGGSI
6mLO38opJrvRt82IR6q0d6KXyTVu0DGQujEBYe9FySXJXRgSBncWyBhz5/o2PmKGG5Ezwq3IOmgm
OtvwGHmmNOIimFUrNzkDoPDD8/que5rejRof/M6advqsmmuGK7AvrxrniLYEntUC3td0bniQlggf
jTz0r5j3Ib8aOCMI3LZpf9FKaZ3pRmicyzK1sc3b87GXUl7ZdDiDIaLRCU2n0tcK7gA+FtvxH2Q2
m3vfwim01n2VP7tWqjaWciFmlQlmQz1FFfIHpzgzRwEEsmudkxB9A2Y+KiVzO1Qbg0m2lcJfZJDe
GIyaYKllOUQ6C78ebaJILUavFOMEPxNF8IlfxD4ggUVkOW0b7pawxHQsjBTpgWLgOqbhfE7bZLw1
m2h66aVT3jluTYfXLIizj07Her70cmXQ0ve5VRGyH+0xXEP7HLsORmq7br56uWPAO8SbTDLdAjmU
GFF7h+3RPncmQRLABSdNV9RPZrmloK1EvFGQVXad3dMPaKHTg5VMkZW23eDwCC80C4yr/BMa5qCc
n0alGyUUv1o071NWuG5A7K25GTTu11a9M90KRY0s6om+kHLW5Si0/iu4hCzBoapgBJS1w5AbXXXy
ACEyremdxnXh7rF11TO42z4jrs/IxOmKNbOyzwsta8mv4P0152yglWfWS7ouOq/xxY8opdQqdNDB
9gTpQGJry59LDEWjO9o7y67dp27OyzDozIYdmGg0n5jwCI3HLpV1jI1laEYKGOrdZnpaBJRUy9le
SvOrzyuluqLPO3Kfyra7l1VjoqWbkdJWTWd0FyJR7lqVEa2ppO8aueYBdN9yEctol+u9ba0m/ERp
YIVh/w2hHBBj5sd7hXz9WMrWh8RmxATp8lhZB7/1PAKokTySUdJa+jY2hqQQ0726ckAHE3YPSw8c
Z5QjpOn2DdEq49GHjfioZrsN1zIb4i/D2HY7J2rybe71drVRcgLpL2SDXpSzMsMe6/HvrrIh8S6U
R/xI+qF+5pII8HbWBGD/Ms2K+gVeh/lIb970VvRk3fda4J8sbb25tgE+3JheVn0FG1Xv+VVxTGbY
t8yNNoQADAdX7sH2GeEFQCKuRPXRx58+evopXaXnmpZ6wVyNUDzlH/3/GckwpWxEFnAm2KK4vFvE
IgumdVev9EVUcHvWArwMHclqMwncJCrxjI2I7NJW3YuxiBPGIlMYVqVdSXzl18tLio57OiJouFV7
p8dDtsUrZQInGY2niNcny9MwSCi7H/qIyc167BgKA9sjgggE932+93DK3akGhLgRN/3R9ARzshCX
y1PxIcBEH2IMYan8FdWkeqLEJiEgR0b+9LnOVDzXqW7ztmHDr9dYNLiIERqm2UFGdODG5Lqr3+uL
IGSHlhkH2YdOVCySkZnkWB9JzSIkfWhKPlKYv+napZnhJt5xqGoAK4w1oY5JetKJG9PXtbN+0al6
YHnnJRyKHWNdrKD/0LI6opX6NZ0yCFlyquZ3t5z8d33RwFh6m1P2IYyFWGQO1Ydc1izKmd/wVBGI
GS7cD2FNG8lHarxOdgzPzYH7oMBppV+/krDw3pwPgS7/0Or6OLkdFv1O2nq0zRZNj7cO8l66KH2Z
Hs4Hd1H/okUHLCutvnGiKHtJtKF5UFg0UDjwdx6l0LTjvOiJQ09LFTKrAyUzcbwUEC9o80Es7MUP
QXIkU3IfLSolubFwUyzKJcWg/bUZCvPaGiMohWZa7WCFGG/TGMVvnpfTqROFMT66BYwcmUQ+oeJW
dAzVwSMfSM3swCgjoqYfeirtYG3hPLn6S6H6+rL+0F5x49HT5fWn7rPY756gXbT3iLdItnSovTu7
6exxnWl6SgCLG5fuwYfU2y2qrwHva8k26fKeOdU2uJtFIkYXQS3uP5Tj2V1UZFPqwj4Ww5h+VVkz
XLRhVByQk5xxI9H8eALc+i7+UKm9qpmrtTCUdhZONkhNN6oeuVm1dVkN0wUI8mm6gOme7bVMuQXD
izqEwqrTi7cWKeC2jsEAn/rewZThSF0XPNPEYVbKLetjytZoOnCp2ohltIzss7bwXcrtWpWAI+ve
eSgZAMJtOmmLE9HK8TKVVokDpUgd7SUajfF1LKQraT5brghGzZ+7Nb9Nd2iNybqHGM+gUUmFg2Mn
FIvxVkavtdfMN1IpsekUG2GyHbLCJTHW48uM9xBcVRO/Mh8S13DjTyWTG8bF3dj30M88MsPgBeui
m9cWF5aozzjSH43aSDv5Loiu74qH/8RH9qcC0XRdT+CWMy2XisH41ADASow05rMVb7N717rMu/u/
/vl/bgxZgnJBWIZv2C7F8fILfNeqaTj33dQRvYPeg7NyZVIFg/xew7zqdv7hn+9ogIwxmPv7UWLY
vvhUW8RYFVKJYL8attPG7/bldthbHK+70I0VZMBTf0mK+J9uaXw66qfeUD31lj45fMr0UNzYZ9Wa
18JKBfWNsU93f31GPyYK/9A++XSsT5dsMEti2j7HYpXeWawRvDI5twy89LsDQeNABiNa52W6CV/N
NcgK0tHJGrDCT36RP9dSP/4in62BSWoPmg3dHg9ie7D3Ax5EhtOuf/6RxZ/u0uVIqNA+A01t7J5L
z+G7m4hK10278OOimlvMzTvoqjBhz7ubLMD1vJkfU+snD4b4U5eKY5rC9SzHdQ0O/6lLNU5a6Pgk
ofh0xE2OwOtXEOdWzV23cw9/fUn/3IZbjrWsIB7qAVinT5+v4r0+TjEJLudabfSNtUk2vKvWw1Hf
6kERFJdLj+ivj/mpBl/aVIZuGIZrYISl5v90SB0mt8Tck+Bz1CDwDIHYFFvGbH0c5Z9qwpyS17aS
1bfuRy/yj57m/+dMzIaLw/e7U77YpH8wMd8k1d927XP59v63t+pvF3iQ37/v2vz+/X/0bMxfPYGn
mUXS103T0Lkcv/dsTO9Xe1mYadnwH5r9fzRs+BYb+y8TPamn8MIvM7X/aNg4v/oel5aFF3Pw0q8x
/qmGzdKz+27JIVMndJZwgduRY5nep2dBg7P+f9g7r+W4kaRtXxE24M1poz2dKJIipZMOWXjvcfXf
U5ydVRPENv7Rnv4bsREToRlll0FVZeZrbLVNfiFbAnzxQwU/agUgc1vVFKZhFSzUUDUBB58EBL5t
MzZD1QzbnHqdDwk9ZFNGiqGC2CVvAo8ftpHG3KZ5ijbalda1410UwFwg10V4CB2Oeh+XGQmJohla
SfsnowNKVeAL+WVxk1a85PZRW48bT/ElxDxDi5bgaPXPUiopsPfSYdtGg/VkG2GEwgRqLz8SoAbP
FTT2zMVnAz1rmlw9iiC005uVKQ1VuO5LG628NhV0hqKUW2VtYWFqrHRQQviSkiRw6YRjsg3xCcPK
lL7lZ7CLbXOArGa+5FgLoPsIh2U9nCiAjGgcQujPrfxZy6C7SCDcPje9jEWEeCx3ZdnZnxTZO6ks
RO6REQ66f18VJs90dBxSiNGDjPVYcLIOlQSMFFpS1VLv5Yfc4cIqX2kOvcBSyjzeG0jcrkZJR00d
mZGYKpE94ndGo5DmGE1o/6ZGtHqgr5hBqjrlkbmPuuZT5vnIo/Ayip8lAAy3kpoiN67aSHGsrNqy
gRm3vvxUOkhmFQ5Aqe0pFfLQo6S1oOY8e11A8bzJZLv0rswU+41KKtIXf4ikeyVJzO9jgdDTQdLk
4BbDd35jJdconQoA9G2LsgsZejdQw1e98TYwoIoVKf6ggTFeR+hIQIcvc4oSzql+LKqshxrMK55U
DcIb+huggyguRJqrlVF7E46aftubUO9WWlGjM2ajdLEpymF4BMOvfm9sNbhXPL1ft5lRflKxLt+1
pDEPxEXNTT0lWoXDZtTz0Ab1TRNzDBC60nRavR8VHYyCqXQpsm9SrBu7oRbWEmUwFLiB90xlbcNV
QGYPtNKVVHv5p8ogadoUiH8jRVWe2ucwrKKfYx+G8go/XDx7wZlUN37Y6L+c0WzzTYbX1rUV4Dqs
p8Wz7uvhTkfA7QZXYyBvGfD7K0O2PkWlg+xtlhlQ5kC2HHyvRyFHyTqE4CHuwZpubzy+qdNtUYLN
RrgvfExwWNHXHpjlGzwC+9u2A3hTBqB7oWsBGd0URmD8zEPcVDVEhcDnWPa2rKHnRo484M+EbQT/
DVoqoxnUaB8P6UkvN7TCg/Q+QFsTGOMY1ztFaf3vXQrzxsU6HTJcEp6srz3A8Q9Iz+RfQOBQN6q8
wYn2pR0bt3UoJR8cvVcf2QI5XTGt8F+isik/hIbaPZsdNLBVI9XpY5Qb+sPYVhlS6518DZ0Cx9ie
B+nRyW3Mo/sR3RxXH1PzkIjyV3JqRxSRFQNTv05nb7pk+wPiy+SSu7a28tQdezujiYTRy4l/BVTW
GseU7CYk4duj6JpcyTKWTKNf9TfGa61O0nPu9CaIv+Yn4eZTirJemdXOsxfYqK83ouxXKj2OOIqP
AG2T+9UHuCoodsSptytFvRB2l0o7PtSvdEmvb9XYHIWSHzVGWHYC6kfdMZaG7tiCr9pX1HNXRlI1
m1r3uOEjesQtMnG5d8QdYIDONBT59Shlyj734vGH5GWO23Vp+dKbZfbkacLyCqVmxBdQmPnlIDuT
rVQaA/iMdP0tBh01jXEAT7c5mig5ZbdS2um8zx4jLBiBNkX9j2YIjCM+V+ZjmpmCuaxkpzWXCx0f
T1c/ZKZV7C3EWNcFwO9rPxjGe41iM1BMCzkZUGwPGcsMw53iaQ2KfCUZtfS96BRpl6QSCmGIhsVo
agUfCluV1ietiB9szufv5SgVHzMHhgi4nBEpJgv9ZJIcge3Tf+hhQqUBFucdUHtwFmFmaw9eHfl4
BSjZtYF4y6GMu4GCW6j+qB1f25i6j0NOfWpBXEQm8rkdDju7ZKyQhPfKEuzDWAWcvLihHGPrVGwj
ABDPij+gJu6fxjs9j7yHxEmEW1OdQyiTdJsqY8ZD8IPaGcG3PBKkewJoB67eYmuDmh9WSaWe9pWJ
s3J6Klr8euxxD2vG2ScmdH2X0wo5l1OeSXsbyB+9AZ1csclT6QCrOqasmmCEXp4cigZJlTufgBkC
mzDRHhG5HnXC1RDaw7Ab4PdcDyNmIHZoFzfU0+rO1QKnoeugNcKarB+aY2PZ3VErBx8ZBuw1UdyJ
o/s+jjTDRVIixRCXS1F4BGjDLxClp5cRttmNUZN1r6xxRBNWRnDkY+V07QEhbtlNwz55Hqk8AbnQ
OMjcuk/RvDgFduCsAxxTkT5qwcShQpDiAosHw43RnhpQGeBp1nVtlMYOodAAIqwStDSSuwpbA1+y
dZjomSzgHVpQ/Dp7wM0kyyJ3PHsGmdyxNu9lgwaS4yAQNemmpr4R2GlvfvG5uGL8SewRTXrJPTnB
WnE+XY4lsrhJLAf0o6MZlI50y540qmIpBL1YmV/wj+ZY1O4HbVfI1hZzRLgGSLnRNVlZdr+QFfCc
fBtVoxRg8j+k9kxyn8kIWz9MKHLavxAGxurAWRn9lzC13P+fFNSD4OXxqBdMvP/evRVJAQnB8Wv6
E7zgJB8Q/+lvhqNDj0e3NLJdxB4FGOXvHq7+L05ROqd/0RvPMwJV/peFz5wqK7KOb4wu0A5/ZwSq
9i8YJxRG+ImII9G3+ScZwSQhN2QY37qpQ+4jkVRNXfz5WUIeVUgCJ56NrrX5rXB4QHIMns3LzLc2
rS4YBn8vPWI+OfaiA5TpbQgz6vUxF9LZECAOUdwdYcfhZD5sjRCFdKv40ckd9MNolwfe/UJs8XGd
fXz/ju1Ysq6RGjtTDIMe9WVZguF21V3/wTNXfA3dx3gb/Yxc7Qsdw18ib36Ci7CQ+EynlTGTAxLW
IOUjv5x89Lj+1hbI5dJVQK1ZGSzFu8sjm3zfYmDnAQQ04HzdLC8M7Co3C1ex04NcpZs8au7rTKsW
Vu+1OjKZwfNA5iRjBLSZ9E4WihkctzUILbpO+/QqeXLc3s2/qhT/8p21LtfdBtLN4fIopwCD12Eq
sqxTyzYAMrzWW862Z5wNwN5bk3JqE2w6P4fMpm8lbtVYuOmh8pQ5Qo7wuYcv4CnJ2jfwoOgLSO+Y
rdAYdsZ2YUJe647TCVHIoVVgqPw0e1KXrOGzlVUkpG3ujdjNqHTvxnWyx+l1fdpCVENMS4WodIw3
8ZN+e3k+5raVolhMhK7CQzEmn5LXtApQRarrZlKaECKb0xZS/GLFbCGMORkiXIRMBeZQufp991Xd
eEfHza4t1ptypButm+elsusUa/XXOv8emMkBer6dvRrqaw8/yu1c5eX0Cx17ULftSv9UuI+nbBvs
zJXiFj+GtXUUv6BTXCYh23oPzo/LMzy/vCplGEujIIOWwNtf4liB0eZI5br99/QxbzYpHD7k0Nfy
S/2132W163+xt/kuPy4Xn2e/NR4jf8fWJqW8LAJnACGRWcCP2nUe7CPKQcfy7ltyg83bQ3t0w9Fl
6F/D+/gmeF4Y+dyRch5d/PnZtxYOfQ6zR8KM++i8mF+HG/wV1qQ16+66eWxvzD2v878eEG80Dy6Q
3/9adlj1VE0dnVbg5JVSqkpBA4hj0jStjT/Svi+d26hGvLWwN5gs4DTtbDuw5peHOjvSs7CTNa5N
qGct3QWg85/Q1K6iJ735cDnEzMWD7jqlO3H52eYUrtgq9H+ixK/cRjtafbUKgk8SPjEB59TlQPNj
+U8gazKFWScVKikf+zX0r07OACUtu+fRuTBlkxfzXyulwwmkuq1Ysja50KgNtGTYrBSEV7dsHvrm
V2chWmD+zNSnyyOaPJjfhZqcBbjpwkOOxemDIkKFIkK39ffy3l4Y0fzdImrnvH00laLt2/0e5XrZ
ZeIgN2+qTXmNdhKS1Ffa3jvKB4jRFqkx98s23Tna+vIIxQjeXSGUfA2m05J5g72NjPWVBcYa38FE
wrGlu3WqX0KypA07MBdPKVzky/H+y1Btm0REkXk7ToY6BlXTdhBm3WozbKxttUNKa3c6iHYabnE7
Z02V5HkJszr7CZDXqo5sw6KeamegsYwcjsMTBQNat0UmMYnRQ7A+ZOHjwvDE9/puPs8iTeazK41s
BKordkx9AASko8/9AjLXbXfI9OKDJi+cW9OPDnUN1TF18BL8nwxycoDEGdgKWecAyaiYZhUcw/gp
HF4uD2t6C0+DTG6DtEWrFPJM5cr5B0l6Sawv/9vfL+KfnfdI6rBTZOzrSg5efBICrNouR5jugNcR
IIXMC5gHuKlP1qWO9SKMQ2D0UUY58jZPeH07wJGOl8PMrsbvMMbkiTpkuaJbjdq4qBT+rDTlEzbC
xxx20eUw0yOQ0dDkF5BTmokcG5Mwre8nHQLmLV527SFzMOzlgBJlpFTedcbN5WDTTqLxGk2hF2QD
sMXFYbLFIsPngEJB1YUXvlZd35W+QRlcIQTolrfdtejWLL22X8se59/Ra0ySS0WjfE7WOjkmTlQs
M+3ktXxHWHD+Sh+Va15ibrbDhnWfb4PNaQ0oa3Q1hI23NQrq/7SZ+deoz37B5OzvcTOVS8Ws3ZTX
n2UczdOtMXxJmufLszuzMTWxI8Ercs7yD2+3fmJHpjxiS+FGTn/Xo8q9cawcskaIIlZGv+dytHfH
7+u8noWbzKsP9xByPfOacs5uaGy89BAKyBgO4l2JtaC8zdbBOlsY5bTb/tdsnsWdzCae3WU42MRF
GWXMVjfiOgWYuPIhuKz0LYTFtXK4PNbZmTU0hx4/SHO6mm9nNtTpbKV2iLp/3R0oLW91LUIcRDvY
9cILawpI+Wt0FumQwJ+LeG9DwcIyUUXkC7Eexi1yDHv94B2aNX32LYC9hSt75jCmM2lDPbF1x6Ri
8zaYVmOPMnYynHcwfnaMCli+cIq9yzzELtEUapIIV/HJy+KYOz+P/dTqLTEe8e6p7xB9RLPzCq4m
aZd9BZ5vF6zxw11meojfPv3sNcU2sFpmOu0pgkCtEL/oPOWvwNUu2pUbVOcXayJTCs/rgp3HmVw4
9VCVWl4xh+k1cOZV89Nff8eO6pO5xWXatR4v78SZW4FzE4ELFUQjpIfJ9UkHWZItH95+nGVbv2RS
sw4l+GDhKTC3Mc7DTAallF3ilSr5Imqrn9oYARxFNz9fHsp8DAP/IFnIUZmTN37rjdTqDTQJlEK7
p0dzpLeyuRxCFWfQdBPwIv1PjMl9gz884hOljPntLvxgHdoX/ai6Cb4DK/sT7xzX/qzsgp1xr7P1
f8QbmKUbTJM2/SbeLH9ts1vl/NdMFg+BQV1p7aBy67W5O+2anXT7HSXBQ+3mLnqVf7KGBsggoQwj
w455++VVA3LiGPjR5kZq+lCEMN7pzP5b4e+/JruzG5Iqlm44PBrVKZ2zQ8xD1WudTM1XHxA8DHCu
xFV1UMqFh8q7aoo4SUS97O9Ik+stjYbBrkcL87UDfl8vwcfiY7fJ1/m1WW31p+C+htaZufR6rgVf
voLZ73KqqXvng/1HM/v7l0xm1mlspDPlFuFU1V63JspCiIFc3rmK2P3vdu7ZaCf3gJU0qqE0MHiF
p5dV6HdVezpGA3zlHDMF4Zv+eFJgYWT5pmshzuXJQlVudmFNgljQtHAzEX9+dnBnwhDJ78gGnLi/
Mv3gc4EuxEkpri8PdPYUQHARQ0KYT5Y+CQPMAX+4quFj7AIFBIr/iEDHH1zfBlQuDfAy2oTTzHQw
e2wicpF7ezeeL7xgm4MPgl45Ldx2c4NhqojExMFFmxw3fV7DM0HGzTVydZOdaA6ggnJ5vt41HsRn
AKDKVBWgQdysk0Nk9KIw5ksggRrQ0651uz2WhoynR65Di4K69nVoK2NVoR1NIUOoWiAPsfAbxOab
bk742yJftEDnTlOgaqxHsxfmZvYXWOxGtsJudKd3q1DfB7vkoG2wob7xrzxlVT2fPi5NgboQfpoa
FXWIiYDDe7rc2rv+2vx60+yLjUzbYB1t1E1wRLTlwdsh8/GApAUcVlVewduTt7DcKQssHbRTTunr
E4AtTEHAUdBZsyd7OFNocceBj8X4vXWw7uJH34025tF+Sg9oOT9R9bXXzhcEGNwqcTFghytDxfVo
LXxKsy9jW8f+hG9W51qdPOfod1eYBpL7+qAEwBcHVxhYbOzrHifF7+o63wFFXzin5k6Js5Cvu/Xs
lJAq0zecmqPwBIi98X9YKSbOvbcQZX5kgKYtBUFRVBgmI0NA04SbFyHhQ2Mi2BvP/R7p4gPefgBs
291yyjY3LtJFQUfl7ciyvj397MghmbLY4Z5nbiX/s4NSqqE364UPae6UPwszzb5HTckBOBEGZ5kN
tnYu+JZdeJtuhv1Sl2VhRFN0gA0CNMQ+Bh9c48fJZNZGbBkbaWmlxPHz9miwHZllstCoVahBTiZO
VUojTlWew+Eh/nDzmK6TnXwXf0Q2YIu69z8/DEU0m7yC+8NyppdUGEG9GQyi6dDH8YLbiLpq9hge
/YXKxfvZA9ot2tLQEGh+vj7tzvb5MICQU5DOcXXwJJhWBBsgW18CTIAv74ilOOKGOYtT1jAhQHw3
7oDdo2eCd4yfxvDT5SAzB9bb0YhfcRal7rou0wyiVBsFVQimbZt8HTawm1fhHQ447rBFslZFqMJy
jeNf4g5Lp+bSSCfPud45QWKq6pYGevpsy+ZOCku0y23/6vJg5+OATga3TnfEmIwVHwlJUn2pcY3Q
xmx2qyN0OzoLR6/Y1W93vZjQ30Emg6kl2681tPrc+ICABhwS6L6b8LjIaXh/XryNM3l5yhyQKhYA
Ld2s5GO+TXYot69OL/VuOX9WxW+ejglV3dciN3SVKdgmQh9otGKHrXg87eT7/qXbKGvxxI52r/+0
pQyy1nbeh+Da/2jA4BDfuMiblvpps7+Ekhb1FyBOOnnv2+2aqbhHpyqjVu+VF22bC3WTj5Satu1V
/hA9Kc/tFe6au+LQHYDehfvm2uPnnD6GX6o/2EwIGrDWfITU2iaPL984nToz8dHDaPS9FECharAc
TqzNP9+zgvbAUwLAE52GtwPWc6322kTitMHlSwnxNkJ6P67jhevn/XPVQVH8d5jJWZ2h3wiFC6ao
E8hPVII29mg+XB7JTMX3TYzpA6GTtSwbBj5zxE1X1ARvcJJ2cbpdmy/ifFl+jc1kTm8jim/o7HBz
Kgtsjswa6bwNc/hV0XVxAESxiZfVRBZm8LWadxZL82pNQVQVGf9tra6cbXtI+Sgxkd8ZN/GDswl+
1ivMRl1/D5ts7Tw62Tbb5u7iuTB3/qANTw+T1p9svvtWQzywGwTYeB+d7r19cqy/xevgY7cbVzii
4shFLXjXfkS6tXqgi2osbKS5M/Y8/CTvyTu0lSR9BL0Ni2A0cwSxdidre3krzQYBtYOuHakPtL3J
usqDb5YeQTCkX5/yj131ubf1hffL7NUIxOnvKNMXmZ80oPpR/3XDa/OYovm6guu5dxIuxWaNkdlp
325II9zmG7nO1vyI2EV2JbBCfzBY0YfjMS8jSDQ58nIUXj17POGNAsvklElY73ytoSn/b1Em11bO
jesMMVH0GmhGiFTZPsFW+xa7s6Vu7cxtIooIZPikrNSCJ6F0DRVxqSdHMkqcQQc4sRgLFYBEvcVH
4cxHaYKVpzHsOCYyMuLPzz5Kp0LLE6+Q1j3dAN/aRDR4cG0XDgQi+9MOy4iP92VGEIBnESer1QIR
bDEdALqe2/nKyPWtoXsb2DO4c9lfYhlFycsLN9MmEBHJhMDfypS4J1+cXysVJYK0pZSILzwyTqgy
rMW7TdvE90u4v5kWmkA4gn+nSGNwKU36H13QtpGqYXcHAQdHybX00uy8TeR2W/Nacrudd49slLer
1iNigj+F0t1VuTjk2Uk2Ba4ZAJOta5Mhh3FmhFJHDmg9ZKsvuhsdxdranx1X1FCNp/D4gG/wwnc4
u5c4VSEHUzp6h3OulCZMWjyL8FX5gjD2qC9UjGYONfLI33//5EEXCldf32Fm26r+lfSqvkq69IYN
s4CsnOnDsISgYunws5LGNIMeMssvsGLHRfrQXvN+ARsL9eLobPRVTLoJJGrYjhsh97X0fJudQltm
5xgCfzz98vt4oAFqE1nBy1wbYE4UC4s0O4lnESaTKPwVmqLlbMnlD0l3H1pXlrLw8Jv/4M5iTJ5k
NVSKsJbZCOEBDsmm33vXo3taeRTuvfVSgXnmOjepJgEdg0/MwTIZUNUmw9C3PHilNnypIxKKAT2y
oIC7hJefYzprNZK3peovZJ/zS/U77mSQ2NL1EdL4revJzQHVnaMVVJ8vn1yzIQT6G40rdO+0SQh8
2dvKUcR7cLzyUbRMi6USxOw5cRZh8k4YsJ+G4tdwWOk46rbpqta/jHBQBqRztaXhvEM3OnxQINa5
oWWBZ5guFapGut2keMtD/EO1FIzsd+e7vEnX3sZxjZ35UGD3/KK+JD/Ec3f5CTq398/jT+bT8+TS
UZOWyw4dGKzkY+8FiYvLa7YUYzKjXYj0KBoRWFGjWF+W1TrWvCe5XQrz6go0yTgBQyPkRlmZdE+w
Cs4v7shTnCEv2BtpEUr1ShlKDZPCZtgrwsx5TOVobedyucnMAHN12k77aszSH11ROlvKovgTGkp7
3YRqt4m6+AQffnDgPhpqhUHI0Ebp0i08k46bCtcCICAAhNCjJz/YTPu2t3gsltzC2UflKrgRiX91
h+XwQqlrdg3oYgOc4Q4E9/82VIm450kSBEmvT64zCY+GuL+HifEHR6lolv8dZpLgyq1V1ZwtlFkT
/+Mo91+UKv+ZesP28o6aOwVoYtsKwuBww+1JmDpUM7TZcCwP+m/ozrpg0neXI8w0Wyn4wE8C9QPw
gCfn2wnLsf40g4SSjHWnoGma7azN+Aq4pvS+sQ5L6zMDhwE7x1udYSFsrb5ewGevTk2OjdQX8eqX
+OCNm/QHknhr8xActKNdrttfmiuS0KWrYi7BJq6FlggceMWZouedDu2qsiMusHZeu0L01d+aawpd
23I3IM+wfKPP7cXzkOLPz4YaNdj3xhXXk1Oe7K2mFkfd4Ska2XDcFlZxLm04DzU5EnT/NNSyhEek
faMfLTTU9wUQT6daGTfWztxWd/F9+tRc+Qu7Z25/noedbB5psLpIH5hUBzwrzHWo44uHhziZp6fd
eYzJyd2nYwpzGOQd1YO1ByUWnhLycEB+6iv/ufquHFXW0N46n7K7JeFZ8fsvxZ6c6K3e2+VQ8OzU
6wyhsxTn3R+hmeCVBP3lT9JMMkYEExSVHq+pTdIHy669ItBBbCUYXsWNuRoMc9P0CzXYuTU7jzKp
+9DIJp1NRRcO8wozDN26fby8G+f2/XmEyRkcQoX3MYgkzRtxUyjy9JeRDZ+wnByXtv1SpMn5qCDC
EeBnLhJKVJn1TXFTy6vTj/aoopmTrf3jyfXuiv3/NjwxwWefddB4aduMTGCdfg46ne7Qxzz5fjnG
7B1PVYPLEvwsPILJHNbQRhU0LNj1Jdout7pbuLyUNtUXVHM29Sb5gAMZvVp1XeJ0t5iLzM7rWfTJ
vEaI6VftAJAPKc1uVQ8d+aoO/R6hxPXlgYovaPqFCWoXbSFB8ZrWkaq0Hp1SobQSH/prAT/rj9JO
3dsLT7PZa+c8zmTXV2aueJkhCkUP+MmDbdK+pUAwlZ3+/UQHpwBchF/9t8uDm53Gs8FNFtHEua9F
5RJscqi9FFH6uY3yJ81qF77opTmcrBaEZy+gACKgddgPce43WzDC+z/oucFi/b1Uk31ftmrf1IzI
rXEGllO0Rrts04MTuTxpsynkeRwxq2ffV9+i+qKVotq2s16wLTrEq/HYblCD2aU3S1n30hK9uzhT
XcEPnrc0nkX4J9OzJBNaKjwvRZnck6ciwF+oEGWoQtqHQ/6tHeQttuf/vPvKCkEapvEKWHAqWl7U
PL+NhAcH6eleNW7TKt9qibWwQLNlrvMwk29JLbtTpTgcgP4Bh8F6rWyTTfWkw1dL7+wDIsov8rq7
q38JwmAOgW619JgTO+3doWFB4qcpA7jzFc54tkPMquTVgS2k66fIzVfR11CLFwpOs9+UTQ1NwAKx
lZzc/Klcl60dMcZIuXdOn7P8sekPfoo85Ye+u9KCxUldCOhMLn9sAXuf1oR45giIg7OV7oK9IC0L
bDMoSN0FO3gVHf21DHUHIF22VTbKU/LBv80/VnfdfunLmAGFOrjz/WcKnMkyI4XnW5khqisPytZ3
c/IDeRPf6Z/tH9ZT8KTfiVK/svFe0pvyxjoIktZwNNbt1r5dunLnj++z3zI5SYXxlhmLO1fIuKG0
QufmCpFe865bA9i5F5mKcpAOfwBneDMFk5MVCeCTZmV8t7HpfOoy6YqzFnMMnO0vn3lLiz85Wn2z
HkK178R9m27zwbpv7WZdd8HGKn+qkbKWpXEnK0+Xg849bs/Xd3LOtjkiIbXPORsF5c6Xdn6BPFOM
GlbzfTgtVZvmEpTzYNNztkQdBDQaJbNM2UXSj0FCGLo6tNKvy4OagUCJXWsAsxWKG+9SZr/Pi3TE
d5SuRvxoH4ef2VPkWjfderhWvkYQLaJvCxFnD/eziJPFM4Mw7RGD5xEKSqQONq9alem23Kjb8CrJ
MUn4Fd+g5r4QVuy9d4fgWdjJ8nl496KRRV6EQFQK2CtGarBYV9iW3KlbDt6bpV7bbG38fGonaxiP
OfpiONUSkXIR3nTex6pa5Q9sGeS9NLdba4jpfPbc4g4nw8XGxlwiiNsqju5CUQPm5Nt3gdKbijWW
WusO5Sp8LDbNxtvz2lmnVxLVeWOHopXmqmt8VxYLzfOfyu/Qk6PwpIeGn8fkGZb1rUchP4lV5MuS
XY90XcIz/PLSzm+o39Emh12aNTYqwLTJENzaaWKKo2RzanT3cpi5Hi6fyu84k9Mt6Lyk7AomNL6m
JLJz7lT7FRqKxNPteKvcB4ekXXkHzA426Y3tti8/8t3SCTt7lfMs4XdAxcVl/e2iqgh6SUHDzKZN
sZLaL9JSrf613/3uOzmLMPk8T7ghdp7IRjuagHHiCmAMmW+4Rtx13aw1V37MSXFWKpCDAO2IhcVc
GuDkM5W6MigszBaQbQu/w1PcpaGykJDOv5jPhjj5MD3bCoWeGUM8qkdrW+zK/XifHATYyDrk68vb
Zm5AFnoqIPxww+Cx+XbF8OPoxjGj+ZGfDrhToyL38AcBeMDCG6Zih2zO2wCpmnUZ9uncS03pWi1m
qsNCwjT3OYvi8N8RJh9Yr2FtI7phrhXKG3wgVrrv4+aWb04S4iL+n1xJ1DuRAhIMK2qsbweEwUHN
Qc25GR5qDHycVfxZCIa0mFGu8e74WT4t5Ruzt6CQg4ZpArXLkichnb7U2zoUTLxtux6+Vqv43yA4
f28c+xvvjyoG5wEnu6LDQ9FAMg/EnaLtqcEjs2nWtFmSpVfL7PY7G9nkYV5YXuQXKiPzjR9DTAUE
09TL+2/uMWaBlKX5hg7TO+Jy7shZE8aiMUaBxm0RWVgnkeRvhlqNryDslGsfNf57ydOqj3iVSPeX
w8+d/nAnNVDVpDeQ197uFjS7uGYHmwcMXp1mmbjq+GmolvhI8zvkLMxkwQojH7v2xMFbvuBz8YuN
6Y7P5b7lIMy4R8MN0tMLF87s0p2FnCydMiIOGaB36Rq15aFCyMNWwbv78vQtBJlKFo00+nBqZfXC
Roj4lRvb2V6OsLBAU0Je10VIdwcsUBlhMN9U37PaK9Evlf6hjBt8CUE21U04ykDWlClNBllB3R5z
epbmWNxFA+7Pvbk++c7j5fHMb4WzOJM7uEfDoVMs0mluSPTdX6Kvp522FzgZFQvZx+r/QSt7dg7P
QopVPMvgoxqp0UohZIFoUjlA9Eh+LRdRxb03vfq5pmQ0htHiovv8Ngq2cXGknxzOCoS+vpeHfJu5
mFBD24/c/h4vIUmAtp+tbrX8Wp29Y85iT+5kFXXIIopoBtdrGzOmXxYiUT59rvZKYJHVl/Lr8FA9
CPu0y6s5O7MILutIm/BM1iZjjuwkjEtZA2No9nQn41Wmp5ixZwuH5FKYyfBGu8lbdI0RmcT9NCmf
suHhZHz9x0Nh19PjFjwxBzjj2+VrlKFQwIvT/Qz3UnaARYD/n7IwkJl1QrAdRLiQhKQ1OTmUqoi2
t68QBCueLVLSz0bX1JjhGtvIFKKNY/DtD0b1O+A0jXG8FNBiS4fawlUneJSrQ7jEcJpZnPMxGZOJ
86riVJ18nYmL9pn3YDbyCoeghY0283G9CaK+XZ3QU8aI/de5Rue0d4GsxJuk8Qo30PiwZL2sDn8y
b4JFBzLS1KZQT2VM5FBNGBSmvJu47NfmCTKfvFBCnd8Ov6NM9nWV4fpRj0TB+ObGGHkaYskcNuHR
0baevoQ2m1+o39Emd33QO0mqdkTzkk10y0v3ClLatt6rCN1iJ4mcQbsb9sUCSEscrpNjEQ0DyM7g
cAwNrsDblfMj7OaVnKi+plz3en1dqksg5Lk75U2MyciizJHH+sQuN2+QKPwEYebVSdZ7zA4esOBl
9sNcx+xNxMmD5lTTbU8TE0jGTXmtu8rBBOGdHQXnQf8+bjh175yd4S5jkGcY1+hoIiOFvj71dWAN
b+cTRbcoVxoie1+VF/BN/Tr+gKHtVhQoqp26CXnsYzTsu9V3KNfBh3CvX+H6voh9mVvX898xmXOL
UsFJH73eTW3tS3dq7wZtqVA599HzzKc/LWOn8U5XwVED3JzSHhPt4vt4OnSIU2f+qh0Wqu+zi4l4
GjU89E9l9GjeTqnRN0U29EwpYtiQ0zdCMsUAsGG52rEEhgk45dbjkdrtl3oLc0ARodv2n9CT1ZSS
gtdYS2j/QGPja4T3qeNihHdFG8pFKPmJYvPCUTp3DJyHnCxcb0C8CkIHMH2NyUH01HbDYxf/wcl2
HmTyfSAlndl+we7wat4gygfcBlenGjFPxDR7s1oY0uxePJvFybWq+5KRBvIJzoxVXOmVsUfuduFC
mKtHnq/UtN2l5YFeGwHTVm08aaPW3xIMcqiDOpt8D3iCnvL4Be9E9VrAddWFjvLsmiHghkaviQnL
dIdafuAbXp70bqbK63iscZwEireIpxVX9fSsBv/5nzCT3ViFFOgdfEtR9hufDK//0VrDx6HO7xu1
/Sz36haf+63njNtcs45KvlRaWhrlZGcOtdmZnh4j/lkamOhdZeFOSZx/nhcKp+X/jHGyMy29xAhc
iRjjWKy63HMbe4l/PQdzexNjsh/jxijRf2Ae8VfEHhEH6X6vHrRq1bxQLYcZvZRViZm5sHDTzZmP
puTbKYNKHHmNrP4mGJtVof70ZWdXGMX2nz+OwPFBGOHhj3rD5DE2ouKcjTmPsVOHV4Z/pSTGg6N5
C3t+7vQ/jzJJFFVdb7GbI0pLrbHynlMlQzM6XgXSwgtFrMZ08gRhA64wItnkn2+P/yZIPF/SeD0I
NSSBCvkLprdUJnu3uymyqDjUUMzk5uaefhsmVmtj8Pp6QMj31tQ/9MGNWi6MZC6EITMEXdDN8P55
G8IOWqxrkZt3ZcoqrXTXYTKnWgvX5VKQyepHedudxlp8pfpPy7iJrO9Y2/7DDcZU0b8jQRL6n+8Z
nXVp01fj+2nD69H53hhYaMbR6nKQ94XsSRRxq5yVBYzMa2wyy567Nz8I+dv6lZGHPynsgaUzYW7W
aDvYGjhUBYUQ8ednwRIJx9wgKjnBbSwk4nwFL3rl98bC6bYUZnKCl6cs9XHM6N1YKfdyoPirIkmf
Q71YSCbEKfnmm3mdu9/DmWzmXE9woIlwUbbL3vxJhT5aIwOkXVtJGsE2zLTmIPWyglAOUPvL6zY3
RIg/ugocGibuFFvrC4FR78QQi+pasT5K4YM9LnxH744eRnceYrJYgZMmfnKq2BkSgi21Zu2zOnmq
/HhXSunu8nDeN8ZEMJ65MoqP1NDtyYWU4TepK37Dkl1rK2OlbJV1Aw4JfKGL6be5NnbQx25PD3zK
K/iyO69eLRPLZyfVVmEjUfpwsHd7uz3NyOoq1WTEIWJRdXMVwBgbF0Y6N6vIhQhGPhBDZQr+7ofe
sWKdhevyYdVHn6Xsu2x9VPyflyd0JgxSF6L9TxkTRM1kPhu79jOvZWuWo/XVS4rrJHXT2k5Xvl4s
jGhm1qgZacjMwHxVabZMZg1NzVESWzFq7CtM+vi4mw+FOW4uj2g2jAUDCJ7WDOl/LLyqxq2GicuG
VVN/KpuvmlcsHIezQcByoVADCsmars7od0nS1hxQidRtrOQ+UVBfzh4uj+TdQx0VHLRbqLKBXRFY
07cTFqWUn72AjK6oPQmNarzOHhRdKhfW5X1BYBJnsgeixEt62eR1MhyHX8NGQyIhKlb07e+l++IR
0s9WW1LHfp9FTmJOHn221qI3hNkR37FIIKud8g13mv45viquFTw1+5vhyvoQe+4f8I3ehp5iuSOn
7AZz4Aip/4+0K1uOW1eSX8QIkuD6yrVXtVq79cKQLJsrQIDg/vWT9J25R6Y71OEzT2fxUgJYKFQV
sjJBlG2pr8TcdeU1JuI/YVErK6vsYtCb1IWqPT5eaJ+cGEy+m/yY7/I4e3OAai3Cbt/Ef03usBjV
McgDTClq8zW3IsGQDzcxeOfrvLhvjNlzBX3VnPGax1xyf7Qafkn12Cbmu3/3TGOUbg1SNRxlNLHf
mtvpmIYYUMbXvOF7DIA+sBCjSv1fI5WW5X0yu9pTs3Drpk+xPGuSKQBR8oktAoVa7ttVdiWh/iPP
XdlaJW4dVyE6PmOJttjaM94imoUTbZcX71WTg1e68Jm8hri+eOA/rW8VIWvFzGfINSNZnMVWHTFi
PrpXksVrJlZp3FRDbMyoYaJAREmzO4eevw5al10DWGT06/E4sGZP6q2UNOgPjb5SOR7rfjTdezJc
m/q/lI3CE/5rZV3CFU5vQc0ZVhbi9HQvdsDj3SUbxKtIf4b0yP9rTWsu/9mGQGKFIWB/Lrogy27w
TAChk+zvU7Xf1rT2OGlIXnUEebyhx9DiOeYZkhxDvZKMXvlAa1bZmuO+GTFq6NMWfc4y6gYbYtzR
1zu2XE2rjBdrAYsJ4EOY/13f9egQUq22DKQVTV1FWasca2hJ1uoiqD6ADR4EgJuvLV5KZD5bXDm2
XUHoVCF88othn8vCM8mrajw1w5VW3eXL8tPKlu39VJrMHQb4gTFAr+5JOZnRdKwf2321H3duTJ7Q
zfpWPn+9sD+7nkskQj6zMAa4KtjjfrfY1KzJGhXZZvsyVV7/sDTsXf8X0DjfqlGKoTyARsKvrV70
kk9GV85IWybqiuKAUbP3eHbjokZO2iuxYkks/vASqFxZeEBEmrumgEBPSZOQWxyhvwblvOyHYpQb
c5jB4yy81n3TCd9+vaqLbvnJ4CrA6urEnWwx2EkC1cbZq/uH1hmCLttb6bevbV28QCBjBzJNCDv8
IWMhXOn2iYGggXH73cKp00UQyYmvjX78Gjf6YxPBD4yHNwssDGtqqSwxnWpUbAQny6ruCDpbSggF
3LY+1HqWtI96mk6vbu303kj16d0BZ9ljIaHvsm2maijiTljAMRAqejdoaTqOHlg5ld1o1u1hEAra
SdRtm81IuX5AaqFkQW249s41kvpvsV+Lo39ayXLEPx0tVlmiS/IlMeuBH08fMMvlOfobUTuvNa9c
7xf9G/ArRCkCokl7FS6qwkoG0FKhSgD1EZ1eBuPHOFwJSX92wX8t6B8j61hh1C3HXQt3M5dZjCZY
2Mdo/J0awXSLOP9zOAxQkXe/QXj9a+e77BULRAqVvw5J6dX5tTHsLmwF+TU7COk1SOI3ZUjj6gRA
7ql+QIAsY08GYlsHGMu7K4QHfoFrjycXkg0ws0Ns27AXzrN1OpqCA8x1ZzH5jq36bXE/Oy9fL/Oi
gUWlyEE7EsLeqw2mPVrHtgsDzVxCTeRHd2264YKboFDVkXRq4OD+A/Glsb7E6O44+V2uQ110Y0Or
pSo+/n4Vn40sYfKT3ycjQKKDDiNKV4RGIwJhXol7F5exiBLiKceA2PgSFz9Z4DnVdW7LyZf1R8a3
zAastruSV/zJIwEOeVQY/zWyXgahrMJw4vSL0KdPPEg23+m7ZUjG2YJQWEZdJA5ya0UGVIPSYPpr
DNvK/hKQPy2y57Jjs42WMWKWR8HUkk/X8s5lCatY6+AORpMVTyKoe1b3hzFwHT8ETCQKgUjqUG8a
DY+spdrskomcONG/y+aast01o6tQ1baD0zZtN/kTWHdzKLnW9uTlAI7k2q1psLiQr1/744WbC2dq
qSGBCAQMYVXd2TZTG24glfq/Fj+Jl0n8a5xMlw7vZzOrvCaHkqKdKtXk62AbqB+hOH8tCC5/w/pz
fbawCoLToLfqlGAhfVTcymey/Q+3nPTLcy4gU+0pwB7U22KTc0/d/LzO5Hfp3H3+AVb+IqBaL4oS
7IcJCM+1ytxIRb8VqXEl2768k1AjNTEiDqzDap2Vlc0Jrenkgz4pLPssJNfa/9csrBZi6Vyxcq2e
gClzGUhU6qcyda4EkMub9c8qVn5eFE5rkFbBbVnfqpMB+WTqt1cH039BaP50CmjpgHNGg1rkKhY6
2jTWksMpBp8Hesy29n1zcPwOQIbMJ/txK/CoVR7IbtyJrfI6hzToQwxzx1eFzi6es19ZPWIm1FJW
C05S3U7cGZvqbootlVG6IfsStIvGQx+yOzDJqp6LOT7MUZ671jM/vj7lf767IlQhO0BR8R/zy/f4
FC8VNiR8dDLE6widUmvXxbVvbc0jJNPdGBqOEblyC110ok8GV/mdjsnaCqIf2HkwA3MBBsJ/ZQEA
y+XDovhcw/mTrDJBVVZOaMsWj3bFHzu3ulKzkItf7ZON9TU3Q4km4zMYTUEwPJkPKHXDXN6ASNov
VBAL5V0gElD29O22q0ND0kjpb3VF9aBFvxHysbOziIg5EgY5tTrfTFPqmfOJJz/GMUe9/I4O3r62
NI92D87wTQzWfQaQLLhZArc5ZZANn9gtK5+npkMZcz+337/2i8vrQ+WO7h5S43VONVjajG+InGqZ
51zIR7sov23ja6JWl5JjKKX+Y2flDU0nDbxcIjb20RCSiEUYbGy3Mk4fxz0PZ18NxtQHZ7n7zQq/
XuHFQIOeOvmlM47H5d8d301Vs0vqHDUGKyHpjnrQYzw51j25+3tD4NGBcujCcIg3q98N6Tlh+GVk
RAk6IXx8Tas3yq4cqkuN5gVTjCoakOblJfh3IynNVZlbS24Xsi2909+WAZbv2QKJGg41Zu6SG8wa
Bf9iZZAyAQbMQMR2VitLzYokGBDA3d0lwVDUnss/1GtLuxQvwD1GQDEDxU50E39fWWIYqeUozeRz
8pPSm7m79jh60QD46dCndC4AjEVL/teAQ+/5+N2Qf00ZihCLSRS0QhfSSfXXGfgcYnWdCQcaKP5s
vzP1hzZCZ6wJ5ZWe7sVI/tnMygVyoQ15KVA0yxDAW+FB0DSDnBj6Kj6Q7Jk3XRXpvJSTWkuHb9Gz
0VBR/P5pbHDna+mE759lb70pPXf86YKQMZ+EV4xnMjz8vbsBygUnMDHvD0rp381VLqhJExPmhP7Q
IU/UxkfHvhLYL0UFKIKgUQOgKD7YKh2dqKMwjeFb2fxBH79p/IloL/9iGVDZUBeJDQgLrJaR2E1Z
DuqyDFDD2KAuaF9UdqVBecmngQNB54FoC3fsyoZaaZ1o62UZxIgSye4G91+8MqFg/8fEyt2qSloS
D2iTn6OO5NZHhqMDOOHXe7WE/3Wa9tnIysNSN62nFrR9fsk+Sqv2BOidagjBimuH59J3t8E8hrTZ
grzbOmdw8frZmwbiJxjOgoKD2kHb9B7mDJ4aFpJlcJliNP1aAL24vE9WV3vojKxRqgRWqadUHJhd
7tnu4YpLX7wb0HqElA/eBEHrtqz9U/yZFU7nIYXDLcwVWtAkHovm50U9Gsoj5ykoNhC5CdVrlfif
g72IezamKoG5djBYubZrdQUx5hp2jbg/8GDGtJfHgqVtLQMF6iAAz2MkvfFEdJ0g6dLb0G/GV4mF
owiMTi/NjoWVbOHmqH/0nsA4J2alH6/RrF1qtP1mbXXeEmeorYJjqTLMbpfHbPUp287RHMxbNOoj
B3EY/Po39mNyUg2I96TRtd2+5MAYpCK4YwgoyozVT8B7khmGUFH9Jc9186h0QP0Zm69P46VnD0xd
/mNk5a/95ALz0GCZyTEFdd2heVjSDCuQAU08CFzvr+cYlyLZZ5OrCEC7WctB54qakzqe287eDC2x
r5d1sWf1ycZ64mcyDJLyFsvSY2On+sZT+dZvgWsEo9dCBk12ZuUlkY3hhOSdXaVIv7LC9TBQU8l5
lsu15g5F2GiGp9TvXy/wom+AoxYUvJD+BPrm9wCglilrOhPJPDF/MP5c6zfVeCWAXjSBcVz0maHR
90c9nWhEoWaNQC0pGs3FA0vum/RKkntxoz7ZWHmfqWZWClZVlKpgdWe97bXzy9cbdc3CytkmqWjz
mE9oHormPU3o82RfCxXLD7m+0Zax9v/dqPX4a0dc2bozTGiieWRWuR9LiHk687kt229dq29xW///
vs06pxlHk9pNj33LkjddOyUQjjHa+693bgkvXy1r1XyaSjk1Yrmoq17zqkoEJWA13cIGmUaQ1vK+
tnbp3gTqz4RCnYEejrEK7mhuU65UCHYcVCPNbAZDUvmCgoDpWhf0kkd8trQKq2pnDoxw7B2SUl+t
3h3Or0SfixZcZBxQmofW3ppCVivLlA8EDpHI90LeGHzzL/bq09+/2P90+9t8cpVhwgo05ZUoJ5I/
2M7L8NdzR7jrcdX/dxWrHENOWlZ1At/fAsFO3x5t0oWV9ZBcg2v/qZmHRxhAFReKGWhYGeuZ667T
cAHZ+oRZLr6tQxdUMn1k7MYApOLD4zITrWGkzIJwngnW2GbRzwnJjiDNSX1189cEgr9+GhAZQVJg
ccWVe3S8q/lECW5d4Z4oIEh6ox+AFLnyDf/0EagkAtqNmS4o5lrrysdsTWm5gwBRuyze+xaSSWy6
Elz/DOALkRhgR4s6HSqT1R1RM8NqbcWefQvlqUjMQMpzqyjB1854AcYAM2ThfgaSAd2Q1Yalc66X
lVuoyLOLh8zw6Z0F4rLsvt11wRRw6D88NfHfjxHAKOpGjOMvontrjD9jVSnbQmI6LMs2WVXe2yMJ
ZXptbPPPqAQztoOqaGkrARL8+0mbcdIsVuloWimDN6WWX6EyKhRMjBbXSGt+Yet+j7ewhfIaOt4O
Rm3Xn4s4NE/mfJ59PoNKajQDppV+rz0L2uwz5ba0Ks+Z8aisfHz9AS+6ySe7q2gyStYVJnS9AQdA
OqZv3RbDacOViuXPOxKLg2IXuiZ4X8Mj2+8b6STuNFmONvtzbz5YkMIa8M5mdHk8sUdpt4GdlFeC
8IVlwS0g6oIUCeqX68cuayazmc7j7Etb3TICmc26DPo6+nrz/rwk9d+srJoLma2YbVZiXZWZgIl5
QNdR8cpxR4fs4CrX2k7X1rS6kseUQZNDhYuUCdI+RXj1ZAajdK4s6kJswqLQKSELEQBGNX7/WBVR
c+oKZ/YVsziOudyzq6p0F1diLGMgiExglFxd90Ixho6DasNPxVONuioBGuWqVDjeaBe/Wh2q5WHi
/+ysr+KR9JBlLhoI0ZDsSIwkUHWhenM2HisqWp+SlngVlw+Nk28kqY4W0UfPoJD7M8zxPFD70FXa
RiT8WAnAfRt5PybVdtL1B9cF111WuB5mO+NqpkcAyh/HdNywLPsmjJJ7jensa6PVo2ykG0wqHTnP
AtYQvCFMrpep0JvnlocXjTjR1Xe9bl4SdJL8TMd4pasqwdz2XaCKWYtqhd/rTaL7s1ZGZOrjWZ0j
OTf3tjVXYVo0DGKMakST4X7U3LO0oMxUT2xXd+aL5iyJVK+5HsPUBqYF9KC36TEfkGfxAlSyZKjs
I/gR1JNiGltJBkhTUPykqlE/U6nslJYqXjpnZ5Xi1s1K/ApuxU7TwwUBMtHhkGYl9y1RcJ8yGhrM
iYRgO4uwnZLrg6+P/QlUBXtgtF7bdi6CWnfeO6acZa7dlSA19cauezRI8a0ti22ntpHI6j1I0m6Y
yoTPISlfT+5dpztJ2NTJlqr5YVbMzG8yhfvG0D9qsv+gmf7REuWjy/hd4srzqNeHnCmYMmzUzeCm
G62do8me+yfoLdzqtal7bNZuRWlRT2SJEpgq5sRyR7sZyLwDLO+5sxK8V8jShnLFUAfgw3xR8/nV
csW5yHgTliq1IKUsH/jI4lkBejjTBzWmdX87cYyBa3b7MgOEliSWRwqQwxvDo0DIc6r5xlERZSWE
DDjh99ArBckMMc9mD6pLaNJ1/kgnPQLO/BF6mNRD7SHCqqw/VNX5Adjg0TQg9Zla6uhpurufMk16
c9mcFiH1Wg4tXpLscAIPfsiS/qYv+607pBuoGjxUKlQ1leZO5W1kiP6gJOURosxx288POVFTDCNM
MZlU0LWwpvCzFHcCOpuxZHPloV3ceFlu3aH5FALb4uDKGG9zKiIodgaJ0PUNred7zscz3rqe1TTd
cAYJZqutgMXK5WthOycoL+w7TnbpgPen1tm5jSy3CXcV306n+7IXB1Vrd6ZBD0K3M8/py8dsLFP0
CU38H2gmqJn0ilbHA3/GI/y5JynLG6Oagr5iW+YMD9k4utHo5qnHwB/vtWXyUWf2udIbJ0TadcCD
9zd31ANWTLddbry6PLm3TeaRjEOno+8iI6FvzHA+LJ7ZXt44dwgiN+WIFIBobAyp0aSxXRSzN7Zm
LMriQAmY9EA2VwCQJXYz07aFKm6UEQyppn2Sc3pqFAXdRtrGjjG/G+WS8uEperb2XSEnL6X6s+Ts
pjA7iB2OUUqKgzTT3EuJ+SIz5Xsv7Y+Zim82JtVHfAYvUaeor/Nz0pn7PjNKMMM1sZKpoS2KjeXw
Q+oww+tcUG0byqaZq/sGBEpehePtOaICQqKcPypjPBju8NozxfZ7s/9QHNyTUOsGpeQst7KqXZ8I
3fXc1Nq3lgXFvnGK9LkPXD19n4oingwXCijzXZMiIKm9RbzEFXdlav0opAvOft58FHDpqU63DcPr
pjZAMQ6kg7m+LV267czaB+f5NnUfBs2q/apVkD929EQs5muVcZY827iiDvNciyAAEEHrJshm1ZMg
D6oBcx44XkPsMZgVG0P83ZHlr3MynIS0fFOvo7KxQh2epUlxMqvRqx07FsW4EaT1JTatgdBwi99e
96E0bRyoLpydDdEfp4w/lYq20wQIJUZ3qyUGCH3KgCnfpgEiYnjfvGPkzXZLvJA0EOIz9E2JTyFs
NbKtLp4TDBZI4zv4HrcpQHqi7mLdOE8sT5Ad1O22F8WxSNm7ln5kbHyDb4/5rhb0ZLvmNpPtg96C
tW7Uwy5DMBrNU5GDc5TzvQapWMuuYp0gGrSdJxPlsWI0yjF7WMtSetR+UBwZdBgS0cZjCQRiIwaP
qWA20VxfaJtiJoFVc+H1PPfpCHYfAzfMjMYIRwpDbg0ckxEElcSNLQrgMz/PKviGpjYAY4FuHifl
NLog1KP7KjtXde4h6EdTYseFFriiCAr3OKFsk6/o7ngjk4FdYxQHf6AEE3xW+jM75P2ImG94M+Qf
HXsOEzsPeYoxP7sD+OmuBiqin1Kg8g9tcYvwFXVT46fkgdUH2z2K5qlOAfKArcl6ZdjtcVfSIUIW
77X9DSUyHhPmCfXkdrcdfteYlrjpM9/JSNxMH6PcZnnq6/n9jGEWId5smO/AayfEXcK0Xcp/2Olj
zm/q8Zi3rq/puafJh1rfO+mDUhienr2o2GlH0C1lcl8MPCwpbnR2argE+CGJ+pSgV/tm8rOZI6I3
OTStzcCWOmgfQqd6QzHlFXnc2Y+9iwglz2V/QtocjmkbFPmxqr9PrNkBUITh2KeS7BRcUriL9xr5
SUbhO7PuK43rleUcZvW5MC1grabAgRKI2b+07U70QVapnm08VTYmedIXW2v3dHzM68or1Pca0lO2
WQXAkYYF6I9N59D1W0PgW1ncJ7bXkKeZvgwp+Nnx1/InxdyiWPYUPVDSO560vuh+ms2x1UOrlGFu
dh4Y1r2KaH7SJgF8O4XIRcN33Cm8zqrDpKdbMd40ZGcnwWRvhzZk1ZOVxhqgaNO3BjCJcUvBLZvw
2CoLX8mqwMSVjHPK6A8nUw9UOgHlHyx3IObCNkrx3uBpxVGrPUXno5GP1gAdneRc242nTzHnRVSx
KlA7HAN38py23CiEej2tA0covuykp1IBcqsd0eOyhAqPbKHB/ACmcR2qOLYArLfxEnEoRtcj6a3a
gCChoqrf6Q/UuJe4Ibt6b4gfLv2RFnGhfLNrYA5QHpLig6ebFGGdooWu4/7T6/e5OzX5k1mfyn6/
JHBwal9nmu+4wlfdMtDTG4tt4dKelqL5Lm8mfZd1B8wNRT0+1sgeZwxgGblflS8NbT2J+88eN123
0eXzqJ7JLD2GvSwyL+tBrAWYZmsZHpuMIFeNcAbfGtVbKFd0N5XMIkbfEyf1kbz4ihU3apwlMTUi
e0D8a3bz+OxWjwMvvLYRfj8ihZmitjsq/KEdNrwpDgZNfAFi9OQnqiyvl/m2saB6am2r5A08NgCh
esmkey20SDRMeSe4GLTppiju2hEZ101q9cGIVaUOgkeggcJYax8B2UiauwnOoqa+nEov0Y5jf8vt
g+rej+wFuZ01b4mzEbxDkvRekmOltZ6w7w3tNJmmp/DBU5Jpk6NHKTs8DDnQrIEcFWmMICtfplZE
hvVT505oqAnC861BH5JuN9AqlhS8Nkp+GKshZKoZl3x+mtG6AP0DgruCiFdGZV36jnpf9G883xgt
ibJhJ6BipN+6RIlFrXpZV3gzu6PZa1d3QZqzs4EfJbVyby7SqKNgI3CQnHLds3IctcwMZWYfUpcF
VYO4aYPb9XXQ32V+0pqfBQKHoz/Y6W0FhtRRcYFNHQL8AV/luIwmrCCxtqmhxGX+3M1i51RNIIvm
BTd/oIFfcsJ1nbyAzC3uu9pj9sYei1tsx+i8j+IlUdSoTlT0T96zLAsMA2laM4O1TwltN/FyboYz
d4KBPDv9GNn4KuC1s3UHd3nnKVa1YSrx3MHwu/K2Vc9F+UznvTOOoUp+uOIn7cad0Uei2NbWzqkV
0LxuOH/KmgeTfzeGMGUqLsWQKjHJER24lzUxlEoDhstcwfChBugJd3Rv6I5z/mi629oMZnRTEU+y
8acz3hYu95shovVPRxlj8D1s2uStcbNX0P9pKbiGnc1M7svxxEvMS5Al7ipgMJr4pqCvZHySCniW
lW1l3BXOHCCn3Gga91xmbRrouyVyPtCq8YxcO9uM3Yi+iYQNRfHyhU33swU5U9FtNEXbqLgidSu5
aXp1Dw06QMUAz1Fek/puLF9b3scD6I3B9AjiL7lx7I8xGQdv6G1QAk0xOFt9qSTBMrE14/8zjNbN
Rg1UCZ7gwBGW3s/6ncvey+zUSeoh6fcdjvH4qQrH4ghh5Ti3HnTnGw6W4X5T0AyYQACrjpk3uM9D
wbwkAyC8/Z4izBYuBA2K5yZLQaO979OtgWFBkhEkUFU8lknjoQ3r9xJ6AtIFpzoNm6KOjGqIlQRY
MQX5eVkGokYxhlOnTnowq+W2I8Vd1UhPtiw2gJSeGu47zIRVcef0P0aWhIXUPHTRAn0od4lJQkKU
HU3sYMS/D3A1igIQHZMBUa1W0o1tZJukRWdXHhoFjw7IANXxLsGuEDXzaTkFJg6yPQBAoOH5NzfA
o/8wtLbHddPDCOQjFcMrLkaA70wjAClfYOhTJHIZkSKWJrsrituK5juX8Y1ADKx0NU5QRc+mdUgR
gMbiJ2a1oKKeBb22L02okept3OCuqNnJVKCDUJnHvmtAMVlEZjEGOQhn0glw7bQ6F6kLnM6B58ey
7XGIRj+pUphyU6Sp87HoqM8ZyAyE6VP7FVRGXlJUwegmfqaZUZ2nL27SBDZcgsEFBomoPalhR1mc
mnVAmsovuRuljhKNLYJQcubLN0HknMAFr+ZFOFskdmcraIopcow66Psc0uldwMdTQwjKkZusGaNO
PnNNnHrjpcFCxtpBaqeA4x0kcZ3YsY55ta7HLRiaCW3ei2SMRw2smuVW5nBJFLpOfmMh9wWfKF6E
KuiDjfDlMTT4rSwmrwagS3HSb1LtPamBNR7dHd4Bnc01vygoPsqNQabI5jJmee0BnhWYdok8i3vK
XG7dSSA4wjGG5EaY9RH/3CSKBtisid8HiMNET+CS3kj11ul1NDEOdgroA0UUY5A9Jc4Jt0wzmBtQ
IEAH7iXR6WFO5ElFeq9qLwoHUW36AzkqiF4RF3aNcIPROnTJjLpy4SufD45oNkPSvuIxyu8AiFGV
M1EUz3QKv+tlZA5p5LY4BdnTkgDX2AIyHKl7o0M2lNcimmVztAyM21cQXYYK+0OdolNUos5IszFy
MiUqaHKvO4MGlVEjKtJkR0pVw9E174u2iRQQ3s8p3wx2+2Ta0Kfncqsi9Z2ldkrz+Tuthj1kChEO
LLKptWFjuum9aik/FI6RFrcPNKP+3qVAXnbFEOkCHew+q4mHKetb3qhbmsyRZRYh6ZBVTP2dFO4N
WJAjRbQ7QucdRDVxGWvBTGkMKbiN1VhFKFFW17zc8Nz8QDDEVZfsFYBenbq7hTpm1GSJT6UALK1Q
yXbUhscmy994abiB5OZOZPQ0j+WmyJ1j0WoB6ccYbyuRlaRIeCSSYfIERu+7yaCggOTW90nP/Vmf
XnNNA09QtyHLL2iV4vVa8aaVcK6O8n1TG+gCVEeElGe8iCNZm/XvDlV+2IkEn6ObPSsKWj0y++Gm
WnlwzRIAVCgQ+YiiXSAbZdfp1S0QCSeMlSTepLMRaiMWRJyT9DEt7E3GjWVJWHCtiljRrPukLc+m
XWxLXT5VY9v4wkBN2hp1htzFvqGOhtymSGMIRX+bZwMlbYsHiooIEDg1NfYtR5oFqWEpSeYZXcnQ
BS2riCvSDbR8gQT3rmdRdCMUjbySdIoxsrmtF5RPP2xUlh4yhjoeOqIvwjZPyVxvmUEf84KXO9L2
57Ynr5Pi3A6kPpedrMPJsuygc91N1TA0La1zO5S5lw8kDXWOclU4Jj3qnaoFdoqMjzl9Enaqmkbg
/Xi09Q6tFfMB08UQ4NNvrLrdoVZ8VxS+kyPZORa/qSz4bGOB3ZdS2zeU6pk21f2Q4gm00Z6VKXtS
TXo7ONN3kqu3Ch79/crR5VEAORdwrXnM8Pzld6IEU88scZpacUMoCc1qqoKCWO8d10GWrejvbs3u
kqY9gnGkj/Fmo2NcpqpcxNr53PVL+9TNRKihuvfUGrR+SEmCNmeL1K5S+INr116WzXqgFvYYARL9
VBrdI3SFA2cEaXGaMtsz8/FH29v4r4H8ZGLqgrFKJWiT0Vwsexl2XZ3NXjZlzlnapN+R3O1jOU4A
+MvMvXHaWmXQVWB5PLQD92roYN5xF2NoIasnvQvN0jWPkiTmcweJ4YexJvJnDbYijzcOgAPcHs9z
27hBWXMzqrg9hbKV053BsCFiMOZNY1sM3SW18S1VMQEItMhZ0wR7K0tZRDMvhjObcTEA1ZHvyxyM
kTVaWq94qZM/7SrXFBwLUb+pQ/LeEVWgYphaBgArEhwMawhMNJrV8NRas/rWs0JFr8hUPlQ3yx5w
OvJItXkeQMpW3TQ6dQJJSyOo1NbykmWIqaC8jac6R9lpo/GIsVATryK2nHMP95njp6WSRFlvaUtj
sZk73yQV9Kv47MaaXfcbxelITBKOfoVQ7C1iKzp1A05Tqql0SxJLQzeAuoHi6kXMbSuLFF3Yh6xs
0JaiSRWw1LRi2hYLTzKaYlKTFCQdzMiDLOlZ1KlusUkw+rfNTePcqlV7rvK2tUK3HX+VLLk0Toqe
Nj+FZqBJ0/B0DK15rFnhTXaltI89mK/Lk9UNdG/l8xi7E0RARW0iw+YQDWpZggJLM5inDzZ5Qa0B
IrrSoHGat+jPF0ssTrM8BMn9kjpa7q1hZOI8NegI6rPZ+HWa9+HIk/yD20N9W7uassMMDUOBjXMW
WzknkaPiYsfoX48GSq40u/8h7cy248aWa/srZ5x3HKNvPGw/JIDs2IkURTUvGCyKQt/3+Kf7FffH
7oSOXUpCuIRdfqlRUoqM3F3s2BEr1oqmdNoL4qDbvcpTOipTz1VbnaB37EE6tWJ40mdejzETpL3s
pzVUvpPvFjkPzCaUYFcqysBRFBJmQi/3z6IS60+kuqpPENXqNWQZFT8jm62s7uOx9m6FUW+OfqsH
oo1MS3UbtlFBoBIkt2nlxV/pQPDpLQY9/dUYy8KJTPgSRSOObhIadzuEpCzk63eEsIPimLEp1Nmu
KrpQOlJ8ovFC6CX6IyJ1zL55Q8V+87LOyh8MupX9vUmUap5iDmThKGYuVW4ZF9xY8Nq1lKHVyVLs
IJkE0oHIme3apJYmqNOmRNslVcXZb0fPrfsgfG1FQe52+YD3sJtR1BOCSau997J0ItCbLPkoFI3k
TtZouZ6smLuIttibWk6FOzP1FLJUekcIB4at84vPBL7jVcZGeBARg6BSa9xqqEGLvYynCj6GU/oJ
pN2JV2sE7n1uMSlkg+ezaghuIqT5Vax20lHWA30vKZF+9KgUH3xh5J2vdN0fctDSRTFx6RhVLR4F
TzS/1lbrn+U213Aehnal16ZOsD0ZN4MYWW6rAtmJqHE5dUeANfYR+jJTEiKsJgt2FerGI/Vo8ZhX
jXUwhpb7O+mQ6O0N9Ww1OmnsforvAr2ojpWWzoWIbqqP7SB4Z2FojTPcZsZdoKSBO41T+hKmondo
A6u/mljk68TI/VuVKO/ch1ES7pAh7j76fSFQ3Y5Vt+sSziUKXLsu9j9PzbzqkqnZlSQoz5pn6m5m
5eU1ftNyc6OuX9mw/V2VG+aLqUfyYeR437SZFT7EsV45vtkkT7yz/dtSILWm5KLndnJSWzwFBV1H
YDD3nyA+8O7buJV2OVjWa+SF9FtVLMwaTsWSrQwJE+odkYUIs59MSIHFRQ2VUJS7olUbrocqkBNb
rXJDkFQ9tVHQP+mGlf9Qpb52tEGVntMOlrksRktstDLvTsiCLHKQIWxvRSbz0Jly8ST6MYXvMsrv
m8nEL6ZGHnGAvOheDaGG9pWADJnkm6d00E2I+Dpt+KTw0S5pTeVrHDeErlXYfzO6QT5VsRldS0Oe
PiZyFLqKNoRPcNDXMZfZiKfLhf6D6pOaQWesdKIuj+/k1DN5Mhht/LlMitiOJ6545LDbr2VsZI0r
5Ejj7co2aYcPgWb241VhFJFthWZ7E0FmIx3jkMbw2yKfSzVKWSo70wvDL22RxwOnEN3rnSjCHr7z
O2k8qHAPsA0lsbvzzIBnnl8HKqUDqbHpPBS/W8hE5zs+JrNQzVdNMhjSE5mb8q5KZKjEBolsdUA6
wg7DurnTqOTd0OOGfnSrD/sqkQTTjnIvObSmpEGqlYjXGYwue4U0fHAM064ydx40XHSJ5mp8VkdK
LYEypyCypEpeFSWeTrChBnspK4mrpq4JbZ9H4LNeyCmvpKA913ls3Cn9AEWxYMH0lHveYyhNLJ6R
kgErzfnl0XqNk3etwcsDurSjKqXogkI1xsPNC90kCyXTqZJJPoUAdoj+LHXWeI1NKliKfqV0Sf0x
rhXxJWwovAipGToq4bRbTHl1Nn05cLOxjJ1UU3vHak1jH8RT6oohCcyCR/We6yY84jITCJsiadyL
STVCFB10ucO7mNAWb7wvC7G6862BA2FNyYPvt5TTBo8n/aQ0xt4Io+oxTDQh3dH3Xx1Ts1RdJRDq
T1rmz89DA1cQmMGeQi6NhEkf05TqF/KPvFcjNymsfucXpnjbsA1fqE9Y0y41qSYESpZcxQOKgjug
YKUT1pP0WFUDz/RwKtUvqudRbtSiov0cFSHCbiBPySd5BdCKbhiVKzGUkwfibDdqx6OuRzdoFn32
qvwLnBaPfZSmdqxmE6l5SiGp9FEewgPMrZQx0Q4mr1DSFpy0z6FSt04ydMemFWM7i8ObdiI6oOHw
PHalm3qZ5SgRpeEpCj9apkGyrMnJU6YvEMFxehpFO0watVdZ7k9NS9WTlEVGbjNpD9S7I0Ta5PBQ
hPmHUjOMnVAVIiQrObVaOSwONHUHthcriKVFwjnMfK7E1rD7UDxnQx84xGe008/JUjUaKLn4mriX
huwR9faCvEFyn0DPTYOl7u2mwYQoy09vxLgSOcrhx2hg1qRap+oZeSfdrDty9Vp/8LQ5BxXAiJbH
bicpdzmXrGQmjdPE5SejMl6mQDiKXgDyrlAiyldTu48qwlE1582qBhSbppZU25TV1Fj8LHNEhU99
K7B2QiS8kJKPT30mKDZtPt8zkGBHsaDAY1jm96mcXB2kT54YV5EXBDZ9zqR5p/YZ4hvzoGhBtiNA
Umy/4M5GDuqDYnlP6hiSgYj8z/MfeBoWLg2Y/b5HC5kgIc5Ic/L7O1Ol1Mrfx7L3nWeL6WZDkTyY
/ZwZzPnCdcz/KWGCSiYMTO78ywgiFNsg0tv5GjYic/5lcla4mayehZIfj6QyuM9gsLPzxntSholO
3TmsjZtSJ7FBDSuXm/5cqOQ59KS6o1u1sEOpvO1mYAex0n1CdO6Ehp8dOVy53Wc80/Mk+qQTte7i
SYGgJq6+51On2EXqfVPCcCBRTiyYqmT6k3j8PHVkP1OuDM+U7IGOEtcopNcpyAc38AlHTL/c82Kn
OC4alYNsLLTben2fwwhKOibdhaXZuabHIy7Vq09+gU+LdJ4k8XSvd/IPaaBy0kdcenItDmRo/Jep
9s+ZaTVHaHSoIwbiodCFRyCbP4gPrq2pOLeZFuwKIXYH9po6+B8JqGE+Tg5hGt72WhBhAuaHLJgT
0xMgjzATH8hvchOkQWMLnv+tmR9f2YyTMDp/HxQWeXFtOOVKyXYeU0ol0SeukWu5713NUE9dEhyz
8UfbJ06l11dFR8BaT8nJ6yvytoZMQ1f+vR6Mj2VLLiBWtRRZmwxoWW/c5XnihlF96FSJGinrvCs0
66gZnH6/PqVJTJg9dJ1TkCQG5qq6rVQcG0v/Mka+YxQ62njjKe6qaz3TP3mW9NibPu26tPTK6N7y
UH+RR4HCRp6fAee4Uyi8CGTKtOgPWY2HU0zh2g0Gz2XbUIUjwZUyWq3pnUjMD3lD9akg1FFjAdVG
kUJLYGkC0jFTZ7f1APN92tgNvyyIlK+JKZylNhXs1gvObTj9MMKUyRr0YkdLWMUzfvw2ZdH3Tqvl
G16yz8VgPOYQeNmtUX7WNPMsN3LmxFV6W4a92yekxQWLFlxFRzmhvgoRYOEZ+02N62GnicpTyn3j
IGVmkvAYzn5LaaXVxodAzL6LcWA6uQ64KSA1ZOe9fB/3o7BvuRG8GHSGNhqSLamTbquRTNxREY6a
sDBkKt+0zvudkQcvVhbchNV4W6vah7DRrf0s8UpmMK52gjU+D3ru77tU/+GNydls/Fvi8u+gkYe9
xLQSBI2nBvDJruhicaeOE0nU3id3T36J2tQhLbx+V3IJ2YXsPYiSfE9s2jhWDSUvPSHRLgyqV38o
LbdM6DgILM5A1LfVMQra6pQJAsCi3Hstav+PQgyhecp5Q8hS8V0eIsvO8vDaM73ADkvvo6nw3ihS
ud9rWfEgRd23YhLKG7me5qKforl+k5NfL6cXmiCRBizFFOBjl17JAz1DQmi+WF3ybaLRYjeIWeck
spFswHOVGYH4HgJuAe/M1SQSBquc4bnknmYuhAHSICexlR3ZmUN3Cmx0QtzSIag4S1ditFOu/XNy
1X/JH6dvhS2cfIqw9lZz0ypw8gKYt8AY5kk1+Y1eiLZOzc/g+LYjUAra0SFJoJD697/9y3/828vw
r/4rD+Bk9PPsb1mbfsjDrKn//e8r7MIyPGQmQMOZ3AXZSybpAjGfF1KdeWTgbeujeYhOc9b4u7QL
3fiT+JGE23Ck9G5Da+h2JaKUuA6nPhaftnoDV0GPF99iAd9s1TCtyeGLdlm8FO0RGq/daG50hqwg
lt+MdAH6ltpgZoweQfPqX+ZrOghkNu8tvnMDX7sKEr0YzGJfjTGEeYWgzLDhbicOnxXt4/uLtgYs
hyZ5VgKHxktR5cUWScOp9hJTh5DhY3zb3wKgO2kiII6dcoDb5WoWndVOZu6+b3ZlkeAPECHWpxuB
zNliAutK1KZkbogTkm7Xy99KSHnMdgvJuzJ7ijaDk2mk1DWah95uSCVSg843aa6ovf7eG8tvpiHk
Gyv0s1VhcfTfGFkg84OB5KGnUCmT7/sfwYeutYV8B3iOBj+0Iin4Aek7ESepdvNXAPr03ELCPzcv
wnK82OuqNQoeIEdKJxWEpAN5SdI+oE6kZgOsvLpeqDAopHJMEej825mkMKUPJRkdbs9XlTdojEzy
VrfdyqGaG4j/tLHY6+Rhp4gwjOYkS0UQrW2OUWneKkEZwAA3/PgLG/DC2GLbB2Q39VZg5gLDOBTk
DKya5L84bOzz1R14YWaxA3l4lEUtSqM9FNE9CRQC560uNWnVBg3KyNaaNBOpi6EYpdQhgUNTF4m3
E3tPOfqvAL1P9Wk8VXZ2oMqwsee3LC5GRRdM6TWFRnG4mdxYjk+RFfyP6YwgGIEcQ1RhOaEZf2Gi
bKa5nEL3lSGMGdFtc9801HchHnl6fyOsNDy/tbQ4v1LQD/Fk0hg1TJJ5oNOFAkYwhKesTCU7r1rp
YAl6cOXPTT3ihDJmpEjlY9fp6k0HJmxjw8zj+s2bXIx7bvG4uEMLdTBDa6YrC5LwbHqpzTO714tD
xpHYGPh8Zt8ztWjarCvVqyVILe1hXz7J9njTXWmuvgse1P3cs698eN/exsh+NhNfjCyf1Liccph/
2hLxixk62OMcvWvP+Pq+oXm//z4uRG5FHKNGv8vbKRxZqclUQM3nHgmt/BsCC7tU2+KI3LKycL11
VqSQELBBff9uUq+m8CYIN1g2V6I3CEJmOiY8iEyLzduByGZdIhnPzZLIkqMT7Y7Jw2BBdWCqQEE2
jK2eadiG515nE92nxay1sSdpAuzndhpVYCUTSqNf3l+XLQuLGQsHw4JOjo50KymOZixewa11eN/E
6qJAQ4JOEFyo5rK7S6BmUfgtXl1q+50cBrta1G2RWtD7Zla38oWZeaQXWzlK5Njn/cxNJQc27c62
rE3O2CEHtjGe1SmDScqClV4nNlv4pr7LgPabnJmmvkmiLwWYvL8wkgsDC3cTmG0ZjAJrUlfgUYU7
bl7Kt39kxQY57erCXNhZ+BqvlXRIouj31BE5iVod0N1Ayn9LcGv1xPDI+9kkLkPc8XZh2hxhKgSL
aNjvaiKUaTgVrfDHmI63WlXcmWK6QRezNizQiXTvGjS/wRPy1l6hqb5ZdnPwHPrVrlWS6yiNvlIx
O76/TKt2iF9Nhf5PU1k2cjVtW5pFzIVbSB/kqAHH9zp0j/87G4u95gm1SOKBJSKlBRr5eaqNXV1l
G0dHWnkpK7P8FZ1vXHM0AL+dst40p2AKmTJK/E/FPj1MB//DrOjgb8pGrhC4wHJ/YWvh0xJN8syx
Y0i9DaSYzOLZO4HGPwk2mBfonRQ3vWv/2Hp0r3mHS6uLTREOWo/KF5swqOeEQCySt8hbAMjRUQSd
9/6q/a7RqcxjJEjSKOZrv6nphBLwMIW6tB1cty74QiVwuw+zIrN6Ku25rTt6GjkKuEQ7cwvbd4KD
5Uyv7dHbWNnVPXrxReZpuXCK5igVYz5F9FpPhdNk96FcuOX4/f3hrkZrl8Nd7NKoAXPQ9D7wTwlE
k+91IJKrUbOTPjlC8ie6JUDVQEvPwBpuBiE802cZ7OR2+AsO7fJ7LBznEIgaUEi2sTDJz7UiHT25
oy8n1pz3B7zm0S7tLBynXGtq51EltaW4ttXmm94+hqD+jcyCPCzev29s/mXLyEmnV9SiaZ5GbH1x
Nkvfn1TwjROk680pg7yQnDik61vkhasHxDB1kYQDJbpl52sDX5SljHTlG2ZzJZIrJDXhxDLAcbHe
uN9+upPfhmTSeK3hNSHJX7gAC3qqokm4QSv8TWlDLPRoQrFMjryCWMkELEZizvuOKDEbl3NygwTr
Q3ZurpRDdps9kJaQIQG0nK0EyNrNrl98r4WTwD/09RjwvYaqo51D23lb2nk/w8P3hj7H/xcHMg3g
nw8Bcdjl6BbXkWqrdrIfUIiviSYd/U4GTGbP/Er5B/lYSu54/AupOLgBf03+PAkX30Al82ikFYMc
48/UiLMs2HlbUtOrbufCxvz5hQ0D/HovzzxHU9ucotS8HchJi8MW0dnWei28G443k7qMyLJPJHBH
Miyl9+8fvtWBcOyQ7IPnAVKMtwMpZS8L8hlx3cr5wS9uUkmhSvryvpFVd2JphsnFy50hLoaRBWaj
DyZ7Atot2p81R7ae4vJR7K19uhUcrV+/F8YWvtrqYLUnz0fS6Ma46131eR+74LRt4xtdPugdQwxz
7KINh7k+jb9GuJhGS0wQHg9YqCqgM0e0HD/41PZbSnprLgwmDmr5BH3QIC92nagGUxfOLGkWVsLo
S8tDoK3vw605XFuvSzuL9fKsHNSKyavMAhhW0UMhNa+aOjoeoMtN4oOtQS3WSzWFTpPL2ScFtD8O
n0QJ2JRh7hR14625ds8YhCqzlJ0FI+Xinql6WHt/sr6N5w7CaP9m1h0Uj1uUUase8NLOwvmrSh8U
tJ0SiZ0M2rMCSPyoRtwUV/Jd/qITFLmqvFOPid3urI+RHe63HODP62Xpgy+/wcLNG1ynRhiE8GM0
vQRoMRS/1FQozmDmpC95WcrnTqm0fREI+c1UiHwT1adFNqY5yxi13snj4iXzxOB1oOVuL0zKBw0A
9aEes9YBgCfuco2+ET+VmpuUNDRJbqmiBU8Y91NjpmjP9FNqW3xyGKskuAETnHxRY1k9poU50MfS
ag+RAr6G59h0awWV8JhCxW/HQl8ek1w3PxWpnu9pFM5soxX0HTkJ4wRmGOFy5GeucrPId3kf93ZY
58VeAqo141xbO9Ni5XaSEEURStC5HeTMnxFxL6iDR/VNNuQiSPSoos1Nk24yPWicMWhEWA1UywUI
N7miPPTarvbryg06TXNpulf3UlV6N1MmC2fKpP259uHLamVd2b/vJGcX8dui0dKP7gxPO1gB33pi
cFt1XgkBRRd/cjPmqU+PTefvrKl2U6s4mAg8vm9xNaw1JDROSfZIqmguTLZTWKqGwtHrzwA2nPAM
7FFzvTt9Dw/T7RZ5+dpldmlt4SMlNayUtMdaXvyQwHbr1f9cjYuc1cV4FmErpEhTl/Q8WMXJ+16K
0nUxFHsfJof3521jIEvmoIDGoaiQcfYjnXXj9KjXW9fJCuH9m5FYCx8i0RAwxhkeuIHgNAMIQuvV
vfBRPat2aXunKt0VfwwP2ZMFy+HM4thelyAubHpSd/zx9P54V6t1EAcDWMV9Uj1bzGtNA/8YTcxr
bw8OfZ9z9KqfCtd/lGwY3exxhxbNX3nQXhhd0jwWCXJ1w8iDdlKNuyr17jUz3g+D4OqczvcHuHZ7
X5pazLacZo0VhYwP5Oeexp1zIokOYjwbr+bVC+jXNC7zNqERqHXWcQCsNqZulg8PfaZSiIymU6l5
EG3IP4aKRinPEx7eH+DqHXtheRGUe3kv5klCSkLn3DWdd8hFqFV7nukQg75vavVwyDgxCZI1uhAW
t2xB/1vhqfMpt7w9NF43cjxsXOSrJhRRQp+IXLu0PBxeIXpmpHDBFnkU7rqkAWwjPb4/jNUCK+Hq
n0YWd2ikFjB2CNQp1EP4IFi77ppOSDu5CxyAIj+SW+kp3wdX4nGLqHl1qS7sLpfKF+o2LgnIuwaa
oCqGd8I6J5XkelvCC6slvMshzvN88YjpNTNtGCFDvFfPolsfPKc7a7elA7DnnO6ND9OH9yd1NW10
aXERwILQLSVattiHN8Fj8l116Qnd5+dZvaPfH/Jzc0RH01WvoyONVx/SfXMf7rckPLZ2z7wAl6OO
mqE3pJYXD51B8hjbw7glYrPuMOl+gVMFjjmyZG9tKLJQa+nI81A40g0fuLyC3elIkHGHKl+1823p
BqDohhfbtLoYmaxWYgRsfxYHUQ/6eXKMY3gOHO1WOUx2ezL36Z22saKrLg3Ot5lOEtDwUu64KEUl
AqLPZGbfG+OFFhMj/hJ1Z0kRHaP7o9kqTv1/xvjL4CKI0CpfN9I5swJa+zEmmk7s8JjsPccg5Sgb
x/E6QUE83ZBLX98zv6wuLsBSAxGtz6UXfdQdCUz8qDUbfnP1DqJ4SOXtpwDcwoRUpr3Rh7hoEJa0
tKvVAVIQcxeK2f79Q7g6ll+GltGL6peBIo/zZQ4nTCmBC9Q3NsUKlTjRy4WJxX3aGKnYtjUmapf1
Mc/NnX9V2vS+p7vmigNHVthXnMEFqkVquN2KHNbdzCzfaMJaMIsqvz1+ZabRwjQ7NgKns3HXPk8v
4w/ty+QQuICspUloV/m76IlYG06PT4ObO+hln+jztt+f67XjATJNAXJkQTG5vAw1M/dlYOPzJTLL
pAiucqhP8uaTc21JL80sxqsNba+P2lyAghhGoB3HijcOwOpdcWlicR2OYuD1+jwSqIqe+ydjjzuz
+73+EjzMEajvbAXZa+cBzA8qInO95jcW0ALEtCaEcDwaZvVYtMFTPpjXulY9vb9C62ZAOqvomUI7
On9+cRtMUg43cUshAz62aXgJw2fReHzfxNrDzhR/mVi4ZU/Tg8RKgO3RuLAX1E+VBH/N+L0M/JsE
+DS0Zc77Bte3wy+Di2dd0tDwFClUK6YOcHTg5R+8SnT/dzYWfhj4mW52mTXSUBxfVzTaqVazYWL9
8PwaxsIj5sg3SxqdLDYw1xc6iGxfCuwyeunqmZkLugSvgqbjx/vjWk0fXqzWshohtLEs5cVcjbiW
Wlv9kTk8uBxvP34Bl+NMZyhRDvisv+D9L60uTrAYyWVglOz2uqPfUIqBolM9hJXm/dHNK7/MMVya
WZziKimBqeTsdhmeAiDmxodCtJ7EQn8sJZiOjGA8vm9wdStKMrxAqqSJ4m8OMJIbUpZ4JoO0kKZ+
mYa/ZADAlq6YdJ8tUxhwEkx6KRHzgI+yQwCC41aGfDXkQPnlTxOLrd6k2pSrxU8nbh3Lp+Ex+Vgc
1Z25M1zzrv4AjZpjbrxw1t2tBKcuZVYeU0sIhp9AEVRCeGTDsOGmt7KbON3niTDO/yrvgp882u8v
1KofvDC4GGQO+4AQ6mBWOvhFwyH4IJr+nayOG/t8c2CLQ53lfjcO9L3ayt3QHpBgO1Iz3knn8Nq8
M78o/w066fUTTT4OYUyJ3uSl0iI1U9y+kuNHDpHs5M/Wlzl/IYAK11tbfqFn04ncwN3Kws5u/bez
JlsGFOCmSpF84YUb8sB5UeH2mzw8GVV/FUkBLJD+odSijbLwqilVFC2e25pu6Ysbxh+1zlfRpbCt
3LcbEbJS6EE75aDJ/cb6rVkicw6F+lwvEpcpjNTzBpg74UGq8ydfMmxvbAC80VdQfPqf78dLQ4tn
cN3XIqg9WrehQdipCZx4Q34Qx61geGs8s/+6uP7NaBJr0WNvTLlpa3ROeuKTGSJ8HG5xgK95QstU
VQIBEczs0hMabTpAd8CAesVI9rC3w1BcV/fvz9paRpd9IGmUJg2dlojlpqs60sVzkTu7bq4VZzoW
R5guSdLBb3nYwl6sDAljxGcgxRQYwBfbrlep6sNCBZd0nNqhClmOuLGxVy1IPC4hTzco2i+uRSoK
aSdENG8b/rPaP0bZ5/fna/33w1NBXwXPhSUsSKwioPop06UUX2Ppqm4/vv/7V7yqymr8+fsX318v
vEnvKHXA3KBZcLim6dcwE3o7Qyir2Diaa64VYyZ4LTQaQe8tXLgABwjuhrPZ7E3ohpGNogNTsJMf
raPY2pMMqdJuy8mtT+Avmwt3LkBcDN0DXN+BcJP3j/qWUMn6BP7X75fERTYRHg0LPiTGJHYJvCuv
U/rR8oO/NHOoVGg6t4RFqPLWC9RBQGU11Vkmm6LZ+AQPmu3f+PmuB7CxM/eRG91spRRWR3ZhU35r
s1GqZoDuiVspLU5V/yWGCtXgwf/+Blzxb7zDf41s4UbhvRIDrWV9PCvdy9WzCn2Cqf5IUt9539Dq
RqC0iqo7SEG0BN8OR8mgm7Jg1+b6qehv/ax3GyHR6ki4qRERAfYoLfsNwsyyBKlhJxgQKFXBrQ/7
bCMdc2PDha4P5JedhVMboAmgqzYW7Q4p46GFx0TZeEuvBOHU2lQuT1qgJHGpw2h1ZZmz+owkLeFZ
66NuJ4vGc2llN6YOoaTfChtudOUlNVf3VAJkmRhveSuQda31xqfdPhWaveXDXNLsoAykddzJ9Mew
tyAPPfyF/XBhcrEfolaV8rLCpKWCUWhoyEs3Fmp1Q1xYWLie0MrkNIkqXE/XnruoAfYnOMpw30jl
xiFaiyC5t+loBHth6YiSvN3co6zndRT99A+9K1AG8F3BNQWgvrtk1zvFbXOABThytcf3J3F13S7s
znv1Ijppe9TWsxC7A2R8aQIBmppCT2XF6QchSj6HczdlZhquSqn4fcurk3thefZeF5YLuq5lAakz
O88gY/mcmldCelXnW7jcNTOAcjXuLZ5vyFO+NSOZ/WAaMYc691OYqT7JxrTXoKYRtlz8lqHFTOaD
Khdmy/ua5nG7FdrTWDQ0XhXuAHvC+1O3GoNJkjrra/DyZWhvByUKWQYqEA+CQHhpa/v6AFHQQX7J
bjW7oC9qw9yaw7o0t7hIAj9JAr/C8yrUNExBdn3ZP6H+MEv82gncq9V0NtMPhUcGTbxK0OPzQkh2
2y1NqbWsLym0X+NeLObQVxp8ER1XgNO7yL11tgXtp00gcjTvJnKs0xlh9v2I73Gs01aqdXPaF0sM
0j/2htlxx0/qec5PxrZ3NA4Y/m8IVq7d3pdjXZwPLdJgMJt9uKh+lXrIn5HRC1/eX9lVGzJ674gd
iry3FrH8BO6mH1VaimfyVyi7IZxzwnIrJbTmY0B//Gll4airBrLfUmH75J5+RAsYUn1IIWBBCc5p
jPpnZe4pQr4/sp9tPYu3MQA2khsSAZfxWyMutLySIZQMrXJG13+O4b7+CouIo9PBj9CuQ7JomOur
Llm+nXweXpPNJvWfpanfvgNfQOehRI1geUwDLZOtKkIbadgP4U59APpyBxn0l3BwJCdx0oP4sXWM
s+qMe28/d5DDW/sFYgTf5i1l/4VAmniA5uS5aKhSUXvrNBQ98KHQURG90pv21i9i00V3Yeu5u7LY
4Dc0jukslwy2560VychapaiNORUyXP+qR2wpeP3sePltbgk2UECT4JFctnXJpTkCiOTiyn8018kJ
0AhQ4xv9Zy4rsGfh+O5Is7e4D+AnO1XonnNKZ3G4cFNpdcXza4CqrLkhgyrM8u4eOh/tEpGJtdLI
IfW+i0UFUheow5I/Nnb1PHsXo0ZOCcmPuS96roRqv+1qaDETrYfSjhpJdW3ccVvb9UH9qh1HFyIG
ZGXTa8nVzvMGokf2UO77Y7V//zssRvvbV1g4Qak2xbEtstpWpts++Ngqn8PqrmZ/v29Gmr3Ce0Nd
+L+4kmRBnIKaF5No90+SE+0FO76aWRd0p3PjD4o7S/np4m5zb20Ncf78IjQJoaXSJpVZTk7iYUAs
OEeFwYZH7qA7kCA6mj08NG7PmzdxxyvkdihORXZxvX3lLN3Yb7O98NCektO/jUyELX2Mn+Bk2qWu
BJGrE58hX/06g9xhhjzk0JI+yNc6pM/bD/D12aBRkxcLscbSi/l61fhqCJWxAedRaDyWImRInR0O
GzXdn/mp31Z8LpGhy0dFU1+E2zKN8kkx76zoBOvMWX3o9qPb3saucBvajRvdQSbauPIe/hiVAHm7
rWpxHf5zsunLRkoerCJ1wbfrboxmV5VhWcORH974sf7MDjyZSf5J6ofD3opfCzgM3c/W1P8oEvOs
tRD61GKzERgvPOg/v8XsouX5RUCW5e23QHYui+HQqW2IMqELREn5RwpuOdXqXdl9z8vbcPyxcdbm
ePG3mf9l8qcO2sWGz/Jp6GBHq36etfq2Biyj3lW3kOM6+T8v5n95w6ZS/2RXeUHqsgr9oFn88T9u
wpcqr3HM/zb/2J//7O0P/cdd8Zp9bKrX1+bmuVj+yzc/yO//T/vOc/P85g9u1oTNeN++VuPDa90m
zX/xvsz/8r/74d9ef/6Wx7F4/fe/P39PQxi46oZoq/n7f350+g5tDBkxdsyfzDKzhf/8+PY55Sc/
PFfP//f//PG88kOvz3Xz738XFPUfyG0ClqV/QLbmO+Xvf+tf//mR+Q+DIgL5dwvgG3IprGEGs2bA
j+n/IA+LQJwlIjRJj6hCgF4jczN/Zv4DaAA0Yqoq8wACNGf9/b+m4MM/t8A/V2edCmf5TqW0Qds2
lTCLUhsHZFkHGCoIaGRz3vducYq++1dBcDt+K+2581Dcm7ID2tBC12Cz5WbZXwlskBQt1Xq8g0Ws
uhSPT4ZxZMawrN1VaKjH544KGdc/PT5bF8BS92+2ZZBaVrnTYdDllfX2CE5REaHhUfq78ewf50hC
OqBPT1Vsy9LyrMskZxRaiSyRtjEec4toSY6LPh4z7ccM3kjBpvWEK/JxC12rLxO3OjkZ+hHYGjRT
onu6POCxN+G8kxJlrqozXuWmkZ46qyzu1Lb3DF77jdCcJNHgAafE2jcp70v0SQThkMqREVJ68Zor
vxjyH0aR+eepaIJ6P8Agf9uq4vBFELK5W7FtKnVnjaa59zxvUne6H+rIcqO65lZBLx37pM9uW2ls
HorWHx7SxILesC1h62rMJD1WbWPdIpMzV6+M7rWdguwUdJ501oagoW2jVsI/hEIRboIaQlktERCK
8as2SR1x9MqvxAvtI2yjaFwJHlRkjR+oJ9+opeNMRDBzZgWSowVj+ZGUEUTwcRK7TYe+oIkI3G2X
DOaNmHQmZIUFqGN9yM4xwgkORGboqOZhifAA8jfzDCptCaFf1SFpCGHuQUxF61o0Bv6j8HemmKuf
0KSJe9SCKq1w4FIT72OYOMtdE9bjtVXrHaLIkX4oe7F+VupAPMqV0u0EgxENEjRtIy0OpA9C2VXU
JONxH3n/j70vW5KTx9Z9IjoYBEi3kEmOlTVPviFcLptJEgKJ8enPR3Xv7nK6wrl7X58/HA7H70EI
pKWltb7BvFng/FS4qMFZIhwL9xusHvpNtdgSwjnNB+kJkn8b6nFrA/nCYluMGnqcEAHfKL8On8Xk
dPWKDdSSAImAS0HDybtxZ8Y2pOqDJ7j0pa+hP6m1aKFo3qQ6aeERL090MM29ZnLAjUW0wQ9GBXs2
zJl2ruRdZPcTdiFkKXB9HKeHLvMKyLo3zTu8/1Qe116mT5DoT6/dOXQPTg8RYcjVd9AUhl0Z7Ptg
EpXFHZYtiUcPuMlIqKYccL5n7g7qwd0tM557COU43dczt7+HnNRPAvJRWeQN3nQLl7nmmoS6dKDJ
KDw48BEbDmVc0KGPq6Ab11NZN4cAJLc9/OF4UlkS1jjMb+BpxAxIICuI82Thjs1N/9qaprhuIKDb
AT0mBYnhEyNOeY5aFRL7GpcMTX3YKnjWdxvK6BbE4zt91NNQkyj1GBQah4qB02pbpGYR3KO4iLSF
jmkJGxi4Ukj7AJB4fy2I7osY4oPgR7a95cFEoITS4OC3ckPrBmqwKsj66yYnkI7ya8FcqMlnHX3C
lTe47Zjpk2yG4yWpK+upg7zus20yWJ4ZKdMY+ozBFnaDi62fGMw3wCZMt3OzQbwaP1BHQOecWyDC
USdxcBOEEE05PmZFTVnUuE7nrAbQAZ3IBy2QgSFDar7KNEu/QVeystcplBwJKhEQT4352OlnVLLL
d2f00aKFT2/6piY5JZAHcmETUbuP/ggjXfD64bpC+7re8LKG6C5EYGDXxTP/oIyc39CJJVtndBzo
8xWVRNwF6u6eQpzvxEMK+USoa29Dt5qvO5bCtCHPQ2hOZegfrysZZvaaekXzy0G1DY3+bAqsw1RT
K4uUUyAyGa8s2l3u9Y2/8Vs6NitY3vWwZc2CK0UGCPkGPRXfCj9n3saFGCEcJwTv8piAhzPC5N22
yijLKqDeFKQ+jrAHMHfwGMsFvCl9mAP0Wpur0i/Sl5BCchKkJ+bHZQszgzVL4cwZw/2ouoUIuvrp
uD3YuCCfDXtZh91+dPmiGMg7mBpXNVB2UCgT7dU8196LphTWMWkJyQ8xVNkBqlHs3eIoCgEcikAc
VWhhL3qo4Dp6soe0CdCdzt0AyEcDj0HGjy7prV0/NB8677yGG19tbRvi6xzmlu3sQUG5YNvWofMW
thL93sAS4SC1m24BuKXwjRIgL8N/xdsZJ2ygY+g3xZtyWHhTwi0QSpy+20IegtmwiCKKWHd5ns7X
NnySMBkmn/OGNElB0xqOqIXENYUMJhJ1OEHePw8zOKcFFZzQIMwAiyAotkGgyFQJgzD0e+t7FDEw
o/vOc+rjAEX4u7Eo6T063BTkNumwa68U3aaYM/LuDg5smkcEH8m0iftgbu4KX+sfELQrXzLPrEEZ
AAKPFU0NBcfO2tjjPDy7rLnmtVNvhxqV/SEP0gP0qNU9cgK4NNaqu8qKab5t2qA+0o65q6EHt2vK
iHsDiIJJ3MKV6arM52FThlPw0E+Fv/fzanznltvsKmhB30MVH/5ekwe2mJW67JQzS7dRgJWzL9RA
dimesIb5AbV+FVRCj0n2HBcc37YeIV2dPZCqVWs2O9O7DHCKGujhH+2gh9ZnH2bZHhqi+DA1QtTe
nzN5U5kQavWpb34ynZu1J+HD4cxwsDRKObd6CrIbivQmGtoWvrx+M2wB5Mu3pLAX/6p0CqLCh+h0
jGZYWaygKOltCuAxwFspg3HthYO8k10mYa9ImhEwV13cijrzNyLkYwx/XFxFgf7i79wdxsdyDqFv
G5TSwZVRufum4AXgfKFE85NDlJarDO4qPmrLEeygDISDSwhh28bRUZaS7Ad0iPnOAx77Foq5/QYO
BeAgwaahT8CPaupEh3C6kX2Irzgz55RPIKFEqfLsOu6ybLyyczatXWvkyZwV/kOFAxz2Y0akGwjl
orPHHPpdlVaPNqzPYWuqAz/bwbCdJh3sFR60T9Uv0TT9A7zVbbPmUIs7hZ3drHwYFSV2kLmPQ9uD
bdk1aRUV1oz0VDl8zmNDUwAj57kjp67taji+iWKD+OLfBHZvHQB7qt4zNsh3Rnga1Wpgh0Lhy1Wj
Ay8qtTCDjEP1gfcwOXWrwE/Gss2u8qBXkCTn/SPNQa+EgD4EkV0xUejF9yMM3wuP7cJJBQgRrLKe
yaTZXZ8ycppUap0s1FrhRMCcuxFh/NlDMrZJA9K9pKa07yfZV7el67UJd3t+65MGRlpBUPlObIVN
eshHMh9hMuY/Q4vY3FOEkVtioNysJ252Nk2Dt1pKhSOtNgCve04ebGldVS9WDan1RGUGznBlLZIB
vnP7rGfimohseERawYJIqnwx9QDY7oi/ncGmqiYQoQL5YaVpJ79bdjo9ZGAz3YZTFn73m17eDkVm
9iRzutPUt24Lf4ZJ/eBF6D4WJA/iQBD4rBW17u7GXAR0RduGr+aq7t41dwQM3b0QWiIwyUbYCIsX
1/hDGKWuhGS91vAPGrSBvmcK581D1ZdqJSkccOBmAx9tHN7dj9CuxB7Y0RmuDNqRaPsQQAfGZvQP
nZ6nJgIjnSfDKMb7EgrcW+lC20MNBs2RQMHurxwa+oqyfPUIZqwHG3uTpjD7Dft2Rxe/AniwVk7i
uyOTm17ZpR+VpUTlvFeeC1sgTte4tFtb7sDjNhPVfkgLcRDYFb8oeKtXrc1hFTWn2TWrqXs7zEbd
+eM4ilUNaWWIEQe5hvgwoojHYJHb5g17zUvHvLoZfGNhgU3wNhoiurUpbDAAEfR3onbSw+iJCrbu
XnbvuCEMt1nb66iCe/GbH9bpkxOM5EnbXfG99WtvE+i8ubGMZk+tRbwjACTeHcXeQ85a5uR+Kipr
Jzq3Opa+JleNrPKfTkg7OKqGA/wvP67c/7/+gPoDdED+Wn/42crv4q37Uf9egfj4a/+qQLjsHx5B
gsBQavAAqg1RSvhXBYI4/1g6BwvtArACSEP9uwBh/wMQaqCzGFtqhKEdLoKk/1OAYP8g4Cjh9/AX
PcCsoP/wXxQgzouEuKvhwdBLwT8KpSWUNX6/mruwO/FTSEBHSwsQJ3IOy5K2HNb8IUxgY76FV+S2
Xzsxe4Ln+JUrIE56WX74vBgBqgWQxihFoAYCnIjHzmt0jqtVM4QvZFPdeVsYl0ZDQhJ3m11sLpw3
Hc+GQun/9wk7CAqwoaphxYBqaFpcWfAq2FvrFoVQg5D1Xxc/CAOKFTQrIAlROEKmc1aTYNXMsQXD
FysNRDzPNtqdTtvBL5aVMa34Tiv7aWIerLYQFenFZvNZLfKP4c8+MBkDjiWG+eo1jmlv1W36bQ/K
HlxUYCT/39ZaF8lXNCY/hG5RcT2r+IK5n7HeT1/KXbpfqp7eZqm/XKryLI/8W3n1bJSzT+hZQVm2
bvriI9kdg1frosDFH4Xr3wc4BxnWVqhrS8KuFRYHWbol111z4UX9UUFCwe3zm/oQCv9UIkaH02lq
kb7Ye32qb4v1YFbqF6x9wc2WG+yxTTetPgWnf9UeP8tuL+/+L29tKWp+7sJ4lk2dzE5fDJSUVZrQ
wl9L+8HA8qgpHvz28e+jne8z8Ad+n+DZss/hb2Mtnnj8CEWXuFqjMX1i37DJwMWon/8+2Fffa5GA
dVFdXDQpl9//9DI9mLYF1Wi9WNTAD+4KdaSoulTU/6Ntg/l8HmP5/U9jmJoHuBVYL5Wn4tDsuIIf
LU2h6H2Bcn4eCz9eHAhUUNcMPrQcz/aQcOTcDnb22uWTfA4Vbza+gTI7QQF9iEbgAu5w/4ZJo1vj
082qZSaSM7xotQr6Cyi0r94rJKPRvaGQx0Z4/n3ODp8cT2v2UjW/AnIj/Qda3f79y331VheoMNSi
F5EcdhadfL8ZJW41L9KpV2NYxy0My2F+EuWoNvx9pHNSyMd7/TzU2SKBj25WwyznZYiHtQs5rw4O
6pC1AoA8gr7fqrqHOW789zEvze5szaRyToMpDF98DwVCVEVtmFYtzjKud2GgcyTPH5M762taE/P5
WNEXmIHvc8h3wUJr5yTOSm/Epoj7dX5odt3DfJWtLkHKL83xbLlK1g0zxNNfIPgCJdWtTcfIDu68
7NL3+yroA1FOXSDoCFRbz+JJxxpLi4K9KBg82ezRFpeIEl8PABjAglB07HPYAYGriTFd+FI7cC2x
2+IZesAXZEC/GAJY5ZCFmAVZIN+/76dhrmWrZ5S1yFrjkpyicP73BffFhv1tgLOXBF4VtMEQ41lx
x8h1zb/x4eHvI/xxcC18lQWgHITADSNfPOvlTPPQhXNVlpH4pb9bIulueUJhYwvbpah49Z/mb20T
2Ze+/rJ+Px9eHywZz4NZAnJp+kdjp0L/LmQaPJmq667HlkK1F0XccZD33JmvHTNt/j7N8y+FjtWS
XSNBD9xFT/Vslii5wAezR4WyyZV9V9T5rTY0f/37IOfdv6UvhtwQRUD04SDS8qFo8elMgd6Gk3kB
RmlXiQ1D1fSVABThwZ46hjfN5N6N1r0f52sLLkUXVsqXE/w09Nm2halaVzfpMkHWQ0Wpb9TaqCBM
LszwLPv8mCGoLYCAo90FubrlMT7N0ACH63YWzIrkke5pEcOsbtOuwSPvY3fbbS+Mtuyf31cJoNKf
RjsL8QqOw2HDMNoQQ8ThOLsf4y1JKNDz/7ceKtANaFOj7Qhs4Qer/dPs/FRmNA8xXrkrtuM9MMax
Xjlxf3c55/0jLVjWyuexzubWi6rJ8CdQ0d9lKDFHCzrJrKeVBjP+Yh5/HtSXwQJoCBPEQrhvnJM4
qkBQvwkgiFos7ue6RfcFYvbwZMJ/Gwlz0Qvwwq86xEh2wIWBzweSjXMOL7wM7Rm2OHlkee5tPU6v
qHk5KxXmx9qCy5w2YSRmWEg6BXzE3Qth+Vw5ZlmlyHEcqCYvmQgOmN9XKapxi+eeWe5Ido4OkX/n
pNdwFPIhRLg0kYUfACsCkfj8CqSWFFJwly5OFx/hbD8Gs6jLccQjuBtdbcP5lAJmCZmMRYdz+NE8
kPpa1QegceGzcilNOQf//Wv+SPFcCipScB7T2xko7p4Ny/xH7JuaAaki+u9LMApWITzHyTO4YmJH
Enhbr9VJJNXN/CSdbVGsHs3m4j4+P8b++T3+8zxn52TrqXbIs/GfRQk6Pqqk3oTIYsYnqBuCKXca
4di1uQTodJbT8Sx8LKkulLPB9gtBzvx9GRBoPaFv2OdRcOW/oGnQgDUAP9oX+sM9km2RNJdW/Z+n
2rLu/j3gOYwArWE7bDMMiHUH2GWxXeRfRAx30O0c81O5be7FvYwvpWyXJvoRaz7FLbhDwtC1x7jQ
LFpBRgjk2vy+inkUburEfr4kkPT15/zPNM8+Z2/NAyUNlledjzK2ZHmTZs4Vb5m+lAZ/cQD89kLP
8p95qqqm6TAxs6IbVoBQt6S/4HvAXQ/KJRd37RfH22/jnR1vsFF2uDSYGd+JuwXY8mOO1anHFffS
Hv3yHQKWi2IiNC+AFPp9bXauC8trCQfRYSxzN2KuDsCcD30WZz3Mxf9+kJ7blP0zIHwa7Swg6ryr
/F5gAw6xk8wwpU4jxy8Tsh630I2I+HdvzX6VWxfqbt/rnbfmd3YC5IMb0e1wLF6762aHRqWKLleY
ljj4xx799GRncbJqXJOLGk82B54DZEz1gFbED0vkO51Cdc9ULYtnTi9hKb/cqQBKoT0CfwVoHf7+
+lHqd4I6RHhu1lUD8bJnKE149atWN7BlDSGEeQL8J2rQ7UPMXgTHloulC2aYRADJ15MqV5XqgXU1
/wv10K9yAx913H8/3Vm2ypyg6GXe5VGFwttGJXlSAASysRMD+srFMPnlov802tl25kxOEPfDuyh3
7U6s0fkHfhiYDGywi5W+Lzd0yALUzoFMh57h7+8dpLsObav2nxs6BNjf7Dw4TovnbAQEPbwL0UoF
tiOqRFStU6jYT4k68W3vXlkwCtui4loVq5lH0/3Yv6kZ1ldRH0RhEE0uftw448r/VbxYGteZm/6W
EMT5y1Ihf9TCPs6zT7M4W7QF48IZnGbZTsO6G1cC+0hBtROp4ozs7eIX+vIg+zTe2UEWykGzocJb
Ixtx4nqlknFrom61sKluFuWk/7bK/M+A8Z8RzyumJcyWJ9fDDMmG34g1nJaTpZgp98XFSPh1qvRp
rLPVXtFGd3mJ2ek1mmyDfUeelm8fxvpoyGvItyIgSQ9OGmqplz/mF6kxbHH/vSLPy6i0AuaNhxh9
GNuXsXfWaOzHGh7pfIz+HoW/uGojPUCzJ8BNG9cn+2yjFTNkiMSMl7r0ZiwCF4wap1kH+NDK+2Xu
PHRqLjrFfb1WPw16doRqf4Ytb/uxVp0ksO7/Z+1o6AN7+//FxebLk+3TgGdnaMvKScMweMl8hyee
vcEr/KA1ju5szSA81gag1/rHfPo/J5qfxl6e7VMiNA1m9osRY7d4w4oBkurBGWMFB0pkm0o8O95t
VUYcMJHLL/rLk+zT2GcnusRt29Tlx9jmOJJYTF7ENViq3xf6IYq6Eb9TfBdYj7U7bvT15Zzi650E
F6RF4p0wcNZ+n/4sutFDHrEssH5F0HRbnoYDDoO3PyKs2wm8oyN3vncjgEPhUnphgX95qn4a/2wn
1zbvgpR+9OLqk0TccBIB2fft4r5iJ4D41fBBtX6Rix2kr+6b2Fr/mfnZ1ip5U4dZrv4ZITsUSbtE
nurkf9Ha/PIE+zTS2X6ymwYoQgtzLHfd9yXwL5mB/wusplW2ulTV+aPI/XHSMDSVMTVUMu2z0SxQ
p2wQPwCaSNLNt6l9+ucdDgjCeflBkkX76NJ581VIXMqyED5aKBZ/yLQbaoqwmfMIWL/mmQIOu5qB
2dijZkvWdNbl+sK6+SoDQZMYXpZoqkMy8Gzr+EFJvDSFbZfHH9QIHLJ4qB2ISfXdPbxpD0Cd3AQS
GrPekx9eIkB/tWY/j32WkcyDw0vCMDYvjzN11oN1DTxdacPX+JJLlWN/ION/S3dh8Qy0DgqE4Bws
zfHfd6jsOBSJjGOivnT9KoFokHFjN5s4opJF1ZsUbfOjZvlijiK78LurmwJtex2o17GdGih6uuVj
h59R0s5qGqxamSq5QnFHPxGvCx6mphudtUkL14tUNle3VtiqcJWndnYw2u/LCFwI31sFaRDCUgpG
13FhgIBFUPQMjlzVEXJoClW+N3XKdZz74fCQN3LcBOXsujFnDqwmpV+glapQZdlmPBMFLNj74IXy
yv8110Mn10K1Yjs5oz2s2zTLnXUVDqbeF56XP855iucMx/mhYANYO7ycehL5sLzB+V42w5WfEe/U
IS/IVtILy++zR2sBiRuAQyNja3ltW9345GlP1Fcwmpn4ygAnxSM5FgB6ufZ4dHiQbSzhtsWajD61
4Ko49rc0yCC2LPHS05UlM9vbwqZdwzk8K0kWOb03XE+TTcrIVMD4rjp7muh6GN32Zi57/QK6CaCm
c+qGO1CxpvvSh9X4ChVKeRrsoayiEqT9dw+oeZhOmRGQ60I5VbMmPcueMkKruwzuB0BVac86zBkK
0gANTHClMtC7tgN/eFD51G4KWEymsQ7D5i5XXXHtA5XKbmCeM4WxJTr1lPph99Pxeufo+xN5K/qs
RWd7wgYBhLa8zYFTqiLaVlgctR38slxfIaHuUh88xEpZN0U78KvKsu13mTceh7y9gst3ZY3+dg5k
egj8Ud4BTR52sAIocOvuuVevAmsEpNYK6uGWEae44aVc1BAqQb77QGdBBQHLjFoWXenQ5a/e0P9K
e8s/SGbkyniF1cQeUd7PQAv7h1Zluoc1Pdt4YyPR8S+RuHs5ve8n7QO9WgTsiYeeBhYVStYHaPUE
By5kYdbgv8l9N5epG2kUuUFZ4OrFGoNyH9ABcBZp+l7GYzY6t6EOxWFofAjxGOLIR6Xm+b6teix5
ldv01c6zAZ+vDrZQtoPp7DASK/Lgs3A/ysFaaB9jcRsIMR99Ezo32FF8W1RlgLjY5uy+E1l7LYrq
wTSTTgQ0RcKoMG5vrfU0GSfx2MBfWwjXncK8KV7gFuftnbwKrwEBbCDWnnVdPINxHE8IiLErvHrr
KQLHoSazhqQtlTpZDumvQpi0AIJNJieZfHAj8tkrVkHVI/azPITVsAeKHSFKAeDrB4l2O1QSFCUs
gqFMCosHYVcwXeDNaxbYgCMXXsXuvd7W96wdptVE+v7Kqgpz7HxVQzGgkeoxbJoAZurzOPzMeode
ub0/29EET4QpIqSA6IUaWXuC/0R6rcnAj60OYE4Scqiqa+B7X7tZA+7KK/RhVSg2gvjVzajy9HUQ
IUkqOoaboWyanRhSvXdmWE/03B23urUcgUWlMni4VDlTWAAS0nu1D2ApyC+rzq8YjgkjAB6VIbqw
2vZ2LFTYMJPDX0foH6i4pqP9mlVFv/YsU16xrPF/Vm5KH3ImGdZwLvoh8kuBKqBLhXpQIQUEOXSm
txI74WnWdf7upbNZAWM5FHCyGL3XCUl9H6FRpq/GbG5OA7y/7kxNp6vK7Sk8IhyZ7agoyCMrbHeT
myYAI8RRToOnbbL9NLsozPmyZKuOwrBslQMw8qagbISo9ajGDGoN+qeo3ENrWkgOhvpdG3flpQxL
3roKrCoO7PItAzS4mUA56ttT6dIVCyCaOvGT6JMGnTSW4T6R1zik1xYLwfzhIJzNUxTk3i/Lb4H9
pSqq2wz+T9Az1wFiXWPVeBlG3/vVtyFr9h4RR4A91zxjPy2OrB0LyQnfLS9ssW08bMPuyJ0Fdh0P
rfMUItOlgLrb+RAbp+RAu69tSfd5M1wzqdawDohEx+N6prdYvkeeec9Kt3v06nYmNzs0V4848zYm
C6LSzm/VANg8WBodb6AUnN0o/+SA/WTRPCH0Gyks+J0sbKdTa2A5MuZJpspr7g0POn0GrQSI6+Kb
MzynAlsKCth8fOUQGJ+A+pmKn0CVRoGFskb+5ENK2rVFnKtXuKx+D0SVFADypu7JBNdheOjFLgDW
HmSX2MPHKZsf3MfKHMunru6CtTVasCcAfSkLyBvC0SZg+Rq+LquUASjP4dQYZL8UmLjC+OXK9VKY
fbUpSlmmv2vZ7K9CKpx1V3bvtSjyRIQA77TtdtagUVkZaFXpqp3f5nbc8nwBsBJA3G8MEKLoXhpJ
IsI6qIyk72UPhgNAJRCMsH5Qo06FWz7h8lWs0Vdeo80FQ/IB7I+4tIn1TauwQCzGaoVx6Q1kdpqV
E8CNl0IFKyk5fbRVeNui6+8ULRRv8lXP7TWs/47Cru9Tpg7+6OwGWd/6xUPvexvKyqTyxJ3Kyaqb
gQ/X2aGTAhKxGqBs8G0CSFkikbz23GxNU5ARcvfJb8hxGmiC01ThNcm9QwDtdeVOpuEmldNOWf67
P9rAec/kBoWByGudhBQiqYfp2pm6bbUQLsYBvDPt/NRFvpn6cRcoeJq04tb29a5sXAtvxdt2nvbj
RqXltoLy6oln8n0qp2pTlnTlZsrfD5zcI83cqb5DJ0Y0+mWeZgdyPvk3HNhDxAdPfQ+1fVNodpOh
k1Npmfhlj2kpmIY3Fux4MuTmSFyp1fkrlUuQ71jrbMYQbKZ5TsnTEOaHoGgPYT1GEL1JvDrYZ64z
r8Ap0PDOMSQq3Yk+Qmkv/zEZHLtydIqYDc7PtihQCHFxzsnQA3bN9qxVCwOqePYJZOWbHHPNlHew
OIRqXQEcimwa+pgWMM2ByzZIyq0LuW1o5CQgLMQyrFhkDVps3b4r9vUE1cBaFjwGlQzEE9/HERKE
MU9LUHdIug8Hb4jCJgfHwOHxyM2b6MQWMmPH0KglcUGEIpbVRH2v8HH9FHIL0+TfjKmxEtuj7zaA
+0fKHXYkE9jxVA91GUGVanyzBaMnTCdHakJnvrfLai1Trdb2NLdRbkJy9HSpfngLBY/a0rvxFlpe
+sHQy3JwPeIaLnO3xrP5Tb6Q+eDdg4bLQvDL8xrCpqIE6w9O2nMygsK3oQspsHQU4DpQ6arAa+zN
W9syrjfjQiUsxkqCUmegleGAIiPY3EewYpq3fe0Eb5OxwE9IHSAtuwIK9x98xUy39i3KGwRpSDmB
lscWcmNlqhxVhpodQafAT4Chb+wM/093NiyDazeHKGBfN91KdS7f1Z5Gm3QYU/d18BV+mcH7d28v
NMuKSLoZFupli3Rqy4UbJDXp4IQhKgjU23b+6i20TWY3tjjkC5mzW2idNliMcjW2YftY2UPzmn/Q
QIMPSqjj5u02a8ATDUBuejNTq2lkoNyxr6qSbro+RZlfykklQCxnt2NhgBkuDF+P+GAdeDczhUaU
MHew+ZEnZODOViwU1vCDzQo2bwahFjFPeYzctgO5bGHADgsXtgcPRifBwpDNF66su7BmU8jEQ/rF
nscHpezg3ZjZS3TlYpM5KTM7kNUYDIplpq67OnOeatsKfrYfuHdcJBcMvGfD9Z665KqjVnWcF7B8
jnv0/dDgFUeiEfPGKjvrIFXvHbMOKHt4IzY3ekHe28huv7sLGj9YcPm64u0bb0uwWMFuSKcISTZw
/Auiv2NWu9MLyt/6APwzZHNh5C08AAiVdq+SE/aK1YXuCkD8W7dJ7Q0plYtjXXSTQKUW3II8lKg/
LXwDvTAPqOXA/KuWDTLmBn/S1ma+kkN4AIQONAUHXJRhITIAoAtOw/DBbwg+uA65QkTUgwdgHaQi
IOMiTJ/TFY7ozLq2SlAl8q7mj9UA+oT6YFI0C6kinKFJVS1EC2BRyjumlT4Okx4feV77h/6DnCE+
iBr+wtnoC8r3ZuFxtHkRVpu09uw3YJzcw/jB+wBDaQlTCx0EJyCYIW3TFS/FQhcpjQeHzZBw6Kws
dJImBOvTqqYhWxdd1t1NIy6aWwAgoMcFagMoLiCmNFDNAQjTbqC+Yzy9RxiSt43lYjxufuCfld/S
heRCdSa/Z6UTrhoC+nU84pISG5SAkGSo4Ah6r02jzq5Amsmgff1odWDSjAunBggInCILz6Z0iAnA
DwL7jSw8HP1ByamDsfZxE+qDN2oy64g+J91Z1ux7kckrd6VVJVckqOnRNjXZV2OArkUXNAKAw4US
1Fdjm6DeWt029ZReD1Ob/WiH1mycQRTP1kIsKkFGWs8L2WhYaEf+QkAKWi99lp2LW3hpdwydL9RC
Ygs6MnthTeXPqq78ZNKkeywWfhOIw9mVt3CexMJ+GsdZH5oPShRf2FENqDGgSIExBdl7AFo/WFTW
jKYK6NXDi8HFAhzvJj22XQdU5tQS9wU3UrGpRSBvgrpXSNJcituy4Y+sYcNR+E5+8N2g+k7DWq1r
I+maDvWQDAHnd1bN4cGDo6xAbXeBHWHYdV4M+lc/N/q9U82rLqgN1IGlH21/dO/lDKZx5FgF1OQh
+Id0plcCSl6MTEtdo+tc5JZ5YFdxyyZ5RPsD3DP4+mY/7MwMSc9IDeTqIJqVO4YihN+Cl5VRWjLr
LQMjvo/sUdkwuADl8067E3nUfgWEb8Fn9M+wvod15ki5r81oHYADKg426P/jqiYSHPCB8IXR3jfw
AKl5XgQr6WfBM9j+Aqgn1PDZxnGnlBwgF9VmSQWm27QLNS+vM+jx/wBzrdbxrN38IdSTkdHoE6li
CVYP+PrMzh9KCgVnQI6turtiltfcj5zTXz6O+5uxHIcEnPBujmg/UnefD71yIpOWNfjc+cJLFXgP
LAafONyHWWo9CZsW2XqyUtpE0tCW4qYPBtZe9qoAXS61p+YIj2Qk8VirxWE2DApf0MK2r6fMhCc4
8JCd1VNYAfbj3CGFDPWha0v3Tk89QgYlSl7z7bYkLsC1HTK9LBoCQANZUfc3yCmnG5/x4ZfxJ/pt
Fl6wH3BFfqyLrjjKAplWXfXzCQI54IF4vXfT+rZ6RP5Ekiwv7A1I2NyJc1Sedkzi8G9gon2C7Jrr
gBuoYCoIwlb3GgR9gzCI29MUQf6pvG1DT/lxN5YKGZrr1yvcwMm3sa2sLcuCfgf+V/hcg/v+0qb2
gAuhm9Uv4MC3e+FKq4qQrIenAkipb4HTVd9EV1QHECrTSLiUbiB9CpqlUMiPoWnfgINuNEpB+Fda
cefKstmOKUH4BGI+UWRSe9Ay9SMGtzdlhStUDHkkcxV4Tb/hTWGABgQNE1SR0sMWKduwOPQFVqYc
QcQ32f9j70yW5DaydP0qZb0HDTMcyw4gppwnMkluYKRIYp4cgGN4m/ss98Xuh6CkSgZVzKvqVbd1
yYoLSpkeQADu55x/chZQzAUKJg9NSjFfmbH1YYl6/wou42/pqJs301yPlOI17xqOBPmGvxPXBPyO
X+tGjE/kdAxh16Jy2LS8D3scLpKdzjm1kcZsUmRZ4qbOAbU7EfdHe1TRbSZk8dFmj/xSDwO/EU2o
f9/THH+ssqG6gPDaf20ic/mtHuyR6ZZP4ulQJ23yCjHhjDEpDOhhFvQwl7BFnaHouXpniIZmXlL0
9gCpo7shXSLoL1fbJnvXXdk7HQy6uH4t6uH0W/85hf1p1XN0UzOH9U007tut2Jvb7pODBT7vwr6+
9h8qjLTURgXltbFHrBz0b6d9eVvu4t3yAW+0/eu0wxPZ4Fcf5ww2ySqJxwkfJyPJ3Qvpo6/iA3Zl
oVhN8K7du/ToX4y3Fr53/x9I74og/GrxM+TEGCyt6lg8ugasObQBirBNF2YP3yGi32kv/ysv/A8T
uA287V/bG11/6ut/YC7SdT/qC7//3O/6Qkd/g2jOcYkDNUEHmMT/qS90jTfQJhAK4nmFZyL//1Ng
qHmoEgVBS77rotIxVyL6H/pCQ7zRsbCAaoprLi6W/Lu/oS+0T4aw/3xe4HRibE+yN/8gRTPw0f8R
wSjFMLYSN4zAKBqE4no5J9/6aqrkdalKd7ieEEIOgaqiodiLsW2Go5Z67nCf4soKf7euSvMgtUhV
t9Ic+vQyn6cMWoNQvQ9REzH4E/GiEy9C5FvPY1pMCOaTxWBU4BtT9zQzs9RuqNa1b3HbqwzvGSz2
VkHmbS5XOWxuxJp+FxuG7A5R4uE8IuKoqva5Q9t3Kxab/CmAktqg0MCYmxmSJqq9PzBNLDaZykSN
IBld+u0SKUaXNDBtaiHks8Zi67am/bXAlNO8KSgos7su7hi52g11T6C5btYwBxMNOeSiycQWFamQ
JDPgCn9T2Irdc0rBVx58v5rG0NUjbQktCShBrUddGPLeIlUo47pbbUZ7dzkUuWZ1Afb42bJpMz2O
wrbNrXZrpUs/BnGsJYkRzJhHuDdF7TegSAtGI/mFRXYJvnt+VHoBTU0z7/FEit13k8zifI9KfF72
1SR772KOhtkMZ0cWzrthTv2HMtU8iECYe9t3hjE07q1eVlRTelJwiNXdONUImtFWIIqOxy5o9NH+
opuJmWwdlNzlRqI8CufR7YBFNaPoQ8sap6Atyq0HJRhTiESg86sycgsQOC8ePRxBwu7tKMzqTijD
4m6Y/j0Wvsa968toOcrFHpCEp4NrhVnZwJOIV1HBp7Ic9Om2wYtAhGM0qDIspY0Lg66rFJcoLxUO
w1ZZ+iEtNayOXmBrdD1H+dJ8tSvpDii85y4PEi/vmkO95Iba5eaC2mwqhfutjvNabJQRe97Wk7yU
e03GscvEpjHqCy8zm7HdLFqe4bPoR7bzJHO9s7ZU4r7xVaMHtjF0EL1+GISiewurshJJVe94onLk
ZjulmSJCNs48sA+q3CJkwa8jY/hoxI1Ba6sSfm1Qe3jD7qTNc/8OyYJp3ZgR+oV9mupOBVJFRXox
qol8zDJrqdssztR4t3rHwJnMirzCoB13wq1IZ6yssK4ay4eekpMyEMHnYF/5vRtRIhl94V+7tls2
mAyl1WTfde1cMkHp0rwIKLh6pW1ccC3v0PS9aLZVzuAmNN12GZ5yzJmgO3glU5YLakaj+KxTcy2H
BAeT6c7H/CI64qFTMhPMYwvQWhs680YaXrkg5QdZvOXJ6oA5sjgytnLRY/ttouu4Pc2bzsBpRG83
Rlo5NtTPxi1vE1fz8q005NR/VKOs1aGO+sEP8rgy6eBS9tEtTjLFgwmasuzohLuGgbCrfS7cWWrb
PLWlEyI6tT9aje+pTVarRG6tNfdzM1WDTshtSm/NABgqVCDj2cRVuZTVc0knv+y9wffktRxUpe8j
Jn90ZW6NZVBmRyTbJ73lt1+rtiriYBwmUzyjN6is4xJF1M+dGoDQbcEOISR1XudWdXWPZ3xhB9aY
LkX6HrQAiGhUrt1jZ+Sb75c8TUmVtDvMs9uJocbO6CtHbGpryI2wr/0cMr2a2EqiXlgVY2CMGi/S
xfL7sPfasXJwLKnwVLHbWDcPjuF86WzR14fGoDk4xoYozHsc8lrniI2FN2zNZfLmgDbJcj7zH3pg
pQXKD7hKbTFs8152n11MsYAMp7J/0qtyvJ8NkdSYbM6Zeyw1Q6s+DU6dyNAfJOOqpFJ1cedVzYCn
MLtYvsMMxTIeqYKVs+1ovYegHdA7YUNujLs4y7L6UhbGYLBdW8oNJEYSziYuqiW9Usorv4HROQ+T
D7oZynhhtOAzc/6myaXACtpN7WsXwzwaCYu5HQE2ovhIUye/JlPafjBZu9vSH086FqmmHPZoJPS3
szLT4jJdorw4NKZJ++ZGtFmPixdVOgN3n9lwLqe8JPOShPXsfhkYldCrRwsI+AUewk4U7fJSpgBl
SlNmxw5C1INR7sd6sbSgdPPMOA54FJkbjy/Ev7B71bj38aAkIis/N7J4V3IcaIFsc/ZtKoQh2meD
Jd+P5argsCezQpjSKllvYl97J6upqRqML4bFu9QqBrR7kk/ZDjLLpN/QbCYKIDRVkT1JuxQ23U+y
cFy5eiqd9wbNqb9J6Cr7jWlMsXkwR3MKGlBE5GZ4Ve2bouSZqxheU5RjKDLfdIMAmBuHkVYREcus
X9ZZBWHBjuM+u3BIHzY/4FtXvgW1a71tYoF9h2OeeeLoW5lsAr0raKoSrfbTyyz24/gYF9p4NfWW
KLfuoo/RUcMRyg3dNHeXa4YnCa7U+sir2WXL4O0dv03HICIgyz9Ghd0vx7RoRLqraOHxqhGT+w2K
wPAWUQzsidV++sgeU9+XVYVZLCesEJg95Xb8duyj5BogsqQN4Em8rarBMa9n0eXyCX8uUQRdPmKy
m4w4zRwt3b6QlrdvdScdbkGyOeNwIvLUsYj83AthvWpqxwxUdndTneFEG2XQFn6j1fPno8IRgZmh
Lavhwuk0ME+TCXq16y0ClN9ONXOVo0LxigeJblRHkGcshJ0yy839xE6eHNEzp31YD6nCujitsy7E
DtJfMEuxWlfxL+hZ2UeKSb8TU9H5F4th8wjYDcfr1jPSQlzjAVXs48Xg4cl0hjXCpuvGyC66BUfT
LQb5ERCRMpe5vx8Jm1w2nWXxpzep8SvvG49eh9Xal16v3PnhVA7/b2/wH6TmwBb8163Bfxaf4vpT
99J25PuP/OF76rwxHIw9/+wFLPHGtDwPTQuWny5F+YteQLwRBikwtAnwAAVdAe3kn82A/gYDbhd7
Uib6DONJKPobzYCx1vovewHfgpqGCvDkn2qhpj/rBXjoRRsxA23eD9/GT0mQbsUxPRbP4867SN/n
tMsvbsvd91/90vPgjFsKPezHBc/4nX2ilX1esKCyWqYostl0uXuQfm4Gf2shl25uNZl1fJL/uGEn
puULIumgJ4M1LWm5KdxuV3neR7/v72wZH369DF6zP95CFuJLRIKgg8caAj+qH28hA3srj2KCjsA0
nORO0wf8stxOLg+Mfrtqk5tJtlw1oMUFE7CJRHJISNUR90EcMjkuLeD3NF3aY5d1dX47VA77ioUX
IWOgHpv1gqIkxoWS2fhsBkk6veWH8ElyncV6GlK8Cilc5rAYANfypc0enAi+Tpon0x6KKVhMkvaM
2rrUC6fKnh6iscOqqq6ngw9HZAgzTe/kjgSq6qCqojv6crDeGY7qQrv3p4fMS9gF295MrND3Pedd
2XjGbTk6aWjbdXTFgD4tntQ0xZeim9z3zKWrcWOJqXnUNae5VLKzj5R3+cYQCGW29MCxupCQgr45
uvTIZNQ9ZHVTC5YsrRlf7NRQn+Kh9Lswykaf6ItCeH6Y6VN10FdiB0lp0zu5kj1AabW9c2KAuCsZ
JBqVgpinGGhvunQWT1EMccQDF7tuBzCVKU3L34AF6Vswsyo+iBPtJOmso75SUbAwy/FrXeEYxrCQ
8+kyb7KVvkKnAe3CObFaugiW0mZcyS5sshwBrtFdTCsVZqBXCMssTi6TynGfLH3sH4qVPFPlGte5
EmryxBw/RB5Y6UaLjTkUYDlXMbrf2/ZEx2mmqtwQwUnxUWo5jB1tgLyjVhqPZsgkDqx0birKa7u7
cu1CwbSTc7gws3jMVlaQxj0lO8q3mg9NP3S7vKLrBVBgekyvT/ERrVQWZ+UaDSvriCfUtUEQantH
qZmGc62pwFuZSmBHAud5c1DX+MfUN7Xp+pCazNkPzVnVB0Jn3GBe2U9qboZACmzkCLyAHZUBTl7A
O03fdyt3yl5ZVP2JUJWa86BtqxPRqrFlt8ML88lURnsbYY32yFQaNS0NUnHosWO9c1bmFluX8Syi
IkHmtDK78hPJC3Mi6ziVc7TrbA5OP0/9D92JGNauHLEmaaq3tl1A+MEFoSSxRRj3db8Sy9zMMcpA
ZvTYTjlO7wgszLbqREdrV2Ya5QUktWTlq2Un6lq5sticlc+m+qpcNpZmpe88IxpDe2W+kXPr7/uV
DTfX1vIbNC7r6xRJNEmdaSZhtygKWCFrGAnqW0dD80FnQLztFt8J3ZV2F3MIfCpPXDw8y9K72IOg
5524euNK2ytPDL5RMFo5OCuxr8Lu7jJbyX6TaczTxvDrPAYc8DRCK1dmIDtjBDya2PJ20Ruog1aT
u99yPBNDoxkbqIUryzCOsggLX01z5cYXmf15Skvjaig7rMaLpHnHQHnyAsMoDS3IUiv91A+TCGNE
FketsMf3UlnqWelt9FvWQQYRsZu8L+clucuNqfKoSCl/NlI2zeXcujSBpgKJDmIktR+cAcrU5YQt
4RyWgl+5ifMVOBKqBHwuXa0HuU9ERehOpabugtkEWO4KAD7nKwM09KOJr7YrhroJ13VozcUiLrMa
JTMeoF4PtYqJwdbrhuKtKWGxbmC2tp/TxB2/YGlQh8LK7IdMH/NHf6g7tcmLOkaqBaB7pdP5P5Oc
KW7yziCBJx4qsZLmIuxyberhO89OwTxcfYJBO+kYvHVGm11ZSQ+zJctnB4Z862rbxXGc0LejT3a9
hFPua0+UDG4I0FLCu6v6C7If7OOEpaMMXIzhnoql8sUr5jVnB/x6OmFLRvgt/bKNO/rZsG+olTNH
Cr1VPNfLhmPko5yG46/PwL9cAzsBfc2Y9LDT+PEEbKPGSLA1RKyaRAFicGDqV6qG9Te8KFO+X8WL
Fc7kWm1RD1Nns4JWfYB3fWVN1Waw+4DB1iZOxCulw2vXcybWmk1Hmcm6Wm9dee2z4T7/+n79rDPh
O/nn1ThnRRfMEaEIQSh4Z6Nibbqe6wRHt0U9S9XvJyt2IGrKVxZ95aKcM4iC89xdLDrrjecNKSxg
FKFd+sqDcFbcnX9N6xD7pXgnSTJ48DprOBbS1ObKIYaoz+QrX89rq1g/rtJHpayTmVX0vrs22M5y
H5Jqff/rL+m1Vc5eHAGtoo0Y5WwW405aRyu5ZvL46yV+SoA5vZwvHoSzYjjx7UXXNbyCkyvzQt+2
92m8JrFMBDhpgUIlbQXiczJtxOfXpT6vPQ9nio2o1mtVKta2m2XLIJDxjrX59fW9dgvXt/pFCW7a
o5U1BbfQZjxHkk4z4Jqiv+awc4ZAuj89dWebQ5PbernYXAnW0numBRj9YxQATRjj5ZBJkovEJruI
SUb69eWdWohf7ErO2T6RNZac5ML1dRd9mN0pc9PeJO/HG1wKLuynDLnrY3UTiY29hM7dr9d+5dae
922y0HozXpdOO+V+GfECPvoG1RSTEbCbf2ctj3IP2fLas/74Napp8LTCYy3DmDZyxMeFsbVr3f4b
q7j0vWtWBKr6s3fBinBPqzskb3juKhwv8iyI7NcuZX2of/rGXixy/tDDZAWCQDGBjKYHlZf7PqsP
hmV3R1glrxy9f/kduZy9eHiQVHryfHjx+Me9pgzXZ7FyUZdptm+oHwzPfuUl+8vD5MUqZ/sUBB6z
iyfumxGXAA5wHvWBnDW8gu202up+ei3z17yYzPWw+Pk+/vPSzr4sgu5rWxtYVN+DIzbH5crfFbt4
wgNnfKtt27D5FEOTCaBjI/lNw2Q8vpbH+hfCOk7RFxd+9l0mbM99y0gZ29Dkbvzm/1Y/MOIOzTvx
mCGx3sxPcv+qD8prF372LrTSrwup1rvtZ/4xGXq9CaZeFLivYwttMJa9Hglt2zauHh+ZGUC5MfX0
KPRJHf7++wKO6zmOIFQVOeOPb2WrD5mflOx60D1gZpfBAERayNdSyv7qjXm5zNld9oxEb12LeY0+
DhuL/l2tTK7oLSPKV7aZv9xOXy51dm8JsDCmqOaK+pBmr7jDMnJb5IFxic55O7/3nV19l239MJcb
8+G/djPPjhBrFJFTtyydNpJlDWvXSOVsuqrY/nqhvzp1X17j2ZFhi9SAHMftrIX7cdbwOxDFKxvp
K0ucpyB6RuGNKl+PQ997TscROCh7e7qKvzXn/e8WXgUdQ/CO/OsR7r5O/+//6X6Y4H7/kd9HuLbz
BkE2Iy4wp9PAlur2d+Nox3qDzhbzvdWyCphvFfmiJTzFUxnmG8SpFCmMeUlxxHv6xTD3ZB1triZi
hm77TIL/zjDXPjVaL7ZlpL6Yg1lwsRAb0++t4+aXBRfjw4ZIhJi5DAlXH+qkYmOquz6uMaCsKtkD
QmvJb3a8gBV1vNpf9Ijshb3jZEN8qcXSA3CerNnfl51U3rYfHL3DBHSs1QMCuomQEEie7XwpZbaE
laYlDqoZtZSBHgmjuegMv1kJ+7hVBZasIU1rYFMwIbWptvdWPcKZAPQioCIHPBlDevtivE1tbRx3
sE8Hkg59zByQEeVOPoTCHLXfLK9E4uCOi0ZYlcIZdbjIGD72G5s/Afvzxpw+L9acWlu79SDCWXk6
PS2yVTNeCW2mLnNsPu5FjHJoqzWZOzxC74WeCjQCV1ROlhy3OT6WqMr4NeXWhltWhxop6bBHnXp6
ytwx+5TPdiNDoC+waXtRkaSfdkFVln5NkrGX3I52ROJMn+sZvmOI51HRXxKBUO31xu/f23qn0O3F
tUlYvQLsBb3rF+9GyHGTIheNvmoN6VEbLcvd8YrkjoExhiOzPtTSSYxXZlS0c2hldYTZVxnlBmOt
wX7rx5BY+MT5+IRwrUUrnzGd2unL7IhtS3mjh5obad7tIOvoY2SkXrbr+C2kbxT+slzpKAHvyYuR
d7mXIln1DHGjHHFnEY49CXFXishqNgMiUyiRjZi+eNrs8Rdu3Hyh0ijQ9VVu3j9Eg1ZPN60eRV+8
QXbdZeTrpB6hSfRh1xdma95XjteL48L8YN5mzHl13Pc7HM4esFDCvzdv/MpFsORygAm49NOuJbZC
hBNhClmKevDgzTUZLIgU0M6UXK2PvJCB5sWoYZDRX2mJjVarjpGB3eijk6ibgccn2VWdn4LEZX5m
XijR+9GWUbTXXaPsksV1X/Ya2TqM92uuMB5d3fku5OCB09VxwOcmvxJV67o81gUS17jSEKp5DX9h
507BvfZnHsZ4NBwPrnq3Eo8hkcTXtRDK3daoWOOjxnwXVvo09+ADTpSTsxCnHgBeXQ8Fz7lwIncX
OzVM5a4yCvOWFOrOxp+AuNXhqGcup3uGa2P5DE8BXHhBi9TuLR9I8pBYOW+3TZSRDPSlb7V91bFm
wLsGROzrVeSS1+20w3ZGLCQ3ObLI4kDUXj5vmmpABOcxRPODpgJpJFPMrqIL329yuV0Dhj/Ffjne
1kYT3eaCoWDA62IOYVTnSXVVQPX1gpFp+wfIJhpbTS3H294n3S8srFmalw7saH3Tubl/42Wj9s7X
GuKQjbKW6+bSKrRHkIt5l4emsR8Tsxhy3C7IrArqfmSgno52ogK4atEQ+Gkm3T37T9Y9t0ucO1eN
3tbvGo3h47Up2X7Dsi87I8gcLEt6orTy0LSNQgGx5o4TlFM+gB/bIgY70MR2gF+wXLSlhLTKxLeT
EIYha5DY5RckyiTMZoa3WitrZPij0DVvm7l6me1bf4bv25jJIu/R6A4WU26zvbSl8DQo/pq3HHox
4HmgFq2yDzWJGFhF44OGv32LdIYMjFLeWIntamELSUYFRc0Wu2UOyBYKuu+22xn9ExHrk+fDU2k6
/XPuqRRfev6M0Va3JjyTWvOBcmtlrg/eAG/vcXT8HvZ7UdtqN6hmxG8NUyjMhVxvedbcEUHWPNr+
DhL0PAU1gDOYvO/UF11S2fr1bLPTXkCIwc8AnCX+EkM7w/uwLaflYHvC5+HJcy3f1fqKJ+uVTmAR
LX5dXHTTgExqbKC+r8qCsZvW9LMEcXkVVyvfwWJOX2pW9CSSIf7iNan3YPW1k1dIyVzeIpJAPHJx
THtBIW/a6FkFDIgysNeX5dOCXEDdWz2uNLeR3efzAaZfUweWM/JfAqQN5SMpapFK9hnzpyQNRJzk
2aU1pZV1k8Tc341teBPPvVmXsPGxiPvAJjaoXdkb4rnGsQKFKcN9L4jRc3Sfplm77CBGIbht2zpX
D32WZnOgQQZ89mkBqFHtBFnTnCG/36eWNs+fGnvIE0hBgIHAPP2yWknVnnGVGmXHhMefy+KWXUGa
fEirqyFKJZnzTjebagkSXxX+1ZjC4N/3yayrLYTz0bhaQDvIhS2MSlwWZm4SqI1KGRVrVtXaDuV0
l+LMDQmqvQWm06b94k6t/K2G+M7wY3LQzzYnumErdY2g1UxLYQLkYGOPMORTb+NUhBTypDVk+fi5
m8LlW8fvfGDI9n73TV/KqDx4hdSrYFlLiA1jZjhR4ETxCgBiuXCv94lhXSugOgxyTizLpIMCf+mL
er1TPFVdcSuZLzT7xChsSJpaUiGvn82GPEWtrXCpG8yyQYIcU3zdwqobYWmnHBhovE2ePrefFC4T
iwIXKIA4+mtB70d0C2KxL57RT/qNpinHfDTFMqpNiaqYsyDj6dtIagYzzAGBcRJQ/QLflXw8ez9E
iS4vHJId5Z0aQTAOrROj6liUZYz3me24/XFW8RDfc2gK9xqT6La9UkPLtLlTS+Xu5mnSkqsOHol7
qeF/QM7c1GPDYAO52ReqGiBgEO0GUUwwgDeCUXfNDxD4qTdGBJT1RvRzZt4SaGTYN3xtg4ekMo6T
u0rPkWA7xryUxzhvy+htJUb2taHShm0l0tq/ZKu0ine6Myvn4FfSM7eNZuZjmCLMNrZs0q5Eqdou
ToJGjb0VQSC6pM+xOVsTbiFZCZSEdgxuTJNkCDOjqNFu4JfSQCN9da48lEzL99bnbzUN/zNzcS04
2QwK/nVr8fhVxmnz9WVv8fvP/EEPcWkSsNvF6/b3LuHP3mIlithQPpDTG7igei4d+B+9hf8Gr8s1
eOaUOvM9seZPoojxhrgc3nB8/D3dpCf4O73F+cSHz0Uy75rNix2thbn9WYfcmGCIpaOgR1+MSzAE
c1A+FGENnLrNA3szEhmewy/AdRALmJ3AxbR9fnHL/oI58pNDlOGsLvAG1Jc1QPgnB/AZcbHIxYDx
xhETmNVGydkCZRjX6asW+udDtfOlzoZqrTcBmVOmAIy6d2RA7vD6aAKFOMqvvacKMWpHjfraAIQG
8oepGqv6nm+cPNyxtTxP50aNRvDgeoGrxyeuPiR7XqKL3FoBvOg8mLzvb+QPQdUvuTj4pv96RXv9
RC9GlHa1QIOAd7KhOjKeelSpu4WoytBsunmr5iXfzrFM95XX60E2Vskd0X75B4G5CvVDobZt2fg7
0ffTUZvT5rLV4BvTR5X5Z9XVsyAs1LS04yw9e9pEkCkht6ZZ/rAUM9tL2o2tdqUmv3W3YL1du9Hd
EkKQhIryORMqDxwy3258AGjEoMOgvpImLOkCx6F/NPMWq/sYKxrjnrQDJT+UcjFgi0QWm+Amyis4
zzqE4/m2gu8PJ0Lq7UN5Qli9FWyN53FKIMPmRTgPQ3UNUVXdT5mC+b5Ctai6noXE+YHRKnzQE6pr
nxDefgV7mRZbj7RWqyT+hAavRMm7aRpHBFCt5iwbO3GApYwVRu4mZ37WVmi5OKHMlbHYvzWp9MsN
dEr7wV8B6dZoxy/lClJbJ7yaBg/97wnFjlsA7Q6KpxegU4gvqxPi3Z/Qb8eM/Ce9qOuH0jMGiU8G
IHnZkVIZzMRAtAdxwtGrE6bun/D15IS1D1qn4IkrfGuhVZuLvMYao/9gnVD65YTYYzllA+Fnc3Tt
4Hp4wJmlDFJDx+hcGTwLZtFcE95ZQhBGWh66E2cjPsJRAI+5uMMWdz7MJjJNIuJUiD1piaky5lLk
80IBb9Fem7Ap0F3eDB1OFUJZot2atFb4sI1lyIajH+KysD6gLS33aENTBJJaRluDY0CNRJm+CuKJ
BwV+Uw2NfFzGsosfIFSj4DPtOPcD22vMLRIOxrCLKQIdyD5sPNldpMS6k3CaDsku0Yr50dNV/9xG
Hiq2suyCokm7sI2IsIXbC4drSpJhA7e6Ki/MfBq0z8jOq2s/b3X3iO4CGeuQ9jeJqSE816UyHyn9
5ByQMhg9da2/PFiV47+3Fmd+QvEoPkxsZluo2SRoDqV4l2ra9Ii3z9q3GaP+VBrcCdgF3pEIkfZq
qnT9RjR5+w5hzvyRErX4kukRNr+V6G+Il41uYYZSLhMwi8cE+kR3R5Jddh+pObkpbc3+JIYpv4qr
zLiNwYE/4nsg7/HnkiENQHGdpFp38CaJmYg/JcEyj82BGgcv2Tz3dj399W5qYv1ebxw8W5C4rDHO
zkwK54KYDuYPAlRVX5rwqYh+tckq85xl59S1Gyy0D0G6wEQnhTTfFD5Kx6L1v8Q5Mxg4sfZWFxVU
aQw/NobsES23iDbdvs32UWaqg6eN3sEZO/OTEymCIsekhLfmzkdcV+Jj49YSuXKMx7PnxNustPKD
q+roUA9rnEeREmvsu8jb0xZm+6b26zmQlpMcPEcuR98pu4NgInWAKkMCAnZpF2nWlbu2TNWOjHT9
3a+PsJ/2W3AtGJuCgDfIgoJj/cf9NprarjUUvvWukju3am9rUzzqhXmxUkXmqiKl1PxQzfZNOjzF
pb6BzN/q/UbGdy5voj16YQTKWFWPRn6Z+Nm2p2t1yqskfyi8g4nZcc3NG/yP5ajvpGQrEvtoJdB7
TtARz0IQc1BDGMz1x9Sb9nqibX3rlqlF2HdW4CZ3olarciZcc6b9+R5l7ubXd+Bno3MkcWs1QsVi
QBXxz4b8Fuf7ODuccauxfYZ81tmuJqp26BJosATCxh/5VS9cxq8/HKzc9h8WPSteNKEikXosOu2K
Jxcbs3A58GpD+9qulrSv+/f/hJr8sKBzbvoYlTW2fznfs7UgBi21o9DezYm6Kno9/C/dULhiPz5S
VQFHofG5ttWS1g2KMGm3TMiujMDc5I9G9mptZJ6XKevd5PlFVAHy5FEZ/rhiO6lEd5HWUaZotyO6
9jmYQnxjULltOD13PmQjO8BELWSLsLbzwQAQD143xl3XeTHtds8/xxk05fI/z0xIHXbGRziDT5nz
Fk71t3/j/r682rMH1u5IyJ6109VOYao5WK7TkHKZ5eLv6PTxDHW+02j+Vqf03w1eMWFac2v+dQ/0
Qjz7jy/1Px6H4mU79PuP/94OoaH1TVATqt0Vy8BW9M92yBFvKI1XyAQugs5OyvP+RztkeOu/W5sl
yPHMqj2emD/aIdN+AxOO9CDHQlLh8vD+nXbIctbX6sXDR6gNzHJUvuRS0JYhVvzxJfCnyW/4jCqs
BiZZ28Vnnv95jjU/f2B6Qg54qOZ1SNlnHE+3lAMxDjAFdNnyInexE7yosZlx39tak1BD5rHWeVuR
W512pzdDl3yezc6xP61MNOfjoJi+BSnGC0zYNMSx5mq5GffGnZ3PDaQPzDXb6WMNL7HfwsnGP4Ms
wc7Z5nNOBq9AfItuqffGcmuNplffDWU0jPs57oxyqzuqWPaJZcQ0dcojB5yQcelfMjIZ/SfqhgK6
XZ5hUhQtlSlvdb9NQGQQGTfGc95hjkJFDpcouixdvp0Phmq0JBxxTXDDwm2aYj2VRXwhZMrssGvt
2HtL/FD3EZYwg5+uj+y3Y5SA5YhipIYZ59GvrxiKyR1oklNgdgmv985TdkKmdhe300Ev3Q5tbIkK
B+lm7w2bFkw+2c3f5x5x34/1VvkwqkNZkoO0NbIyJi7kNDSpTwOUqTY6c5f7ppm+g3bMpGVhZofx
XZFG8V3WxRkMglqQuQDBGKDjdiQZmZGNR9OyFTN23Htxmu2MpzmPXeHCcSFO8584jvMBK688dQ+l
KIrlFp/QJjvSarXRHhN4U79ocSxil8ybsd4xcWd2BJzF1xZjneMzUm8reUWB43qbfPEk3gE05QxD
HWINVs1PrGd8mHxxVtVhngA06Ezv0yD32nmhZl6keKzTWrr3Y5yM8KMRUIHDjQmi1HBGNqXv9QqL
WrizK2FkdBehP8yFNJab4f9xd17NcSPJFv5F2IA3r2i0pZFIiXIviBGlgfcev/5+oGZG3SCmsdK+
3afdCMUwuwpZWVmZJ88JEyE+yllVvBte5pnyJg3rJ2gYmXMC/j/yO17mn7qXWShmypiLStWqsr7C
4WZ1G1EXVB7/RlopDvKQTFNpvRsajvYyZVVoXamDzbd65pWMUYtO9HKseiPBHx9uxpepLb/PhO6U
uooP/cnLYFc2iv6dFzPt1VCMyzbpjykw1RPqT4AAgzcy/F90zKDiffbjipFp1WzzP8PaLeBJFBMl
cSqr1wrqjzztbV0Ix8IWk7w29npntmCTfwyoZaU63skerEkUFvp4OA4vA23khcp3ZKnxjyAUOvW+
7VKAm31gGIR/CMvNYxz5iumouSXIW11JqCkWZhZAEyQM43dIjsrsXT5aZndTv4zeZWPq9vcAnhjJ
Y66aYr+S94GwC5KSWrPX0bVv9JLyeGpYgrex3FopmV0Oen9fBlD2bCgI1uDLyhD8STN2emcXQ9Ml
bzuhqKnRiowQbL0ktL4yXOjiK0oNncwHL3CL6jbPtRwUu4Cqu+hC21lN/mrGY8e9FoFstpxC7ngP
2aKip+2NGdZRQa/I8FSnMgWI88osKJi3bTy5cqitq271ofZoqlXbOkjD7zz8tBYWnt6HGF9ItA71
91CH/DkrUsEGhlxO+m0UvJ1KEFNkKkTm7nlQmBlRSuMH7JS47Yx9PAaqt1XksNDetqlpVBQjmqhy
aPwW1b5OfcW/zUcUWJwm8a3SSeW437VS3U31/2BsHTPN1ezUoVyfMic+dvKmE7RGtwVLbT1HkWiM
b7tOiOXHVCusP5NS5q1hSX7r7guBWumNbOVt9TQkTHufoGhsoIeF6tfd01hNsqMYuIq0UZlfeurd
3Ir3SKvpjA5IkD3asUZj8sDD2jWZN/X12u6NUvpU0gQMNgZhkMZv2VfJnn51aUA+GkGT2Ij0iW2m
ct33bdPp70Dkj+9bXfbCvZZFaXbwcjlCBMuvvyn6kN81XROLIK6Z2NzwtvNUJkCzpN8OdY+mBSL0
TF1CsWYk2zpKagXlXMTsD2MZp8KNrqahB/eOMRa7AdIbf2MJdc8jDL6dJ6VKIXQ28t6HkYb5UxDt
oQVLYmHWVXs3Ajwq31ZtZUo3eSd0zQc3YZbomCpFod6IQsmkNXoXZXkzKnnXPnb8Qv3BHydOLNdl
5ucQKOOQvs/S2vMc2RT8wSndmpIT0VwtN0lXd3AIwJkWPvklSPmnopSykL8paAnDUlLT3ftVM4Sn
uCZM3Mi91o+3da30H6XeYJi4gnzQ2xnG0LxPS7XxtpEZ9fIpMkwE6HpTD9wDZP+DuGGUOZO2hpBu
By0/0TON6FeozBvf0rVoaqePs4ECl9uk4P0jLehOsFWnL5RQhn8nptNMelfmWbstW6sxdqoLJzPY
i1Gyc6U14V9AD8d60PNWpFBUDvpf42e/lCr+/yyqk+KR9f17Pmn/4Qd/XKSQL//B3wV1+FQ0Rigt
QD8mAmoGj5i/Vd71/+hMKsDdTqaIlPs5WMf8j6YoTPKZomhAy48S2M8MEhoWKFpILkn2UKeb/rtf
mLycVZh5NaGZCl5IpM4L44s5qwSkgpIyFU29EqHg4K5xPeODhdjcHXCK4S0wnXAfR5X61lRRTzrb
prc/ctTzqu/s2TRZnh5GGjghkYLzCwzvrOZLAVexAhPlYnn80rufdUC9EJCvvfPXrMzWZ6gRb1J9
wn3TNr6HiHQXOwhObxUYtTbFEUz23nLWcKlzTOjL2iatWNmEYGRSX7rMyjt3Yt7OsTo8tM7odHtI
J0KntQun/1M5+YeY16j27fp+zt/Dr4zOX4jMgQuMOmJ032y1HaJjot1WG1exgy+602+kTeaM2+ZW
ONUP4iG8axLGyRzn+q+YVRzmP+Klf3P2VQe4M3Nf50d0XnxQ4F3LoJMzqq/MzaxYWt5k+CUANYsK
XYoJI3tmCso4kqtBwdTGfTBP/TE4tR9r5JPMN64t2+Vd2Ntrum5L7sTIzD82pwrPmU2P10yUANBh
imwYv1iuaxwpCFeOSFHwx+v7X7siy6YobSDwAJ7vRdj5zJSh5wxlJPhQJH4RtDdV/1EkV7/+teYz
Cz8+F5ympkFHm8nJ2R4qnhvrccPnmmTxGMyq0GNPnirgRODBbG1vnMxdd5M/J7+qNPhi2YQDiq4h
YERmwi53UopI64WXgwlh2wg/2cRSZmx129rHW2+3BtNe8EvGz3jKo2gDU9y83tfHht4aBQstATSN
6mj7JrOB4vsAkoKVPZ3Gps6e5NPKzkypcz3qpAO2FsE0aDM+tWnxSm+v7WHz2fv765ZeN0NNhD9E
rCkIpBLIZ3volb4P2QJjzjSCMlt4lpGRkQ7ZXXSnfzO+3Cqn5na4hS7iSf4Y7zuO5Ir7zC4PBhhU
Wrv6RDAmKRRCZt4DcbUrK+AO7Jw6tTvuYXgJVcU2B4iEzHLT6iuq86/FzF8MUvCwRAb8wJZeOk1l
ZBbcF3BlyNm7gnZL3LTHLEY0xCjtjNF9LzTtVI/3qdmeQGDsrcraBYwPR0w/BLl6TKqPRv8HvKWw
X6YreOeX73r23f/ajX9+3JwLUHcrRpgyflyDiIk9ottcnKqnr2BFkq0PEyAYiz9JruMP/TZz4ofs
rXzw74a1qbTFbwJ5G44BFaKsz26BEgq+UlZqwKvV0ZXMPccbIs8B9iVhwxvVBp6x4gVz8oYfCz8z
OXNDOTObNEgwqfI4hrdsk9yTrELjQmlWQpW1OspOHNnGSoCcHelXZmfO4I2mQZsT74t5BLfBZ0DJ
TiZ/HT1jZYELhqBwQACXQIXa4HxO0qpMSG1IqyF1KxiXhyZFKrfdeBNbH64f6OnbzDwIsg0Gf+jA
g7aZ46bToZBAQfL71bH0HlsxmAjwQ0eTPKQM4jh8J1bm/XWT6oJJjTQMaCltEG0+HBQIzNAHnUkt
JM4egvC+7vWVRb12SI0UluySOxp+HHEWJDTX8gjIiQ6rmJfyPNQOUIN/zvTxVOntUyCbB2RKD9dX
9XojsYk1A0VUC36S6W49uztbSDdyj8lvGw2Yp7DQT4Yf3EEwcQrM4l40o2/Xzb3exEtzkwOdmdMa
hTJNFwPgrNvNaCXIW/ziDJfEe04Etw8q40V2fubrBqI9hl4U0G3k5p1uhFRWES4HABKv3F4LS4GG
BewHNW9ahMY8wek1M0VbiJkTV37K1OioKOWKuPGaienfz3YroueIYglAZFyms+Fl2jV+/Hz9i7w+
sgRAhvg4RbCiwOVxaSN2kzTO5Vij6OyJTqAgVR7ot6pBOmWN4hoN7Ctr3Pk6ryhyUMUAJTHfNHQa
OxQ4ZFsvuvvGBQgtaNleaLtiK9SKsBKOXu2fJhmyJDGlgTwSJ2p2oBor9mXLF0W7acZNX3xIzLWB
WUVmey4C0czE9O9nnyjoFAWsOLQfw0nf50d1oxxAXMDoGmzTXfo23UUP1n12Gg/mrfJgontePgw7
KEhs+SZ9ku89GlS/0WiTNMlE35i7n6QRbbHZ1WbkbdOgFCPaGcjnKIofpeQbdHh/XHedVzqXUJxC
1YNYnQ5rqm5MjEjni69AxUpNwhREMXTNLVJfRk1nwwWIMerao+xmqV3EJpJAlVjsTCr4W8BSEOWl
uUnlOFh7B7y+Xvk9VAooTCsQSb8i9knVKOF9wENZs0ERANilxekec9CbtrxL0Gy1jmvsSKs2Z1e6
YvjZWHTYBI/bPyOptWv23gnsObzZexoTB/+U/WrMnpbJM4dWG/UOKgKX2x5LXafCWQNnD+3aWPve
uki5tZ+sPmTAvtxe/8jTH7t08Atj8ysdbHmdwBvK+mTz5MYpilPRewF4jxQaf5pC/aABFaLqWPzy
2b20Ozu7ZVNAL1dNRQ8r2vWauBlWWSPWljY7u+ooNGNSsDR4V+HBbvpTD6TS7oX8tmpy8mAVMnPV
k2woPVc+4StUxXR0uKVUmYk1Duq87lEVtSAFSshT4+VRl2xDR9iox34zPeqEo76SvMyeyFi6NDcL
CAP19qrS2U0LxKcZuo6u4Sypv+Isq8uan4ZgQCalZFn1rtsqVJD6m+DO2Ko2smO79Gntrfo6wF8u
a3YSioAdbhPMhePHSHmspK/XnX/l77+wiJ9F9zSBhT0P+fu9F92Mfv1FFgmo120sR5CfrjAvBKlJ
A0xew0i7S4/Bo7r1tiDytK0I2STY3I7Jv4Ny/B+Nzny/sJqwGgwconTMh95RHG9b34AHdTKeIIAS
D9IK/8HqMmdXP8SOBCidZWpcCvaEPwngc7JRwbSlTfVevhGcX6xB/eX1oLco2EDQPa97QX4aQn7K
IlH02A3BAwMiWy19d30rX2XQ09GiLm1OuTuZxiyDFtskCFK0MO3Q1aGscOMtGn97Tck/K7GBxGkO
Q9Z1i4teeWZxdu3mpR4ZViO0yHnoSHQ3vXmLNITx/rqVxZBxZmUWMpICIKxWsi4lfzA8EdWbzBal
lexz0YhGRYT6/URGNIvyBeP5kTpVJgPpSCK18dC1gXT3N1ZyZmTmeV7nwi4euCgMeACe4iZpwbuq
+rYw+24lAK6tZ/p0ZwEjUisN+VFMZQoxbxo6pVg/emsesHhzna1o+hlnZtwyCXWzwkyuUeFhztav
fVvXn02V6nn3NcvfCflaMr18gHXI7IHyMDw9jTWcG2X0LaaHZzLQc1vuvHv9lO78nf6t3ehEd/F2
XaRh0c/PDM48MNTAExeUru1BGUC5R7dWk3/4Ddc4MzG7r/SxBC08YqLqjXstNE+RCYxfX6O2nFfg
f0QiHRVi3os8S5WZCw6+BoYZwn0ArvZEHJTueDJY22Zn7Kujss12kWM5a1XPf/liP63OvLENCpC/
VPiAbpZH8Wk8ZJtg793y2D+WD5PFZq3OubrQmWeKctcmSHROTiJ9kgntUEHsJvjdeGLyg1lq8bbd
53tz5dytLnXmnGif5mjRvCxV2SmOdJjqiIXDKN6jPAma7LuHX/YcuH9pBkomJ4K5ucvToPiDMSgF
qjxm4+91XTjkMbOjqvfndTNLC7N4zlCRV1GZ4P9e2pEHRm+LqUGW3sLWzdoOJsKENnKEMLV4mwLE
yX5NjHzhSruwOfObcAzGPjDzgXlmk3HQKgeFAuij1/JjwBz605h0hYXkLliblavtFcEWiSqjzFA2
0LOdDsvMf5o+G3wpZbnNpnaQoNzIBbpHzA6lYI7NY7cb6Ljs9V20i++61VbL9NFmj50L6zMvGmEm
7A2ZQes2sWJADyODiXZhaYO0b+nWeRsKaegWdr2lCJtRl6L3ddXV+U1fGF4NWT4AsF+/uyjL6RQ7
edYqcAJefn4B/GqneyCHZGb/Suk5hnpQCddesdOuztctUTaj7Q6oC5KzSyuoM0Dm5BbMBzSDyTxv
oW0RWRK2hiWPu+sOveRb1BpFZuegjQJyd2mKD6/B7h5zbgI/3oLjFT9lcDztTVSlbeQsKzgyW31/
3ejCTUI9kLcWoZ7hOnm2vlwVBVOcjOp9OKE5naSX1jx3yphf7eGZjdlVotEus6wIuSxDiEA2+d+1
Jjq5VfnEK4UhheYuKMKPbV70tmi020jy041ag0q8vtLJQ6/9ipm/MCQgSWmeDLbYD/uxUJDlZiZV
ZC5O/HTd0uKewlhCpR/BYHNegh/QBolibQoSw/eWXo5U1yuusmzBItWQZYMC08xVlMCDpKLHAgIK
NjQStsC76Poilhyfir7MWC/Nanne7EShXTAHge0aNc825CcBcLwufv3fjMw8I4gR1GEKfCAh/Bhm
dwaMADU6mdeNLJ0rKMgNyLpp8/MQuTxXolwgp5MzBRIjdSpJ90i525XwzRgbbl1re93Y0raBsBah
O9dESZo/WeMmL5AM4Dy5qW8HJmoG5beg+/O6kaXPf25kOnBnSW6li6piTkZGN0FTJnG6/Fd7BVw2
7BYAIigucLLZnjWZYkDAj4UeuQENIcxabY4yj9LfWAgzsJRIGcQlil8upM7B4HaRDu9v4J4ks96l
4lozYumDUEsCSo8mpAmeZmZi9ACWwguDYmH0BtmZU+Yycevpne5cX8trQ7T1KCkr4PEVk5rxpaG4
jmofNrUJgKu9ScXmKUyqu7hU3v2GGVj2JSiaJkzYzIw5em7lGpzL2o9PUCYfCpM7P4lX2uSLqzkz
M3Mxxu4Eo7AwUxblN5Bk28ZsHvTQWGl4Twf8MiizaTT0qMqjf/KqxwIhW6uLU1Cuav8T7AQfdMX/
5jXFTosAuioWzwD1l3tHGDyzac0oawfPb/u85kPlBfxMqh+PoNf1lQP0+raZjOiMfiDwpxEOLr3B
9MtqQASWOFCT2htVdurhCC+l/lHRYan4DZ8wDCAUHCNkYmdXW0rxCGUOwijoPLuPNcYb/K3brNSp
XkcdlkQSaGhU17EzO6x5IEY60rrEBKpyb6y8Tm7GntmL62tZKJTi27SmJHycF+F853jN1q3QKx1P
s2zcaLvgZG36jf7c3MJq46zPt83xS1ibDBKEJpim+oK8PI+mJiTcVprLlHPojdS3EvpcdrB1ndqu
t7DbkSjcTzwAxeH6Qhe288Ls9O9nQRzKUw8eMMzKsIikQ7Ob4C7XTSw44dTvguZgas+/qiEJea3k
ggI8u46+pOb3oDb3ufQGNqDjdTuLS5FlSVY1QGbcGZdLaWVEaeuQT+ar/m2cT8zoawS1i0v5aWIO
jNGaYZQQwaXXi/KAZsFiX7zzcncDcZBzfTGv0wXcQWWik4wYsNeLf559F7EPLHGAP8WWh3oPHPsx
TjSkYMsdzOiOkUa76+YW3nWX9mZ+kJdDaZYer6mhsFJAtE0XSIoTxGhoM6quQeMmKE1zC0GU9tB2
VoogRzs+mY27ibLyq6pXH6wIvWk79PvoY2cqOYMMUgPEPGD8+o8oFlLzdz732Q7NYltaeKkeKOyQ
ajKN0cB5pa2wSb/cYrN74eIjTO5w9hHkSEuzUMZE/yw8owUg+eig3fXRptOmeryt2tLGOoWHtN+a
9UH2bamwxZvio7CCM1goMlx+nVnQi43BSItprdOMr7g1DsFDtJ8kYaGDvZFvrONa33w5HKkcVhkM
D08y5XLpAa15UWqwqDT2hGqsNsVT1tvtod0Ut/Uf4SHblXfxfq11unDhs+M/zc7csADa6OYDZtHf
s5FE2xglGtj5WjL+ihn1Jdqe2Zk5T58LXhxOdqYNFex8p5tbCAmyve40QIuHY38H2A5apny1eLPQ
ledjckXqiCYTFeft4SpQdWUYgPR2cLr0x4jWYrKJNsmELXtY49edgt4rFzYN4KlQD4oU8i+/o4xO
pisq1tS8qo/VPtp3OxWk+FqBYnlRZ3ZmmRrDVwhAW9iZ+qWw1Tn1V4MLk7b+TnCkzyvRajHUn1mb
eWc7VEleVlibRrStT+Hn8nOwFTbNrt0Kexg2y/UC5rRRrzaSggi7KDFEO8cXi6qbMXuIyfiI8Pyd
7xAFdv4hfYAjcuXClNZszTazV72+g3NhWh4TNd+UgzCh/B/LB2919nzxwJ0ta7aTVS9orhxOO2k+
a+NzC1+gqn9Z+VxLRsgIyQImsSoqpZdOWJupaFD8/eEcGh3NP9Vxkzp0JxzzjV4+TExH4dPqIV/y
knOzs0Oepm0bdhlmzTtICgCyAmvajIeJACiyjtJWtBGvXvt2SykCL18NBaUXJPHs23koANcw15DH
vTH3yo7KCNqXZHHhh7G0ocSYbO7Tp9VewvR35/55bnf2IZO2oK5UYpeB0Q2qVixU4Ioy9rIjHv6a
p/9XRP/i9XBubfZF1biOE7XCmntn7sPQ9j/LW+WQ7d33+u2wk7gOeUtN0txr27t0NMDWkCCbIIng
z7p0JW0w1K6Hyc9uTuPO2BV799a/nyjRhdWjseg+Z6Zm+aRlonsUToo+nuJt8wZsdpxuV07GwssT
sPnfy6GYermcXizisuleApkDe8dncCbvwmCnJCD6bXhw+02/nQgfPOQWrQ+ruzk5xSunOTM/ux2y
UmpdJm1ImY8a5WsuCNeR7uU32l47oQVz8+sNfybWz+zNDodiRkwGSpO9SdfGY1gj0GGfiuzr27qU
PJ+bmZ2FSIUCsvAxY41vhf45Vv2NCJd7ZjLe2K7YWgzW58ZmR0FLDCFxW9yk0uz8mECiJj36H8Rd
veH1u+Yvkz9c+2CzkJbLf/tLeERg812yeYYwepc/rXWYFu/z81XNUt8AaiEKE6xqUHf5Md8x8bmp
hwMsp7RDURVd615PP/zawmYZrjrmTWRMeYqa5O/1PEOvbnxIkRlf+1xrhmYBRGVKW3VdFta37/S9
vI227pHjNj4Wz4hfG0y6OCARnbUNvR5MqF9cHvRYriMlQOLMzs3Rbq2PubQ2RbZ48fw8Wy9kf2eP
FTTbi7CIsVCKoAskB+oup2FWuu69FbDa8lpoD2nmy2DGzAkLtYdlOeCtKGufdCmwU3XFwPJSzOnl
AVqUKYLLzXIHPSbykp2XAgocWWZXIzxecbLxveP1SLF8kQHG/dvU7PRafiPmo0yoML8E9LfuBRsO
xr353to8F59g3tlnTvRu7fpc3sCfRmcbqPiJqNb+9MpBbi/P6q2RtM7Kwpb9/KeN2QGWygEZwMnP
mWfaRzflG+mmPXh7ZS/uZEe/kQ/dR2ulWvsvQeOnzdkhDgSV6RL4xV5eVZITbGEhEI/tFlKoU/Ex
W3sVL4f5n+ZmR3mI5CbuLMxJb6isw90c3E9Dsd4Xg+uztotPcAKn1FYJxcFu7UD/S9z/aX12ovPG
8BCHwfoUitMdtFDO8/SGy96s3ZprTqrOsgRmdjRY8PEXONToux+lQ/Dk7YXIrpx2K/La8XbacbhZ
XeJyevDPEucYihQJUHhksDs96sQ/staBqNCpeCBnCuhUez3nWnyYgyv4+zzO+TO9quNATi6UQ592
qpCdgrtcePS+q2+pLA+fXFu0/ZMSOiNp9f76mVk8ljIlN4N2KaO482yotWDn87mDuu7RC79a7VqF
fM3ALP2xMsvwNZ8HiWDRoIFCKPLylftt8rpX9+jZGmahsxdMwYpbTLS7KZ1rD/Ab7f+L9/5ieDmz
My317LYRe5jnjelJNz1Rp/IQpEnxm0ljzdqH9lPi2+l6UrJ4L5wZncXNOIfeg+Yad7dll5TI/eeA
eURro+xhShF3cE7cVF+rw5rG1WL5DXK0fxxjFksh/URdMsFuSbnBCJiCTPbBpnG62/Aw0d3BLL/y
GRdD25nFWSRtmQ71ohpXBI8Q0oHynrO4or6Y6HtYRg9avhq713xzFkxrQ/dUafqg4kne6BvpYN3r
6a7a9dvpde4X3MV2/On6gVu+MM6WOYuhaS4JViJgVN33sg3ImS5LwrSvt+nv/ovH48rhmKdITEVa
ALnZVbxlY4n3qewot+Mh2uRbMbx1o9t+HzjxRt53H1wkKJzV4sBi+v5zvS93ytmp8chjClj8p/dW
S9mRws69srdOyW5tonSxf3Xmsi87f2apDOSxj0N2VqhO7p76JsOXj/ptFtjdbf2l8Indq6tbOZ7z
noUO1/CoTC5UbONjCcb2sdpk6C4ih/wsPvv3sMbvxLWR1n/xoZexRUbX6FteRiLwjMyhwOdOxFN2
/qZ58rbIHLyTdxl0/vbqk3n5nPxjbi4G1QtVLQo/Al+3TT8bN6i08TbqdhpsuE5EaxBC1+vH5KXZ
+Dqo/7Q5u5hQt0q7LGCJFTMb1UN/gLhpK1b4j/tShqw/KH9Op3TyWBmJNvNNcyzvrHV9xsXqCy1K
JlKnvZ44YM6jflS2fQfVyXRe62P5DkrTTX9qjuHJOq5u9PS3ri16dpNF49+L7qBG54ax412yLw8G
BATRm7Wrf/k6+7mw2XVWD4li5VOp0NVvCsPcBNXnMPh2/TMuHw+GwiDKgQ1nTkYuCS3i08OUriL8
XluO1d5JxjaP1gZWluxQfVRps6OCRQH08iOhsFIhnBSDa0dmO1EfaOTs3BZspPB4fUFLRwG2G+TY
gbqD05mdvEYNa0MOaGSkxkFJRqdU1/qti5nvmYn5dJsX9moQoIn+14ui2PimLQv22OziG3BzjN8Q
TFtybx7VayWJleVps31041ar9Q7baZXvAS87fvM7xSMZOYGJ8BKFMcYFL79VaQWl2mXi9IgIDu07
jyZGdFR37sf1Sv9SoMQW55ZxfIjm5tAgrTGUIofajg5GcAimXB51pIwWpmzDPu851vvr7rHUU74w
OIsWkI0ZhWIM00RRs51K0qp/Ch6gU5B4n32V9upOPpiGLdROJG+T1WfTwjmQJSamxYlyRtPmra9A
Dc0QXBnrbb1nzXS3g/BouPW3rE1WGsVLboopC9JHAOeARWbpWhbqeVMqoChgonZK0Xi0UgZ6RYTq
RSU6pjKgcCv+XErxZ2hED3oYvo+j+FOFdJMAtLYx1ftObb9f3/4F92W2mtlxmQ0AQjlLlv3Glcqi
Yfn50O+6DrWyvHi+bmIpywBvAXPKC04PUM6l+/Z+IQpNgEtNF5J0K9FyMNBmmhrTW/lGdDe/MRdH
VqPARSVZfFti3KVFaCstaOCqHyPE4y3KQPEOaZeH4P34Qb7Ndum+X3tSLaX/2OS2Q1GHRur8GRyG
jR8YAza7TXosj/XbgAwj3yZHhWXqh98qFl4YnB2cRvPHJB8xiJaRbXRPMoMa17/cwn0nS5rIhL9B
7Ab3eLmNklUovqWVfLj2j6gzPpZZDmFgf7huZSHfnrh0sASJMDLHM/coPGBpkjWx+hBxtJv6EEFT
Jt+sNp+nXztLFS7szN4uvpw1uu/pED3ejTsZ4qCW+YtyO24mnY/1RHcxsJwta3bv6UEdQ7/Z0oPS
RKftaOOnkTPKn/y1C/Y1SxDR+mwDzVnhB145KxlzLLWfKMBsGxqKPswF0X4imdLfdzvlNDhQ/srb
9S70oov8XOX8urBQJhuHHtt5kb1prQoq8pwpcrdVgs11N1m8mc6XOfN3syoauaAPRlrJAiUbjaVv
+XZweAYyXeJYqyd6xWHMmfuLo5eoXsHaqq3EjlZ77sK3E7OcwVsMOv+1p9FiLD7by9k1H0oxYh0d
C+zHt2gxMsK+NnG49rVmcVEUY98wGlYU5tWbWIx3VSh/iy15t/KppiN75aiZ09k4e1fCqgget8aO
5jkoIG6DQwz1P1nLpuWDoWhcT9Xebfd1tRi5toezYOIrhZtAnPGjwT06kh2/M+mriztbP8BItnKl
L2G/Lo7eLKb0bW5KQ80n6zblrXArQx4ykQAY91D3xrUNNx+YTBQiD8YJicCDdCxWytvL6+WGk5jE
0WkRX+50r0jQdxBd7KiH5UvK9MeiLN9f/5yvmb5eAgxdFuZ6wE2+pHBnn1NpoPLtWjZ1fEPk3CQe
mNP2IIi2dNMDlIAp5BY1gE14am6U7+WdthH/m8LBslP9/BWzgCp2xpi7rJXj6O6Tk3fTfWlUOz8k
+3Yj7pLPw23/IXPQvvHX3Hk5EPxjeU4gYHSuqIdTIPCPyKvsqn2yGTQSGOgmDtHOhVdyZceXz+lP
g7NHRTOIY6VNUXVE/y+qv5l1sIef6PpnXc7LUFX+67O+EGyefVa4un03GbEycTjbzT3VvA2kdnsw
seCI/e3q4Zwi9Ouw8NPgLKBWatAhSfzXF0yd4BRLsOw0jrQt92gg/0Z5lDcToxQGdKsgZKezc7Y+
M4PzAZVboBmZeB/nxa7K5DeNm2pOOdS7SMj2Kxu66KFnBmeHUWz6IPMFDMqIlsGD6n/Kfbt5ABW+
BY77oJykbf2gePSZ1iZnF8OACUcghIFQY81fMU0SjFk6AbRTZoc8XbKzdG3+Xlq0MbG7wvuEAIM8
C+r5iPAT5FM/7t+0IKDXH6evJzrKd0gmp/HctebdYnyFkYHBWUD8JjJsl58wUkIFtm+eDu1OeoaN
5Ebcy6fgMIGlvNvxxnWGN5HqlOD5APMldvhllfBioRgrn/+CWYRXe1PrS43n6VTMSk4Zd5iy9w/J
m9X8dGl/zy3N4htypaqRhS/PpC8/KEJZpK3dV87EJhN/X0s3Fj/oT4MopV9urj5Uw+CZLG3Kb5Jy
k1I6m15lFaPmR2BvzvBxNQQshVK6ZgzPU9vif2ZJHDT+YSuiNYHN3mF8gXngZG86sa2d2n3wbu2C
XkwaMaZDUwZ3J1iVyzWiaUFPBqFzG4bx/L3kFJvgS++BmJpoiRG2Wi2pT6dgHuMQ6OHdaUyD3vMH
ddgKBmp3jD6XO+2d+WB8UjfUo3YwvTZ2XrK7E7DWc/rP12PPovOcmZ0dTtVX1RZ5P6rqqVwdoyTg
vcFI0soI1AIxwFQ8h9iQYoFqmfMSRhjro+V6kJbUTutkj9BeIkVZ2N6WJIvMrpIoEjn/xc2x5Dbn
dmenEP3tukxr7HajVu1kqxwgpPT1va+iGZ3Ai8+ggee+LbK+skOz0R0KDnVjp13jHpqsTDeWXqVr
acHSLa0YhCXqtJTm5gEx9X1LkHy/40FZfPAO3V2jb8J3PWAUxvq1Tf/d+D58Nb5d/9BrRmcRUbEy
vbQGjNbiu2YAhgJetQ3ClZf/kjudL22231rUCJGXYQWhHIJsjXJ7G6Te4/W1LFtRKdDAbQtz5Swf
QDlaM7PGIwHp0xtT9n14buO1pSymOYqpMngPIypD+PMdq0UfyZ2ENOAP4dnz4Hz2tuVNu0EE+1gh
c74Kc18KAecGZ5uXmbWsSi0G25B6l/WlRacjjpw2X9m+RVeAy36icpEgzp5tX9yEkVn4YWcb3t7Q
R9gY3xuS9jueAGvFC40DyeIsgEpVJ43JRGwe5f5+rIXbSs/eXXeD5XX8NCFfxuhKgwNHn5xNEExH
6MoDahKCXTWKvLKWxQ9ztpbZhqFvgRy1NRmSPVtGPbXoT+hwQ6jbrDzLlp3uzNTk+me5J1lmrugt
pqqtd0hpWRuPJpQtw645+iftWK55+dLSUIeDIhrJQg2VrJm9MhFC1eh5cTeKg9CQg6DSrdF8Lbhz
fv1rgVunE8EdzgzdLGsYmlZrNZc0Re8SO8/1jRdlO7fQ16LrUjKN05GWUJeHzmLmeKqeZl4ZaQSH
T8mHGJqswK5A+jyAF3O656J0JiaaD9aHaOft1vLOxbRhKqox6a1PBBezXEzXlbGReqYRvXv1z4n6
JqB3K5Q8cl+E55zrW7rYAzkzNx/zRSesmui/CbcPERwMn/QTbX+nYBBHd+qT8BA/Ru/jx3ib7n+n
fnBuebbLrRp4NYrtWM49eywj5NtXcoalIH9uYXa68wayNXPS3Unk5AhR8V3fDitlmDUTs3M9+Gks
RTImlLSwi/YmlNaO87QN86zufBGz4+x5ekIInyzQpBq2lR2d1LcTqBrVhf11Z1iKhuemZie5aOog
Dy18wRuKg95XhwDISasa/+uSpohyFqFit2yiflpSyUyByqDND+J+c+c/rGb9i2f553GaX8Ep/ca8
L3gYT2WyQTxIrp3X9GRcZ5LMDP8YnPCgoy11X9+tjbat+cbsMo6NorL8l3nfSt8o1QcJfdr/7YPN
YkURBDnK0CyO0XbbVZF6ZUFrHJZLXgEYgImWiRzkVbueVxqCWxXxXa8U1JjljRqIGzda479ZNKMB
piatgJN23sQytUgoFZ3nUt8Vd2lY7BWh+JR58vb6li22QieSILjKmZt/xfGbRUFfjRZtR3VfHq2d
doOQqunkNGNSoPX9friBUmG9J7O4vDOzM2dAKTux6LdyjBVks1TDQSdv60VrUNzFssX58mYuUSa5
GonCy/KSe4W5zcROYI9GVnk7NZzE2/TeoyjcHSKneavfrA+YLXk9UAELNnBKMtq8LOwzGDVmCT8A
EY0nXcnfyVq+ckEv76WlmMrE4PJq9rxOgMe2CXFK0OKdpoX3bd0evVpag4tPwXseepFJ/MfOLPSm
bSMDvWcpU/e4+1Kn9kR30DjyzrwpKXatDuetLWz697PAKLpAVvuehWmKB+c4+YUOSp2QtXIGlr/R
z4XNAvBQlrUSyNMGHtwH/3POmJqPUlP3mYLoZqwAMCcfr5t8YR64tpdTnD5bmioleat2mGwRZA7e
uZvcIcE59bf97VT8ybdGuNGPcEE+V04PRZ2xyXDVcpPDKcEXCGkgqo/Xf9Nipnz+fWdnsm2SXEqm
7aZCE/1BsrzTj8HRh7qDUol60x2StZtvzaP+j7Tv2o1dSZb9IgL0ZL2yaNuru9UyL4Rs0RaLvsiv
P9FzgHvXaBa2gDkP2wFbq8QyaSIzI368znKEsCJwMRi5Z31zLwRDMC8CAydmnosA8MUvDv2vweQf
X/izfKDkzqqa0HaE95O+DjZza/AUCrlITF2CXP1XCOqXi/UzctZtMFVp95dpHVEoOY9nAFC4WENQ
p9CFvmtx/ebgf3kyPysJ3OKloXKsOLD3VUcQWbuYqvu1IHsPFf/h+v6rTvXH9W3dGt1R92X4Tgs1
39pmYYkyzOz3pyH6zYj/LWb589R+2J1RJ2ml3Lt1yNCWkVXzwsubCiSR1ejX/0qy9M9fnsJvB/fD
8iwp72d+v5h6lO5T4M3juY8Y8p11M7zVwit/n0/5G7z951f+MEIQOB7mesKS6qaHmhKoDXZNMj0o
v462/TXH+XOlH7ZnkjDko8BKSnwvIpbbiXu1pMURuo6pn2MiwLohB8FAMPz+3u1/Mbd/3VsH7NEo
YIB+6GejggsRFgVqygirGfFYAS2l/4ZbFxx0f6xxv79/3M8ya7KCNFgDjep+f7hXgus9CpTJnJhP
+b8ab3+5MX99EX+s+CPz0aqaGM19Re1ofHTJGGVhGoJgBZQDwe8w7F+f+R+r/XgSU63KTp3v34ex
Hjmf0E/tr+ZvMejd4P/HK/9jlR+vAPyWZWstqDMZuRot9anTBq9xkwmyqZz3nl2T/+PV+PEGBC/G
kUMW0qs64eno6TeN+J/P6f4n/NMn/bj7LWO6NTCsIHXMhejcQ6nOT8ssZupv3L2/LfXDnZo94Nb6
Hvmt89MIxlGNPFlKZOot/edP+mspACp6YM0F8RAEAn94UV2FgKaqo+IAzpDdAAVCNB5psQT1i3sk
39OhPUJ08RdX+vcL+P/W/NnoSyxzKDoTWRBva9MzG9ldRe64HneN3woqf/fa///7fjb2clEocjTw
fV0oMTNQBpgy7bbjfdgznN//i2FP9KA6IA1Bzzxyoh84TFrwEW2YAquhy9Yehdf8V+V+1CrQJAJ+
LagQ/jiwtazdsrE6vF6UF0G+clQVT2Ne/QyI0InacI7d+bfg/S+4CQRlVGST/yt7+uMtj1CWX10T
1bAS/EA61bz+8d6cD3GCx99K4H85MGyfBcUYF1GAjr/9u/VVslLvmw6sVJhlfXDCdQt5tN2M9rD7
uMVvxdP/dCdYDJJsKFugaZH8nCdx3G7uax2LDUqxZwriLOc3la3/vOz3JeCw0FGgI5H78T22vhYm
mdCvCNKVVLxysa1ADP/Pr/iva4A1867Ja99Lsv++Z40U1tj19/MZnEPatQFIdjNwFPwmEvmfNh3f
8sc6PzwHBOpFYa5Yh6+ab855AKLY0F1BoXgstd1sJ//8WX+/C3+s92Pv8lmOi7x/FwSdNiJME4YB
43sPexZAgfyXTbw/nH+37v/+cT/8R9vPLYO8NqTZExYb8Z09CdTsv5aV/nrl7szOKi6D9h/YzDQW
SglVNCDhLL9NmvqppNrjP+/b35dwrbsUFNTQfvIPGDPyd3tBQS7tPzNX0KZ8/j8t8LN4AH7+zF4d
LDBqtm/XDfTtP/55hb/eaBf0rJBzA0O1+eMwlFwXap9iBROC72sadh3UKAvh//MqkCf8j8gZBL2g
6gXT0/9icj98urNOsk4FJ948No75bM9S5S7018TgvPPSGrStkkK5LF6kbg9vc+b03X5duT6+qaUq
2btmSajSeIs7KOtpEBNHdYFBV93PJKShwKjhlHG6tBAV0NfW8kw9V6YYrNeW7XUT1BGjkYzTW9er
i+ZPk8tf+DwPO1UO7alDxW6PlkH52ecg4fMGofQjxbio4Rd6CSG9AkzljqeA06Dbd2Pvpq+MFJpv
DJ15Fk2NO6bP85jFYEFVE3uQutyKtOzF3jXrqgwsVWXriwp9w5PNmrR+EdVsZtHCillNUC1vqKvN
Q6wVrHmwtfthdJYxTlG5ZhKwnlN3Q+7lzMwLSpwc83BSsxo/Tcm6SRXImEq2tvCCdTG2Fwn5qEAa
vfAg8wCBZ6KPD/U0j+ApJUpcGoayNfspe6kbpwT3jrD3jjU2B3uy+CvGcSaLDsLKvQ4zEC/oBKl3
Kyi+I9YP00vfyOpMFNsIJVpETmbmQOlMWmVssmXTkfRUMn2g2sIxy65MWmDNCqGWVZ9WLiw6c5Yo
tfJRj3XMGqZttNUwKGvrImjT6qp1xanNxIs7LMRbFdYd0qo+SNU6VH231Wpzonm1MA9ciQ8lbLuZ
on3falkip2yn2uW5Vad+2xkiD4QATz1R1zzo9F7bjpNNKEIybWunjroDn6IdWrWhxxYZSg8Oqwkn
oUOdzqje02kSviyFTieXISdHgXdvpy67Zq2DgrEqk8XKMMdrsbc152d3YpOvzir888h7avK1oGO5
5F7VV+HEVtuvVWcM10ytAaEiR6tMraPmlOU7UOMSyvDXStxXs3NFWDYiggYxYN0VmnGZFNCqWLTy
BC7yIOelcwTD+VvOCjgdUaXeKuejPiwfppaRazmNck+cKT81pgliD55/aeosqGNML3qln7m77JrV
bmg7EVpJVMamAR3hQ+Yvwtq2VVkHFmqX1DG7L9S0dUzSVWG+Fsm46GfWuC8jB51LaxgW2Ht1su+Z
WfiVJmyPSWjnKqO+s+Y5GFac0mJemKZ7DgQM+uHQszBbsyeoOmLAbJrjiSt0MXbZ0p6NWQ2V1ogz
iL8Wswjl0ETqhEbgFE/QXWMBUk60pRzdfvHH5VKp6Lsi4iCM3Bck93UDOE37AVLMIK3aoHXCEvrN
mQECB6v+IJl8Lnm+Y5PxqdRV6PRs2xbzyemlSpGXxRwbJVQLPBrdhM+Y0KNataU3zHnjgQzruW3J
TpfpreHlYTWquNGzrcXsExnNa5/mm3ldj/ZafRb6EipSXMc8PTDbuYwg0M1c1FnbkkpbCWbmHNXU
9rWq94d22bVVv62m+kstEUu2h3IIc0Hl8jWS21Rpnm56AMBX4tXvpfuwcgq54q4K3cWrUXIynlkb
FvmLW4PGZaTrSbgn/V07SdDEp1ATCI0PLXu0Mn8lr927tsIs+rUN3UEORbnn7Gqewb6IGJ2/9exm
aiss/tmA6Jua+fNyYrpPap8YIcP1qj2052jOvnxMj615l9x7GrmXI9xx3VgpNwvzJ/BZAY+/aDdY
IW+qKqgA3IwsaYbriG5RQ4HUgY3Uul49JUcHgaJ484IzIlXxiFbaPVf4G3Q+fNhrTBUPZ12KJ/BY
UWW69EMBWYZAqulDA4p9Z+He3DsPypR7WTsdOWglIW8UsEyjqglCSeErbwZHo5oJVumoQsfAkwFQ
rSdBLsL5mU9nrdmiRpMVlG3R6VQpG617qNhhydAwjOR8vxLa5LVH3GDsaaWAhgcaQzeQlMEk9gXx
ob3rG1jSbvdTBa6CdA5HMl207jlLUQrOsj14LnxevHGnj5Ts2dQxj2c9KU7pwQggg+3fK2evr9fM
aqmqHvW8ixRwyBdeWwdpHvMpRk1sAROUE/QFNZeYww43Rhu4uURdgs6NTjsj9RyngfRgNKWPdvuB
G66OnyV7aYjiwe3lIofQ2FO2En9JL6OFtipt9aFJ7IBXcYYlQtO7ejbazWonOFBtaw6UVH4/Ro4V
8vppxYSrPUaDFQ56g5b8r3qKMysSMB9lZAyXuUpYjl//2q5JKw4ZsG/pZ1bMyVWbYN/KfT7H1lPG
Q6uq/K7PE62ESQwGziEv7ZeInN2vLt+rfcxGim4zTNSjazvSwPkqnsfSb5eeSuR0uhNo8p1klNRP
Dcqf5NBO0YpmwPSAa1h9WeVutrxaBNj8fKBDccJUi52jr39bzTtub1LuFWcVba7Qqa8j4vhI2wRP
5jLokHwvGDgzACl3dCTekr5mqp+lW9BtKENcG5vG8efurGdUXGYnGLqITNJLD/0csfFSzYFowuU9
U4KOnFLmtxjUzqLU8bR5s5Ye33cFZDhVWgu/fMm0TXEWYJmB/9m7WlRU4b0vTw/ZNkOdBPKcw36C
y3NiIKaFQrMpHMuoReU3o265s8ESw+hwVYedVYYE2TQ5cHZo1cBoPFzeST+kaqDNdB19cxxoiket
K9QdL8sT5u68ug5ks69BQ80OdbE3s0TpYIf8PHVob8aj4lvzUfal30+bgSEksAOG9K9GczAAaVHe
WitesPPi0A6brkJ/NkzFQPvhghatYX6YneuiJ8UQQTCtxVyYmzQNtIeyqBWZt5KjgohA3TbVntWR
4h5TcsjlI+n2tRF1VmLhWmTVc8oeRy0sMphhX4cGuZqQYvSBlkEgrbD1iGsenw5uW3sM5nFf2M+T
FWJzUuezzwJugeTd1wE6y5OB25bFa/Wc9yodlc8cQVnxKQGyKAE6VKhWveplkn+ziy6/ieGxlUI8
1K1uY7uFoOhiU72IhjGEIJa4Zlkw9QtuyBOY2RSL4jmvl/u2u9s+jxt0phPcLxbb2an86ptAAamW
uPA8nIqoe7TxX8jccD+LfGsUQe6iG3OX2q9rGWn5RmeH8goFhh6EDix2pycxIuGffecrG47cDTTT
q5WHrntb8sDJKP5PLnxrOgBWGeB8njC6ooB4InUTzfbKJUNXWyyn68IMv+dJZl2c9lytEZSMoNFa
5lTjr3zZFsausz7w4cOcuMCOeeUTlsbTeF7s2jetQIfR7Ok4FeguS4wpRoHec5aoxaRxu9Wh6qeP
kdIcdLxkCFobBBe0x+T4UWbfEjE2JHTk0zib4bTGDsZfoCxq2rqXGhm1UmxBlGaHpYRiIKikTOYP
d03sG5pUPVEf5r6lhvPkOmfhwsLtIUiGsMzhAYNXMuDJFPcy5zs3TdAf4+VOXHBf12SwdFGNPlar
4jECUN9h3zK/VMqlU/PAaLEvCGfFXi0TUPa7byv5zsredwgP7A7gYkVhNhl7KGsDmktnGJUU7DdZ
jgm9XVdEGfg1nAOfKP6lbjYu3+ZjyIaPavho82gqkqLbWkqgzgdDi3CQqoE85sUe9zNIUFB8dVXf
EqeavBmu38hjUSNuktJz5XFxXISHUTWSoHI5zYv6RIzezzEKlfcX7ra+u1RxX1yLsYrc6ms2PpsW
v6RaMTAFvrfqtWhu2vy+ijzO1gUmFodBlIOqWadhhqb5VJzRQ0Qt3tqeNFBmMsS4T1UWtKq2FWsd
m6nmGfLbKOD2VssHiV7QatrrYMgwX4xgauEIK+HxCtPHGnKPeblYxrVfNhpTw7Z55/AK9nmGBe9W
XyhHXR4sKyzHCwOLlo7IqtoUXZDlx2kNSHnC5dDHgCyHrMEJHhZQ78hhw0k81EFnJ7aazKQOl+Gl
XAMVzeA4N14QBJFJKkPRBY1V+KaTQW3S8MzykWBqpB83NV6T+WwWSpzpwTKVCOPC0tADV7GDnIR1
fbTaCAq+BZ66pT8VxjGDHVDZ6AMaxfFuFBRWDAEZAvS5szqlSEaUNBjnBxeJGnszzVctveaphZuo
eVN3uYcfaONeINGjoiunLjVaN4rXgaH1XpLtvxy1hdAz4goj7MawGXZS9WWHTiikn9mKrcbQANws
X3fc2ZZTINYjaS9V0aEBNu5UcI3IV82kw9rQonyauoDoaKcbktKgBX8Y8msnAwz928gGTOrKz0ZG
jUnHJpjLmzpMkartWvwK1cr8RhxJsW1hKYftAGHGrNsrKI5pNy5p1XR+g60cMQDGHVRb9bsRdXfS
zXGHirBz1bAc3BgD/3i7LUZkdmQIF4HejGUj15fcPKhSxdQlNRS/YhWqmDG+EnGyr5aUrTu9vK5a
aKhhBW+I2DD37xmfVBKt2TN7Q1pfaMW+aDBtfg9Gt1N6noZXFYsoxRiT9a2HF6k/5JTYq6Tp2vmt
wF42nov0h0PfQzTpNVMWaMTPvtJOB+k0G2K3VG/wZzFPASmChOWeXBWp3wWUEF5ni4cVhA3eimYM
n6hHRSPUXZyLPjRew2AL3KDOv/o1ggQPAu0gRxVlBK3YG3OeJNtN48lZPqb+Ylt+mz+XthVM6qFp
tk6/IeQ481MlXvNW+imhtrIbXcrd2FWEp0wRXC+eN7e/6hVKsCsYhcugFrs2Y95dvua7J9cu/5LN
eRm2hv6szHuT70tr1yJ6M99tLJbk3Btume0zTmfoJLgXYB5acWl6aJb5I1hYnVbZsKWPxrx+IL0S
6WDQNxpUQk/G+DYADh3S3Jv6OZiyj7mCtlDQ1s8kjRWkyc6Di4Q+tTluiYUY4rmwaAt3Tah61tJb
IQP1pIJLqgnEbcw8i+9GgrlGCyEHxQ8jsKjCVYaMWmtSjp4C2YIHfbp109YZ792o4qXOQC98J6a4
1HayviB6GbLYPNSHEhFoiRg3gefva1CNVciv0OTWgF16N+ubWfelFTrWllQR7jwzHvELVIuPsCqz
T4ihWmtTA7jp1ategou9hEvqnrUZiZZngtv/qyqpI98dkPs3XjveI4yzfbaBQQwx0Xz2rYKQEiwL
9a5/t2zabgcDzh4a9RL31YV4aknVL7j4KjRf7hRM9nbCWPx8XIuQbbSI6BuQI1pWkJa+qm/s9kSe
4A5VJHe37AN9dAMMrKCAql6a26xGLgoIFticwUFm3QieUAprAr1tr7QC42mEo5IUjfdV4qQh+Vhz
f4ZLmBPhhmqSv6wRST1iJooeO6rXuaPXQcULNNjIZbxsuXIZi/hOg4csPeK4gdusiTsZKUMkrnoN
KnLEmY6H782QVFzm9xkTRWB6Sc96d7GXs/FcjOjj7cvnAlzFGa1M2uVoHqhHzCZjo4avpQ7N+dDm
oXrOHR+XfEGGMtaB81F9omANIcoj+p1ZelgRkCOKc2L0yVgsQg5oBy5C9nS3bBuMm2hbQ/NyfVMo
Yd34Sn4r9O0kmO/k1Dm5j/lRHT1SJ4NKpRG3hcdOUBBzR1qPsZqkw9F5z6NC+g6ewnObe/pONHQu
QpjgR1XS7knJ47o5Ni+W5c2f5QC+afy47sM2QEOjaj35pT3UJwEh+dHry6QDcNPszD3yLjOy0HEW
rtPNabbCpSbbcL+pvO64uqF9XWu/7h/KjxoT2sAM9EiR94XXAQLxmGBewUO2B57qlL5wTs2wLcnV
UZ8z8OCmQBfDtfhqFFrYFLic1SCneBLyoU3Gj+FQk4dxovNTqiIvDfLSDAwE76i/Z/vJoMpukBjf
M9BiBI/7tpQ0ayjHeB2I1Z4EfNoEGRjju0exoPsq981uYv9qw7530lswyq6v2YG2dXfWZvzM9xlw
rnVbaYGiRY4Zy56qxrF7xv2cvhqNzjMo1NRNWiYpKeicHrIsKtaDsM/5ejTa6+L6xDrraUHbjYMc
uA7gIV0Z9TIGhYimhXn+0hEoTlxn1M7M8YwkZkgh4LlCdz5gBn4IXnWMqgqzJXzjDBfVvjiFDJse
3MH8eUG3rauchUZN4aEag1P76Bqw26dDwPJTan5kzrXMveFtHBJDTdYFofujxfYStNTaKVsDncDy
+i1aQAUGoBhNmcDQ1XZhCVA5l0rnZehA5gYBMSQIyJF3HUzEQiukTr6J0N4bYapP6reJ1i9OXfRZ
ndzW03o6PU87QDX69wRLeF5GOp/y+WGUFODBICOIZs4bgjw6RFaKvv8083HargYJ5hhiuDZ6GTHw
iitQtH52MfALLKF6YwL43FFuwQ8IjqkdfiPE7foIzZewQdaF8uOWX/kxVZIG9sfku3WTbUUZzPem
qKmi/bvca8DOcNDQU++oOyX1MzAN7Sm91roH2UWRKE7UXesF/s1ztq3ynd06G1p5kQ0fvRzME3hJ
RVzqvqI9IEHsw1W/qfUWmXB1msFM9ojXtQbimOPqpNq223Hjsj4ve7f8cNhuboJm2gFsghqfDuGP
/GwttM4PIJdqCxxCGzUgzZMw5kHLo0XbGPYu3WfPOOtO85DS34MqzOVLMxHICgliCrDDwJSRoC4h
0JP0RWRBQeRkvxZugLidI5WfA0TMqR1nl2wGt3puR/IV2MUqaHeA6tgiYnS5A320hqgTD/P4nVk+
f0h1r3JBaaf7eOgpuZqgu0ckgVDqY81oCo+K7B5ich8y/QQuU/WvmIpbIMsHW4x9emEx9NwrJZqf
Bpz1fBgsaBbFJfzArGwnxFxwel25tdUPVYXXQbjsl9bqdVcUPVrjMAEkmE4rKO7WQOZ+pvgL4AmQ
P2tB/ylhGESCZFErEOgBY/90dMB29kbdII3lH/N7D4/Ko+mBSxSdjLijQ+UNXzP0yoU3dvdbux7r
8YTitfsg8ZU2MBob8i8WBbkK4MLRd+pbfVQ+Ofb+pcwQjPCtIHvVvjoV0AZxnKekjXgXaO/GYYDy
NZwjxGp0LUQxbWBbcbR3BIELMv4zzttGy0SbrL7hRhwp6JH4ZR+hJtFrCJQ3Q1IJP71VCtiouBan
bohfzCxixQyQA9ku3mhgOcH0cg8JyaOxg3er31bUDEA1uPqWBFjrLWc1DWrlVCh74AAI4Yw+1PjW
4ae8ptUm2xvts+O+qV1oNjgmhuvXAw6jZYFJ3acR+H6f2Ed+SatYf6ysiIH4tryk0Np9BxkoMDi9
9m04Y1bHPaIEocCoLQU2liKuIsDuCdwMyzXapAcYPjEDgcNQoeMvxstibGrrRUVGidr5ejOWalNn
bbysr+oCnSkclqr4ILgKrRXJOG8DVFqAZwLly89K9QUeGG9Um2hlAIbMnKZ2B94gaIz2I9DYwF7v
urEyXBY9SImDA47NfMOnN0W6R9cukhl9YFVTnFxl2RiL4hsK5Is1y2scfee2z/l6k4BzU2A6g7Y+
jvW7YwI+N5uIsLOdZx6Bl8e8gZcuTTS504MunodCpwvRryhdALGrzqv7vkD3+F8SVRg5RA84NdaO
SvVVmxJkdTWGw4xbapwa+cTzTdZeyjyqyHVs8A/2ooiTum5KZ4fcy9cmcKMVD4yFTFkon+Fvdgpv
oHJleh1iBMy81N2pEHvNVoAFXkj6YhUPSx+7/VGvDjM7L0tAxoMLNaO+Ahdmy/a9Ugcm2psFfzH4
ZVTfOSbfDagvpBtXfUoR2HbtyepNb6h12syvIm33cniSiGDnkvuqwqmGhzOVc2Aor85wHKpEOrHu
uk+TWoQtLrrWEq/UgMydNQwP6vOWLE+cWLEzXgaCTCfzhZUUJq7rd4kz0Y4Vf+QgCzYSNk2bBjZ/
qCvfSRGYwJuaEj19Kjw7NjZ/kc5HK9iTC0uTGi+kQs6n8hiCPLTqQBJby5jBGzAToko1DwRyntVx
E5MMcVa6XopYecD+9mDL5BmK+PqVEedaIdRqjTQ0q4PSHUdzK7vnMb/Oiwy4ekhTC6T2zw04JZp+
eHSWIpCoCRUlkqO6oOq4Lwg6U5HhLBihyJfHqkGHrDx3PJxtPeRjlZgTFMcnQCOgZBP1dCzgXKDA
GzKY7Nxcwjx9IVa1sTSkKz240pELgWkYDxeAwVTA4LPhpUN3FzSONmTmgGmQbFRGvRGAgwcwx5tw
j6piUtDDeTwH/WbeHMrycdE+raU+Q+bDL9tt3ezW6tvNFjys0hPIZG1LSSxFCbVKRB0z97rocVHw
Md1NL/YjrEyVamHvNGFlOJ5ZNZtVm3eu/ZDZ+MMxPjQU9b2gEtrLTI0x1mfhY1TWt2yo2S5vpoFn
iqrXArCRlCArA3ZSqttsRL5UK5de+QY6Wt7DZbaEpvpt1L3XlHVopGW8aPnWLpaEjzD6CxAn4Bp9
gV+myWMtG6mGGu9SvtdVRSvHoQP4LybM70l9V41DQY3qCGSHIaHM2+l1SHvUQ2WyFptcQBsdWFY+
TnlgERZC4zfInJHKFVi5jbNoFGSCKcZRMSwnRNK4GK1v1Q6erd7xO1jboPShZBmu8HWZxnhG693M
0MOlk0gi6dNTaE+i2U+QUExwffw1z7dLCWFFm3nmDOm69qy7N96i8DvcrKyORmHHzoySlvE82/1h
LtG8TXR2VZQmQBlraR6McadZcZ2fG+Q6OP/W3BK2z5dYYceCdH5f9TuO1FHrhwCHlxoWrQBDTnUW
q+VtyI24dpq3ptc2NhIOWeDqtuWHuuS7Tg6B7hQv6jgGfa+dqtF4mPX+YN/HwIkTEGefF7qfFwY6
WyGxa5aAIfQVEV+tVTuZ25upaHxrGMZ4GIePIesF1ZrqG6dwtoYG+Zhq3lRtTvQaJSmLQeJRYWE/
KACDYZl69azX6rkncm8I6Hw0BcodGBtYZn90vgdHXKcyoxiUOAwDTFAhXK92diJbN2qOse7RmOm4
WL6FwgNC0wZqhUWjR4wVCDlQ6+Lap+B6WLUFVQCuTOh6kCj6ZRZI5Wtra8EHLNrz1PeH1u6BKlWB
4INvMFRIoCjsLtIrJ+RUOepVLSo4K9zsWAXlDGucdrHLqi3BU3JFTzuHBRkHHZoRtfI6I+x3UBtc
zaM2gWIHoaxY8IPWQeO7RheQxpiDAlrxE2+ppaweJKC9en4Z+geghtIsaQpgFYUEFGtbPVzLJ5U9
ZKlf1/4EXY08Ru0uW7YVeW1XAGtUAwiJAtVUPepGSLg/dtRBT9yKOC2oAEjW1LCivNjrSuK0SdZf
OcMmhgNcR58Uqj9rCZP7Faw5DOkGkgz3qTcelPqBNz0t5yPiIRf8KBaKi2os9MIr11cM0YL49I3Y
H5l7M+85t/nAurdZRi3i/r6w4MiRy4PNyDg43aY1Xmxb0hwYr/jW+8HX2YO7RDZ/JAji17bCvK8P
tMxApsevM5DiTIdjF0DlfZdtbOV1ct8BEHK509fjDBRzeVJ44qKyWHBPjNKzuu0AEu1hm+EsG+So
SnUs7VeCyL16tch+1iNrDEzSUxucWepnuuw08t2jVGOi/bfUXlfnmPFnCSjOQG5yW7VPvf1APXAQ
Q+C6VC9ZkIICh3EULJHpZ9a2UfGSmjejO6IE6uSv47DrjW3KQ6QpovgUqJM56c0mVawBKhJA41cT
uTOQvgrmdZ8Z8aC9N4gsZH8pC+qaSDY634EuDNJj3X0oUAvpnBtDZJSr+wH97W1oGi+Ki1IesGZD
CaSmb7scwSzIrTOIxT50SNdB6mu4twm3vCkBGsqr6aJkQgialgLMcAdLc8YNcVHXszgEHLoR9UFE
2C6QOycs0CTEugwpQ04H1OqyZQpQ67+NZu33DiB/WXrMwVwlgvJaNXwFpywHFEqw6wu25X+oO7Pl
xpEsTb9KWd4jG4tja+uqC5LgIonaFdsNTBGhwA4H3B3rO81TzIv1R1V2T2ZUW+XU3M1NmkVSEkjC
4X7Ov52or88NKqyW2tUE/qkjl6kv7Pt8/D5ybPkMg7eg4fOuS5xUbppSb0iB8Mb7ZbxG3rEJ6x+D
+7RGD8V66Ptr8kKSKLzJwlMU3zfRg1ruA4RAa3lTWTCMoGjxpYh7iYerhu02DbujbMNtHojbWWd3
zjRk23GKbsp6ZOsZv4xOv8866znsiY+jVSwq9SWw4TPBO0T0oCVx+mI5kMtx09ri0AEXL61zFToR
NLZMItDdPme+GZLaqFm+1Xm+UwHnydKcUj/+hEjsoIoq3a35PeEiu9bKNtE4QEboUzhSK3ti53Fz
L28jRrUQt/bWwCrbc5h4vqQcGKDKv05K78pLB6S5T5a7V8GbANQpXKISirfJ9R7nlvWTDgD6l64/
O2bO8NID/QyWd2qd+rae/XOce4d5Bd7vp9upufV7a59bxdVoAdaqzDte/J5ti1uxm0823JL2na0K
CiA+HpVmlhsfWoQBz6elZ45b0d3Y5vPlTeYjFNXwTcSf5SjPbgp+vFDR++1yGJbyLmeNzzaxr/A9
48B+FXTHOWr3AwKLzOFIqKJdNLCXgob1kAqI5I82zNJYqv1oBxt7rN9Uqg+OJPAkKj5aU72dmwBi
Oj/UwYCkCXVSHB5iqe619VVOb7ZG2pDDiln5OazzbTOaW6eAFpk+5rI+ZiojVU5+MWvx8bLeuqZQ
O2eSB4XCwUXQUDM9tYSPD7pNxlDZJT4vqBhGpzlpizkgw3BVC3kOqT9GxBZi8q7SkfTgdtilc/Sy
6uLZlO1VAS9UVnlinDGppHXpQZ6z6OOivyxLBBqq7QMl3s5fqmRZrZModbF3J6DXtYdSsRQLuczH
azFSwnZCnvC3XzFS46M1fHYLiFjTPARF+TEAt8gHOoLCnRCZCMK/wHZmhfCoCl7sVdz4ZX6Wiwfc
yFpfow+Fmm9D56IOgd60NZtyv0/VfD060aXg+lx44QOawhs/6kAPu4OTqZ2w3S+mKz7a6Pd0nG7r
hRvpt7t+bOAVelB7eSo9KEu5mtvIVXe1m+7SYX2pLOQlZkyv6t7bVpwBO8eyn9PO7GY7umE4yHWu
2vs1r/Z5K28WPmsz0KwMAjy8P0XTl7wABvHpp2RdbDV4sDeob3FTXM1sGxbkVT1Hp3j6Xlv9yfg0
1VEXvHWtDpPMluvGqAz+pv08V9VeT3Dlyq4/LLQYfIiRK3azf5B9t/U5AJnq9FjpdbvMJ3/Jd+P6
1I23Qv7o0mGTx2PCHZHjrRqfZ4I9EH1Kai/Lu/UBLUFfmAiv+w8OY+u8aJvO5daBoCPYaxN2HWKE
KzM/VVmVsJOsxXiStEdjFGO0zkCxDlUFrvNEmP92co7kKG/lzMk3MpPViba5N9xqH4GaMDdV/2jF
nwdXHdP0IJtzr64LV6D9MUjl7F1Xfu4BydPpIQueWgrZovkqVtQc1zLbC9gaurYRpaS1kNSK6LLi
MB4fRsB2Sw4oJM9u/inOWANBB0e2Ha29q75J8bn1j5Viz7PdrX8xUauX2bkdV5GkMzIyCiMaUL8M
97kZ97E6+euuMnIbS71ruq8FIERL836A3jFgsjPDBCdWe9CdIvfVXbYmThQ4vld8z9Lrevg0Y/MF
YtD6usnMtkyDTQxeOJ99MI6GjDvS54aB8yd6DG3u6kpf8cxhvo7ZtZie3Sygn2MOc+ZtKY2j8l7Z
865v5damBopBCYLAuneihw7i0aGtMxcJQ+UfxpG59x7KxKT0CCsUKA0hbQ1eSrSORb8z1sskz3XB
/t4fYlqOcXpwkNVUQFJhneCK2I2IBBf9uKQeCHe/X20I9uWG9KYDT9vGAXuum1MTl1e5j6oFveVS
0YzdpzMzKlkqVXvTmDyxFm+XTncWi8guyl08P8/DiT5os8wUeMhNVr+6K1Vxaiuydsv6dpY1cVVn
4PbOkFi3mKs6q04SISlLDooSEFU+lFFBXwNsMrDXnmmEEUsS/1AeaAITu+c2eIfKex1jRj0CITNs
rydL2K6qbZvZ23FAbtS2u65AsTn+8Feerbo5og4/u0I/uHABnoOhJOCAZmz7Mi/UAajhuvaBqPlr
qfWXdY2SJY43iG02BhDe8pOy/Ob0pxDNGaNXth088uiZ29kwwZPQJF+vexUzV7dyrzvpoYrFP6sX
iD+z52OfehdR4MTMkpiwZY0WKmbG14o8+nJ6LzYxhWjkS+ujn5sdgoutXdOQ8aVGFUwAAGZXzR98
pmnnfPNjcRygd03mIW6FEgxeY3s+mBrQGvXM4IpddFGHDUicAF1MgI6vB5nP4LbDXYpWIF6gWDmS
mXh0Y2fq0OZfZ2+6riYA4NQmddqujj0CxBThnQq8rW58ZkeR0WbGrTuFALiAavVDijvMGtftpWkc
ppy+4GFeUY00aJHbm7Spt2FY3Xg63JUhnn77a+QDhSRevFtnhD+GClkz08nad9myk5a4W63+XEbB
vpy9TcAX69PSj4v7MR+XbcRfhny02hLZYZhIsFjbfFJevfNWcjoh1JYVdvk299Ztj/wpAxZ26Inq
Oj2G0keHlzvJMDsbI/1rwkSRek7HBaUeyURMF5yvfY4LD8JFgVNVMuH8hPMO4RUiro16lpmAl83U
898U08OyBwxyj7NBxmnCs0IcGOZ9IrgdujdHgNbZ27OHqLrbdqH71tRNf8zq9jFeK3sfB9nBacCZ
sba+ZrH1aKbxdRQsi4YJ24kkuui2bqz2aK2uSQJAP91Qjo1lR7XknrTDQRVH4x7Re71baKMrx0LD
Hi7U90wg3+QFp4dWfJKh8eNdoFyJ0HOoty3yolRZj6kcqAJ693tjbLriQf0Qg/i6DPAMi6W+RHZH
V7dmN27tcPyrwEZcgQgtztb7OXfuojC/raT9yaj42Gv9NAkg2xGwbq4lnCJkvd9FFxlefAjdDruY
br87ElCIAAG67HRwE4Kr76Qe3W3GfdiOhbwifYIubVLWxoSoApeguCZ14KZ05yu/D9HAMzdju4z+
GbPGRThH9+hmJjvweBY744Tp1vWbZRPO0O2BbO/6ZnI3WbTemjL4Cj210Oy7N72B+8xN++hPndrZ
HhfpHYT4zfraxe6naM2PssnTjba6x3ZsXkDKIHC7eBO18tim01c7Tr+FvUza2IXuRhoUF1gwp/bJ
D9pz0E+AocXdlOqnvjCvPS1ol/mf1CTuitG/bTXKQ6d5Tn35bHL/qgxSkRhE52WJ6gu92TkzPRrY
yxmtsmWbi5LnyVMHbwEowzCZOD6kcl3WD/mIUKovwm3WlihFzKvIAcicqDpYS3c9MfEU8TOa69AV
z32kL9KKMN74Yf4gdJNUc3B0lb6tLHFcmvpoJotzdZLgU5YfQGQ4H6o8O4az8zZWejk1w9TA92WX
OMOcc7SsnoKhuRNBSBOaUon3fgXsnhWvrdUxm0mUAQSEaBHqdY8k+NSwz6tC6TPfd9MIZsaAzVTf
Kk1NEanxbmlFuS2b+mUeBkSrSIijXn2LgvpW4NHATfQo2/YeBwZ9P2qhlkxBZ2K59324E4H9MgFF
7VbFHlcXK8/67NyJqjBXVVmn+9myepqR6aYzgj/cdYe+Xat0C0wH4aULuslB39TKAe1t6ivbzx4G
O74fBnYHd+x/2M0gdozW9BIlgm8TI2RQ383Zh7IAcd/2axQ8thmATiS6F6Xn7Kmk0bvPbLsNEiPH
9WC3KQ3jAmL5UcShD57QQ064nm3O6xSU8kRULQM2xBw8kEgxPxcjJVBXlvgqO3vdLZIKmbaJ8BIf
IqCJls92ULgnJ2ui+6GI3Rtr8tBnx1GV76ywjT90Klbzx7Ai6+fSnFtdDwVT2sivN8XY1+LI5hAW
X90gG5gb1io/TvK8ZEYi00tZG+zlrbPY6bFOWxsCrqMJQlDjlV/7pmggB9aiu9Z1PZ8Idon3omNH
nFMw1Mlrg7spTpE8NdPwccnhCFReQlg4Ub63aLp2OmdDSC3PfratsXqeMtmdWArrdnCd+mpcFj/p
yjk+5ATvHCNfrXhKlpwdVS7bso8olhCwLNed8sddN2jCi0Jmvh8R91XHGIgu6VRNXnNwAd2ixj7G
cR9xsrn9YfFEt7dXe35kLYD8h/F47NIVLKuc88T38uhhhDzgGQLdjstaJO4SpMhhzQcx1MCES5Hv
sJ/QHDBfABeNdeoDme7q4Juf5Xu/gXTH4VGjsx5KAbomxFs4NZ89ScrijFI4q8BF9E2fUqetfXcO
4PWHmnyz2pu+Zam4N075IBr7KUpXIqFaph02bWWjcR+uLKIeKJmrgOBOQOFmoAY2fUsRKXx0mry9
Pmi/jk72FmfB51bPP5wqHralPxInhFnF2QSVhyKQLNCw/DTjUYXt1pPfPeRFIYjxDc3QnlKFWhu4
xq7e8JzbwUnYIsfmodSSxYmv5ERqo74UmLNdGXUFdE1JO0yIvdy6qfJba/VTeV9mQUq7nOo0lM9e
F9Biy8GaxFVbRSF1LUJyJo+bvNFJ1E8iOig7XN19rknfv+2bNh7QO4iYUyfygS2jKbOaAagp7+JD
xSzqhT/t4FNI3Q7ePs5HFCxuKIO3daJIPtS6j4Kj3w2XI8u4loZHacca+Ymsx920FAiy+Wm4pzTT
kqNdNvN4aPJsSk9VXk39VloyyK7ddWjORRC1+TmOltV58jIRuhhqUuomSeYghE0hqvZk+zKd0P10
qKQKZ1ynpBiXOr3xXDEymWG01ukxqgRoYOkr9sm+Np7ce7rqxGniQ1C8eVnhP+ahcWBiysVZDsWg
pvCHzHuwyxJPFk6L1jjDSXrEhm5LL9YsIh/Eda+zLmhulrJRhGyXi1cnTO8Z4/2oW4cyOZiCLskM
iBfVteWpT4U/tera9dIaJ01lZXmKtFsjC0jtoZ73re2l/Za00wH6CESJzcJTsU6E6Kvwyptb1VzL
xsN51nLcDrOtJc9XPE43og/YQzRzTRw0KhGA4JpqQUpRM7Yd4pUKCcDqN6K7Ip57SXcl/RB8bGRX
ZXzsgkmt9zyxc0EPeIntDPsA5H31msBJ0tDDY7BU2qf38SwnOjiUVfY2k1X8fQBSBybMYag2hs1o
PlY0/Aoldp75cDs6rnaLLme9y6v2gtp1zvQhojLfZHanRFKpYfqahqJzbWp2HcknO8Mi9ziUsW2e
U03Q94OjPHAmBjP1/fdoNDNdFedWd8w1fqPT2AyoEaqFVmYX1l3b8PTK2ezyKUfEPi5yRZ7QqtBy
6CiWJThNoTITosu8u8iKW7yHhApoL5FkrNgP7tzOiM6lq/mcrkPLuzb9WsPmChnuTQP0da38WnQ7
4Y58/bw1v3rp26h51lrm7SmcF7c/Sr8r9cmMXRndFKvF3hhAc7ZP7ehacEiNWICv4ty1jlkLUHaI
WqHLpIpiCV0+OWK4T2XUhdeyE8AOWdXwX9mp1n6UpVLMLk2JP93qtNbxVcXa8RMTZlAQkCsD/vmw
Fo21sXWYOV+scIAavYzbUAe/Ev2rL9BkmqCSZtfP3Yp4B8zP/5yayJ3VJu39dXgWq0VEmCtgOFfj
+YQxRdLur6f1whqmhSv1p7IexHTnyCi9nRxvvmun2F4QM0Um2086M96L5UP8JFlrN+qmadIGzGyS
02c9NZOP3rwOQqjKCq7dxzGXMadhDpjFNPZuhto7NSo4hKXMUZU4gtmw8QphGLmlC0/RT2uBrjLz
Pmg7W+7mwU8/VCv16sGdlIyO9loVT7opi/HWWS549oLJ0drIPi1JKLbYFrfD5QEjjT8I7MR3F79+
wZu5ogis6wGPBfNTo1PKjIe9Xw4+OYGFLZ+wwfpA8qHPR3Gpgbxd4dfZ11Rq5WwdZdv+Djhnic7E
1ssPBe49/6YbCif7JKxmDvaU3xNADf7UcStl0fUntiOmBc+dQOkWx61TvYhJocLpZYl90W6kQrrB
+q+SuRnjNJl12rnXWVn4/cGXphfJOFryczy2nI3z2oflOR47j0SyDifAdipgVufRp3lqdcVpEsVd
BSmaiTa9kq0jUF443mrTZM9Fn6R2XKGM8NK1Ps6SfgxZdRnA4ncij7ZTL8CoGj07tKbDXE/7OnLS
ficKWc2f1Fx78cZLI2wMFf5NkItUEi6V+mVWHgdH1fjRSxqIo0nb615b06Er2+mYIZQ3h6wqtbW3
hJL+vkmdIANRykBmgYt0VVxhXCvzoz+XsoPdb6HJ9Cy0pt6h+EIiqu352Dia3tVpvUI9ioKLsAWo
EszIqab8hbrOx1/mjFQ+SZuuKbl+oQe2OWgq5uswn3EDc0Ja9VGtFXq0fGysYT+ni7Ku2tbLIjQM
jWBUQzEXxUtaKobV+3AtGnMQBCcakTZ077zc6b4skrPt3MRT9l2PmtMbH2d/Xk0uP+ncRhpQZiZ6
nmWUhclS6jrGIhnhn0WAMdEplgTYNVfoTxDm2SQcF2fQ30aarR1fnB2mB459WeMKJNktGr+CX/SV
4oFi6RMXE3E622OHpCNYXQ+19tQtzktWLos6UXW64S5SkfROcZTWZZJX+TDLW0jWvFEbp3LW6WR0
ny8HuPrQnMxCvu6u9OcpAPmKRnEV833CddBr5ldV3WX9MWZzIDhJybZ/AVeMgpu5FYO9W+YUX3IW
pvSR2iqQvTf5OP0IWZQ0Wa6L4yyTa4PKtXZRx9QuGfjL3Nh7G/Zr71UFIA5GZUR2YvbG/gGoDpbN
Iwmr3xqrsisos8UHQp1tU+7Jysu+2+Ei3GvpFrMFYxXirJnSOR6edNvUPs+cV4T7ZfLlhFpo0Pl9
N7Omk0x48xMEiJfoZrWviZ5td15Ob0hONDxtbzo0UoGdOR9E2K8eho84KrA4GLSA46Mo6xpr2Rwv
6nLNIX60AleYT9LUudgtvZHELc0hE6DdiuflwE4kPsV8rxeNfgar1/q+hTZsDB28k1XlvGprydLD
wCp59dbZpI+pb4DgG0+2eBGKClpKWGkr7726gF9gdbbwfEOT57WhQg7WP0up+4cshkDYnhMTMeBT
dv7D8LU5tWIpooJ8AebJgRzrbbnrcE9s2g9iT01BnXS2/n7Rf/s2/3v2Ju//Hlqh//Yf/Pub7GD5
stz89M+/3XVv7ZNRb2/m/Nr9x+VX//tH//bHf/Kbv/3l3at5/cM/ktYUZnkY3tTy+KaH2rxfk/dw
+cn/2xf/8vb+V56X7u2vv7x+bwoMwdqo4pv55beXTt//+osXBjGxWP/2+yv89vLta8Nvngvcv385
vKnXQv8Pv/j2qs1ff7G8+NfIZ6Z7yMhAh0jSS/bF9Pb+ku/8ansB0wQjh5/wCD345S+tVCbn1xzx
q0s3xwhVO2Aj9QSvaTm8v+a6v8YuOdm2zczDgBlK/i//9Sb/cCv+z635Szs097Jojf7rL350CWP5
Xc6IYHqFF8YxbyMmTCWOLiErv4sXG+mJFcgBLrIwH8pduYBI72sL39VDZImuRIHvwx51zYpO2xRW
JJI2jKxDpC2yBQodWffrmk2oGmMY770aR07ZyRpMtCmHdrASuIoOYWTbQp9ox0NdJv1RzzeGwgGv
SSx7symsAte7Gw5oN5YwhUbIRGPOQ75aw4eyG7z8R9Blc/Xgz9bwg9bfIMUxZTnPJ2b10DmvMhjl
tbJRCW3X3Kjudh2CokOyzSF3x/k6ovQ0xe2q9WKe3H6mJVRO0fkHMcWDi6NzXArS+3WPhUCmIxXu
KtfI3nYe7elmRd6CfYfeotg5VBcYjNBsYTakbYu3C8l9ZscOg35RZ8puKNJGlPtQre4A4Y3DtGKu
DfUluHFOPnKzn8YBj1uUBUJhZ40i/W3SYVfvBrdFu00nh4gimP3H0YbyRaLUTM0pjw2xaMEsnNe1
EsI9ed7oyNuRYXkEL9kDzUktQ+oMS5Z+cXWZVj+8CJFF4XZoGEDO6d8oC95XB6i97cjB55DOMHGq
q8lgKHzn4zp7ebUJyhhtPjPPdLBLl8kdGZXqwPYspRtCAI+DF3Tnri5ifS/4oLA8HB7ppnSmODhE
7oDgrgTd8ncL6cJ8MR1DfB+cVpgBNXIVl3srDPMsKf2Jcce0+366C0gliG9Ctj08ums004QUfAEo
FWu+oWF2XbiHaMRbV4cTX469jhUsnnsJS+JEmLyvpbOipx5UlD+ETd0NSY5g7lWq2q0PtTHkKwal
sCBcdGg6RMt67K4t4qPt8xwBT2xsCyHaPWMGwY4WRsxgtqmhmklIgciWrj/ifAgV5vwqLaf4EKRp
CmlS++t3NTTBdxpx9YSJE/1Xv9rKTzjPI0KHp7l3CHtUnv+Nvnf+OAtreQ36ugxwZCoLTVy9UowI
EOWQbzazxGH15ehd19YqseTRdFZXRRNk7XO+rGmaZE48oBjPsyZIYlVJHCHvZ4p4P18alYavXUGW
1SFvY/vrWEvOIvpsziU2k0aeu5RzFLaLo6sZYot42PcTrVumGD+5I4zYucHqOVuKH+PzFFjUHQjp
rDhIhJs11pYZYo/T+8EpUotDtAiM86GwU45Wnui2wwrcVIkYB24rsdPX5bS0B35h/Ui+SI+xxQoK
667L4fX27ftBbt4PdQoJC9/4WDSMf9GDG+17T43mZr3UA74rhnIv3ssEP53GLLEHxyIDYpoJx/bf
y4oW9A9H7uTRUxdLj6sYUOGgFsYJ2MoqOjQDPYNHsm6C7GpV7/K5LE5o5NOqhQ/WxpmvmsWfEEcw
HIYRxXRr7XWzTAtWIYoNwFcwcge7cFStV/jX0/AwvddShDSMwQFKNF53wej6pGy+117dwG+fgAgv
RVnx9xKtm9KqTMjlxCc2a7sXO/DLWZ2m9/ou6Eucec573Sd6TQ2YxZd60HqvDd3Wo07M8ihDeWxR
KX+s0u6yemNpwdTx9NfzOVsuFScdDtXnwOqqIXb91LvPUOspfzO6gGZ7R2X9c5OF+Hqk1Vu3sa3W
NfGLi881j6ymvBGXErh5r4bt98rY9pe6RTNi5LqL3DYLn2YFL3rQfYzfbAgjv7ku3qvt1tOSyjuP
enn0CLFies17dV74GZW6fK/ax9Be1zIxc6vTZF1X1312clnEKEUFLbFl/NZ6dBdv8ja5yNb5OL/3
CMBVa3eXZ4DeaYQUIFiILLCqKP8AwxSCsQIjV8XR4ZBorhAdTOv3xWSk2ZRd3fr7/L0/KS7A98Hx
HKKEgkaNpzH1Quew9FOBPUGQOYSKwTKQl9k8Z97NCAg7XPHm6F+1J9KYqhfj77Umz48g7nTmv7rS
aZxMYzAjwrJN2PR3LSeU3Ot2jYP9aC49NCLFEUBtHL38Put6GiusoKWdndooGgkVmPra24u4X5ok
04q+eqW+hOuvfP5/FA347ogHmp6RXHNcFWqx0p3buFZ5M/fROCee1zRiWxrUE98sjjm5b5gDgdtz
EOkFUe5mVZxL0w7eVUdyTb5ly22Y7sqO34Pz9euCVTie1odq7FbvqiwNQ1OCge3yeijpETbEGYny
ji1PWQ9OmmLLhhvtcNciscHgEGRvrZUqInQqJJ0bRKSfy2E516Y8T2JimLkKc1vfVMvc8upIT7nv
0tj/SP2MEyOe6gDj2WK7aaK9wVkR46UWGhCrmp4RXM5ZortQvMjmElJflp3VIiOr+4XDVwbmZopK
n9FxBDr6cK6GvYOPh97dL2UxvsVpdCSEThEKUeiqZURvYfHoKKfNP470+Qm7ENY6GVUcFpkv569i
jt10bxuzIPxriGMDYSoWhJWqI/jEliHmYLDB8lV20fScDTa7oWA7lLvM9riFtnIh0uhm1ZRE9sqy
kQ2o807IFE5wkumSnSVQ0XAoyyxqQe6rATE0nemzYiQWOm03y7B508zxZtye1VcBuZjNFPj+cAWY
nnk/3D5O1V76SJl2NGQTYQEkqLfjxmM2uL2PzFTFkAo5a8F1Z6B6zZJmq+7dkMiMpvGHQ+SUKG7c
tpQJ5xN0RyllEBKP0dClM9c9n65gF7Enqr6oIPqYmoVQwIstQmLCwSLD2CvH7FF2FTuDW8ohZHc2
EBBL2OmO5giM6rpfROXsjRcBSPZNVBAv64XmtZ05E3BtWHDKG9E7iD99pOTk3SFBIBxDE6x01Jfv
ZLfaTAs8d2GukOZN1Fy3XU2tm1g9CWabKrSX4fL3lX5KUfbrdEONWun9NEWdvB9XBN5oScIJ22g7
KXGn6oaMqQtKkjXnsOpm50mzb6UNWxzmlmfRNGX8aSRo29vwEfDZOrWdVzs19aW67yHeU0QWohr2
nqUXiIvR9utEKXtYedpF36A+anN0C1XJmp2U3ZKFhR0DhUS0FOoFmNnP4G0WBxYbYTfOM1vM2XfT
h2gNQSJjpO2cnSQPLcruiRtM486cpnbo5vtU1zAfrZQGgkNZFQEIIZluG0p9QkKcCxycDLHI8oea
/EomcbTcOdz0im0Cm5mzIn6Utvyh7GqpPjVttzAcKZe7oXT6GUGf6tpXqvG+P4xi8ElBcKr568Sg
oBAxPYXYjcxmUMIytEr5FE4wvUIzkR0wPJAWAfr5YsGcS6foPza+hzkxKOI+R3Y0mvWcZgs6p66A
tyZ4yTYET5EKBhro+M1umhpKs6nPqWdXanScq9CA+DZSjwcotBovvhIDH3m7Fs2q9x5WZb2lRC6K
nVXWxcX16F1s9CB6sF+X0p97X2NB4suX2xrolGSNxXNxc3Oz1MZunZDYnkY33TMQmCHlqL9oltaG
8oj4DB9AtxwcLe/rxcMoGWFW6auh/wahsIzIm2TJ3No+Yrq4Ct3oc1UX8Aq02naxD6eeDXTqCVkk
IciYfgNakhbX64DY4+/xgf9Sn30u8HZq+cP8san+Y3P+/103jsxX/NNunG3/f/8vVRj5l6dXyo/f
N+S//e5vDbkb/UoybBBFAeNbXXINaXd/a8iF82tE5mpEv+0xpIQm+3cNefgrwyguk7folH3HCXnt
vxty51fglEBEYXhBVqCO/pWG/CeAxrdjWnoRCjdgGpbj/DwLkQe5GmAIzaa/8Pelt+lhKn8HVPyG
Afy+5/95tPs/XOOnlp8OdPDWfC220Qte9eQySzJFlLzJv6KStBm6fHuJv4cgSyyMWmaHDfxP3sFP
oMPP7yD4adyXqxomzXg+gR3b5nXB7LZhhOZb/424EbPHLbmL/vRD/xRh7cfsfJdU3cgRDmqGn5Ol
Q7RaYlR4nNKz/8lQam7sD/IL4Xjkmm0RBT7UTNQm9PnwL44x+PnCP8dLa3ACM/ZcWDUvnbizvZsa
ud0//0J/yif9h2v8FPQ8G2GR0XkxcE0vToqBFu+cgdT+f7hKRP6ph7TXpZz/I1TUhXOWDROG0VoG
QLlr+cMaw9uRrvBPLuRcYk5/B0q9f56A5w1+OhQi8i7r53egFI6qyKJ30Btxxm3D2NMTAuGjfrNu
0Up7/sZ8IMHhqrjz7v3nf/4Z/6dl8vsrX57P3125TjOQuoor6waNH3FxGbFKLRlIS/Mn88Wcf7hp
ZEQK5mGGsesJx7d/+joZH1Wk2tQQAbspoS0KkPzKLe0E44+XHQkjBJP5b9Yu/ZOn76dkYab0/PG6
P4XZShFabaO4blp6kLptM5wKsaKl9CcCvYAC1+NkL/qOEcn/yd55ZMmNZGt6K316jjrQYuqAy9CC
QQYnOExmEVprbOctpTfWHyLrVboj8BydldOe1CDJ4nUzmF0zu/cX7l2eCu3u+hQvjlujwKqJFEaN
D++Wsymmnd0MroEYA71qS2f4Bnzi+uv1INKnDzmN8izK7EOOpG+OZKL0u+aNx0aIhQE4qyMSFE57
T+Epegde4W8RtfdWYs9z+McEn4Wefdg2GqgWtIRW67carQRgCSsbZG0KZ59QRj7YjyUiBIgqRHQJ
FQNwAa2M65O4OBDMnDgrVazOtdk2xFNPS8BNYSwjYTKMdMzYvl+PMNfU/mMxnoWYfabO64BHioTo
7I6TiCbcb/ojiqa3aAfeIA55Pdxs3nRJFyVFZcNRXAclNlerb5I6gmuCSpcM9htOoSNCwBhoEv6t
MB+OSWcrHGxMHfcBDa1BvPOCX0r+u6v8uB5iliH/GImGPzD2s9w95hnSA2IYpK6OQEvwbAHKMGVU
Ux6i6DudvJVJm+2kP0JZsmZy/8G/bb5fuwj5NzNj0lrw2FX8VtcGkn4YTyv318e0+HXOAs3WQlsX
JjcsMYQJgJqPZdzgGXfsKdpcD7M2ntn2TGMKFjy6MKVCMKvtIAyp91aEsoVoba9Hmu2fTzM326aF
oELAmkThIhcdHDl58v1yZamthZjWyflSE4SmCKnOg3pGOzb8XmsrH2VpoalYEojYHxjTnfQyAK/p
pB4H7hMD3ElDREfGeMp7GH7R7139eH2+lhbAeSz5MpYYxgWMfgZTQCWUkMkZMtMugHRfD/Pxm8+u
Fx/fRZUVljJZgNbbbAVIiog4eKZQ29jTmU41gJuO+Av1FifZg6QufwWP1q/w3rL7U/AoOuDunWKt
E7u0CrlIsXlV4EdcSC/H6rvtGEQCrJL0VjhoTrXtfmQnkIc2hMtb4fu4RXZyv+oa9sk6gwR4HnU2
8q6MQGf7IV/zFD6q2/6AAttDdpQ3kaM/X5/ltQHOFn+Te6geCIhUtaa5zdA+bcbC7lP6O+6v65Hm
h8jH99RolPJKNMnvc4PJQQh41AMdsIHV740dwnn7emvsQbdMtk8rq2dpQ5wHmy1SULCFZmTwY329
RIFRdSQxhP//GsbyQ503K8n3I7vO1qosgl2ib6/pJtnicp3IGgXgDOyMjcDVuItuijtEjTbhj8mD
pN4Hq5ZaC3vwIt5seC14MS9uerTcKJdV5T8ldBmo065MorSQty7CKJfD8kDYmrVUfgwLvV+krfEl
Nr73v8RbuPab/Jn1clhZJgsr8iLmbMt1uSkomkxMFLCc9FW1s++w2REykuxpqXjctDt7uHG3K3EX
p5TLhgQaXdUUY5aj0UdXhG5kSrNfzSSgIznFXrBbuzdtBLbs6ji9eNdcjZY2hSwaE3iAvK1wxbqc
YSpRfTeUtLbdu8mQMDhp2/H0x0hTe+1NsTxE8EH4xsuyJM8f9JGRZYYLyauGDwM5sYSCFcdrnihL
i0YBEoETOfgVdW4bH48awNAMZFWDtseYeBtEYa5/q6WjQcbmg1cJ6Aoui7N1WStNLkpgKm3xhCze
PZ/K9rb1xngybryT+trbwn68w3PgmB2Mx2C3No9LS1QVdZAfhg5G0piFN+VMEuWY2mZSmw7wSTsJ
Yzsp0F7RvZUtuPTJVCpNnEGaPFXDLteH3oJvFjQIZlbffdVypE898UegqCthFkekiVTOqGkBGZst
wyAfCymcmK6Q0Pa+9pbKP8B+nyzvn9e/3GKixOUK1Aw3VUVXph9ydhPS6QGXnedHtvKgnkbHt6sv
wjN9jge+2Jfu5i+WdaYzRz4PN9vUTaqaUkvvAzEa5duYuChjDHsk+Zy/OazZ/JlmGPQDflB2ePRf
g8N4026AL2yn9J/t1j1+J9jReenlj3EZKt5r3PYNntCX0xjSIuTvZBEurvpeuEF2cg+RcK8+kbj6
HcTaZ+smOsFvP6Q/3Jf61GC6Im8mE1A73f4/+dgvrSAqd//+RbMPmzRlCC4FcVLVRejNBn16Yx6N
7y5QDLuC2LPpSanb9AnG82rVcFYr+TQbs688RDyzFSiUpG4kUGm+3E0VGvW1xG1vi+xevWm37jdl
G/l09+30+5rt6lLG0yhZKrqqyDh1z/JBVVpWLFMTxpgm2COxsGmCtRvGcgge+VQNKOt9lKnO9k2V
kLaNniH63hut7sJ6WlnBCxcmbikShTxFw9N5vqKUvmuHRuEFoUKM33LS2+MhOmmHyZ+zPvQ2itNv
KrTqnbmSepYy3Hng2cIBCU26KGlbCvl7b77L8mNprHnRLS7Os8HNFkgI4yKlRThd48ujhDT0JtgK
toqTxUY5CSfzBr9Cu9wlK8+HxY92FnaWFcBft0HUEbbGm2AEfQES7vpnW1z5lskOUHgy6PNiL5yk
vioac3opTPbJ7QFjoj2GuCsDmVdBP3YYqVTk2mCASdVn91vO+jwWdNRR+2/hq7iNbvya9SFspxaE
2G5Qtv4SrK6MpenTgb8ie8ONz9JnSS5otGAwMrxnGqg1Dehss3euT9/C2uO+ztOO0plliOY0vWe7
agyG2gf/TY+leoslSPkIdJXtSgl5YRjnQazZratULAbi6yBqKgSvb5p25e0/r8NPH0ehGo67lqYA
Xp3fXIeqlAEviwEOCPbHywpaxkZ+BSpA5oO0vkEB5CGAU7f6ypKnzDZ79yimhmfl1HMDIDvbWBEg
aCETp+fjzjtYN5je2v1OBLCcvmDccZvclTfGl/jH4CAyDGj7roHU+aKvTMDSVzTZANoElcYFcrZO
5LzRxbFCWL7Sx1tOqH3jyy8ConF/fbGYuk63Q1cNRbVmYca8kJRSRq8hRD2zhS3aoWupYZN1PYy8
tF7O48wSYgohQqor4qAPJj6jJ4Zs6MF/BcywN4/pAz7NjrJX3uB8x78hmeXgi3Mn3eWrLbEP6+5P
H/dswLOPy2lvqihlBtzVrNt6h4WRo9tIL1NiQmb/IOBZ89rvU/xY7hNnOFQH9Sn8snbXXko9yvl0
zJOo13pB2E8y2g/cK5DfmtDwiDfdy0ckkSkI2r26We+/LC+qP7/2LDXwttajYBo8FSo7RA4qqDBO
Qn73+teet3k/Nu+fw8M+b5aC9FCTWk1BBWSXH8tbuHj33fNILie5Ohy6v4Zdc4SKiXTD3Zpv6vUx
avOXmqR3IFlExliYLwr20cUjULiVAS4cvWefTxNnDxgzAdUXR8SIkZxKQwRIxPfQf4XRuxLo+rbR
xNklLKdh38LiCSjnN2jq3uXlyi1iebYsAAlwBCTaLZdfSh5rqGEmh0Ub3ipu4GQ04xSMGK4viOVh
/BlllmVM2H9ohHFa9Pl7Ggx2WXrO9QhLNQc+yZ8hZglGRyxNCmJC6E+yjVR4vfEdqqj24Ix36VN1
uB5ubUCzLCLEvZugXBbgLPJbJD2W+Ze/9+/P8kOuiAZ2uYxGTJUNCw1I6PP1CItL2Jja6RrdUHne
WjGtPtMAMCPM1Uq2UsNpaH4K9btHRfF6oGkqPiXcs0CzFQblMHTbgKnqQXoo7i1ep3aa/fImHWtE
O68HW14GZ9FmK60tNLOj5BDY6t475A/jDaW9L9BTHZ2mHmXF6+EWd89ZtNmig67OM80i2iTAiPZd
icLo1+shlk/OsxizpQarL25Lkxgy6vDiKXlWtzFy32AVt90eJpgd2KiA28kjT2G0yHdQfXfr5+bi
gj/7FbMFqUDLVqSSX2GMAFIR0ZObeHd9pAvXfljlf67I2eE0VFWuiRUh8Cg5TDVZGDK7cr0RsXi9
M0WQDxp1IUuTL1NeII95WaTE0R7aW8XBB2sbHc0NGqq0ItDhWVmSizN3Fm6WwitodcircRYO2c1I
i3n8eX3aFjfy2b8/218jsg5elwgMR5YPQpxvfaTapQrBuGAl0uKd3DwLNdtc4HAzramZOXUv7e7o
Xm6NG4RvvH1/mm7kEyxGf052a9XztRmc7TK1441oNRyCeqhvGg+RYu/l+hwu7mNToeypfWCMZveV
WBJc1w/5Rv6gbQT5QcMcwVW/Xw+yfPWkaT55XXPUzu/aIXJ9auDSd5ugZ8DmH8cHdS/ayg5Bn613
Kg+YbaEeH9t4Ie2SnYlx4sNa828pG1siwGmRUx1D8dknJOmj8oBuko3uIPLRvK3oQ+jxXahiRbIG
plqa1vNgsw+H5kMyRtOHw/AVg7zXBJWdxFqZ1sVVeR5lliCHKu0VZL6o6HzrToM9OuIJsWtbuYG+
+whGuX9DifXOc9aqV4ujkwBKmtNpjDvAZR7Rc3JZrTKVRnxbhW9xe9uP364vmcXjzKISSgUbUT99
jhpJqy4ezekVTAvO3ONu+d0CoiXFvH7ROljNVXPo0sfF3ZJMUaHCzJtwfnnu66Gux+mwqX9OTvNY
Cd6nN9r34Z1+4w5h+z02QNeHuDyLf0acZWMRwYw2FJhFNQO0PvwTAVLcKYeVS8hHF2h+Czkf2CwL
15aUaLnLhara1iT99KG8Fbfil2yPiPVT+Ow+oEds0/l/bF6QEt5eH+N0OF4LPkvRQ62WljBdSjQ/
usky8bayioNSw3/2sQUreOT3SL9ej7ng5y7iGP/nxE4Tf1YGcjs1b12foJO/h3LQj9Mhh2cST9rr
kRa/oCpP7Q8wddoEUD4PBL1s8Ap/2uVBsu8qvKladYsoin09zPJeQMGKUh34TGVeLR7jdOrAcZEM
kbOE3Gy7BdTPtO6+ZAUWOen4PA7g7IxwwCcAm0NfRE5d739d/xlLhxFopH//illO82U0StC551dE
XwzlIS6e/96/P8sqqdB3cIT4bJ7V/HAD8S1uzJWy+NoQZne5oPb+9earwgANnZc8XKmsrgWY3eS0
qjbCUmKO8iq71YTwCKB3bXkvHmQajQlg8Qpw+tmG1lWoa2XDtQeX4q25T36Yp6mGMjW36QvhWW2P
26lL9R9U9hVL473MGhQt9aP0cbatsmKQmoFPZOf6LwV8kI4VNfKNK9W/pZbieZh5V7sJkROOOpaB
mypvkYt7KL6QSK7s2sZHaRQdNUTFb9JCebY4ISYW1D0EXDyJvXoleS1u7z8H/NG2Phtwm1cI9tbT
+60cUCj9rgdI1SH8fH3ZL+/uszCzLFKNCnAynQF3J3M/3crzm6nVSJlq6zmacz3atEk/JeSzYLPF
w3dLTeBZbLL8V4LfvBy+ieiv5N6wshPWJm/aKWeT51aNLpQjgVqZsirsTG340aHEe304i1EAYsJa
0xBSsGY5oyj9qAnGGmyp/q1OvyFEiAS3shJksSxunUWZpQ1Jyq068FkI/42XLfU7PXSCbf7i9dsM
bvAJxLGxbXYSj4EYdzLE/FGWQT1bRObt9e+NeZZjEh1m14hbph1Ht2LGJQwMu5H+dj3I8t3yv8ds
Inxx+f3QWvGEEaycbd4NbxV4jHRnHivH2kPhnF6ngLyEnbV6D5uWxaf1aYkISPAimYASl2FlNtwf
KN5Qi/YROsI+zs8rQ1u4lKClzhsYOAsPjzkKkNZR3fcaEyjnHq0oXy4EbGpTbV/lHiakdDAL7PUq
0dwhHQTjLQvwzsjU0ekTCw14f2KxdjgiiALq7RMFZKO2sfSYd0X7kqNRtXLLWLrPAEQDBUyFQFM+
cRZGK6vHKOZTyHt3n++SPTYNx3CT22uN74XddBFodsInnRG1RkptXhx1bNDqN7OJJ1atuJLy1Inx
NfvM8LmA21hgVD5a1JefGQ5t0YUe/m9pLiOI5XrBkG5HZNbkjVarLrWcIYW3V7emhYy0LogvpVzp
7wMHU7dpIV3qSEyNSP8hYmdC7NPKJ7+MhgP0exyskQhEYJmNYkN8rb7loxvdaywFXPksRBXTEO+S
KKDNaprF+NSr1rjJczwscb3BikXrtO4JQnFoB/DJ7xuFSrcUCukvDkCzQZYEGQDBMPVThva00/cN
GuY9ouFpFQtIW6IZ1pnFgPE1moIF/7OrG7dFI1YA0Kr2xg6NPB+lB7HPpI0E9by2uwwhLBVpKGlj
jGBcUIaOggdzrE0Qo0mkvME273ag6JNjECTD90Qo2hvahLzVY0P3vmSdhex8m9fScxsnyp1pDT8h
ONMUL/XCqYpa3itN0D/X8FEfZNGir+dliNNngOHGTm0h7gMnkbQYE1I3QX4OEd92wERLLX4mYst/
lXo0DAY3Hm7R+kCYQax4mPUjxK6ykm9lM4Xaqg8GXjV1XJbfECH2f+8wuTr0pS8/141koRutVg8j
Om9IZ4clQnogEWHc6lJPaWNseuQ4eS1gRpLhgFGhZOzLfe90qizdJfKo49ElBcZ9EOT4XMAKt+q9
ZgnDY+8N6KYgM18oLeYqaVyjEVEoBjqLbKZ/GnmXV7jcaIZ2q6FR2N2Gigxj2DOBm241X0HSXfIL
X9uFWjEUN6MxpHK1MwvBw99QGsemQMoooyWHXPYObjIeK2EdKuFWERPlWytIbEZrDJ164JthhgI/
V4xyLF+HWu7wShINbV8zfTdjEmkvYYO/TAE499AgL7hVorDba0bY7XgJRk9ykMaPflLod4Zuxt9g
JSbPetGkTjddh5OiVZ89NZZOLiSuneYm0iFFo+BRCi1/C1+geURypNjGHhJ8PlR+mO8I0CFIZphb
OQjMd1doFSyxlCrNtmVqoa/cd8FJ0IYQncZc2wlaFfzT0F2mUNbh91YICOKUKuawqcdBRm0iKtGg
LdSjWEjq1gCi/rsvyCXOUU1zH4NE6TdJi/uvIlrofI34Hxl9VDgdJwDEcB3XlnCoOEqQ13tVjBbf
ny5R79AUMT27otKANEKt9BicDgipxUiA7xU9Qvva7eIbUKaYGYWT/QTSZAjGuEjz7MfI64z7vHSb
B98twm+CUsn3Zos+t5mheFin2JWh/1YctCafjLgUq/6exSnCduifTlaaMXyXxky7m3Aw5B8womUM
n333TSxyqT0NWu/fhYGOf1fvWfUNtS053Ae9n31Nugx5tkxOMLXJikOeywoza2hf0QEInlJfCB8n
wMhTNQgFbzNR4maQ5PjqaVFTHXCvUu7lprQeSQH6RpWybKcaXvjoinhdKYmFSlOrWcckFLEhHUvh
RUnd5J5cNNwKSJshb6IHt6qYCA7SbcoBRVyAWSTCX4XXdjuxk+p9ocTevkLSau+2XnE3RGO9RZbX
f24RdHcCuOSH1hjifZ1FulM0Qb2HtI7hCxqkt36giXYoK+gm5HU3eQy49dGsE8k2rKQ6+ZFa0jhv
feQNymbbtEGz7yQzPIUjizkdUL7sApmySS0jjRG5lof8sVLBr0M1sfqVhe5obFrZN/BxD/GATw3h
uTP0FmPGfvhSNDlef/mHbBFP7PyhdFEzwdfM2g54YcEpS8d9IFg56lA1UvtIvEe3JpY0d0EXjM9J
I5RvInw3z25iXdlVAyIrbWjWJ/w309/HMW6/1kFqOVUeN6fOyvz9YHi4gveB6n/tGlSLA0+oVVxr
TH2rDHr9WKmF8S5mDT3CTg1d/JbV+NXTsdhD1QNVTCGH0IDfifSqNClyq4ra/MjzIBbtTI70L1rq
9++lkIiIRcuhltpICFmocmpRghJsnUdOgOLqcyCZEjYwQ4gv/aCgJiq19V73suGxG98Rkqr2tRj2
P1Ux7fbpkKAalUDW/+p9aEkFZuB+0UweoLYf+9prqObSI9lc2sdFjvyJSOUFpKl7H2e4T2oNgl+p
Nkr1FkUbNNeNTpaPXijHJ6Fqyp0udc0pb7MCYfUBDzivbZMtXoTWNtdK3ETdwcJl1YfbryA3cdJE
V7gbZEW55T6O5zzCC8dUqdPfUOzC51ksxvtOTDWs0LVg55tDeF9oyGtxZrTpIUWO/CFHPPiIOJV6
QmPe3yk5jpEISLWHrA5xCG9q47XHFVfXM2UzhKNL4ago7iTstA6FVgkbRY9dp5toAV1cVrssbPI7
bP1czAdYYGWD0AXuns2RLNB/18peQxvM097azI/2uj+aP4ADwswwNXOviaVOCmP3Zb2PSWU9jghA
e8YRodMKO9IQoEjrlcha17r0HS7d9yxvHypUM1izRbeNAwwiMSkb5P6hHhn/kPr4uXpGdDNGOmLM
XERUH5sK6PDo7BSB9jAOvXknJHhPNwOOIqi3qciopXgGy6HpIrWUuXd9aRrx3jS6ZsAywmyw/u0j
4feRhb5N8gyTzLSsx5Wr2ucrIQJ6VHhVtKVMqg3Tn58949D9AQ/U4+Csatqu929kITsEmLhev5J/
vvVPUYDWgTqClzO/9Zu8E5vQ9BJbxFGkE+/hyq5EWHhlEwI+JRDzD2DV7GHhZV6ZZqmI76qD/9fR
Qx9nh3LQTuIkuAlPa6XBBZzLZbxpyGcTN8R5W0sDE6c9TLIwt+MmdIC+7QyIFlso7x7Yy3/Bo/+/
GMX/pqg5lV/+Z2nIl//zX9n/evzRxBc6FP/6v/1Lh0JV/wG2jqoZ/xnJB2PClPy3MKTyDwlOOFyK
qd9gfGhG/lsY0vqHwZNBIUPqaKfyCDvTodD+oXwUHjRFZAFDDP0rOhSz4gwKCUhh8NampkdBmR90
uWYSaD8eSn6iXaYsFm7ospTvTcADbvfzbHIe/3hQX8hRzIqI/wrFY1KRmQvVmO1rUagirxJ4yYTH
kWurdzc6oPywUd4OO8zvnlEk95KdZ3Myrb7xZznlU+zZMIOwiHuZCbWbHOXJDl29r2hur2z4pbmk
Ws07DCKOCZTwci7J8oOcusylKmZ3XSLe8/e+KW33PSqL08pkTrWQs6LFx4DOY83qQ+iipbBouTAF
Zf0kZ/Gd0WHNiP1WDydnRFgvCZ5CHqTI6eK166Xv1+MvDpUe9wTm5WEwJ2G4uVSWQUH4WAIuD2Rm
5DotVgjtaWuzOkvUf4x06o4xoxwIpnw5q4bWNWbJqx53Lu8rpjnvAxr310eztDo4BkxLVOmpAEW9
DOGrOBikPqujrb/pyW9d841H6/UQCxMGE2uiVqMdQ6RZBU0JI0/PXUJwW0LnDuml/omL6z5v1ZVV
uDBfZ5GYuMvB6EGA0RO73a46JB5dDH6Syr4+mHnncvom8NygcOt0ZGXS0GWMxkskrfEwyxb3zTZ9
tXax03/1vvxMjtkjGit2hOe9tQKeW5pBHnGArcEqky6nPz873Sp0MqUun8wL3BCk44BIc6XVCX52
Ue+0ODatxJvjKj8GCRmDvEjPA7LR7Pg2cnyn22lVdKfkHqfZ3oFyX+1TZ+pjohx3wvTqTdz5+Ev9
s/6iPF6f44U1aZxHnx/mfp/WRs8OKwwNweyfrfSurHZq14JMf342pz3Kpzhk6nhDxBWecL6CMlrx
bgniWj1xaVGej2b28WIDX6Fk5CmHLKWjY7cE0aDeUGGx/YO8CeDZraF+1yLOkrGUZJGo1i5K+Y27
D1EKVTNzZaetzd4sbZS+ZHnggTASrK0nROvQxNVR7G/StZU4cSNmyR54A1xBi8c+q2K23XqMUIRI
6el/ddl2jH7LMmk7UEQIDOUeVXjHKtFaaxH2FrN9mgsrw5yGcS36bB8k7VD2IT/PhkyxjfVyj75o
isNM5rSZGNkot9uNab5eX/6Lux3ImCLp0DYQ5bpcmXEnttxIWJkuOLvBS20EdjGe/OUiTHc9kjab
XdqhXL9o54AuoTYM0eIyVInfUNi7kYJcv2fgodlRJ5BKS3wvKBFsK0UQ0IcPo33TiOU3QcIKRxh6
YWf2angIc3SuK0g08UZt3PEomUJ+Hw5qulX1xt36OiyXOsSOKB7lfKeCDz0Evmc8o/ThvcByRWEj
F+U71a8LDb/5SH1H7bK4wWE9xXpY0YeHuvI08yEUJmthJ7y9wZznrsefColO7MpvOgH3pa1A1fUE
McvfiUopPKijh6NiHEq3VQmXTMI+b6eLkfsoq4J0ENO2P2RoO5/wtJVWdvps231MJkRkjdMa1RJd
ny2WEAb7OKAZaVemiP3z74W2EmDerP0UYfoFZzlLHWQkWdNY4VXl3rlPSMAeTAeS9bARARWuw/hX
A86SpFLmieI2DIln1dE8JQfvCf7zFirkf4Rh/DTA2XrkpoCjEg5UcIMzQCydjR3m9SX/caE529J/
hOAqoqhklenxcTmHMg3vJscOhe4iXrS3+a68xSpg3x/ybXFLkt5Ldngobet9LSvPUuanwLNM1llV
7gvKFDh/k9zXKsFcs1k5OReX4NngZktQVfKaAiQxagTtWuvF6lbuctJSxkAi59/TN1uCgitXfdkR
YSKPa7/hb7bx7/UddPHHNfrxQiw+kcoDDRsHBQWx2Wgo1TXlMPSKHd9Onbj+ENxa+3AzNerXMHbz
AgJf5zLWbFwh1G1EkYlVOwgYxKwIMB5bw+52yonG1jbedodVqZLZ8fIRVNF5Q0CJMrhNztbiEA41
hpOtaqtPoo1mr+To5SZ6Rrd0az3reHPibox8l41UhC0cs69/eSsooDOhHXPD44Sdg/5UpaiRoSd8
+7PbUgo9KY5yCF+mb6pv+m2DGqxd2/pXz1GO10N/jOxyF16EnstHgVDQmr6ZQu+67Qey5hS+6x+4
msAONq8C/G+aANseXt5pOPxFcM0fE8+JZyK0wAKbAxkEA8APlSvVRo5Z++YVibURxBJv6ZS68H8y
VHBkIDdRqVDnNb0BAmCgIPgNPi55Q6b64zotbyEI3yFudoTzvQnvjdFWd+4m2eGauFoBmF0oPkar
Ae5E1xAdHuDolylPVeOoRbZFtT1EpxR0J8f8hb+2cUH3XB/s5xzHuxvDQqQ9Ufsj8GUkPRhLHP8k
FjSudtF3FGtRFx/svxdkdki4lGqwzOTjJZDUi69VdTTbNUTxvIA5zdnFSGZ36N6txDKpGUlnSzsV
2STcdzf11oIf7O2ytUNp+tdm2+Ei2pQozg52Iw7SUWynedsbzd63oy0yiZldHoQvwg/EkeUdjkps
xn+qof0XMUqfRjp7nuO8Spl8IHYvveEqcTPAf/W91rGK3Ln+4T6fTtOcUiNiH3Ct/aS1l/nKoE07
QYlurRRFoezLXw8Ao3Aq7OkA9uZcXqwpQgwGpq02YE6boXgjf/t7EWYfCsn4ZAwUIrhjswmr27Zd
efB8JN3ZUtApEk7CjhTpQYddLgWarZYVTPb16r7buifhIThkz8IuPRb3rIsnn7J25ZhIUegb/Vg4
0SvwQzL2fQYhx3JyZ+2UWNjSwMEnUR9d4RU2/2h161UQamvd1vvk1jMz5PrrZzl+vT6vC1E4AIlg
cSJxIs5GLSixnzaomNld7G08/Dvz1NyVfb2Sn6Z/Zja5cBGgIPKymt6UszCyWw267nYak1sfJ+oP
HiKHcr/Wjlgczb/DUGK+/Iaa3vp54feajXPMd6lovqY+ekTaKlJ5ugD9z8Nh0VzGqdu+LN0pDhCG
B3zc8eHat9ySRHVb3QI0368pLi2cJOCIuJHJlgI6Wp/NXyWqeSNFrWab4Yvf4J9Z2ZJxI5Exri+H
pfvBeSBjNoODX+LHGfGhOhveMvCXiT+N2/weyXfJyQ8lN7TbcKve/sGk8u7FwxqYfiFbGRLFbFE3
Ge0nsZ3BAyvke6UG8gacjqzYQvDr+ijntcQp9V6EmB0ynYfyWRFX03IMnr1qN2zbl+IO0yXjLgDC
Ywun4UV4xChi9XhbGpyK9jAO2oC4AFpdrhzsn7QgqNA8k/fVyXoIH5NDDC8cmQXM+faajay7c32w
c1jnx2DPQ04/6eyMU7URl1MSDMTZ4of/OsAqrL54N8k2u9N2XP12gv2z+xbfZ4/dg2+gtAO8YX/9
Nywt3/OfMO3bs59AjzDyqLRrNj1rB9WHZ/AvT2FYZHalgiu9HmwpCXDn0pEYYvWgA3wZrMT6MQjR
x7Dz5qR7wz5y91Em7K4HWfyOk00hJVuINPMXBAZ//TCmfMdCzB1PT5w8+e16hDmb7I/vdhZCvhxH
o9aWkveEqHfgsoWTuI0pA7uPLnKACJh4dvJS21/lx5jXgnVKdsK7+nz9JyzNJOV2hN4QpofSNlus
Y2uYOe7Imo3U5KassRtr4NAUL389Ch1HCB9U9mVuD5fjFLygi2SXcaZutJcrwWmqp6Bd2/JT4pqn
bNT3J6V92CVoyV1GySMxaZXSBzg90Z7u3OPP0Y4e5cMauHRpqZ/Hmc1ZVPmN7GMabiteZWO05Vit
egQAMZlUvF2fuGli5kOiRouo/6Tg9Ek8Ny5Q0a69qTsRC0cxfEoLcZM12YNKVy5a42MsrQXeMaLM
+T2pfM628OBaulIJvQwc2NoaSuuoRXOq8jW22NJFYWq6gU6m8ow25eVnssoqrPCvkO2g8asbJfHT
fep7uV33melojaTvMERGyAQ1k6ckruXH61O69PU+uuaUE2HNz1c84Mg47cDqIt2P0bjtC13wANJv
uE0kmj2JJw8/rwdcyiPnAefJGTSvhnGOhMBEcuhl61AL6UryXfhy5nTacMdDzxkC7GxK69YfZd+U
gAq+FM1drZ5EbYWiuRgC4ACEtKk9Ozd69DIc2jyAL3bT5sUOmFB2UnAS3spmONp/ecJMssQk3IMa
66cucNZW49ilgmxbSg3l1EDM4v16hKXBkPMg1k2v6U+ulYqgxb4nybIddaAGBEroRbBHB2Clnb5Q
g4JQpzIrVIFQFZwlJKyEkxYrYdl2zc7JwYzq7Uv8m+nTGAOqoK9BIZZGhTQ5AHuYbcixzRaajzw0
9SgLU/oUDPUAnTv6Illr6uQLyxnd8ElsCHIDvNbZ9k00t5L6kEE1FQg180tsrGzQOWFjOhVNZSKE
cXmyrE83YXJBlDUpSa/Au3Hrv3dvIFO3eF19a7eUr3fqrrrlaNytPS2WChPngec344KcGKoJgfU7
7KKwFYkd455DJL+XD2v3pbmE7ccoEVelmGIpCwpVAPo8/KhymQtqYw92D6OVQX4Z79HWOSlb4VF4
vb7oF84SqssgZEDmANucs+0EHDT1wMUKuYrqaFP27otSgv8rMp6CviY0juqtsf4Xci1tMMSHRZ3W
DUO+zEupWGJsaxEyQRd78PU9uPBNFHeOFa/hOdZCTX9+dv+MijYKAq/E6Fnd+Ri0IOilBz8Ub43k
trTJYNsgeqrisYO82WUcT3NboQo6mqY4NuotGPhw2Ep0669/rIVDcuL2c5NB24V2ymzmtKGOg64Z
JVYHpMiP1/QkpLH2gZb6ABdxZtOmpwmCCu1HHOvb1KqpN5UT/I7zPaJo14e0uK81Tg4SK6Aw8uLl
1MmTdH5pwbd076J7ccumPrWH+EaCA5Q5/ta1p5Y9/YeV42TpKcgY/4w7u69VVhqZfVXDVDnVu/RW
/uXGm+iEU+TLeC/BAgOhTcvtQVvLY0uZEo+oielMI+DTfQprSikIE4Wm11E94Y9mG+jQTeTWzqnv
RSdeh2pOMzi7Lk4oMRCs07lJOeZyhqs2SzDE1bnbHIN7YycdvL37AscLAqbl/AeF/otgs0u96pWJ
ULUGN4L4a9wFGyW4q7uVnLW4Zrg8gZmcbJeAPF6OqAjkhIeYK320FOujDn2P5rlNqW7/h4Rg8xA8
IH2xsmaWTu4/wyJgeBnW1TtU1lQwGF7c7SZag5HcJQbGk/nWLBU7iFbGuZSbz+PNskqqtSXlBIYZ
BS4usUdByMG0u3ahsR//g3sCKcUwRY06Gprisw+XRUPXJxmt7hx+k9rbqe9uwzUB0KUvh1grrzC6
FRzm82KrX6ajjmKDYg/lJnfw4XWqveSED7pj3CEddyudREc9eM6a6OJy4Al9Dc2Gd8wcRRYPYtV3
EcPrbFjBtm+TZn7Ld9j/vsuv9VZE8nGA/AFgcy1pL2z4SVPA5JhFdBcL7MtVA9WqqK0mV2zfDHFN
flSbr9dT6MIhB9qXKx5FCW26NlwGkF2rMtGSU+yxDF8tlwvYIJf32K6Gmzik+XU92sdT6DKdcHLT
x7d4t+v0iGcLRWvKXI15QdnFL/5xCD8+XcT6MPyEjzgpZ66jIj7PIBEZGkBCXPRwlL8cYA6wRAK4
o+D60GNdPCRvavXXL7DoloNwRpQU3XJjfoLXvivUPrchGvlSdIhzWF/AoUVnZfI+fyvCTFUViHdY
7Mx7k6PYy17XE0Z58Pf1z6kDHDoWxsCnDhi0tNH2ClosyruykkrkxcB09bl5IVLEW/5yDk3Na5Oc
wpIdvSk/02P07B9bZ/gRHVrnYzdsydPAijZUsumKOrkdIyhifhNv89Vi/edbzCQR/+dPmZ34LGI1
jUt+ipSbx9ETX1XZP1Alufci9wZu6+b/knZey3Hj2hp+IlQxgOmWoYNaOdnyDcuWbYAECTCABMmn
Pz+1L0ZqdanP7H0zNVW2tQQQYWGF/8tzcFFBVdp/Pfmn7a6V9jgFUAt/ZLeKLFUWY+hCkMbfQubx
tW9d9DHC2a7DYYsimIeqjvy4Bo32a8MnIrEYMVwmy0Y2Dk1O6wJ/54ZSAJwVcMhYwBv/YkyH3ZBE
6Nt7nvaIr7PY+zGk0UUJ3dl2kzkbuB2b3blo8Ik9hGpx6EOtCkCfs1x5h/ZBM3Mg7xiqm+sBD80z
yhaffWC4v+gfWtUKsBmPd2lYrfUWFcUO8v3YHqBYZ0tQll+/nssT48C+oXido80FVV9H61jPZAkr
q0aSYEU2oIdaVmcsnDrgPpg4XieWr/OpqdZUyH/wYepJQG/yTQgtI/tzpRkn5u2DuSNHVIastPsW
5jqNbmg75gAFMjDnv56301Zw8aLMAuIm4ZHvYuzWb7UnUN4bTClatGMDWWA5nPHmT6SR8FE83HQ4
2vBiP44WRmENJokQIVo8i781RHsW8tMRWOvzkLbObx38ME6TtiJE5zOcmXFAs5tKOKpOVmE7n96U
XfPLdNGFjWpaI9Gtnp/bCSdcAfyOeHqutZ64V459kK7z5OAFRfhWHxw8oIQxId/YhYDaorzm1yZd
y4Tl1Vm7n4/gtZ4cHJN1+WJ2jq4x8JaxQ31EiHVajjECMo/Rr5Kk9q9iW+/1dYUOvidm/z8sf94z
Hw0f5dCXQUy0KGEY0a9YueI7ou5nNs25sR155EhnVx0oyBibeHL8lR2IrzwOWxb8y449hAs+DOY4
UDxFgLjNDSx1zSPePLGSNz66r7/eLSfiMB+tHB0zCDVDAm4dT480aAS69V3/xDfrMUC2vU6aHzI5
97o4USj50ebRuUPmlje9C5urwqm6GG8RlEmKDOFvLwZxHIkfaEVc0Xt9dc47PrNAjgtpxxHl5Twv
Maeo74Unth+a4kyk+JQJH/Qb+Kg4t9dGsg9XINRGnK5qTZAU5MGpfo3duQ7IEwYCqEUBbxMhMQc/
+KMBMaElfSorsN3YlOZ4klXk79eLYv0VPzq+kEB7Z2H9Dd7d4nY3C806WKhLk0AUdvZuG6htR1LH
wj6HJTpxC620Tx9tfOjqRDPu0XjGgko6Bm6IWyjcrt1r9Z9iS6FhLrP50G3OJd9PbOAAHYOoJMOl
irL/ow08dVBeiAYKwQwBAVrvSdjBdtC7CiIfX8/iqWUOSwiTrTv5P12K76dRB16+dHBUQLBAgDO1
MpNN+yLjqdyVz2Gc78idgj57ezjnAx832awGP1g++oCDlAyCDKDEa/TI0it6R+9NIvc0E+ix/4HW
76yF31lBS2/VCjx3/p9aPu/HfRS8q/OxcscS1oXzMlqPnnXrs10Y3ugwOnN6fb7rP45z/dbvFmqb
27pTLmZYe+VuYkFqCbJf+Dl/+uQSRcjORekUAgaI5h7ZqWVnLc4MOxt/u6rtF9kIOUJINm0p3g3k
TKXWyWG9M3c8LBo00WjDHCRrYlP+DWc39fjZ9+3JnbAKblkeopFAWX0cVV+1jssEvpP3MGfqugH6
r06cx+BubTbjWbBPydkGojfVt+OzBaiS9XES4XF9LF3sz5GFymuMzdqqKlYkE/dR7AOivh8P40Xx
2FwDH4l2bv0Mef3duYDvqSEjdQPR2FVZEgf8xyG7rT0Nc20H0EK4LqptzgvAWH8651Ccp7zD4K3N
2IYbhE7kIyd0qUlpvNkKAJiNDZRc+T7cNtCAmzYLVg+343JTbAGBClIPKYjfqDl4sP99/NWDiAni
oYjI4CXoHR100LtDN1/jotAc3n35ghfgW6E7+hDy7xCWWT+x+PX1kXfi/QdPE1jdNQAU4dQ7WlJV
ofUwSXicPbICKL0BRQwBX723dz6q62/8xwFwYg9wDDcJfjZbCCLE8mk+l2L/fEPiC1M0MwKBglrr
Y/9zRMTbcgXih6L280QxBRGhcbD/9eGzWsEbY9U3cxEl+riWnNEsxFUwEKpXW34fPJIiVJp9PaMn
h4JxYCrhWn5Ss50pgxSzgnJE2zfpuJgHRy67/83EkTemRjeqpiDIEexdEsKRzw4h9nTmMvx8pGGy
3o3jaLICi3s19kOeyKG8FRPBqu8oKj/9kZyxdHLGcMI4eJ+HcJKO/C/HoN3MrqI8qeYNRLVSqHml
/8WEvbNw9MrwVF5Ll+CbTAt0OhEifLECdWYUnw8qzBeSNmvR0IoQOjqoZNU70KKjmC+FjLY7azdG
hBPEKg/1ifZCzn2fc/bWP393k9aLmhCMcvPEHUgQhzyqIYQ1tnFT5JfVDJHar6fw1HJ48/dWuZA1
B/zRXGeXUJFpsRxcH3pSRv0ECSz25b+PoaC2C5oISAatU3l8b9ekdpzJ4SRZqELlkCgf3bncfz2U
U+sNnXlIcwVAmaDT8eNQagaywdQykuQOv6Kyd+MaWtv/xZJ7b+To86A8yvJMRHIwpMt7gg53Nbhn
Vty5cRztG2hRuWjZxzgK3kWxrKM7UtAzkbNTq+z9MI52TtGiRiO3YGNuO1SElBsXld8WfV7M3dcf
5bMLig//7qMcra8oL0eHWZgvbsDB7qGkC9mgIdxWq/JQFW2+tnZm6o5rQsD1tm2Tw9pUkZ2W7SZU
/OV/M3H0TJ/hzSz9hJmTMCFsSHM11s+vTZzck8ic4u2AqlJAVD8uZK68ug7LkiRdp777NktJ3/xs
239JTsXbZP00/5g5um6Grq8sSGDDzOz+YJ5+1bL85QfBmdGcXgH/mDm6cLxGsyL3MRpaNm3sTurG
dtV1QGx09EIJrvlvlgC8ARRzI9f+qWAhWEpBSQSWGhF5lSELhhzDuAxnunlOfSIUjKMeEkVOeKAf
nTVy6ccKPX8kiYI8FhKNudBKdKg4cxScM3N02nBGfKjkwgwGc1D1twJQqMryz4RQ183+8SWwClDj
eWw50MiBeM3H9eaNVUGbDlZonpu0E5I+h2N1bXfQ0Bw6obJ5mDW6YRqefb3QTxQ6rZVVa3k63uaf
QwDzqiA6QGc6NUlx3V73yXTwH18VyjCqH2fLPtb1/GmY/xg77keceEvhEzOWBg8NtMqBham3/qX5
Hl1A0WNzrq7q1FH0bmju0SYWrjODDYOh+aG5RW7oqjwHDDqRYPswe8dlfSgThSpchAEVz96rBx0B
xDZMUu07oNUTkHUy8AhQxWUn/e1Ux102p8W2yaYs+nu+a+TEy/zjL3O0zUU4++MyY7xjsG//Ds+o
C87UFmi8/t6kDspqzk3wiSsM0ixvjfjAaPvH4T1knomZZc3SCn5SV+YPlgluc1pEybkCkxPxI6Cs
gfYMbdTJfY46LFGzNHlboEdW3shgN2foab3xvoV7euNHcXcdXfHrkMf1JeUZ2KJnngWnB/qP9aND
QBBZglIA6wuEkOLR55dMei9URD+WKj/jF5x4L6/UbmQrUMAbfK55FC1HmMLJydtblRSQWGN3+qF5
4BsdX14q6K4lZQwhxzwbdmux1Lma9hMn3nv7x6WPVEy1RjKMJAhW2YtJXPeRnvXpT1RifRjlsUCA
RotiOShYGTcuaogRAMmgMpoIPMnNCMHcOD94Q6pFyi/OxeROL6Z/Zvg4J9zjGeuXHWwLaMV0jwuS
z8/1BS83Zkr6q243b6zUb3ZCJ+WExPy5xXziXMIEI+KDyDKu/+NXmRcOpdRdiAlWoB85BtXT9dmA
1kkjwMEh7o7gy6fErBoj6IFYhCTsp/N3/rmKnfupukSgM7hgCd2Rs0VgJ5r7Ye6dySOPdhYGjGQJ
k+YieigfwR9ai0SizN6WP/UzKmfj8yCzYx3x1YX6YPTo5ozwAqWkgdEVE7QW+ND9vPE31uHfH3bR
OpHoVXuDoxwHUoIIytWeITytbQcRSKB+rWcehjE0eM+4HJ/cNThOeOn6KJfFk/BTLFJBggrBlImn
viPjmUPhxNn7xROn42aCAMvXDsCn3b4aQ4caDdBcgjfb0SUJhivQgb4AXZHkd7VSV1E0JW2Un/HZ
T40JCWi84yHFDQ/gyMzkanASdIS7Kew3Uu5c8lg436CWlhp9jpj8aeljSO9tHXnVbieqqWpgK+hs
cUUCm2xJYf/99/OGkqHVa0MW65OTm9uOT8JuYakK0d7H/yr/15L/65NiHck7I0f3DgSrrSZXMAJU
3zeOOg5nqs40JrxFtj/4ZLDh2QF4VNRDZPTNq3gX7RhtNU0s9FnqjJ1z5UPJ7z4afXDgbM2GYQv9
Y68GMMFXjn0BNbRafUM8sU1sS5R+VkE69Un3nvNTVsp69Y01z1uUpTl4bQ7u8puiTA3+VzN1FqQX
i/wZj53yhaAVYWON0Csic83uxtL5UQiP7twepAJACKCLvOrL/QbRuzlIq+T7BoDquyjq+esUeOO5
HsLPJ9c6ByhkQSQeCBj0hH90v8ueFI5BFX7avQqUQT0GBybi4N6/9G+mKnZ/WiBCn8/9Op+8/tUs
6mOgkx2uDQ5HDlvhWqDZB4ynizYQZi+UKl+tqR8PQeCIS2+i1n7JKbvoB4Ul3MzBTVnTYDM0vafi
2db5ZmFBcNV7Hn9sSiddSjqlTVSyxJZ1/gLFXl/Ecm7afbFI4DsWS9aXTh+xV4my1j+F1eVXlYJG
UyrmyHsaLL89N7XrCv20uqAvCmgw+l6s47yKsbtGgB6AbYLVW7otlKGnLc1XkedfX2/Ic5bWU+Hd
OsbTgmlkrVjKK+sg3GaXo9p0IHlsuf/WG1w/G8QcEUh7Y7IfrRY3V4HfEY+lbVfi+r5sq6xZdNws
53Q+Th1kOJzRYLjGCeAvfBySE+YofLAXjrKZMVa2H2t2ZihvP+L4+6wNGRAiQW7wU2misRm4RCFF
HhYIAUhPF8ZfQKej4XMNXbSDxSu0awQT1Krzklk/iwK5A9T15EbH0iEm9Qtj9qMJgthzWpl4/Twk
7rj8EBOEzBvj2N8i7c3bwmfDVVFTsR+IqC5Y70x/apN3fyvoiXZnBnXqrnk/pqNTczQIJ5PIwZiY
tc3pi/QsUJ2zCbxYUu2/XnUnbYX4OqiLhVolXbf4u1WnOtEgTKR56rgkDoHMqf/0fbUd7N9hPf7+
2tapq9p/Z+vI1UEIutNFP3DAL8ym6cpk0n1MPX1mSGfMeEf5Os+upE2akacc23WorLhiDaRKRPb1
aE7tVzgDHqoOLESL3w7HdzOHs1jKos15OgyohnSKCTQqfhCGPUFRqD1j7NROem/saOoW5hHUnq7O
2+j10JohgdnbczGdO+7Wz328nQJU26GvClm/z/UbJbQuEWrhKRXNE/Td4xYCda1OZxzELBJbQvX2
v5nGAC1+SIyhvPjIsRKOVXqDwwo4Vu4FG9yHpa8fqNZ75YWbr03Zb6rQn8eH3nDUrHlrE/fx1qKo
VBoKjA/VMM0mcstwiWvqmQu7UdHWWIs5NDhCNmAct3ikjmiO6ks/vKuA5XrBzdQD0hJEW2774qCj
Ytn5UgTXCG6Nm2poVIJWxWrjjHP4Y+GO2ZJyCa6a1q2BtygQRWQ9SMWAzByYdqBs4/Miv7UL3b0I
Tw8SEgDoF4wbP5fpNOfQ1LcqrS+7orBfwn6AQqfbdjKdi6qEQmho4iXXkb8xwJlvK5B1ELyREGvq
Y6WN/RBYs3zqokYgARCZ4ZnmpBueRC4sg6JGp9vPE/ZEXaK+Op5kWx6GIDTRY+dNgU7x6ZHT1x2N
GUpv9yZiDagBeTXHdcibHTKL3nMd1JRcLsPQ1Ld2UC3Fr2Jyu/BVEdWhQ0H7Io9pWQ6Xk9e7V204
o2y5U9GVBS/rarKgxMm1tr73Bvqcjg7FJSTsy8ziDb9wZKNenIHmu2LsxowVXn6P75aruM+r6ZJH
qr4ShQuICesWEDxMf0fwTfagY3kHF/I+O7cue/AKfHVpLWoBUa0usrYcAHQL3BYoh6Wp09AM94Nl
rH3BoAYZQTHxFvQbVcaWWNC1aDttsgCrmszVCHF9KmKLQQItasukQYarV0GUlJ3MD74N3M7SUbOt
csE3QzUX2VpYaDa1E+r94lQy63Q9HirPBqixDqvHYBqsdARVJAbCQSX1PPC70p6sICNwQ5Y0DCZ+
abgbobkj7FBQ6uKnzar0m3gYpdi7IHLE88isO2A1+4wKp30guZE3Q1Q7qTW6A9jmHnTuOUBOYqbD
ev/WZmsmXyeBlEAf+UG/E7nfZWqJ8kuncgIcYFGYzGFelwk4Hc63ubF6SO3UGgaQG5d2Wd5G1Tgm
+UREKhzA15A8HS+aNgBbx61KiTIkQMgPjd3z61osgwWt7aj347Boglva2vXealYuTsP5Nnes/Ffu
r7B3q/Mg8iFnfREV3E5ZM7cZPDqo3FmTTOVsOZvcWOFu4boGNkLaWzqOXhzOkUiJF+mYcT+6kMQH
Vt0MChKzPYLqpFPtQRHqXjHHg2wKi+y4DyUk68oiyGY21AeDirEMDZfNplmkyNzRKhMZOcGz59U/
PGGCGOKCAKB4DjI1KrQfPbQ3JU7eofhLjOLZ0YPuUi5BIYkLSNFsl07VGYEE6T0FMeNvEYwSggc9
SDqghW6sxqAqB0ijWJd6vJzVMBxKzeyHMjTTLlxAqAv1VWXa+TvGZ6WM0vbO7n3nWiFM+ZAPXvVT
Kmd6ok7bA0A1LptaquKW05nsJxCfirh2omkvRAGdFhSuQHW8B4VKdBW7w+O2eYkCqa4md6wPTjVa
IJJ6Rv+cbEJvKy1dvHRy8qSFnJLBIRFUiHvRvuJ8jDKpRpI6jXSvGSfRki42nzYQj0DEaeZlAiFo
IDUaXu7xn3yj+kbsjB+Nv/0ZbXXo/UK0iFg22nNZjTXmk/Jhhu/0G/xIsIQ5CVUHmYR+fMydYHi0
7ALbilpTtekbd/o9F2p50KarhswbaXENNgnedI6vxQ86EEvHnU2mNi79dprTJRoB0lkc8eBavL9C
+eqQKE/I/QhhF1Tfwp9eQNPJqDFyXwxtdSGqvL5HqYtMCk3ne0Rw1TW1NQeAzl6ewZ8DuRMs13th
t/xuBbvch60xm7f/Q6AK7Sm5NBsKsswuxGn+XaEQ/x5a0cXBAjJ5Q90hvxEW/i8M4PlYnQy3ROGf
4Zx2U9GZcMtmH12qZlQb3oYaLKXIPPbeQJ+CWpvN4uoJJx+X6dvPE1ETbGTezgbI7K54hmvgs4SF
YHC5wMJkdsSXRHe6uiHoIn4tg0XsJz4D69MWw/cKDbk/bN8h23DJ84uZFWWmcdbtEJ8ORDyRrr5d
tN9e14ttPSDhQexYBByymr5LtoFwd7Rw7WucH+4hgsz9kviqWw5MhaFM/M6M6ULd6QbVWXPWuq3+
zqpa/ISbze91gEM8LlZtjtifyPC3Idq+LZagiaMhghgggvFoqg5J+I0V7XznVUsgLpcqqjOD6pIE
KBZ6WZW5kGubBtmzFvdm3JOwTWpfoVHNGXI3K+Gy3XfTRC5H3LpJ2C/WbWhx8owfN6QhsYDokS1f
0gLQgy6OitoH4qpZokwVDAA2NvVAK5Gwwr5pI7oLI9Ei78zE1VK59B5K+FQmIZnCu7YnqESyCrC2
xTT3135emJsqcqYHlc/1a5+r7qajvZN4AhGxOAIP5gn8temuaTVqDl1t4XBmy3Rv0B/ySFw+/J0m
2oAizNr8geA20Uk3OvKhh5hcpgNJH2Zn6b5bQ/G7Q1VhlhMU3aEGbtj1hSf+dkAB/eFtF4DYNvrN
Pb6J2gi7AgyRLZ77yAJVPrskEA+gadlZ35YtpEosbccF8gEpMEb+HlxNARyWtFXMK81va7cZD0Xd
do/jqJo+rvHjQNn0dXXV107+6nmz9xc+MoVng0svgVJoyxM5jbhkAeo5TPgyh8ou68wtHPJ9dgmU
wCdIwcRI9cxZZ4HiCR1nNuBGssCZgW7sjs29uJslYEhIXc8vIyZuOxkzLvGy8CoueR9ehy18ktjm
Bd+jM5RB8BDgqys4x+1tQRoLMKjeuvQGVXEIsUh60bnRVc/HS97TO4dvgNoIHuxy4betVvLK5S7H
8mqr3WKjIpRW+1Da1tMCNcwyYgl3B8CREGXaOMxvM6iBjqCHMR1t3HoTIDTUTQlEsZEha3AudK4D
TFSE+FHcVkR9U7UKM4hP6j2+BbhxviEHC/Dvg3GU+wJku7VTas5v+qKJLkWfh9cUVb8XDJ8vMxP+
VBP4PjE0Skzs1Xxp4YR53VYvTHTxFI7DFfqk0QYKulmMxAAairlXbRbkse4AJW4y/LUwo46WF30R
0qdx4fBmZvxw6TrkBm1DdIkpmFQPwJzIuzkaahwIffdi88rgPlHBb7duhizvHPe6hiP6iISud1eD
05WWftnvbCHZheUOI/JLOTiGYxFUN3IuintoC0HCVJQyC60yuhaOARhM+cu8weO7EAkbcUTH/RQU
BxV21T0bq+mR9rO8MIsMM+HMwbfeVWVKodhyYwaUAsZvYwADU6b9XBegIqq+uu+BU3lCbpZdj9bQ
3aJfV9G4XUS9r5Ry9uHQRDdvQ6bcddO+75usW+rfXtOxK6LzZdOF4ERagNCleIPMCx47LU55gXNX
lV61Bcqk2jIoyqzhXnlBOehIsVVWOBmYwN80osdAjF+vv3RUHP5zSThAWjJBqy0JXX5XW9rZCx3M
0Poy9QQ4IBU72s1mZ+Vde6XrIdjDX/PTjinEJ0fe/WYMNdExMiT80M8uYvZz68oi6yB+9Y21LbCC
5cwzZo/iVgSlFesOMjMtIWWqyMQy02uaWjbLdzm2jSGyy1xtyyuac7hbIbPuB2KHh2IymAXcwZvC
nrA0xzrYaTo2L8rW7oMzyyFhsqS/pMjRaCQAB8O9GmxA+NL3dWAHl4Pqph0eOOIPFCXqB6fkTeYZ
2T/hPi63IZ/0hTDE8xO5MHtXqUHch0OHW2+o8w4zhJUJIGSYsQE7Q1QgXCSMq6XORL6UP02ZY25V
a5PD4lr62Qvgn1pjGwIN67YPquVR/PZ9RgcdxzE1y/RLaYYYHRW9vFAelhP1iHk0CO+lalrclEKd
8HtT44U1RHlI1yO8tHBOTEzu/d5020bXzRb8G7VpcSql9SCBvlvEArRm6W988qdTv7FaariSCsf1
5LoMf1Swu8KtmhkPMLq0eNEO+MUn5la3IBWPz/mAhd/2db1SGaMtVkdzgYQM+1N3jURpb+eoV9ZF
4T3H3RgkblVN226K/Du/Le3DZA+yTR2rgxqOCbi4W/ypvaItC54GIgcZl4HNrmTE61enQE4/cbku
7nxnbJbYcQhBDEm5DBxMNJvHvk/w0qzK1kp7p3Ee/cKKAOKz6bVX+cvNhIjbD9TiQbrNNxFvY1sR
+BSdIeEv4CYZ9K5stIEWVhGmUGhBCrS3erohUSQuB63obzOu5O+gaKo2QxTN+w1FogjyRDzKhFVN
v/o2iFQmpoL9ZouJBBx2hHET1guAW6mbOy9WqEi7s/oummI7MPOrKxEh3VtBPaMdHuqcjyEeDNB9
ZD22yEJWr99D7vdG8gXeVjhiEc2iEtdlq/ULVtr0C5QBg3KUIBhZbNVwruj6BtgqMpOD0lHXH6yK
QT+XKtU2SQjmKJBwo8pvLIpXbkKDofd3pHTUvimtFRvYNwtKdhy4896UI3raB0HN9nbbws8daCTw
0LabEO7taAowm1plsxgiGvPdSK38WdUj/+bxqRGZBC6y35RTOwdouG+hvUy9Ar+Dqic4iF4fXSqG
QzLtjZLtDXPtBr9fjxGEnsQMDpFRG0NnrH4MBmsuXMRcbHF85nXSD/1sxwo+mhsL08FhMp5rHhWR
1X1jNxGCFm6B472JvBEK/pQXUPWYK0xqGHB+JwJ8sJQRCoe0wWm/oY7T9IdejBM6e0hj/vhN3b2i
OYC5aejCD86pN4eAwofBfI2yh17GSynpGjmXbrszrSnDm3Buyp80bPm3cGkL1Jz49VxnrAzFkOIW
DsluNMBbQM2Y9dGF31C3uXRaACxJz92bEVLV+5xyagDhyi0/Lecc/UwcYhCgi+ouX3W25hz4CMGi
TWfVqIOmouMaKyLsVJo3b6wMKzTrD7DxfGlr/K3MMgADbTwGsfWM9Iu5dSGrNqK7PCr+SsOcNu6R
NXsExVcWqZqn4DYwbFbwdgoxJMJexm8KUqv5nmmB+ZuhKM4QfbRCfGYCgTacpwHcZwz4V1mi32Wr
6QDqrMmbmV0ZMWi+MRH+kPkdljBCiuyiX4DO2KmoKpbEwmMeykrzbMyurl0CX7UR7DeEzvLqEl4c
PraDkEE8gPL5ZDh4FljKnvNiShtrR/BS713x9psq7Oy9qqxCZ31jYUmQSVX3XrMMYVxUICuOuJPd
lFhu42yXoato2lIIs6VuOdoXLR66z2tpdpgtiH8sW1Xk4PYaR2DdF0jTYcoMpXuOuM9hDlCKCtLq
VG/kws2zU/qDj1dgz+/J5FWXEkF9d8NI5b6E0zR2KcXxfm3Tzu/3uXTRcderKCgzua5X6PHkUYZF
hqugjsLrUSJDCs8rxMpYHB/aP+OEmECMzmSrjstmxPUwUPPHEwxYZjWJ/kAc4rzgzFmPAwsrj9EZ
131g50sdj/aU36BSpvs+chwwYOpiz3SynZYdqlDBY61bKAzFJWSZnxgDwowGenxdhlFEaaAAyk5d
Npk/qgUQM8E6ICmkV+CiLBL/QNmu+bOKeSyZYJrfUfzqP2onyO8jf5hncMFaa1ibiuvLyhqHDOVu
Lo/Lwir9uHEh6AYqs7rwcjd6KeGtXtkhtiYQwYt+9GdSZrPfD98H15Xf8PRhW41ga5nkEG2j8dh3
EDF10ZcXmyGPHoSzlgFFwJfj1kJo5BBwU+3HAfoUQ6enh54H5cYfwhk+FI3aPu6gQZuiRXG8LpTn
3jX5jOdBOA/NGFeLaC8CN2d/OoNKKqtwy4NeAv/3SIPCpEWgh/tWFt5dS+mMw9jwV1R1mD+B07Up
5OHtHWDhfVwqxXiMmkz5rQ1x9xI7d7u0qO3lGlDN6RnTD9J9MKLtGl0icTcHTWLjErlEMCXAIrLC
K5C/q+2bD72g6SpBrA3P8QmVAXDwDEIKeHojB1VtR2n5W69k0b6Zm+GOl1F77VsIrseN0iRr81yB
uWr8Z+BiwgxFeNBxEiHbGTQ5XNZztXyHu4aNo/LpRoiqS2jlITvjatJCSWvERrAA5/bbsN2jnK2F
JhPC9HXX9bHWKtwHjq4PYw7W6TLMaqvLudm1i02ypuv4NhpHCajooC79PBwuWKDVXmqGOIhpIeW9
NqY4s6MvdViJC592cuv1NdmgyMRJEboNX9ejG/Gu0LoQdeRcUBaxQ+/nOBUw108jA0uW0zbfO8bz
kVoc3HTi1ZL5WC8pMxPftlPgxSUiRonubf5gQxF0V5QRwi2dNe7LBcqPmlZ/kdf7KSO32zejbLFJ
Cqx4avGM146XhkrKRM55ezv1hN+Fc+0nC1kkBHQalIOFOejidoi+sbZhz0gTAwdMhXisuckP4PoM
B9GgYMALBfBv2DfoLEBWGb0FYPhYI36V3rV1mSEAXSQIsznJWBlz22jypCIlt13k6D2owG3mOXj2
l+ujS9QDHmbw7TYzwmdoptJZ2WOVBGzsf3RQCUW5YxiBGcLDaluusRqE3syfJYASWyxWQH2vu+iy
kpN+8WfWWrHlgGcuXFdB0CEItgHvzR73intnNf6SznXv7yO9/C6IXV3MVkUzB1v7xu/xhPEtpB8d
qcLd5CuNT0GqbQUCF5yJ3Abiu1GA+1aFb+27trb+FJEqQRVoevPLWERm7VyVN9oaWKJQ/fB9JEQA
bKhsea1tsK0G3/1VlXA+bFaFF6LgxWVvj+6z6br60EUSNZya9t/Y6NSpDCf/3gxe/msmZMrKoIbI
Bujb085DBh4S6xP6CDnjl5Xju4dBGfl79tZyUSQArojnyc3oAlYxIWhy7ZSOPCCkBDS2aPufUxtO
V+7kDzf4MOHOY335f6R9yXLdSJLtr5TlHtUYAlNbVy0w3YkzKSqlDYykKMzzjL953/J+rE9Q2SJu
EIXIVJrlRnaldHiEh4eHD+fcgHvpFS2S3VFX23qHB9m0z9tkBq6IH9qpoeKDwLR8Sk0Js8pRXl9H
KU3cyvMAFMi6FQCD1MOxF6CX+dxUqvZIqlB09SHHm7fWgUWQVWoU2qFvGseoR85WC0DC1ZbiF+Ra
1H3XK8QbZ6LuplrVbo1KniycYAkM5lPq9VVg2qD8SZ02RLabAI39ctZn/YRe/dKOfEQVNa41KzBG
+Sh1CnhAJDp9OHbhPmvNfteTOHGNoG8vEBf1R3GWkI+NRhx3uCJMB9dN5QBhCug18jydSFZOLpqa
pxdBkcSXulWm70I5jh4egihaKolcIowBt7SNKDO4Sf1a9YIiDg6w0PhrGQv5CaiwIPyesrSyQjlN
nak3IqcSBUyYSkm0A+RF/xKR5os0I4uO9mzf7tusOEyz0NyhEzTfZ1jowurErjedOh/I71km45Sm
7RQchS6svRhtQq7p12SfodJ1V7QJd4ZAWqvXYr4LKEaAtZAVFi0eJawWEW8WOpUL+PaL5mp6HU/1
Hi2FYLhGp5/8HN3zWijXZeqUBALd6qg+npe9UeWZ0OdboTOhLG+7AJ3PSD96VY3LklNzXCuwI6eM
Rljgf2L4iymwx2kx9GIDA00P8c2I/HxlRwCon1pHvQJevQNG8XBEd/O0F8CdyINnWG3RWYpnCsft
AErvSSlQc8fEukKAzYBqUn2I0B71AErKU36NYaeL+ElHB3txP+4EQDmNeBA74278lNx3zzx+q7VK
9uKD3vohl2VzDPSaIbi3nbqnlyayhskdZ8nXKvNLEUxJWRfrLsZFQ5ecIFuYewjPmstkB0KMF8Np
0cTe3jXVHhlPXp/1x2F9tNYsRTOte30+akFFdzsm7njT7ZEkOvrH9B4Ts+hIC17Fe80iv88ANAFY
VeTxtpunOdOQlYeiUA8txCMCc9SotEC2vlP035M545TtVw/Qu1mz4FCJTEYiR1hjWocTk8AJzAxN
Ki/bW8mTQn9fGMskywlGAqgU2nGVPCfRUwJ4xr8nhOkJEJFETOsIR2RUUFXW0epV15d1zsPQ5OlC
HcVCFxBtNimI22mzXH45FHh7R15a1t62MrzjxbgbMw3aoTMhRUOBWRBA/jr9yp5gHA+U3Wi6ktlR
nxKpsD5BGhrMuYg3FKscD530tK3F+jl6F8J6iaCrlQIMdaGjWOlB/l56yqm+Dlzfmb4gl/gA6GRn
Os2XyIg881iWVs8Q5g3RUwrQMcyanu9ThgeiL3YQXSiFZQK6jyD0DLrK0ZCR3lZzVRRlrJMw206p
Lc9FFYYSq36OhD2qPm7VZ55pIDBsR+WLGGSP27JWl9SkAAZ4ttDZVsY3dJKvxvMIYa2DYbOutqoT
vRPaQ+khB9bvjYcSnhH0rMN9kVsDl0xtzTKX8unvC/vXES7HHaqojul/SrPXkgd083HuBL53KYBZ
TTU2S01sIYAiEeWe/5h7eJNoR/j/HXpviKt55W6I7Rg9/Ydx114ad7x+54/TaMw30B1fKCmGHZrd
O3xDesBdr3uUCLlyMPOigrSdj1u7ZkBLlRmfQopSR4kK4qQ4OZFZvqpLEdnS7CgHKcdW6eoxnWGY
UdQBtINOS1BPMYFEGYLnR6zRDB3IsxWPnVdXoYVn7H7bTDliTCYwI9UMunYZYvQytsMcczXhbEkB
r+uMJ4YJEaI5ayKzh5jIFwEgSTkicjycAm9bmxWbXy6ayYQDCVpiQjmDGDm812tgd2DdtiWsKqIB
wB7YAoCnVBkLMLNAVYewCpwmri0hLhxBu5qa0P57UhifKANuMtZLSMFL0xYB/YN6pI3xoL9+EwNI
4F0ZxsaUshZTRS+xXNVrnebIqF5NhcTRZXVP3oV8gGKT0yhW8dZz0sqpu286epR+ZbF0VQPTCcYR
2K54f4j8eVDTAMNfZWApoXQfFYC3HfW/PKquKUAOw9QrkcA9gjmLc2fTaemYDBWqrjIRMFA33gaV
xruIV1cLvaBAnQEI8AcE1qzpukhVWyT2juE3CvzdfDKvGid/CvfNPaWSkw7bq/cRxI5qtZDInJm5
VKReIpAYgTE6c75qT+iyPESHPnOIZx4BdvOJF7avKomhHhMQwSuj2AF68EJ0tiLPp2d2ll90IFXd
1mpNAlYPuMOYi/w4pZwhrT/JAzKJVXsRZIDl7LMfZv1fL+N/B6/FzQ9X3Pz7f/Dnl6KcUEsMW+aP
/76MXuqiKb63/0P/2c+/dv6P/n1dvub3bf362l4+lezfPPuH+P//Id95ap/O/uDmbdROt91rPd29
Nl3avgnBl9K/+Wd//Mfr2//lYSpf//Xb07csQl8W0mjRS/vbHz8dvv3rN8ohB8S1xYJTGX/8haun
DP/25ql+yv///1v9V69PTfuv3wRi/BMQVRTNWjUBpIsG59/+Mby+/aSSf+LRCWhLBHsiYIYU/JQX
dRvin8nyPxEKYuILrzrMl2EA47d/NAUqMfQ37Z/oyTZME5SpGK3DmOb/LcLZdr1v3z/yLrsporxt
/vUb48jfEOFBIQe4AVPGeWYpLaQE7d2lhKZ/VMYOU956DR5WpfDXrldIAeeljik5DOcBVcdgDtck
IGHZod/JqWNshqnNQNKITXWXTSrnHH/Uh54kDJbhYqIIYUwkNGk+Uu9yBibZtHHSYrRa/3NU7xa7
/MciLheNzR0RTELQlSeiBPcESCImXBhngyTVjO7x0QNEVX9RJDvkdG4oNHok20a4G5DVh5fCoMu2
5A/qvY1LIAzCVoE8hjDqBW1sjEb91iifAXJw1zkJntzbMhin8aYcMF/fhlsAqsCSTCSoQJIGPeKO
lIlWJ7/KGm/56HYvgrofEiikN7DFwFHDTn8YWpprugAJIRi/5AfFy/EWSE9C8W1w3kazORrRVdmS
x1zwddWoyUi3q0EvF5p/kDEYLEMTXUPmIWF9FKUDaQk0NzJ2CncjE7J0fjKCxS+OnDS+CMCMKM6h
XRW36MrnWAK9Zc91giATHTfwHnTIibUERax0JUqhkzm5c5tViCPTzqprTbRmlLUdlEK27eKj7VGM
DWCIwZGhiqcxhxi1YBXZbpSg0RONl5ymXiBLfMAcnMkRxA65wz50vPFVBW99ghKSyiyiJI0tGSQf
b/3byabWgaG8T+VptIObL+k+cfb+Xfr7X1eOcrtiHgn/gXPkPKgZJKGKUgkeSgJeCRJAd12Vn6Ri
uN8Ws7ZrSzHMrqHqnXfJBMsf/P4oozMAB/G6MdFKrXcHgmrntrg1awTQC1bzB/wDIy4jBM04HYxk
FHpH1161RACvMXBfQh4kz0enAa4UEDYAWgagfRg1Ol+/UZbIiKo97pHWE6VvgsSzd46ANxqexRPX
JNls1hrOMKoSGJKtnbHioO6yWNdvZgccblyEwHwDwQFj4BUZAsAlw+y0r8L96FR31W10NK/mwBrt
6EGMLOBOHwUH/Tp329vEvt/fJAO2AqdLQjiAgO189QxMmxTBAOUUKzqVMzruwV05zpj8cKrDeIkG
R4HjPlYOM8bkMT6moUSAliq63IvlxJxmr5QG7kkQNzy0AfLT9YApjumP+PAsPFxelatywLuI/A+S
QIhyzuXEpdTo+Qg5UqfudVKjNWH2TH/kqLNi6AiSfophX1fA6M/DHs1iuLOKC1VrbnP5tRKvgpED
q7ouBxsEYEiETez0XY7MR+uDEB2jTOIhEZSDL4UvnZmi2UGpeCbPvkmoWYDniZ5duEIkBZnFw/1b
JdEErfyvgzJYNuapZVd3xF113b7GO7LLrnlvEkZB4EJQp0vvZhXDPSBdYvYrk5swrYzYScoXHdwE
UdW4va67NVruto2eJ4n+vrBAqRcVPWvkyJHryJny1EbFRAsKdzbM/bYkNlz7oBT1ygtRROzKIVaU
yDFy+agUQ+rMoybYZT8Mtiqj0h4LQXdqZUG/MTHieEHqAaAbraq4mAnwXb0o69suwshBa2AEYvvj
GL8Gvnm8/uCjwbSjy8hGMkc/7vxgbH06S14/+WZohTHhLPS6BFQBCeD0MWPJWpFWN5gw7NA6poug
j60sg4cptiqBMhThEYNUHWs0xGyLrkFbk6NIo5Uml5XIuTY/2ApdpIUAxlYwnTXGVRPFeMf6npLP
jySLXbn0nVY2OSd8XRfgjKJqSgMsRlSc9uh/7aALyIQlpOGRuub4KsYlvu24olJKJ0LjDRZGZ45n
ySfjGDmiNEpeloq3DYCaXSEybrZNa23VACqLgVq875CmY85y1opJUml95ICf+FaZTyAySMv0kojE
3hbERDVvGgH7BwP31FtpbJK2rVIffY+0OVEpOnvU9L3Y1qEF8ne76rVrQ4p5F+aqRAnwCCqwXlTg
sJ+f6ABDh0UOyjRHBRQRBkeCR+2YuRk6/lBhviPWPFmah9a/0Yq5zGbsbf1D3YVwxkQ0I+zMKIdw
gDy9TC5694+gj2otfSc7IFnhIeis2QsKXooOhHtwaGvUYhfeCxQlo2DEsJcuvU8E/diN/m5UeX5o
zViWUpgVVXT0/VQilIqlyhswElMKuj03s9uUpbttLmtHbCmKWT+YCwYHS4gKpfxzlNWXGfr1OYfs
o8+HywA2A8rihgmwVBa3Na1jHL9aAjT9vXGreGiZr6x+T5kDwSy0qx4oPyNvp1YVAzIVUN0w5v0B
klbIgMOrNDhwVTtnj1FXdpiS1guOh1q3P2iFWxoeF0Ao5wbRlWOKmTiIaWESVrRHotJRbqMHFSSF
QHnm3J4fAbnpSi7EyefiiCaMTS5CnHwb+rSCRyY7lQFabGlPALE/TRj6PbaPKP7Knnhh7lJMkdiY
MHOA58DZ1bWjgJWVdfhN5LjZqf2qTRLAVoaY9anRZBDWtl5M1lxwmcfWNnIph1FZUlu1SzUcOXmy
JeKWh8wd99Kdin63F1AZihdAW3eK5+1jsXYCcSsgTkaGDIxbzD0NBIQZEHk4Fl2EPsXo6OMRr2MS
Oh452EXr2v0UxMJJAtFdyMoZ2rXw0K4PkIeDVg68EtFKYRTgNRLScIhf0fjJ1gkafUzFucJNmjyW
h+pqAocFGq1kjJ5bPUVzP9RuctNewW7AHyDsMifyeO9f7jcwz9Ku96cKU6ogDQVbS2dXFeYzABik
YY5Ow1wFOOSMMnd8wfwmywFFQWy6q7lXeq9OtWgH94F23zyWntDrrdsdmtputDwHqYIeVpgFz5Ag
y4mfOlURVRKo2CRuqoyGf4s0z9tds1xExigUtU0GbcQi1g7mVg/T1/lEyT9GjOlYmLgQHF4vz0d2
BRz3d4kSS9w5kEQN0hwSpXvtUkB/IphHosYSLHSzfqVQ/BiXB2Qk0OLQVebEx3zHox1Ytc+fhgNY
bMbhoE+7q2p8AWawrbp6aXkxHl20/7yoEstvOaNPS5tCCECX1C4DhW7t/imCavqhW3KY2F7M0cY4
NZDTe8NjB9BWdFm4OmpJsct7t616xsWa0TVdBAlJUpMxbmZ6plG/8k1ExqMtBbxS6erdA4A9EckD
IJ99aOdoxaLCsJFG7576YnjUT+OptTRL+T5c81lgVpVaCGOUEvNirvKJIFDQMOVl9Dt9flDkknPB
UR/wYZdk5BuR8iYfQaujDHj4YwyVlEZ+IqDaHs3Ii2L0ABQGBpvkQz3knPfMf1jGd5nMBeNHIuj4
csikvTCanTrZcJC/dN7s4kiV3sRrf/wIcktPtYzQHOEyalHsI3Ce694oMPMMgf4ud6TT3NiCPdrm
rvDixIrueYWY1UP8LpCFQ80jjENnNTQczHuAmVlazQGy/g9r+FMlnXUTWZjFZgIJxXfRpqDI7V6+
75zmQG8SHokGm5P+4YgX+jA71gOwamhFHLDamT3tsbL9m8jNbBj/tW+hOryLroNrXilmNYpdbBtb
nstiPODQ0k+fGr1D7ByjQGjnVK4gVkJqMPPSXaFbycR50K0fvPelZQ5eNTWtWVZ65JB2BtE9ZoWn
FgDBnc/B72YzXB9WlX7I0m1F+QgwgSp24ov2IttXoKUGqsrBsIhHI0gBCdHtIItnlszbQ4tSuQXB
DCI7sCzIxuVQXm8L4C0dk2tCx2hqThicd+IOWFlhsGsqH5NqPH+/eoUtzJEJbFRgx9QdwKLeus6U
fbtXd8QT97/yokE1S6dUOGjBYtHiFQyAqRVI2J20bJ4w//EQmdwrZTXuXchgtkQMBmSUBmTA4gMg
HPSH9DA7kKh+xthqCoC83ewO9y1M/68jnVOniIyVKKJRHkUf5n4mWiFVZUK1IwEOVIBZdZ6TWktU
LEUwJ0kHumJMKvhdzHmJR6R73Cixqq/tHp1Aoy179bG+FfdATDp0PJK/1XttoR1ztoRu0P0gwO2Z
pI1wLWNKywp9ubYB8yOeMkytfy+6ILgQ9C7mvGTWDhmKQUhY075P/c2rLU41psq1QakgWQluyhkk
twA52T5lbK3mzXEsRTBGUwInCNBRSOkOvjv+roEaGllyR8L0/A6wXg8KTgPZU5JyjNr+gnNcimZO
eIFWIVHMoF07xHsSGEc5ar+TfL7bVnFtEbF04DYAWi6K8UyPAYaUp05vVCxicV30sZ0JvBrQqgRZ
1okMFntM5TCKVDHRMTYFVLcoD6y+ufF5r5c1X4gy2k8BjJMa5qQBSNCM5zrAK0NBBZxObKm9wfHp
PDHMG0mbMoxLAbLBkbWTmGCIt8fjLucIWfNSC13Ylo9u0OpcB6iuk9aZaQWxWFiCoH4FQrLdCSnn
XuRopDKhjTr5moF59sjJstcZ7OpZeVBCTnaYs/ssi14mj2ai65Dhj4YTtvNDI1aff8GE3/dfZfzr
aJqFEWZYs7kI7FH/EjQP2wJW3/fIlGjohHlLczMLlREZOKwBlMCInl0fGgtD5USFJzAuCECBXJrl
C5zkAVOqdnZtBJbxFYCI2x+x0uKO+wN44yoagTA5x9ZSZwGxtdLnsaO2O+qLOjQDmXZx4QM+5ELH
s29HrO5C20+Yy+E911ej4KVwakoLX5srmpap9Iw1YMtDo5vb78XBiuzJk1wRYL4OR9lVs0HWHR1W
KlQ1mRVvZpmgKElwpr3mUbqgEdtLbxeH5lBbNdY65Xhbnjz5XL9+jIVClCFPzm+0onHVTOZIWA1C
gcv5UyXGTDUxS7WBolu2zo/HWGg+JPHLdAPYQKe6NpR9k16qEef8ccVSzRc7pwE1HmkWaIYxQORT
g/CyuOp2/T65SBtP9I/CLnUDT/C2N5C3noy9FOKoZ2UnxQ7wn+y5xqALjyB59a25XE/mbgZigoLp
AAVbtiOZS4mZ5+cWaYL5qB5HzfoTFC48pZibDHdlgukBSKwdyQMsW4GWjdzyD4Kt7JBvQZLHyXc8
PVed9MJsmNutCAEC2okyzMYHFM43zXj2ubfOWpi/XErmamsMqYoq9JMhzKd9UP1+8ITdn1hAauJs
DuRdjsom/Vq1mImkYAEHO3wYkeXfxQ7wRHbmZXkVqta0D3fbZsgxEpVN8gV6F5rmhLsB2UU4EQx9
4wUfOpEdaqdwDzRKvAS2Ra4bCfwhJUQEPRNjJFIiAH2B3kaJVNpzifmjIv2lw/UugjEJHXj9pl9B
BBkirxf8y67WOC8KnhaMRdRTD6RgBf6+00EBK18CzYdzn63b9U8l2F4aoTAmI+oSHN/aiwDYMUmq
JQwZZ6noan+0uHcpzD3SGgEBfi2k+JV2SJr+quhmNFlodkFAvxSST9ubzxPHXCMiABSiGMyHjjjM
Vii9tNOhVzwjOqly+TfXj7lO5Fiof0S9hlADrA0zRfKDAXThv6cQtZPF7ZGUwOMxU6zfJArWUH+K
csEKRkCBkEclHA/bwjhGxxZTJZJjDD/ADUlMgB9232Ut5SwaTwJzZ6S5ToCQjP3pB9NB05MVqwXH
5fBEMOc/q8IRzWcQkQLIE4GjZZScPeGdHOb4T22HsndTAgYPGNQmQFF6GaxMr9t7sS4Ezb9oU1TR
wUd/X2w8yA9HTC7AAShh6pSpdhqq+qo05IazI6u5R/QiqgoYGyjhNfMA1eWwmqIBkYI6XamdLdsh
cJ3ATAS2vQd1pyhfgJPsBNwC1Oo2LcQyjkHKjVBSFYg1awDCGIBjMGaO71lN5i5VY7xBGddBKJk4
PGTXXzTipWgrIPVEwWSvu+FVQexa3HeZLRzlX8qoLUUz3gETtgNAAXGUJK39XWoy4CXnj79gIYsV
pCu8sJB2DLVJqxCY6PozwEwGAFmO5t+UwVhhXSt4zw/0MKVYufIJWDEAUq7tbU1WvfZCE8YrhAAh
E6qBhj/JIIMFYG7uO6BN27rfAuNELQEJo/b64GxLfbPsD3fTQizjKYRCG/QRze0IYP0dnVMODsBN
xFOSl8VdPcsLQYzDILlcocmUvjwEYpsVZXUaLOD98xSiZ2ZLISZoyAOpVNoMZ8q/rFF6F+4KAT3N
6lFxJ+CLc6RR82KFocSEGrKJHpgP1FhxgFbcyTAjBwBSeCRGjeqYJFc5eXa69R+kKMDkRMM0JubZ
KKWscKPPtF9JnwDbKYiAdlX31ajdA+eac3Gs7ZJBEDWCPwgjHexkpWnGwDTL0Kmqa3dC9NBWJ6B6
c0yOepwP6qiYkQIuOGYq2QDcR8TTUIwpJ/gB1EIrSwBPLfACjV0Uedxteaurh6FxTHKgLRSNe/ic
hYuY8rycJwV1pSkSjh3ofK0oTy+0KruWMsDBbwtbXb+FMGowC2FAWy2zFLjAKAWO15IUHnJgF1lp
7XMa+FcNj1LaAl/HQE6fuTmGdE7FOsI+ddULwhXM3nNsbl2RdwHMtSHEhgTyFQiYyy8inF2WA/pw
eN1erVUtdEwh4ATBIFiaQ6Vr41qckNnOZ7AQ5sFNFjTft0Ws6UGnx/CiE7EvLHldL5S6DyYMvPZ6
YAGhs7wHj4ImPW9Loc6LNWlTRqMAOlAx3Mh2hap6mtaA48VFnit2mV5PIOUtU6DRk284QqnkbYtb
VYrCOUEzPO7Y9qnGrISBCLjr/Kz+apD8OfWB4VqI+t22nLcA64Ne74LY9ildH6SR5DTdZykv2ifj
ElN+rTe4szOg0YmmO4pdfxJLi1jkJXxsgMhZO6KTeKbD62/i6MxS9QJ0RUyzCLEgouev+qRcij1a
76Jq5Jzg1VjQXOjMWL7eaU04VGjAblygpt7pP9TdVXb93DgTQLyc4j78tL3Qq8oRU6WDdKL4odVk
AlI32r1HKBeo9kSnmNshDayqzTg7uuYMcZHARAEajAF65nZshYTkU4LjgI5RK4oSd5YeOhO5ZMD2
bqu0mq1diGK7IjKSE3DMYR0He3qLqOcTRm/QTKW45Y7XgrGqFwUbQ06ariGjV5iBPuwtxVKUsxv6
yj4n0a1Ri19Uc3jkKLa6We+y2McC2hRMP6oRUdOG7P4gJ25V2Mlr+bl2ZU+6lF7BlhEWtsSr56+v
6EIw4/SNKNG1YpioZSqeZsde1ru9PdtvC/ql4VarqaV/OP0LecxJgOOZs6BGKNV7op3NFg0PAbv8
u/I9daP7X8kxmrqOBlzEOAh0mEgUg9JDQABi74xacjA0Ygvtc65zMtGre2cgVBN18a2Ocn4/l0ag
BEgJIjciAjRZvyzwNu6mV46FrMXy5kIKtdZFFFBRICAgyCNhgfbh1Bt/B/tbtEeup7KiHR3tRBwf
txeTg/Ydh9dIs3apLoUz6xjHcyuaBVTs6LRPczX43CrCqmEs9GNi+blM/RbdH/RNiVStM5+UCiTi
jRPu652s7Hka0cP7wQ4NxcAQFvgUEWyfL+cIhlAZ+K14R9b+aa5Du6l7p8VoB1Au7M7P9+UsJJbq
T3vOPq5by7tgJpojZZD1IGeiLky0pciSHGWvAMrZlg8gnn4EgRao7+yMk/ZckUpUoqATRAXhLojv
ztVNpzJtTQDeOk2dOKQDqKAg2lVX8LRb8ZmoayHfgRQDRmZYwl0jFfPcrCAnPgR7AJDDqYS29FlT
LEIx9DBTku6i0smeOatKt4vZTqAkSGAKkDCT+YGzsk8D9Dl2VD+U8YLAa+zQQ0MKwRxoeRer1q/Q
eeN1Rt+eIGdGLgkber6kfpbIygDcZGykfAR0leC0kl3u1TvVBa1Ib7V2aXfg59w1J1Ww1Idtjdc2
FBTAxg8aQ51t5Z+zEWMtOp72ZXwH6pu9rzcWIsndtpQVp0MwAoK0GxwYehyYU5LLIehRegOsYVJP
KJ71UU0N26wlGbxh+YuRBrxZqFW9FhKZ4xGrYRA3uZ44OprDh06wgGPuldXMGQJZs1Pc66DxBrAa
RkCYu72LhjBPdWQKyDzaOShEtfBFiQdbGH6h3QVL+FPSW7/4wm+3PgG4tZikTp31VqRfVaVhJ+Jk
bW/UioM+k8Jc40A1IpmigEEEvdlgLHqNxm/bAjgLxg53m1KYY1wIAsr2cymmbtI/pE1qA+3C2xbE
04QxucQMS4OUEJSr3xtwmDRq72xLWDVqir8mI7tCuw6Yg+v3Za9XMOoY2MllBIjsMrLCWT6J7e/1
+GVb2Ko6C2F0XRfbj5F+vEZnqBPErXhBJlPf96YhcVRa3R30igEqB4OwJttCAfDQYAwmqFQHKaKA
23kAdYIwASOYRzW69pQhiIZ/imJWDyy76ZB3YPADoYMjurknXAWXqmte4hljyXtM3J9+AVwKARyG
v0B5DvTKDxmkrI0HNWwxVQ17GNwOuol72Y09pNKtPHPg9oAVHh953Zurui7l0s1dbF6dobldVgJg
AN4nV7ODV9pldNmhQ67cG/dSas2fmueWO3q3tplLqcwKD/lkEEC304tl9uob43L2UC/CIJNnOOS6
Ud3ABqGJw3NUayXls1VmTDWozAZkk6Ag/L+nQPJqXplocqclc0O3tLvto7Hm6pd6MhfogDChApIG
8Ix75TiDJVQbSlcKOSHJuhQ4YDSoICxh8xpm2KAIRCfyCRAWXSPWDSdR0/aoYzSCE2StORYdyEJ/
iGIzG3EO8sGiQFkJ70bwNu5LEMP5/U4OfFsBZ8P26q31v2C73qUxLl8LGr8CiWPqGJ/GFwN59nE/
13YLtHD6fAPYQXmphd620NXFxHpJmow4C1N25wci1GLg3YPADFv2GeylVhmbNhKS20LWGsLQ0EDQ
f2piblJiX21dDNB8UFgmeCPWFzG4Uxvw2Vrmc/UVkMKI6QAkAFLyxjIfp9waX/k44/KK1z77AuYx
omSB0IGEDpjyaIip8Jz7ND8rn8ubEIdQc8a9si8w/gHUCld2+ku5BYeRBTZS4cB7pqws+NmHMHEK
WBzAYhTgQ/JQ97QGtEKhaPuw4e0l54gxmFplK6sBmVUEKZExuHUffAdDy14S8qe/J4YxWR3FmmaY
sLGt0F7VBJ0xYNsLrKKvXn9FEB7+JnCW0JrLuLJKzmY1i+HKOjkBywYIOpr2xZT8h20xb6g5zLND
JbSwgSZjCvnF2InRZUaVTHgDiJNNS12hB3VKN/qm2PXuF6pdZ8IYWwikqa5H2mRUAxQ3I3sfOY0i
+AVLWGjEIrmaIXKiYY2HVDHugxA40dqVOfBaPNYKyEtV2C7IjvT9hO5I2r1E53IaO3Dl2AJZdWNJ
O/Vtwi+4HnM74+afVnz0mWT53IN10+iDAwuLSHboAHD64po2ToE/5gX8KR06n3/Hk4bC/v6JC3bt
lOEVLqL7HtB36HI/ly3lcl9HPWT7n2ZvcvtDeW1eRSqSHHqKGSjMUWDGFxXMbSNdCSdwAEQTYA9v
lwX9qkUQE2mAFNRCKXGy8asSnIZAO8w+pm1bHtzsmtNcCmIOXQgmu0yhfeRS6wo+egGEmXMzrEnA
iw0lEVyxuMyZE0DUTA0zFcE0yBG+aGVzgcZ/3r26tkkLGWxhVJ+nNgcHT+I0bWoJ83Mcgq1T+by9
JzwhjCPsSKmkbQ9FakwoVJYO+utjlKXlTppi3hzLWopXXWrEmLwPVLqeGHhSA8nYpYctARUpwrrq
QBBGKl+2VePskca830pzRLE5h2qC8ipOo+VPd9sCeGtHP2BhzzUpu9pH94kDgjO7Lf09+DxB+cuz
Zp4Y+vtCTI5epFYyNbxzIhDTT1L5NTeSfBf6NWfBVgXRFnRaHkcxmdmeIpr8PozAzA7ictnpQuO2
K+cS1Efiy/bCrbk+lKtNWt+FPLZOIwMzWVMJBJVl5aTdAHbhwC5pXQN561L9hVgRPC2YvgSCgYEH
I2MIWWgMWdrjJpETWEHboEfoquaWhNbMTVMwIwN6dwB6vA06LbdJSwr4APjUoGleFAmYNXrBaUtb
W7elCOaSTyNh1mR6JaqjCYJgPMX82A66azEwQZDLG4fgKcT4OCPBkEScqIlT+aVVI7KfeZ1p6/og
MAJShg4gEGZjoj5WxV5AfxNBDT7OvsmRbtH0XqN8LfVfGIVFafBdGHNa80aKiiKDOuCovwzH9Eny
h0clEext215bNUBnYbQe+W1ZYXUCP5pU+JKfOEZyX4e1qwFTfVvC2jEFVDtQU+gZxbD7uT/AUB7Q
DcHN5QSK7hZpcifIIJXKeQh51JjYiHIphvEGTZ/OY2fiuWqAQMUWGtrRCapt00C8IKH1yJdOg5Rw
LHxdNyTP6RMZSMaMzaFJqJbBpoSXuHIhyJ/qMqV8q5wtWps5BCLeTyns81jNjAAcnZBC7yHJSTEU
exwLp/uSHQK7tgXHALdO3e9NAPFwZK8qiDYd7BxeAwi+zjdvnEg2JTFEN8UNmR98f3TTnledXpum
UgGt81MKs3eDJDadGoZ43uDVmJyCk3FrdhbIKvcqBn0KGyy6heX3NniEDhkqIqeWWBnPf6y+nvEy
VySgA6si4JTOdS0GvZNb1afpo7fY2moux9ZCNU2N7YY49NHqW5VXfm0Td/hcEhByc47K2mFcfgH9
feGT+07osiTFFyRdZA/+3FkoJFTW9nlcXe2lFLrnCylSoguBmkOK/1W47p5KDxsaG1Z/Ag3bvBsc
8HUnlv887JGhA97KxdsMi7v9EWtJGNxxgKUCBDn66NgyYonx54DE+Ij4EO0lw/JRuB8fwsQGias1
AiDZiudjNL9UnFQTobvI+AkIBnaxKKKqh084114pgGrsKxCM1W0BqSA5iRu4iV3Tk4W0CQX9jz39
rrmcHc2unogbuQKgMiIX+KwOsL2vDC91m4Oxz65lhxjWZIFBcV/b9WXOPX4rBnH2sczBCBtkUcMK
736itZ/iWPws5iDa3d4KngzG7MtslCapiZH+bgDpIOcgMJbRzbMtZC2WPtOEMe0KheRJ1LDsZDc6
od2GFl307FDcxMeJ2+z8hkK9tcuMjbdGEpJWhDhkwg76XvX0Z/8mORqYU6TbLR9Ge3KSHynaW7Tl
F04CLkZMSbaewuly4KrOPu+mSM7nGd+SX1DVlc9gb4QrMyzhmN3zch283aQxzOJwI95Kgpk6sUY6
pFpmZYPGsZc1oCbKJ4IyNTqKTPQKMiKCIMGgMNLswr5zaSFjFq0IiAKi1SoHFRPddg88+npXgbcW
tU9EmEAXfS0Lj2NSK+HY2Xcwqg6GCj4xuq60oKJ6iavnh1Y7GtlzcqnsJid11eFQJ7t02mXqJQ8S
bi3rfyaeiW6zopH0FhyqsOj2ELnzcxp5id26io2MxHWqoVjJWfm1rNmZSCbckIG0Liclkppz1XhR
dDUZV1KRgcLat3oTPIfdt6AdPaQ07LFsOcu9EgksZbPPe2BX6QWpsdoqeEeJ2HxLm/kianJOfXlt
UyVqXZjQQvWPDThmENLVhY5XcFVrrRvm4q5ow9zS1CCm8+6j1ZntftuQ1jRbimSc7CTkfl6DP9cB
6bxT+CCoBDe2CLzBbTFrRTEMs7yrxjjaJFPAiz3rUO27FqIAbEkXtG9MQMc1KgJG7aR3BGVAnqGu
eYSlWMbz1nKNgKeFenhsNrciyds7MN52HAfPk8I43LHoKgMM8QiewuwkTpVn8J77PAmM26mBXysP
tPNgIPG3Tohu8qDmZTnp/4O9NpZrxbiUuezQf9nDyMGFOwonM8fgmRfiiG2bAk8M4zroQZL6EG8V
nKe7pLwj8ndtll0y9e62IN6aMQ4j70F+EjdwGHqzF4POnnLt7+37B2ByPx6AxJL+L2lf1hw3ziX7
ixhBEtzwyq1WlUoq7S8IW5a5EyRIcPv1k/TM7ZbpGnE+37eOlm0IxMHBWfJk4vWsKtcso61i63+z
CU0lMzu4Pj85v783OWBRtpnia402JHPBFN+lyd+4gH+XWMJj7d7OgXfBuYu4C1ndB2pd+/00rezk
z3Ofe/AAikOnA5XFZc2l0bjDO8YBsY8cd5hVeDFmFjlK2K71ca40CualANxE4/ZKXl9ZRdubGpZK
nvjT4DenMsSDfdLwWgAuB1aMTfdW3axxtl6JdX5fduFsFEAREX9g2VzsygfNb8BCoT+MY2ju0RtY
JVKavcrv9/X35eaff4p2CjLESkGxnGJ85PlLop9pelq5QmtrLPxO1YK0E2Ja2JLU4jrAFF0Hte5i
qLRtZzUKNKvpgLhRVXPEmmMiAytLVU9aehWi8hZvnbzQfAva7l7lKN1FKetKuk0ec2i0YK6MW1P3
BoKPKAAtg4Gxtqr16qoZXlIxTp6eQb48h1R91Pty0E4Oi+imjTXLKw1bOaD8EO+iorUDUzETL+ul
fTsYVrUvBZCDaQdB+ajISFBCXHxvEr3eIIaw3AZAmNHl2thtlVpTz4npjCszMVCD+uNoZnUpTIpq
ECz4oxdtWVxkat6CQ1F6/OcspyI3xjeyBf391n7ENMaLenQ4+OvWX7wryeWcVv679sK/WgYYFKe4
nkvpRDkqbOw9Cun0x0ZVzC1RCnPAYLlhfgD9P1yMutDcUpjjYXTsJApqcHJsoC4TbQzMsGy+tqYr
xvTbb7bwZWnU5KMagfkLtbbMTY3kFiMsByqi/zzp+O0TLBvT6KElrB1+kZux/RwjBo7fgZgGQkTi
//DJV/a1nOwB66LdpRVOuygBMho6j5CH+j+fQP59T4tAbWiKTqb6TGtqxG5hQmX6sSnvvj6gX3i8
hUv5fELOIkqL4oFCuAA7AQ3tJtnKCDU3K5hTt7kDhInJQ4QBA695UcO4gOwRCnBg7VwrRl3/ns4s
tTZjSJcU+rSwsp603awc8WOMbjmJPbomx/tncDB/zn/XWDg2Kwf7wWhjjTJzXBsTLkYSfP0xryQs
vy+xiKfy3pFgI8e4n5OTm2GM7guS7slE/WrMtySyanfQ9Dt16okXN0kMEgH6vPIrrH3JhS+IHKst
upk0P3tKToNvh6PhsjMNDDf/lp+6UxEqr8XKomtfdnHLa7uO+6oHjeVk9V4WPxHnZWVXKyssWcHy
CmyS+sz2CNXIzpclildp+IsVtLztfd0ft8pD9P+3q2XlrO50kJ0J2Isuix1toQHTrJFLrBzWkhts
zOtBNCMOq5DfsxiCu8jEdGflil+LjT4b/rLQGwMPotQdVjE21l7/VgRl6bYH+qsmM3yDylOAikW+
l9uvD+1/cS3/XLgl2FSZNLsGHnyOyVruOtqGSk97t99ptBFJMDuXZMMuReGJbDfiRkR3BsJDr73p
D2t1/Ss9hd9upjmfxKfIKY6bXMX9x+9S+PmD4Wmu9p0CUNH7Vkjv7MDemJ6+zTdrfLZXQuDfvv3C
6dQcn15i/NMXokFUk7i62Jf5RR9/fP2xr1Tzf9/gwvU0aq72fYeF1D19qaBIDXH1FzNM9plXAjzz
k0GjugfJQ+LWEHZl92tDcGumvPQ7ZOTSUvCOTPF40Yz+pTSzoDCr3df7XHMEC1dj09YaJcM2rdbZ
81T6dbVadpp/1T+fxH/sdln6EaxVx3wms4c2Pcg4isxXpZ9e0BYByyymMMedRAUVPKPfUfKzibtG
HXal1PbbWS5biJPdON3Q4MKmR/7NTFChjxDOaHfsdq7Dg20u+PqjrhjpH8iCISu5PT9bfRJvANvG
cNqFaLqPideVSsBshV992kW0ATnPwVAzjN8TU/N4rbiZ2I7slbcv6VitpOprV2Ip6MKRLsa1Dlvp
9w2a8bVXNG4uUb3MQ5DpTaPnuP2xiAPtp7Bc6/9QirqWHn6+/Us+H9oY4JBq8GzZF31vhmjLeizU
X4hXADa25uNWroa1cDXtUKYZ5diu2ZRaEIM3LRjSqAq/tpW1E1z4mYglDotLbKmj45lBvX2sSWC0
7blsu5d+EiuB/dpyC7dSQjGcIx2F1Av6V4a4mM53B8RzkHR2LWdasc7ZeXxlnQvnUpZRzunsrI0N
OC432YaAE3mdmuZKZfS3+70sv6iFWtT2zKkBHTIL9mhvx4/8Ng6b0HIpHM7Z2sYBxpq+Prm1N3BJ
5K4kjHbKhO11IX2f/PhleECvzwMMlbll7hYPs1VqP+L9WuR9pYXy+4YXmYw1pGOazgpZvVcdI3bq
dF8P+kdMpyIMyY4a+Lu4W8uZJ+VghambhGtDCyuXYwky0hRpdxIACZ+itT6V7Yk09go44n9Jw/95
N+z5d/gUYxggSuHMwC6FDzq3DoxrIJJHHXomoJZe+40E69Taq7a0CGwklNlmsOh8qCo/TJ1LE5f4
fEO9ZKdKr7Rc86diYeBmrfO28uDbC3fTJTXlXLXgbthNBWITu3vTTW3lZVq5/kuEP2CbmDYcsLup
4ce4oF5FSdBTLbDY3uzXPOjalhbOZixSy8KYO8hhYgD4MTtQ13eNXAMMXjVFCgSNoYF2GqQdv5tJ
Kmkc9TX2NAwXtYPAASZavr7pV/fxaYX5558MsRApuv5z/NDyzoWupTvpD13/H0qOApyMS/1plYUB
DHqq5WkBeaORvkS1syHAh6B9urKXta+1eG+SKHWabBDAL0zyRJt0b6rjCgv02hKLY1fU/5dc6sDr
VXxnS74SiqwdyOJhUUimJkTiyPlkO2412Q+0raETOXz7+uCvp3r/nslyiFRmaEuos/wI+EWR1gGx
XgBN1A9hjookesTDpvJKL77Jlc3XK1+7qATTDSD4nxn+f4FwPpkcH+OeQ4IRmWzfSZfmaEJDNmTY
8G60bobYfNcxQx98vea1r/p5zcWrUmNmSkHdCKUre/J1/t0aS/iFtU7f1TCSQDTYIBSURJBe/v02
GWnt2E00R+OJa0dBNLqK5tL3CJ4V4+MzrCPu/VHzzSIwwIF9LsEmvMapOt+lZWSCcNXE18XQBSbn
f/8dWhYZEeaoYEDGQ9TIoBq3wixdDUwLf/FNARbSzJkL31myHjY6rtjQo/lUmwc12TqzUmq7xvF+
9eA+LbLwHPlUx9MwYhGLnu1ql4HeJ3n9eh9XH2OC+XBTgxYPBv6XmUZD22awcWrxDsUH/ov2NnLv
W7dBW9BvUcRcCzGu7+rfFRd+nRm8o9CfRwY+Vr7NXmqnwQOycs/WFpl//ume5VWl1FY64p6hiuhS
prCQpkwPTKNbc1rX3CLYCsDV41gYfl5moTwadVNS7KfLeiiv3bf5sGJsV1fAEDOgno4NAMRiM9Hk
1JNV4L1lTeoyO3Nt5eeKGcw+YHlxAOOc9V+tWZZ3YQZJ1RuM58gfmkD1mvsyzMAiM3kI6339sFbx
urafz4vNP/90OJiJHbqmMkCMVjYHEPUEYORaeQ6vOYLPSyw+Gd4RMQmGJYTeBnl8Li1tE1WOW/d/
9+Wgzgi4oqn+AYUt2rwx6+l/KP8nv/HKy3CwPXtTz0JWfzFCjduKJhb0V1Gkhwbr798uSmI9SrVf
yzmbGX7YTn7eurkrwelV+CDISC45WuEr3/NarefTsstUTDFNmLneAwFRsdSFdFd3SMYWCLmJ9dld
UWpyJ+tMr92+jc1VpPN1g/ln039kZKj9QiQGm7Yvgw9Wylk6lWxmnSt+NELhlZvhL/Lpz/tdvJmy
ipRGy2A/nR2hdnVfNxKPWhmS+ljoax7kmrP6vNji8lHApWTMsRgheSC1MaD9e2tqj1/f8bVVFreO
U02Naw4vMoKdkrUgVSqr8V632pVPt3ZYi6vXi5ImtYrdmGMb9OiKoba7EomubWXxMDroSlV9acMe
eOeZWgqNDRHY/fbrD3YtVvt8LItggqUZ0SodVpe2QWlsjOwiCygqWwDXtytMjvraWovYmsPHs25W
WGl90CbtytdB9ZPOrzdxmN3FF8xG+9OsH3IsT+0sZesNZ3lO32CV8jZ/wxf4eutXwOC/uRl74Waq
KbXadFZjmQUBzVBcCPRlQMPPbxRAopVND+RGBOHi4pwGIMd+XOsHrBjRsk/NuNmm9SxqNCYYGFeb
p5g1K/fhavn40/kum9MphrpKOnvumSNu5kkkz3OrzIZWE5o9e2MFMTJ/sj+f2H+cmLNwKW0kIL5p
YTl1n2zJod0WO7nLwmYFyX715cPktIbHXEVcsnAmrIntoRIJqvJC5DYa7vl4Mw6ZctRlG+2qpMP0
y9fGcvWsPq24cCxAERLwo+CsBHhY1Fz3EvNvGoDGpyUWPqVQmZhiBySkE7tN1dQd2seEtP7X+7jq
VT4tsvAqjPW2yGu8cQluXlF+d0i61YqV1HPteBZOJakwC/uL6lsBfRHXvsf0PQFXejqtrLO2mYVD
0e0xsa2yAyxSdHnYykzdRaksoZ0BjBFb+XJrFrDwFrwatGGa1c8GpvkAZD7SSV2bcb+6IYQ+IOAk
BJxkCxOwyuR/9McA49nUxXRyuuy2w+j531jzp3UWVqC2CUbiGK4pBmJCuyzOVLEvXxva1aTL+LTG
wghKVjgZnwN67bZ5MiC3Gl/sQNtMYIZBXxc4nFV5k6snhJxYhWaigcHOxQnVOhmitFBwgW75U/PN
3iYBA/BHG131XQvSgPprHvxqPcD4d8llyFg6Wku6/35CxG5yXPKsBEWgTL4SJLPOq18Dmv6Yb1oP
eWD0V2nm5+W13wNlyCugzRrjHGU9uiSyMclouA6++ddnufJh7YVXT6k6ZfTXwy3kWU9SLzGy16+X
uG4un77kwqWDOSXRhhpb0Td2HuqBtqWBdje+d4HA4Fm5L2/WcvTrb+OnJedtf0rRkhwDz+18C34p
GH3rb6rYZb8mY0YfWLF88NaaH1cd46cVF/e7K1ogggbMZ6IoewTD3DHKzTfa9m+crU7sXvUln9Za
3PGWC22iI3aXjXdZBuXy8kbK/3wsGCHUp0UWl1yNqrQD8weu3FQCYf0NhOZ1+pRkYKnkg/e1iaxt
aOHtnV6oej+HqmK8OGUEZvPMT/RppXPzh63P+plz5RI0QibqfAujmCLGHDHPejAbLG9apF64viYz
CdqJPwKlxTKLzbR6nahZG3d+plogcLDp1oyUISQkMQOhmdo+6mVzbluul36rNoCwYwxu04+DuBO6
bDzbdlDWjczJzRhnXsvzYWdFRrxPSqffFhKKp11U850pVX6mGJ7ZlVDgDfuyYXtriFnYTVF3iNSK
PU2azh7x92Nfala/RUcXUn5RqR14DJiDbrRVwM2uvJ20WgsrI7ZuHSfqbwTtnNAYNCdQIGsKmmjp
aoUxgSCFxT9rtMIPcmA1cZ2oBdFUkxqF2+qCQC2SGW9VbXUY+2DEq4eqOJKaQYJYiaLnXImxHbWQ
2bud9wyxXTrU72NcN0cNEgc30GgRuzgnxa2NKaTchfJT4eualG+TlcgnM9b0MG4M61ykfYPgo3Sc
woP8JX8uS8ioe2kepY8cI6L3coyb+8yxW9stiQLAVY1kv/b6icNny7rWXrNOgMqhZ7n53YZMAASn
yZRsajOiLs0U46xbqh6aFRM7tdNF7GYYsM09dSzr2jUheIOJ76EOmBlNmAoBS2wcq7U3xXwuGmtW
AJQ6Jk+FnDZZRqoQ0ivVRWkd7ZLGML/OAHGw23ZleWxVxbjJO8V2B2McYteAjqSH/pTwZA0Qttlp
uge9BCjT1I3hqZ3Ep1aA15AebSSm9ePWfAUTozyAlr7aJXmZ7vq84m+WMXWbGJxgk9s3+dR70piI
r2bqq5IyVDniJt4kijluElFMl1Kn8sOOO+NR1qJ77sZ88mtgycIE1pV4ijWJ29oQTsDarA+NaLRu
G8w19C6GYI3vtSKy55ZX4y12U3+ADb/yzLhsRtcZWrmPqiR7xAHlG3NCJtqltuUNqmPdgrwoviFV
GQWaaitHMbLmtlA0ecaLZx0rxSmCqJZdqFTqW15E5bZtJ+0+V/phD759ZysJzbdVlo5bbWpAok4y
uumcDiz/hA6erOJ8Hvksmm3MuHYWvG1u+lzRDvAO7HEcUwEtLmuAPFLXpLcpy9hGdmxwNatrQ/AC
2QFkmaLAmCRB01Md3BSl9I3ddqBxRVtvo2UdEi2raXfp4IA3BUtBXwdtAwDn7e1g6sMNVE3TTW7k
U6ibFdCLuQJoeGqULDQKoBpKaugbUsXgN5ZasR2rnruJmTcb1rcm/F8m/KrJ7Rv8g3KbTZ3uTcyM
j4Jy4jc5gVlCuwiiOtDJ88p2JCBjxYhzRqvS07WYeo6QTmDRUtuqmWluMxElRxNsKedO7YZXZ6rl
vRUpZC+rhMNAOmTviaiO4O/oz12j2JBMqE1vSGNzM0Dj51IzzFmAjpMey409DpuxiP2hGfaJrt8K
zQqdrn1ibYtDBA01wJQNaw4YPg8kg8SMmdwR/X1gzq40fnQaCkW63Gl1/JSx/tS07EhzFubxiAqx
Q7egI9m2BFSOVRuk0/DcKwBOgEdIH7O9WuXurCbTGlNQOjtidmE6CKQ6Q9Da/U5nZN80zWko2k0n
KuISZoeABG8BMQlyDAxA5uuoE/KUUH2TYdJPTlbsEpVvm4Z/FzmULohZfzBzABuKrt4qjh22mU39
ttCZO0zg1066R2aZ53ZsDipCNBcTCCGE1899C4BqZ98NtDoYk+Wjgq9BTCx7p3GPYQlOX5tyuuOc
7LVEHcJM6GEr+CF1+vsorXais8AIEN1msnpWRb6F8Lnj0rG4ARnbhWcDZKnYs66iI2WVMRx8DuoA
KP2Bh6x2Y6M7qur9WKPkIGnhjgCSk0GqoSr1W0Wlr3obn6zeMPzK6M6TnmFemMhd0ooPJVZ92ljb
cioBcAcBzMZSepdXJTii1MGkmVsINiY3SZSlDwDHZq5ug+ZkgFSFV5vmHbUbzRU2eTP0CW+Cqj8V
LYcYpmW1rtOO6EOOI/QwBsVwtUl7jh3JYUVN7UZ4kowUnJZqGg7COSm5CbdW3eo5fe/M4Ztd1Tdt
hf1XIPmBm8lQFnYwceJn7QdadQda0NtBY7eQqnyZqGL5HMBzN47IvWjp1rEn4SIfvuljcW7Af+PV
jeCbdqgsz9LMjTp2rkyhas2MQFez24iSfWUyn7EmoIimZFyA0KO35vZbZbhWgqgnKfv3GBAlb2qy
jTKmD2mUvkpr2E8zeZ1lZkd7dDZpTtsgktNRTMMjEc1NpVd3+ThyP1Hxz+WKwNOoOJ5V5Id8JIe6
yf3OhFaCdOJgUKJbTIJtsoh9DDU0b4mBDlpTQIMTygQB7aCjKlrbBx1j4nElC/siAaJYL4TXWSrE
+Do9KLlyg5r+S9EXb/mUeAZeU8HrO15xMCSBNFXJCCbVwTWRt+MLFXxbpgCO5yparADMV/HwyAec
cx7VqVtY00dUWRz0MDToKvWjU8Ep6bQcOlWGx0AEGsnxaHaFfoOc5aIl+QuGf3qfW6xzB5rcN0Um
XKhdhHEKWmyRbe0ejzuIPc2q2SsjgX3RmvownMLVDPubXSbHUSGq14Lz0Z3U+F2N0cixIYurDN+n
SSUbPigyyGR2opUxh76pdM2x0cYNiuwpckGpoMpvtaS6VRvK33PQ1P+ILFocwLimQztefxYYsfZg
IcIt8Sc8EJUd28YJuk7ZT1U2eQ16PG+5MYogw2MJPO0YJma2nzB4LWAgaeTctwgStnKqhB8pfRMK
aUGbRRHS5U6DdrwWHWoKoDd3opOGP5RpfIOc5BaDS8W+HAfP4vEmpVlQpTrMmMPEdLEhxrjlWQFd
78zS3CrJT32rh7TqbkQPL1qK+9HogirWTrlanO0SswZ8AAuNqTbCo2gge7IhDf4AAX5e62pfTeMN
fFLm0obimutnjetBnCfpKY4oho+bZN+YeShB00vrbcOTPSt5kCURLk/KPZ3PNBpdCoBJku8nGh2N
zDFcSF0D45wnz2rReIgUKjdRjDCeEJrm4qWRVoiZ1pBauQqNGvM9KhsvqUbfnshzmTRbOk2wHPVV
U8cw7+NHojSg70zTIJ0L4d0UgnHfc/rxrU1BThbVyt1oWWHRWA+U64/cjrhrJyAX1oHU5SwYjV8k
9qGhGKcSMaibs/qHxuLvkak/mZDodYUm0CKuNNfpy9i1B+fMpP2skenUpiZQ1IkRkra5ZL12XyA0
UpQEz0X0aPPxtdBPVgcdAKU5Ozk9TqBcRs2+2qVOdUSPNnNHk741WXfXG3EgW8OPIACewRMOqb51
5vZdlR5GpR9dMRajm6jRZVDzVzVJTLdmOqKtzgCQjL1GY3metGkHGhOP6f1dQck5jgbI4vQDsAf6
W5o6JzPnb7RxwDVMyg58Q8nZFOyDcei3GaP+5mgpiNxi6idCOZeOwLsmkp2jdi4i/G/44aYca7cc
Xk1M3tUMz4FjFkeTTI9TLHZKBRxAy4cTRsZ3KATcKhi97zuYr3ZT2bmvKrGf6ogAR3gJyZQgS7EE
HfPKy6S2R7oYRDrEILlxLmse0sLcUoP9BC3NJp5E7zs6Fq+U7KNQk+81xa22qXyERsBzxMbRtQr9
duL5h6k3E4ioBLTUHJ9y6TsCn9MsZhxxk+LUMScoJj13S0VT3FyD3kUvc/RGY79RwHJrGKiwmsZe
T/U0zAwVikLjQU8NZysUehqzYhMr5SHFsDg+8wVQyQ3pIKWsNz4kVAPTAltM7VB3nLrD5IgPtTEZ
3GocGgm/mFw955EotjRPflRKGXvQE+YBxjUvvV3vJzO/Hxv7QxmaO1CNexGjQa1Uh76IgKBV3Hr8
PrROMNjWhffKG4TkIOFcblhZbXFxdiLG893M41nADWfSFwkoigWePcnt+0KNfILHK0fo1dkaQ7Jg
hYpi7treCkgtA8Ou3wqwgLq2ld2PJgmGXDsgqg9MRk+lVW2HKfYrvUQEn9wMugFOmgkuvExb4TLS
h50E8EQZnx3M8vmQutJRWICxMMsruAjqqUfKmbrZYEFwimGgMN3mKQQN6CPFu9Xm6p1g9H4sWt2f
VIE2xJA9U9B64m/L59bCZWimPY+i3E3r2svG6QIN+MzrRXtXcVQwJuBTeR8PyHosTG2R3rc1AreB
KSCk6zl/QPJ3XxPbVVnpNpF4yQhe+x7Vx5G6ShyhSCE2mqk+iKHGJFaCSPin1VJfZpEfUXHiCdkZ
ZRJETnMigw3hlLngK92q+MAFCDpC3Mka3Fivj6mC/DchrpqkGycBlVAs73iXnRWOn8c3gznt4yK7
mEUe8HJyFUV1Y1rdcFu4lXiw0DRU++GhT95S9a3WLjkZN1ypntrWCTka3jJxXE6fzOpNbb43aYaP
Z3pJj3kN3XhMJMigbOiIS7fWXnRImAOY45TFKSnYXirAnNRg58lrV+Mn3p8U/kBjB1Yz/lI7jLoS
M+vv8HcbQqZdiTRDVR6VLtrGab83W6C2kGMdEezACwCyKlS/az4MjPbaWeKWvEIT9wzJcVeo+cng
YHKwjrH6TdZ6oErNawfrvhPTqdFYkNUw0CbxVD3D9UDOX7/kOQtIpO/rIgOjxUeElKi3miCq7mPV
PCKxunWiJ206oxvm0jK6TSIeOOUTj0d4SxGYCG3RiAkHEzQnBpgjFN1TIAcWAWeb81fSZDeWUuOs
wSCl3Rl4lzOo9SYFUo1oB7lYBAjKoaBdGMn3CW9oNmECKp9w6yAgpuKxowythHJD8G0hGOcNNApj
UJo4UAlM56ReqPuU3BltqJACRdfOJxq0HXda+iiT1xxKDQ7lQVrH4ZidtRqu3wq1zvSV6EeBIrA5
IVk1drw6afmNke2pg78gMPxMysKlNfcpUbzBeZvnPBuVuSPIMnoIt1XRY2TcKrpzX7bPbbExCUH1
PnTaF0zVuk2MpFEYzm5EMO5KYwBbp/3upHdD3kEPOd/26CEgWTyJXA3NKA6spN6n3UlN+n1N+oAU
9kEY9rFpI9yqbvQlbx/sEXNhsC6ARgU4V4bXzqxOhdU/Nc53QnpXWEmQpIy4Yyz3JVw/GYsgKx5p
Pe6YldyZpXEZI/Th0/JZ0xHy0DqIkwn9cuEqLANoX0LsRNkbFuTaRu6WpvTiEi9Hnm11ZBSZc9PX
u0lpA16M4dSPOxOcYO6od8EAEGujBXb04PQfIymDwrhU5sukGj7Jztw6R3I/ORMQ3krQMOtGSTaW
kRwaFQNmFdwo73EeuDGcuTZQglAKCIlT7Xndb0iOyRDV2dumOOg4BBYXkZ8YmDboHmWH37rod7EE
9i//XqIKJTE6wpIjgTFnNblTelQSUPSoqw9LT72UpKGJGDzJBbR1J4y09Qfw6j40ldz3dRHWXXPk
6GACLuSaFMgt5weifs21jOFcV/RbZ6EEZ5P6nGjVt1zl96IeXictnndRubqi5B4d0/vEMb/BH2xR
uig8jbV3hmhRJiUI9xPQLTQcQWmW/IxHDieugyMwybsHruEPq6zufKhS3ujM2jpOfsR/I27KlZu4
VEDjc+PU5bbpW0TAeDwLfhaqAv0T3ZWWDXj5qR6CXrNxHslPkvc+mqSeQBlBk8OJjVFYczNgOLxU
JHhs4O4TTElZXdCWqcfzdJ8k1VHU4L9mVeeXFriMqtesPLMoeZBl931goBtw4i1FZQXUvQFeWgyz
/SQDJrnVl46Bf4ylAYqJug/OgYNkCHZhl72B2FnsjKq4yal+bEcThb4+LHMYd2VRV60H6RV54rbW
a6NZh3hKEGADz5RbPmGz1HbqxcoHSlr3Cs2DHI+9Ng4B65Fh9CSIOgJiJaxtpMeK41nFBSH1g5b9
SOFHkFaGGv7GyACvleZ9K4a9ouhu7LzXuuaihHhD+7PV2SBC8MFA5lY9BhCVO7tA/GtIHL7uSJ+l
VSB4HEpghNMST4ZJwB7WDpcusvel7jwMttgjEL+Y5CnTIMuURXsUKf1BjQODXiYn9nVM/ljlluBg
p6oLIMTuKby/AXH6U27zMC/JjvJH8B/EIF+uzwaRB2A/MCFI/YIZ3yJLf4CiMWY1EY9iNEtJ7dnd
ZQc7oTcIM7ZEr15MdSY6jn1IHd3q0QNoDzxK413REZcKCshKMMSoblDMetgMrlQGDFgjJwE4N6vD
GEl+Wb7rlblRHHxy6ITBp3itfREqDxrtqLf6ruT8h1YGhG0zFcSP7Dso2m18xnZLe22nOSTIJ91H
Suc2itiyfnDLosbJMt9WpF+Yx6YoARajPcLGcstxA6z02ZASpgMNObgdY3pTGPFZXxzLqj1mVhyU
LaIwC4UEcydwZnXC8YhAb4s80WSTpJEX4anE/8whAjNFpjuJ0mv0HxFiDBUuiyD5R/q9Z3r5ooG1
h7HxRaf2JnIeiwG03Yn6rsTtvtbj0EbhkLAntYYrnaZDreDVGoadOjYbKylCjquOir7bp0RutcGB
b9eRASel9dJG5SmtlWNWdwNS6PYHUBG7gTUiEBQI5Ebq9/XY/AQVBINefXaCXiGCKiTK0ML9kaqQ
rDeqe9vqLxHDbke7v6369AHELfcEpLtORb8rlXaPOVkwdgyPMobIXxtS+xSp8iKte7Qj/Ki81e2X
HM+JaF5NrUXCDm1tLd9FEV44QpGXQwbFOFDEAtQB8Z1yow4jZtKMDXhFwqjIt6P4KRn1a0txuZ38
F3Vf1iQprqX5V8rqnWqJTdDW9z6Au+Nb7GvmCxaREQlISCAhEPDr5/OsutO1zJ3p2w8zNpEPaWER
7uFs0jnfdvKoBHrQ5DGChln7rZvWrXTdluHbMHKZw76QeICx3uvS31XRl3Fy+zi5jtFUYw7trsEq
6rHvFucTMtWk01mM/TeuNXhRnRNVFrIKjkDUgO/v5ykuYjoe09grOm0Art1EU/0G6W4mPA75Ke6c
nu+hdIVPd5T7OF6Wa78agCBdQPf+Szrf4kY+9Ou6iVJvJ9zeWW8zr18asG2cjKBYXlIOGCuSBZr9
Q6zTfVy9srQ8Lu144jXP+Kgz0oE5S1jBxfuEoR+M+0Ds2V6iC/cQZZat0fwg6/VxRYLrFOMR5Mfa
V7dht2IpfLxku8bxbQMWw0yfUI6kM7Y04I8YKJhXy67Sds85FhaCCSMG6Wlu3CecZiS481FKC9/P
QnU1zA+sQiQffythf2TplMnpudYQgU0PDfr2Die2aY4BB2Qh7nBLZw3I7kvhIVesV/pF+jY3oDRt
sBlHdC9sE9b7FiF5QBlVBxQAprbgMQTiUzbzCRhGZn28gflU0FDE63fVzYVnoPxa5ZuNXB5JtuGh
B6lntW0lRtmKwKJ+MIeZRPspuFXtrWSPru0KNb2U8IzpsUK0y7WKnqIO8EZX51NZMC/96li/GVu6
XSso5S/T7TV6WmBNMjol07Mv9fUyAeZK2o2U5XYGCJuxbg+msfCGZTugeG5CVzSNPXrTlJecjxk0
okgtSu5LN1xpia0E0UZF2dY7heEKUUIeWhvtfa72Ivbuy7grpA8jVj2AM5Pq3kkJDsDVJPMBIhgy
YL2jIIciIIcr3XpE0lz14Qlg5Zaq8Rilsw9UYIwxYTAcdkGJlTEIdqYG9GzXyOStlo9lhJW6suF3
CIjqg9DhRkn7FHBMzJXJck7mxcLBK7xiYNG2cegPE/Hhp8uDGd25ZiSfCAWgqY8RlacONJUGyeHJ
j7GRSPxudz0tXDQ+9C0+QPu16gwWYsxhXh6TdtgudLrWgj9LOd9j1dzgyQI2ZF4ryU9r5e5rOR67
jqKh/Vy12ftj+xjbEteMuyIC9D+tfDfEZKNr0G/I50H105ysTIrUThznokI1bwQ4k4S+ggO+cXNb
oAW80TQ9A6DdBeh3iPGyvsSI4xBF5RzD5dYhfBszsHeYrZNPc3VCkvrD3LR1US3DFVKsMeI2fo+H
DvxC8N35ZU7x9Pao16z9vvABMFYMCFEeuA/US4znsYqvyBpuEHF0bhzc9J0s+nmCgtF7nufhAuy2
Wc34bVSywl/6YzxUO6TcZOvUHctw2cqk25aA4ijBhQkQDGXzqDGPvpjyaqL49QSVi8tbZbdobjeG
fZGDOSw1gklpsmG1QZxSuR0wBzUjfX8LmGTbJjHW3M/Oa4+VjJ5dJ3Yah+7pOatmfbMsLKt58sqn
Z9dMO8bX/ThPxWWXd0oWenbbjiLkRYpHpH7vdISoesW3a5o+EIoHb5luYjS49dTsWtHlJYZrEITC
VKhmxmrtAQ77+2DAgzTEOxKKD5uClcdz5y+32I93SePOYwqGiA7XYhmypjpJwzZ9OuREozjwYfv2
m6Ku12NCmts5bAvUglvMO8tagGDp0uwGL80Nr84lG3chBRS0gpoLjpUFsVSXRdOp6zhFAed329Uv
71c1X0MHiJoEFyzsUeSJZR/N5bYLP3uNbGOr9ykcEiMgptDIa9LX74GwaL76kwq6O92kWxkj1VOH
eSXCLSb0vZYBrsdID040RzOXm7CSCE8YHhEKCUDU3xBYkJW8o02wpwSFsmzY47jg5FTt0RuRTnk5
claCMmy2jKkNU2lu7TPCmTAsfNtDr+/THrrreoPMouu01Tk1K0qGdGc6VzgOoRQxuOcRwmvXu3Z9
VgxjXLAWhRrjrUcJGt1/LKWfxUGVa/Od6iafWwbqsd8NC9sF2KjZVB9lawt/qO5HE+2CSZ4STl7T
wB17qW6YcV7eEFZ0wJOZxTQO6U4wkp5lOe4hVwPRCkS8pIU34hqES5HO4d6fMRDEVN/0GCKwGtxP
pdpjx4AnmBY4hDm6Bg1B3GcBE1vuT6cOELIm0Waa+3tk45/panZg5XNfiquUuS1flicqNIQG5U7N
wXUfQ5ADbn+PhfIEfdBb2IuzqsAVRV5hZZ3P69ca/BQNI5TuL5GhO9tgVLbA/ZnG3daGKOlZsltp
fLayfWF02QcTPyIX6ChS+VzVMZJGlH9FkJ7au7hYxz4HMLslk7qaeHoXBxYlxLA8lDU6ixHtkuLN
LubqjidBcGgZilJAPBAtr93R1Aj38oDXdio6cjRQbp1dtoTxddkB30vjq4YrhH7hlgFHs6ET3XPS
vKp0+WocYvsRYJY7Ais2SbZBd6kSf5THNsijNXheOAEHudwKx98xYe7RH4MxJ715pSufMexcQ7ud
2hdeligE5qrPvTZlp7Ztkg1AbJqLS/8Y6+dVBuABPHp90U2CswP0o5vyoBb/GM/JEer5V9xut4A1
j3Ft72IPwURedINkO1T22ntVYvzeR9WXqmyv4tEOWcghkzYsyhxSxzKjkrfZdy+N1J+4UibrVpzS
WN2zvj5yiXyOuQ17pLP53t6r6BfVT0+9RVM/pDGkAGp5ElN3XbUGggLcqIAE2rcmDHENG9IXpO3W
oqndlQpCc40JFFhw+/llld6+cuI5ktW9FhaUUTVg8LX3ZV6bGGHpHEE6bvyEF7LPlgk0oiPAB1X8
7Al+qJf5OwDTNMMciHvTgLEwItoAttI4MaoHhkhVJgndryFkHSEBj6Y9FAF0SlyGKxRns/TlJkhX
taG9rXb92l11AUClsF7vgKu8jiEmFDmVVBsFW1/mTeTdYo7drmzjF1zjQ9yTg1oDCA1YWuVNA7aA
jsMxhBtlz9Bqzn1D86kvrwn3Dku0rIXtxaFJ1MbM7LaiqcxXzf1MiPQDTBbAc1bCNGL4QVsv2c8g
zjIW9ZjutgC0ibDLo/P0HhadzFeUI/icOPjFEmhbt5BEfRcB+KiQiTFbIYTINLPovSnY74Gph9VP
OJpV6q7TWr1iWXtxAWIluiZ+wgZF9wFf31NiZFauXbIdZfKtNfwOXOSNb5olc9KRfejXJ1v2gCBL
VWWCr3eswjGlgBa1kHZLexSmOKfzvuznYh7wnITopXVAwAjGwZJN1vK9nsP7VA5fRBW3YEobtl25
AbOcQI1Qh6CUqiAJNppUNyA7JfjuHhEY4PQwjO4WIlGUq7jHs3YyN5VUIoc3wcOwkfKlDgARAiBg
UEvw17kij3pJ3voqFfk6YbqzEKI6s9KFwCZROJZDcF9GAahrr9pMk+hzn0CiU4XxG1mbJ8q4yJEm
3eRVLRHmHzDwITg3UAMkZTaK9hXT6ZscwqAqHxT6W1UyP/fX6rO3w5AbbzxMShv8TH14A7umMLpn
vQ/mXHGaAo8Mxsz5XoDLFLXgitGszuv0RvrkXvoI0u9jPOWDNiVIBqS3+QnkIRpPWpoE6AOH+6Ck
+DMSA/omMEheW0joDA5dVIdoVdDxsoEEmS8ReLWSFvthOUWH0OFmWMGzHRIKpWvTUHIXTP5ysJax
gngMNxP3GNQfFTJxZpzrL0l7KdV4Zw8EqjogjEPsPgUZHMYu07bAIM8+p8ysy8br0uGrGPA97k/4
MqLBOyRMu52gGNcZ+7X3PNZlvx2gyD+kY8iLyK+fE+GT2yjqfKC32P7A/DZi64/oBFbVNifnVQDu
MIm4KSSKmgLrn3m2yo0nump1XlidPNiZBTuq++oZnqgkX2kFe+iA4+NGtHnIsQ5z10533KjyJqm5
yhvpRxvdQNZTDaiMlugymLstI6wvCj2Ht1AQv8l04DzFuFhM5dvXtm4eTCnprkTLCplQBBak6dYt
DUY0TiZF70WC6oDhAPFxggrwqR/Rxi2zlkdD5hRPfwyaiDB9NUQznq0+AfA1SG+H5lQVY9KKIxZl
/zzWa7crk3BABHlAi2Y0S+GMHxZDFS1YYqLkMA+RutLG1AXGy3pbW5dy386gvVw5R3ucuuBUt8N8
Z/pR52AT9MEhKTqLF0q2S2A9lOopsLdk7DE/sivnG8tGuZmhcXvlzNCrEZwyHvUFq17tJVsQC/Fz
jAX1oDvrbRdIWHC2rDLXbp3M9UrT8cwJQ8lN1rYQKE13OLULbvOlu+EhfSde3OO57BwqTdwdSbxA
YTQHbdElJLkyi2ZnLOXpGSVPDwYCZIthWNb8eUhwn7j5OaldfNJhqrEqeLYvytishylcaAiFmgeq
AecbVKzRG+p57nPqvfqbCcPlesEk7zvO7HjvQoaSBqcl/kC5x0/TWlebJCirT7kKfayHRFtUHhb7
Pu+i4C6xnrwzHnPo7JwZMjYmSODrwigFWeSFIIMv0+SStdl7fjScStFi4iexLZiMGajIw+S3YK/c
YOx9KeUaZiMSbznuB68qwESpFy08i1U44ltgNvbRTwTDFIkakrm1TbvbEGDUDnAZxjK2WhxFQzi4
E5QOL8qv5nMzN/LsYJ4pVoLqF3+zbrEyWYgpUUuJr4TWNT4jNLbboeb1HZGXS4Ag7ydY42v022UJ
LHhc8MCH1ew+kw5BsBs8OQy8Nh60LyIUoH4ExnY+jZECv1zCb4ZBEkrP674yUBtCZFi6R7HO/M31
uI4JLbH7VGMJhBfDrFDNQdM6v1eB53/pZzGcbDxQMAlxh/Wjn/RDEqx4gZsX8AXEj1eaO8QqlhC6
4gigI02T61A57zQIdDXbDqTVfZLC8AZMCwT7xg9NPBwiJvl1Os8T2lqaqr0evRk4tYv8Pm9GjKTL
JingFV+hiXtOyCx32Cxr7AAy5e8IBWGwqvkC+Bd2rohsvbZMVmgOKKDPQaSu2nC10CfohSpwzr0o
kUJKg94vVrvEYHHSBrq/aunw0UQdQQ9V1nF8X1HR3g8o7hE53ycJZgwSjgEYAhLe7hDSZnqzqiff
FWlQg/iUQ0gjqWXRbYfVs887ywi2NQINzmaYxyE9YjYdlGZqSgO0XRcZWbJWKztVpXPdztFQoLNr
K3T5OB31fe8L+0wmi0+S6B6naigrfBQIg6sPh2cMG13ki08MSsAzEJBkuIJuY3wzAMbRgMP4jA4c
0/hY1g+rls8aUhW9i30f4oERExSgYEYINPAj40XjVnpjpTY98WD0S3Dhsoj4fYv9XypMz+Jti+hg
2YQbGaKLP4yM2fUKkrmEIXvNS117WHHMoEL8tb2LmO3CXEQQSt6B9eqiO12Lwc9F2Ca3KwbR7hrS
jY9GBqbcS6FmPGyagxAea3IwiYdsmdhMH1PaWZpBfgswLApbDqDOUoJJYTa4TjobpTkSjsUtFwBM
1tCy3ATdfIAVVO4I6dPvxFZDD6Wa52Xh7LAEBOmiTzwQ+orVKVwNLcYrolmsg4cpBfGhoSWCV8TS
tGDNRPY1Ns57IbiSe6vH9pw6Juw25LPsMuqAIQikHm/QK0Mj1tY1UJOEjiRvQzrehZiHvmNulW7T
j5IUaTmwHLG++oWvKTpWU/MTR9jyzoKYPqXlBD7OyXkThYBHUyFcAcUWopF4NWYBhmQ9W8gWsmZZ
2lM41OthWLi7C8ImOTivCwBJ+fU9bb1yX1Wd25bCYIuVg3im0AgXs8T20jAVYE46aAYkL1cHARb0
ROcUEKYfAFRg4OWCFhrKrhzT77Oa7JEAVi7Q23s5pBUzOBe3QhBr6z20NcBqdKDvsHJOmV2cKVI9
i0K0CMOOOyAMg2q9LbOxfRdDGGKgj5yiu9L36G4VSB6pR38GVZz028oiRsinaBemqk9PyzqKY+k4
zPoQXj/IGUvLRMIqDw1gxxr42o7XmHvHS/fVbzVUSJ1PNsESzUUzxRQs9SAh6Af15wWYac4BRCQO
stzWhtGJM+ffWOFXHyvTLc/cOJkngkftpoeeNMk7WWGBHPzx2DPSPZbGoo0t+8Zgh6jJF4U18uCv
DRug+gKx65AP8s5k335BzhsYlxJHC8pl3nVT60N4GUfpl1gOQbzt/FJ9m2i6bMqOiEInFkNDop4g
djYC/9kkhn/qKq1vSt0N11XIohtfEDwWCNOQyK6qUVZPkkPfYuN6VJdHQA8AEBfztIqkh+5NxFaA
HKkAPw1NYN9CSfgLEr8HnL4KZnlocBpUxpPR8ZYo/BEgAfYkvJqhL+Tlu29j6FoNymK0L8MhBhj4
MFiFOKQ2mj4QUD8/epoQKOzDye2Mgg+gWsFIpHAo7KvOT66qyU+rzA/YepWsiwaTnizilfJpuIeH
mpl8ZRXqmy7GBrcYx26gVexeJyQWFWGlHca3LMNdkzoCKYMTD1gdq+sWxfpzLGvwNkPEvwZzyu+a
sdb3EYjEc9q5yWbGI+Ft3aXe105NPmQXNfcwXnqOKfxDVgGjp0DB3ssmhNR6RjWBdBPmf2CA+bSb
1QBkEaqWnUoTez0YpR/oUNsThILrcWoCsBBBufCTm0STa8n3P/w0//Zt/vfqs7v91ZY7/P0/8P03
COtNU9X2T9/+/ab/VA+Q737aq7f+Py4v/Z+/+vc/fotX/vbOmzf79odvQIc1drkbP81y/zmMrf3x
N/EZLr/5X/3hT58/3uVx6T//9vPbh2zUphmsab7Zn3/70eHjbz/7GPcMX9C//f4v/Pbj6zeJV943
3U+FeVMfnz99dD89jO3/4tWfb4P9289emP6CajqEwAKOwQB5IHDPuc8fP4rYL3GI2zuN8C9k/iU/
UXXG1niZz34hSeBHhCB6h8VBDM/T0I0/fhYEv7AI3g0GNg+CYh9263980j9cj/+8Pj+pUd52jbLD
336+mKd+Z6ZGxPolY4hg+h2CzYI4+pO7L3UJxok6Om8Q6pIN/YwlEuSl+OrpJ3hx/k+W0L/a4SiO
l0QRej+kCsV/tk+mxti+dkJve8tumoH5egQbBScCdEjzGAXJDsvFNCC9d66QWIg5gwi5QQw4Op3J
ZZOpIgEEq/U7GCBGHkzI84TpICsV0x2i6IRL5OsyVtDr5mVMWMgQkdTVyOCdVrEAhO0VCFybOwhs
5lv4ravoibQRbS+htaAUoHK3PQxPkFtUQ5dugqRdeZ2Pa9BB0GAH+CFuPFEN7tGHkzCE9GMky97R
pYbjIl3Cr2DTyuHe73mS3LZ+Qm5lMDZn5w9JlSOTJjQZ5QpLdgxzwDtOew8YVVe3GCsMrcrUWYgQ
mzl9YioCDQt0AcnJSGftz1PT93dD4KpPU49Gbcqpo6C/de2hACUDBFSVsiWEaiJZVuibhfmmoOdC
gdtARw/p9kCGLJBNdEypEmHuu5LeYmP16qKsJHnvAzSPeejV+nFl8/yIjTG5c6lx31ZfR8848kZD
++e8j6gO/DonkQruOj115wreUA0MXXK/4HEYPc/Lmk6viGCEkHxxPbTraKhHDr4VmfnAXHgEzdPY
Vl9B9KxnlaqLCl9IbIMYCcoGVMc1j+7Z2PA3f+QzVO98AltXd7gUGak0xE9t0tEuV14J5lXJBXho
P04pAvg9G0LmIcoEhCFrwOjWrfBX6PWWAUoWk1goQuoK28QiV8VeUmAfC2C1CkNG+2iZz/Pqeli1
HC4ahASsBQ5dD3DjDPZdT954DiwGjeXMwp8K8hGOn62H7KqvutVabyOBBw9qM7gzDhI79/QQxg21
qHOEAYFlx+Rb2ZAQVC/xUg+BLwl2n7YGib5JmVCQFcdWwYzWW1gRVudhYPU0Q16aA6QLgyyOB/Q8
bpka7OMrw9AZAKoh5pxVIVBCH74H+CFMHw5oIWrIGa2ErH/jpWwJ86b2CM11rAxubR8dC7YDClXZ
0mjc5alIBqhCiYtJYQKyoppkJbaDLkSZC7dRQsM9VPwO6R1OAz8Rory852q1xcPrUb3BzQPCMY3w
KS4Z87hXWsQRYTca4FBCoT0v0IWYiztrKP0RBj87N0CmL5ptsMqRhbgWRvUcqWcQwMUTHKtZNzEp
tk0cYz2Cq9Cgw+gX+q0OV/S/CdDUL3otMWCZaFV+WhZUGnShJ9GUGEOQsj1X6QipO5Y9dIQ+GpTV
odrNXQAMfDNW0NfkwxyZbkdK6j0pnXBIarx5KvfGyYXvyg7exjyOrEJZX8eCQgTK50fVdNaHlGr2
2m1CFaAxi1FDVwjusci9KKED2C1qGKEKKz0YQWhTBWInCVqHre9iCKr9kIOwWX1FAFWGca1wR64t
gizQHNnL5fIBlvZdAHlKvIobYmPd5hTGQ2iKk8C4nQeVDoa9smSN9h44lQW4o7i88eBkd0hBNcn9
xUrgHaDLapbtPFKP5RbTnNTGVezSgRmCdrvzkja8/HH43hSlaIIarN0dAEw8qVuHjQFlTN3Adjc4
3mFOLiqmMeOMqGlb18Y+zt7gQxQnmRwRR0cjb4f6LU7OfEqxcvOoUukB7lH7sSLVXl2hOooRhFVD
D7yTkd95WGtDivGqIJnvJzErsEQYZZlB/QBr4uygkbkPYTZMn3g7BeN27nw87lWIQJOMJSEbURPW
o4OLygZQFpPOp7tlaol+gutFoe/QMBu8hhfJ0820QJcOlYhHphymEii6E8955o1AxQAfTCMjtUmW
wdVfzTgmzZlyDKT5QDjOCKQt8qPq2viQ4sqMqRUhUU1M0wT1/Ai7zm3ndca/oa5OQG8Ec+gfPCmr
9DrmZkSCHxDgGrGoRGAgvIX3SW1aNfdT7lx6kRgRgML7NI2YOEL2lYSAoH2sWyDnq6dSeJDdCLW0
4Q5VBuszrJUtPWqTJEDJMZ5jYWWIWeNmJB9rNEIUX+s4RQkvkMOcIYVsbPM6hTt3O5tav0PKIMy2
8Yi7gUAPToKo1ffaMXJTLvElv31Y1XUHT9VHnYYw9UnnLwFEcCSQeTLOIYyC2mhxWo3Hw4c4mMxz
EDW23+AU1c2FTx0NfJxNu4VqNTDZNGNkZR6FdFlBvEYLMjSadZl3AR94t4PsEG6kxDBwAmkNSclG
p3ocgH4DIZ3zrsekRez4siY56M46QuKiqod9ydoJgnc6KA4OuvFQ/te9gMQmhCSmEDIBJGPV2rQw
i3jtvQPGFmzSpaPwQ/jJHN3MLmBzAeBP3osp9tk9DPrYQeolqd78BfaA7dTOsGO1UxhDDwsyKrSw
+ZE+zvpaI4k6n+eSgwKTISQrxTQ4L9yOo4lfhj5t3VXUQb6+Dfu6k9cl0Jt39FNeezDtTPs7VrII
NysqHURvQZwsTtoZZqH9SJTbk1mJ+gC/n4RKoIJ2MlvHTgERWXGdYTCYRZfmrQlcCT1iSOoXpi/r
99qiaYUVxkv78clhr+/fJmDejcpg5V7AyDYho7sx0uFlL+5myIUJ+3Wu4L9U6F8130w3dN/tH6v6
P3YH/9+1AxiViCyKf94N/NpC2O6n3efHp3n7QzPw62v/0QuwX4BRIUkIKrggZPFlsOdvvUCY/IL5
zwzT6OEKD2OSIhHgH70AjX5Bge4jUTLEhHUfj8N/9gI0/gXVO8rpNGURSkK87l/oBYIfmUa/7wYI
SxPM2qZxFIYYwp4SdAu/S6uAy2yFiizS+QzdPngzePVhlZ18XqNBnJz+6JWEPI9KVmiuz3pKt2uk
T5bSk+bQNEPdcdVZqeCRSY+TbKG9jQvl2v2QJHehC07UD7YjU8App28mGAXW8AmyKf6B0e/HFbtS
mnhwNSBFWrgOdX3dYoYwKQvF3DVMUtBSmSfXLidvqB5g29n5BjLaIGo32m9v52a6dUMNxTaizbu2
AJxzSEu3k5ze1mN8B+K6WPq0UDb4zqrme+rkbUviI4rDFTirhlGEv5mG7IHvHL2UfPG74cYvl9xX
EhxvBfhHwhRn5nMXkL2o02K0/KFMwbi3Kr7nEra7MTyPJVCEkE9XBPan1q6HZIzTnML9DlZ33EfW
29vFFFLbu3LA9Gs7Xs1mgmmGPcq1uy8FPyHbPs6jtIS5sr5aICwXIoKesj8tNeQKWHEwDKLsrqHe
vFlXsCtJvBduKnzfPsUyKEzafuna+EAgqTWNubYQzcOnVb5UmKE6B/FRQrwlg+QZJNXWwb/GYKGx
cbLD4SXxo3jruN77cb9b/QlqOHjKxbBFuinm0CqbA8K5G/pmR4V7psrfr9jKp3k99P1yrLoFwne9
0+nF8QjvQqnmjWbLVSy8T3QKX2BJQfXVFXBE7KBI2jK/e6CyKVyrXyoeoACC1Ta2p4lqGJJQyUwV
1vOKHDyu7sk4Pq5YsRPkMXThVKAmh/BHgVqIt94AXqMR466N2ydrl2tgIjuk3kNBvqKugmweK2ZR
oS3IV0Md3F/jl3qYNn0N0RuyksGWrpsqMadKBbi2/c5Z9sxLCj+1v2Vy+R7CjywiuHdKBydVfWqE
f4ri8XmCauESsABWYT+oeRsIcWDS3M1SFMSsbwPvvU1bBniXNH6BMP0LyiaWezCxRrhlsmHFk2bS
EpREj7FJojwG1sIPjgKLjy9B1dJDZJMZAOYINS+QXx1DVK6R5cLTQGVsChWeu97PIgar5dAMT8vs
XgF5nwKNmUWiZjnxHEQZuu1R2KOUy4YRY+l6OBJEgv8S7duvXhMmUyFS/5SksJYCI/uWTnbYltB6
bWsS6HyAlDhHAwQVA8ZcZNRwlLEITLkegwnU9NQ9zCsUtiIR79DyVxnyzB+GIcU+adoWxniOHI4a
m6hcESRs1JyidQuCPYEaLgzDr603PggL2xPqkyutAaYPUfU5C3du+uYtCfUmrrvXmfQfA/W3Gt5O
qEN7W256FxQEg1F15YV5CD4gl4yd0JaAB6Fux3s6bmIKm3EZomaDVFkDuEveISM/o+lM8gGR6JQv
hTBBbrrmbNPmpDtRzG2Z4wPlnM4T9NvpA6rQ8+wHD7Vk22HpzpGp0TEM75GK8L7tck/rAfaVZINg
rU2MbrKBRJMPFz3kRVoXf9phBTXGSOHHkN4AqMRUErZry66gjh8wvRKDiQbo5c1hnNStgt8GtLq+
QTlxdC4+hHX7noKGi1X5wit4ixyUQ5ygG2z4VbO254YjEgJyxNsmDa+6pMUjTYs4wv8ekNaohcjE
rO76UgDAfXw/+8m7k/FLPI9nODBu5VgfeNAjV2Rm4TZtL7BuSM/BtJ4ToO9QPLaITOwv4PBkakg5
BUmvMNgPeR4GWg/G5FUEG9/mX0cQ/98WFr+DJP8CNP6Kdf4GQ/7A2B67/94v/WPfvuCZf32j/xpy
CZti8Gfk8sd7/cBN/3fv0b4BXh0/AG56lKAWIQzh45eAosvXzz+1nar+8XPUKgHB34GCjfz4AmSI
6uh3Z+mvH/+vkO1/73f+cAjfulHZCxxcQYL5ewj2L/XaPzkHf3qDP56D4McXQen3+4OPgl/8HwfN
4l8P/tfS8P/+wf9T9DoFzIxi8E8V6z85A396l9+dgeQX5FcnuPioPX984Sr//kTEwf9g7uxy28aB
OH6VXKCERFEffCnQLRZZLNAi2O4FVNfYCEjswN489DhFn/PWG/hi/VGkHJFW2hpjoNRLkEgZkcP5
nj9FZQue6GxgxO+SgmQKvsLvyvjUmaRMsMqCvu0AewQmUD2PmNAqPg9K2Vwb/4Bne0bSULWNTbOX
s2WhhA9l1xgwFIuyYJCFqm54pvL3yVB+i0V4URY4CMblMlESdz4blKlshbh7C1AUiUpgGI1tm67T
Tm/clRsbAHuLdaJSJIaayZVBJxIL2RQKOWl02QZhyM5COp0gvxYJg1adNtqQdo8LzYf8EstQqKZu
2V1QBjZlZx617bQflO/lHuOOc2IFXSn2gPMV1K5btgyNavj+T8O5Pf6CTXlZBicMUsuAxFdYxzDF
8UciDnWpCtNRT3EtXXflJw40vaVK8apWXVG700/KwIvEX1a10iXfzS3a4FDzYwM4S7G/1IqPemIb
Qnx86igMETTnXMBxzyfYlJ9WeCcuMA61Yq3B5rUTHxJPYTCiHJRjujqwITt/Cbqw8BZLwIZWlRXK
D+LBq34aNlRGdQ3Okh6PfyC76Imgp9KuVixyma/ArYD6wDS8kFJUnRqTytIdS52XPuDExXJgVdMA
ACJCDHKQ+AiMIwfflE2Bnxgv/8aMkgnNnjFvqgTq0IFsYpbPVgEfMM+pUAdL/FjxUK7GsWCZpMpA
lYUImsaNO4Mnmj/QL+BRmIv81t9ypJV04kDbmDVwOE5881c8f7IoOsKAUOp8k0l3uJvMFpaa0gLx
IPYgnr4zggVdsHn1LS9bSB8SSL00ZmazCek0lRUL9nBRDixlSAPQkcLCdD8vRpSFuUCsWBALNsTD
zjG6K/EKZryvOafDR+c5uYOWAxuliqBRBM5fI0YOXi/RB2pLpSU8IqvINDpaggufXVuqXA4JPi5d
fhJHPiJpOYAoBNHZhUa6IJ6RSgEYh6Y0nNfjQNBzb1gDcLAViIQpo8zPKeKtxUGRLhSmzmALg5Qn
QUFt4E8DEzgBebx8/JGRMaAo2ImbDsBZqMY4RHqIkdOMEZ9QExhhMI7GMi+fsAAWOtsWoAytpXKI
e4mVwdBuIC6o3amV50rBL4jKsZfJR9DuPo1dzGG9n225+OkDUw/zlEBo3Lm+DN256Dm3G8NT9r0b
9/vrqJI/9hZnN6de4/ia8O9hfqdvjt41TWr6418DiK3d6vbzeONzGKXf5fFmtVvPu4pjP+l5FCcb
SI4B4Q+J3vX/bfv9nK7PLcWE73s+LZdQHsv9Usp/9LdDPx+wrl38KyUb0HJXSztwAmzu5c06v8Tr
P/cPh6fdADLvQ7/5fzsN2clgCN2kc7jeDocv8WJ6Mygl/K5ne9Ht4Ws0aO1rk3LacOQaoOZ+u7R9
ybuzC75kzvcQLEip3/S7w5eIru/vXYBuf3j6mEj7WAMUk17vNv39x8dVvKS+oiIl7jaksRnt736z
ZiNExBgfo1/iBc873t6zSy0yjS4Exldd9i0v7KsTGgVnCvqrt4BsdsMmXmhf3ZBO4gNae3XTP97F
6+C7bWLia47GeYh4T2rgqlFSyv9uV3Bm2ETWLOCJpLTf3PcPsb6GrpuU8DuWcH91jQ8f4nF71IOU
/M3QPx6eJt6OsQuEL+D7/tkyYnfgqR/hRPkSKrTdfDp828QO+wgJEjPEuaV4JY/VICntt+vUqB/b
Dj8mvRT5HeFop/HgBEVb+rc41nVPrO4Y1uvvAAAA//8=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_xlchart.v5.18</cx:f>
        <cx:nf>_xlchart.v5.17</cx:nf>
      </cx:strDim>
      <cx:numDim type="colorVal">
        <cx:f>_xlchart.v5.19</cx:f>
        <cx:nf>_xlchart.v5.16</cx:nf>
      </cx:numDim>
    </cx:data>
  </cx:chartData>
  <cx:chart>
    <cx:title pos="t" align="ctr" overlay="0">
      <cx:tx>
        <cx:txData>
          <cx:v>Taxa de recusa por UF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Taxa de recusa por UF</a:t>
          </a:r>
        </a:p>
      </cx:txPr>
    </cx:title>
    <cx:plotArea>
      <cx:plotAreaRegion>
        <cx:series layoutId="regionMap" uniqueId="{E09402E1-D840-4299-B38D-A935401C7E12}">
          <cx:tx>
            <cx:txData>
              <cx:f/>
              <cx:v>% recusa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1H3bcty2tu2vuPy8qRAgAQKrVnZVwGa3JEuWLN/9wpJlhXeC99vf7NrP6+38QX7sDEpWoqY6anuV
atdSp1KuuJs9gTkxb2MOdP55NfzjKr2+rF4MWZrX/7gafn0ZNk3xj19+qa/C6+yyPsiiq0rX+vfm
4Epnv+jff4+urn/5Vl32UR78Qk1i/3IVXlbN9fDyv/+Jbwuu9Ym+umwinb9pr6vx4rpu06Z+5L2d
b724/JZF+Sqqmyq6asivL9/+8b/6xfllm+qXL67zJmrGd2Nx/evLrc+9fPHL8tseSH6RYnFN+w3P
GtQ6YJYluRTCvHmRly9SnQd379v8gFMhuDDl7UvcCX99meELfmxRN0u6/Patuq5r7Ovmz+1ntzaB
t85fvrjSbd7M6gugyV9fquqyjtKXL6Jau7fvuHregrq42fMv25r/738u/gJaWPzNPeMsVbbvrQe2
OY3yy/rF5rq6jOo7BT2BdYg8kERwG2dst3WsA2kxjs9Yt+9bd8JvrfOjy9ptn+2nFxY63TwvC13o
/Nsf/y+PLu809ATmEQcOJwJ+wW61by6ch8M8Jj4hJP/TfLeee2ueH1rTbtvce3RhmIuz52WY08tG
v9ggwNZPGdcIO+DElkRyvh3QGD8wpUUtQnYHtB9czm6rbD28sMvpu+dll4tIv/h2/eL4Mr+Oqqc0
DaXwijndEPrdBNsWsq0DmM2xJP3uVYug9uML222k5fMLO10cPzM7aSSd7AnDGj0Q1Ka2lM5fHnK/
JODmAWeOTQkhfxPV9i7obwxzt5OlRZDhn1Mx8Ft2WfzxP0+XZ8wD00IN8N0aN3+gCrtvEkYOTFtQ
adLvmQiJ6H6i2b+i3Ra5e25hkN+eWXXm1cUf/6oi5Jm3l3nzpLHMPLBM7jim9T2dLAxj37xPKWq4
bYv8xJJ2m+bBFyxs5L19Xk7jogV7SqcxrANHWLNZ/qY4s8QBQ2VmEka3TbN/JbstcvfcwhCu959t
iL+JrPc7zK2P/GyHSeACNy8Tet4KWtbBbYZ3vlfHCzvcNXx/v5Lddrh7bmvV/+H940ZHf/zPk3aO
6NulaTkm+0u595VvywPKhCVQiN3mlUVfv39Bu5V/99zCCTbPtyl58Q1powXwcP8cbm3vZz2Cmgc2
Q3Nifm/ql20js9G7cDQoMM/Na5HN73UZP7C43Xba9R1bm/r15ekzyyC3UBmS/Pr6G4CYp7QYuklH
ouA1baTxLTdyDoR0HGaK3YXXz6xpt6EefsPCTKv1f3Z+2VouYMzzy+oyf9JMT9mBbZm2A4f6XiMv
jIRYJ+BxBEjZ7evOmW9hmB9Y0W7b/Png1h6xxWfWsGAfT2oQAntIC4nnroNHANvyGnFgS4cLQb8n
H/nAII+v52/NMT+2NMZvz8s/5hbl8oV72VxWAJXvFPMEaCV1DpiUAmAy/rh5PbAKs4mgJtsNJv/4
wnabZ/n8wk5v3edlp/PrKr/MvrZXT9lPigNkEsIBvXzHvhaeY9kYCNjcwoduTejcHZDvoeyHFrXb
Pvc3tLDN+X94D7O1XOQY4BaTxkTmTjlP4D0AJSmdAcvvoNeymwEqhikNp8T57j2LbuZHlrTbLn89
ubVN7PL0eXnMO0xFMbfMn9Is6C6pMAEWO3do5YOgZiGg3XT6u2rpH1rTbrvce3RhmHfPrNuZEfEN
qjLA/U/e7FgzeikZlQtkDJAlRaCz8OZtqFv4y0+tabeBdnzFwlAXz6zF+e2qun7CmIbpsiOYQOn8
Pdsgm9yv0zi6G4LZMqffO1V2J/w22+xbzm6z3D61sMRvzyz7q8vwSUfJBEMxBwA+3GHbBjNMiUnZ
VoC7D+3vXchuI3x/bGEF9cxq5dO5lwzBi7k7l0+Q6OkBsJm5kfzuE0t0xrYB+QPzx5BsZwn2Q2va
bZR7jy4Mc/rMDPNbehnoJ62/5AHnFN5xBxabi3xiAaKxUDqbGIPdvBaA5g+saLdR/nxwYZLfTp5X
9fX2ugqi4inTB2ovVMNoJp1ll+Ic4K+FBL5855i3CeMH1rDbCH8+uDDC22fWmJxHl+0f/7pTyhNE
K3YACxDnr4YRZdT9FG5jmm8SaQv2FzZ2P33sX9Bug9w9t7DH+dHzcortEvG1BovzSY0j4AdgiN5x
jRb1FWIWhflsEwPkmxf86L5xfnJ1uy2180sWZrt4/bzMNgOvf/zr6+Wdup7AkZwDAgx5jlnf8/4y
ptkHAqQkU7LvtrLuhH9HXn5gSbsN9NdmFlY5V//HVvl7guyfHOIVcEnvhnx8jyP7+Ls3uwYpevHo
1jxta1Z7p9ijb7++tBDP/mQ0z9+w5SB3o95bp7n7/PVl3czUZsD+M61ZIkAyYnEHX9Vf37zlgJgJ
Q1ObIXdxB/Tnly9yOH/460u4JMgcqDMEkQDZTBt2rnU7v2VY4BRgjIBvko7FLSrIn4zvc52Ogc7/
1MT3/36Rt9m5jvKm/vUliIjF7afmhTJO5sERBTrhMLB7kC/x/tXlBUjl+DD5r6oRTeSUU6haEZYf
xUCq1VQO7LiVpe2JqY6R+/5UzQ55bEseMEPQgxz8Qx1ickQlqOO+vJZSncf5GKp+iEOqJK25VqPD
pBt0SbJ6XNi8+L82x21ugnnpWNigsIWDSea2sNywctJnslNTkUenrR84H+TQhKc8acbzyjbiTZrU
9rmwK4nO8Ce2eSPZQcdkm9xC3hOLbVap0dBgmlIV1R3/1rdBcCRJGiUqC2S7RxZBUFhu05nJpPNJ
maXhHN3XaVGNlaiCcFBjKXPstu0jYq2itAvFaaGHMHrNu+l9INNQ2bz+IJMmTpXjd729SlIjF0in
j+0d08jt5RCKqTHwfY6DRYiFfLO9HJ44sjU6RQxOjuJ2ECcy0s67n5ZiofsRRBDTwcbng3bv4LKk
NZJAh72yjcJfjY1Tn3Y41RePSyGzobaO0Ex6h5chLKPGRI7cFlOPVk3aLO1VOfbtieCB0yih/XpV
TpxdUF/nqkxF51m1Wa7FoInniDZ/HeWFcCcR6T26XbiPzQn8hsF7hC2xMGvW/b1dB73fD1Pkd6oL
slKlbda5XWdzrxRDv8dTtyMDnAeiAPEzRCaECcdCCLovKuGZYCU3QxU5hr+qKy2VRcrisMFrk7dx
8epxVe/Y2oyeCgJnR7Ui51N+f2usZkmWBL2i3Th9kb7vHMXSqFem3+3TIpnXvmVVRmdSiuQW7pzM
I8BtWcJomypvcET7idVrKqvR66eQb0LbDNaZDDOPd4F/XuqhVrFo+cpocVdF5X3rH7a6yl3J6xwj
8cfchpiLRUHXYOgJDqSFORSxa3tRkWjNSZZQuGHRN3oYP1e6IavCCU+0MXlx3Tgqm3yvI9FhE1LA
8o9JX4ZKCJcOEzamPiZntrO0dkmbMEOsUBO3yNr3k3dDmF0ZWXhU+3m1ahKEyCkV4GQ+JvVB6LoR
KyQGtTYONnDA7T2XldRp1dmpIjKWR2HbmIU7NCL1WFEwRaayOO1zyr2Cm8GRTU3DbagZHQlz6A4f
X8oiauHMzaWXZTPbsgS6/IX2y8nok4HKRHV5VpyVptW/aZNRWupxMUsr38iRINbgX9wAIEsrT0ES
p+Moatccu2LV2KI7rpiZbkRht+tW9+Hl2NVM1VPXIFpDEcNkvnl8DXPMunf6sQTJMBm/TRmYFi2U
ngREjkXZdG5exkajutgSjuq4rj7XGGh9Y7zJ+VFvyGzcs/lZhw8Eg6PCHdPmiNsLFy+kqds4bSGY
M+F2ujdWWWKE3tjQ9NVIqmoVZpn5xgis+qKtI2PPvhcRZt4355ygsMIZRn01R7x7EaaIKyHH1G9d
u4kiN7ZodZg5nfOac7vas9MdohyCntdmuLRmibl+uy+qHMwaGFKXqUbH1bFZ8CxTLK/0pHrbL9zH
7bmI1PO+IAzlhoNbcqjkFjnKKXROo6HOVC9q8jmIU3LIEfXeUt2FX32zS/dsbpc8xE1UjnMNCq/b
3lwckClBvuhd1svuLDJJ6mVtULqR5YSuaVf1nqS347w6qJARFWc8h7KFa5qprZn2SaZEUsvTqoqO
47jPr6LOSU7LbLS/JJJVwZ5NLkPTjVYRhm3OGEVgWEotIxtxQhTQapVxVbVlqlB8BceNFazqPF5n
hhEp7bh+kQ9rYQ/jITEDvicq7TpHqPIdx7JtACh8oeogGbIp1U2moqIcDntNplXLp0olgkd7MsCD
AAiHYGADIh4g7T/IAK1Omg42x5HtR7bOK98/ktrvPj1+Vm+cbCsGQAwXFOeDOALC5kR0zwlJ2otE
j2ampKyMQhHfrLwxLGSI6tUwTwM2Och1kp2Hg9kzxcuoib1E+tQLjTH+NsOzxrHjNPYHXNQsX1Uj
tc7QwkT7quoHmr9ZJ+7MMUIZ1L90qqgru4CzTE26Ja5uh2TdlkPi+kOb7jHyg/MNUZJaFP2hzeeS
ZFslTU/iihh5rpKpetsMBldhYmZuWeW+V/bVFStb/+0eMyyKDcR/lHfODPrYc1O6rO5IqLNibLMc
fZ+sPndmZ6+o0ZFVZw6V51c5UUNO6qPQwAmX4/A+TqIed5YeS/4PsgGWQOFXGGHgKo/gdHvboc9E
OhjO4EYpE0bkEToYvstZLvW3lBcWDkNh+PlqZLobDsdxMMJVFha63OPpOw4+/NyyCZ17YATt7XUk
OSaPQTQMbtkERqKiqKdviW1Um5/errDB3kSInqFSuhATJyyRSVLmCj1y47Eotd2a+9XGarPezevW
9Oohiw/Nigs3ZUZ68bj42a8WfrclfpGRUtnw0qd1rlB5tirsu0DZcXdsOf5J6Jh0pXX2sUkQZP8d
sTbYQiCtgOi9aFhKEaVG2hc4Zz6RrZJs4NGqtJtOq7Sshy9D2DKOxOUXH3vHIvke8TtcC7v+S/wi
5Zd6zIjm9uBWlU7XYWOc6ul1pOFdfdXbGzTC4x5n3qVnxnCdXeDeJ4GTbZ8mOJ5uMyfRquGV4zol
zdeWqQ3PEul1Kkz/ItCl4ekQQfxxTe/aqoP7Wcj/NkHCoNuCs7KQhi1zrZjoc66yph2+TrImsRtr
o/ia+UX4tumT0t8j92GgBIXCRO2MHA13XpbwTZCjmitsnOu4t1ZFTkKP6bDY5D3N9xQCDyMGRCFS
WHJG0lBBbm8xKQzZZjWCVtE1+aoIkT8iM+GRaqKpel2hZD3GVWjuhZNtbaLM3Fe/PrQtLlGhR7Bs
yh0bf2zLz7iVBJSH2GrJ+HrScdYoLViKlrEpUlebQewFbZStAQa8+1nrQrSYa2aJ3EmXNZcv4nFo
MuQI2yzJpyYsnA89yYrGa8bKKdSQCqNyq8xHynxc8K4946YsksV8wcym87G7l6+7IKZRPca5ioQd
fkiLYDicYic97Ixmcmujj98VfIiPsn7UF49LfniggbpIqNq0UPkBEd+WXEvCdDHNEcvJHFeEg72O
cx/glrLaXOj3TRsMhQsGsHb2lEI79mwRXJcDc1gy1DyLhNwXZRXxAkEr9uvW6yoRbfrOkYr1dfIq
LwO2Ls2IXQysK94/vucl3oTwgEIA/acDGA98i3nAfF/d8ZA1dVu0qAWMznQzalWnzA7b8zQup1Wd
GZ+QwgJP1iNR+WQaq5bUfDWKmK7zUvSf96xmdqjtpLG9moUiwrRprAS/WKL60bTcRDf+l7wLw4u4
VzFPOq/2Y/9jHaeBqjIpqSrMwl6RIdjT4OzUCgPnEb2bRNm47FhJ2A/JJOjoDhMRGxaGsduHQ3SU
lxlqs6olG2nw8FXQGMbKnBLzLAZU9a7ruH3axYx7j6tlR8SzGFBlnA4gkGiCtm0knbSkmlZaBX0x
EcPtrSbpPuWhDQbaqhVmle2xw8MKhaJldZDHKLUQeBYCyxCbr/IBoV2mLPeK0GyHI9+ue75HENnl
cwjjIDGgEiJoBLa3hoIRpXQYTW7oOLWlnJFHvuKBEVNl2ehGXJKRqnYBh6H56cOKp24fJ2PshjQZ
J8V8OkZoATMreZVqKoJNaLTJJzNsi/HEcEojdv2S7wNpd6kHpQVCBUICEtAiUKRT4Zh5rbWqotZs
znVspbXbkdE0N48bfkdcAOhKEI5sdErg52xrJ5ispmNOXiiJgY+1Got0yDZB5jf2WdlEovCooJM+
Z045ykBZfsD2ReMdRw9TGo6rjMAvcLN0GY19K22idF5BVYgrUgyt4naj3xfN+JOTmjkS2SbIExRk
FooJyiLZ8sKfOKChye2BjG8MIDOfo9xAqRrosdiTZMiufeEqv2UK4DOgOC/qNF5FOilSZNa4nWi5
agOOQBJ27div4pRNQAaH+rgJzHp0+yLwPw5FOp12YaunVZLL9gJgzhCr0h7H47bNsje+D4BrTxTa
uUYUIGiT0Q5aS4Qwjfth6MyyADZnxorWbf6xlok4CaXd7sHC54O0iLuYnWA4CPDoBifcPmhN1zlV
qDFbwHTF8rI4SdYJ+tHDZEzQJpR9tjGMsFCdxXPPzNoJk/XHOrMdDrUlftErJBYLeSeiXNVjF7H1
mERpsCYW0ME9dt/hUAxnCz02qhpgD0tBU99UfZHkCDRO/jtt7MLNZRJ+iLF3NyUsdyNiVocsj9nq
8S3ulIxBu+2gmsQIdhFSu4LXPgJdrvzGH7lKzNQ8nMY+XUcDJRszMqkiDU1WhsNiEK0f0+6OcwQm
MrK8hbNuYt6xbdyqSziJa5RyuQzbo6TqW8+Xvf8ma7NgTyHz4BzNECRKZcyKKLEfwOvadow8q9JG
+bGVrMY8a48ie5IxKhnB3dym02FvjvWZb03+aZEb3fqntsoxq8JIwaGYoKGAxE3S7a1mJJ+q3gw+
h2Ued2toVlzgSirLjuuCd6C2PabWBSoJeJABU8fdIQaVYlK3OEtTxrPBQRZShcGz8ryUbCSbHiHb
Ph2NIA6uSJRFfE9MWOTLW6EC3QhwXjRfZPake9UxAFnmBH46KhGFqTezzD/pKWw3goWY/TK/Phxo
x/ekoWU5dCMVToM2j80DX7lQK6vsUMokH5VjJKuchtesTY79unpfRuQ4itvTqIw/dkAMlel0XkLC
HJB3Ve5ZxuIc36wCdRB0bjkY4dwM2e7t3U8mn2q/xCraUbgGLZlnj4Xh4RLrtOccLQISRAGHg6fO
pAFbYGyyreZi7vLaKR7VgLHImSya7NU0tP1Pb4hTBxjo3GAKAd7AthTJ7Cau7KFXKCttZeuheldE
jlC5sIY9hdaODUGUwCTXAhsCbI5tUfEUTQMKhlHlTkaoZ8tiKjw7CEa5JwI8MBLHNBGnhKHxBXVo
qTncgGyGgfmRS4vArj2H97nvOnHZRcrPx6g7etwJHx5NPofxeeyBn7SYe/XtjU1pnha6ZRivoDAG
Mwb1HhCHvOnf65KrKZ8upjEOlROPb0LO1klolorz4fc9y5g94F4CBayMoQ2uEVKAIRg3LesJwC6y
JWONEp11aeI5XWpGqshYfFmEDkgDfRabqctyhHiFHJFeAmUP39VpzfdVDfOGt1ciZhIEMEREe46S
bVshzVjGUdTdTIICnSirQsOqmoKaxSpGyLrI4F7hnqj0wArg8IPtBxAISDsi4fy7L/fDEg3qIclC
K1NgCRCm7NrWa8PocLJJTZVdOpNXO5Whssyo88PRmMz80xADWWW2btZdV2f71DD7zpYawPvBzfU5
2YOU4ywxbkYjI6laiWmKPZHItQ0/+hxmY0LAiOkKoWSteehOCKD1nhpjlzIgGt7mgG4FWv0iWjaT
5STByDNFZTydtZVdfhjT3Fl3WW6tmqwzX0V2OK7NisUfJ2fUp5N5OlBMezCa2BNhHhyGWQsorcCq
wJgZdce2XZrIjMqSAUzBfNj4mKHkfRcBgagBRFbNF7vDFGz9uCcs/X/+OSaANgD45yiAimNbYpnV
ISbAgDICTYO1FfWFVzZ2uOJpGu8RtcvEuOBOBUPFgWHVQs95MU98DKBzFLX8h8gZ/BUGyZUiWRu/
syLeZiobS/H+39ggUj5mNATkCWdW+b0sFJWy5KQLgMnJznL7jFhHPfpzr2o6f88Gl0H7RpfIRXPt
hmxvL3TZUiupgOXmChO58AwpxL6o4oru2dCiMgXzYP4BLXSKiM02Gs1FFipsRKk8KQdXVAO/nnSa
rJrJsU6cLE8sTKOs9sgYTOJ2fpnuiRu7DstMiHEYkizwzbmcvKdL3+p7bhl2ptIiom6L8HQdYyx5
GBZ+tada26XLOTAh94FeZC/nAgUySNdmqPxN6eAXbLuYvy6k5ezZ0LKvvFEm7mWiHEQbBf75osyn
I4ABEvgIOwh/700zLQ450JqNQzKxSYq+dyPuI1FVQ3OUs95O1MDHAMSIlLt+b3OQFDoflC7Qgqy+
kd7Pn10wuQAn4L4IEJ5FbnAqyCUETYhhmglboYKyJ+WPUdWsBJLXtEcbu8zrgItK5rYScXhxflNT
c22McBUQBkNTRToIj9JmkEgL45iuHt/bw2NMQGSCGAbcCg3zwi9b/BJaP5gQZjg+aigZg1zjZhOl
X4g/Dl9oKPPfI0HKNyVlSMiPC394uiDcxjiPobODPy2E81BDrcyA2Z2WvwJYF1wUTWccPi7lYcCD
FIkSDgkejLwllUf3eUrKEaBFUyTDCW306A2Y5b5JLD26liFNtxGDuefM3LQU25kUGQRAF/xGovpm
i0PT6zguIyoyZYR9oybLIIfUb74KFoHE6xPhkXT4UkX0lW/3m6K2UWckcXWYWkPkhkyiDDLkv2Fr
BlNbDmp0zL0WS6qiDgTNmxnBpOlJpZPzwKf+OdDMXmVF7H+RacHORFHqPRbYZWcGJ0dQxmAGMNV2
wKJ5xwAJoZVOWzN+G05J6hl533993M47pTggLTEb5ToYcttSKpH3PGZgRsBNu9BFBceZ58Tg0+6p
nncdKBSrklD8mvJDBxVmnIuuwIEarBZj+DQNwRhug2IsVWzjPUW4zqTq6rHYV5nczHG2jxWyDkZ4
uF0AfB2d+PYmc1noKM7hMrSLDide2i7Qv5PEou9CK+yUk3ax28nYVKEZHtad/uaL9hPNitM0B4M7
FeRrUVf46XL6oZBTDuwuNjBKHxtXtibzLO07imZydJELatVNhKxGg1N3HLuzLDT2ZJeHwQebAbtk
pt1zzCQX/p/Tyc5bC5tJ0pHaCk4UvPbLMHpriWnwRMPRihCl/WDc/OxR2Ra8OCq5NWlDWCjwrMLP
LkOkPr5iaRLXezxu3sDSWmiKcUZAWHg4Ca2NSZO+CKlL/HhYF6OOVjVrMlcMybDqnDbdo9Cd8mZl
on6dh6+L1BGzMs37ghI3bMKkd0Ojj846g44nGYGsLKDj1eOKfJircAgBkQHUAbJg39Ao75UiKfzd
KBsM//yKVUdBwpoTlEv2Jqr5+OanROGOBfiQ888zMIALSMOLk++EzPS1ZQ0KuTOOvpLRbovrtCci
fUvRovDrx8WBoH4DFd8z31Kks4hbsqqaIsQs3isa5yyqHVq2aMpjGy6uhxZjmTUIbx3aVzEEjtm7
Rq079E5Va4xo4roqAP3d7VOqxcZpY6tTSeU70FXulLpTMulF9mlsgzoBX4mbKDOBLegwylbdBAi5
wZS+NqrG7XVlDucUjDb23kwZSRM3H4eOI103BZhYrvCDWssVuAtTHLrtZOkidFndYgrkIg/ownK7
Ks/L2Znt3Ao3bV/59Dzndt0p0D17vS54X/ulGieRdMoOenNYh3YweEZUxEcxOBKvxoKGmN1wIz7O
y8k6LlnDT3IzkK5NU6baIcouxrzrWhCFbFK7STuZ3pDJ6YLmReT6VRmdYNSSr9K+l6+rSpbrKaem
WxDAUqLM0VZiknxcpaV1IXqzPkmjtvUwccs3uKsKekSh/aOyM7N1yIfO9Sc/c3lKq2O7oOPhkDnG
UY1e24tAizoxmmBYN8SqFI0le8VQxOL+itHza4OyZK2Bip0humbHQWtxaKzWHhlC8rm2zPgUXbv4
PAx9cjo5w7AGbmu8nwAA9a4Gob5fgTRaXBidEb0bSod8ifMmXZnAvTwDlzgASNVtoNKqNVeTMPvT
DHcRPFGz7G3f8eirkWoUt0M0vAsxG1pHk8Rk0ulTN2ZprKKuMd9H/lStODHSye2mOAcJJtP60rHK
4HgMUArXr2ZysqOKvmsaNY5Jd2n1aRMqSfxpI/PGUoDrQ7crj6uxVYluxRdrbHEzwDHLYJXi5sKq
qgy9mSxRnQa1NI86YidnWVaUH9ggBuUXVXSCMQ1RRdQ0r1twRysVNiT73SjM+AMPgyCBjLp5FadG
Ma64AV4pN8SwMg3eqBQ4mbKSNDtJU0e7LAbmyMhAv+D6RXHK/bZay8R33o4puDdFSMgmGOyP2eBH
ClB1eCyTKu88JwuB/WiDHYbTZH+eSNB6wsmpEr6sUIU74aodhuzUqCbigumKQ2ZVXbg2WCA82otm
dGNgdRvdsDdNk0vPjBu+0nnYHPbgTh5LGa/7kHlTUQe1qsXUB97g5ANz24QMH/O84VfZEGN0Opm+
F+XCWfkl6cF4pBEBZFuW62ygDepKEnbFBjwpcuGPHe73DMk5sWOMmtvfM5K8B8jsdVN0NaXysNT1
Ydymr/K4eF+kJf6XIMY3VMfMNdBlHMopAxQd5kBexiFTAy3nawblO4M177UDSnQ0TL2H2Fod89Ki
p3ZTKKNuI1WRNIDHyw9GmMMIIjnSdn8aG9ZbMyx6zyqc0hskGdyxNO3z2M/O0jQa3KLOPPC55n68
BpMQ0syJrQy7+qTb6D2P6KcOs3VVgg7vGo0RrKhfHyVpd4I2rlI6mb4g1r232yxUAQlG3BDjmC6H
iXVUosBuTNySoDR/I3l8PWX5WSSiYB1pX6PszgIFJGtUdpiFh1pOgduXJo4kqFc5yzfU4NYabMba
HfPoK3i7hRti8qgCkApWGJDg+lQpV/GYgaTlG/ZHn9grzP2S42mKG5W0rD8puu4cJ/q0tigEVjRw
fcyFV9bQTHBXctxMFLTRNruwWHbRhGQjoG9VAqhD0ADp32CZvfZ7Hngdn6iK+hjgZDZW9Uq2HLNV
K6XYsQwNVQoygOubJyo1DROzBPItCROh6lLkaiT5ug2ScB0UdnTucxGuYlGj6sp9hio/jYsN5vwg
B2WWX62IlVevyWgN51lcgssCPGY6H7pAnpVG0sVKiCReOeJ6NMJXMpNnA/HP0LJ+QhjB2QZIpcB0
v+gDcSgccNfSsj/F/P+8xvjJLXE7aNMMBXdRqG9wsUG1sX04+rZHzeQskNZxwfyV79eebGvVhkDX
g55jugm6iOKRBgU076/CcmrdqU424Pm+i4P4c8uH48kOQQJmyYkzik0MFiMIVtNJNQ3vrao+LWjx
Brcp9Coy8XUpKFDlYAiXZ+mrdLRelXW66kAvjHC50RuM4KyLo00S+NdD6YfKskUMSo0OFNBsT3bj
eVY1zgrYT+RqI1n3GTqqjmaV23FzUmFHvVwbp+XEPmV99iWd4Ex1qipdvtGFdpsib10jsXCUQAtL
m/GTrPRhHtsqTc0VcUCSKcLhPe7YwJpBGauMT9dBwfXKjqXXFeZ1Z/puJxrtYvjt+riTEbTjCesy
elqG/C2J0k+aT/1Kc9z/GmR0UWdJpfoyWodxcJhXySGivfJJeMiK+tgYLdw2lDjLwsRxxHTw0smj
k9Gw0JaiMFCTGV6Z4eRRp8N2wRWcTGujB6P1kjZ5LQv7tG3ruFVsrMm4MVkUyxVvDT9WvLGKM7OW
+ipto+BbwGX2inYVXRkh/VhVEwYMU1WpHJ9wcfZOmlp4XWccT0UCylg0dF9Se6z+P0XXsRypDkW/
iCqSAG0Jnd1ut/NsVGM/jwAJhCRE+vp3vBvbPQ4gbjipKzHXFrzZumsIni4j9gYHpOXZfYQk7OC2
wZTcm+3OuKQtqWcctHa2K2jAzxr1DB/xa4AXiUDto5E9diLqTphfikTV+5aKamhDHGOFIxZCZhuv
ByU6UJ+gX9F95HUewx0dpgczN0Xam/saT5DWBFfpd7e0TzRGMS5LLJimoCPjhbORxQuiCaKrSZd+
W+89WBAAXdOS2vDWdEEFw1BzrTlt8ermZCENdPocUH2wqjmxXlWi4Xh4WlWEarJFO7VTvjbytFF+
iUUW5yJNmzyUzbvfQWajJygcvXiHzTafpPmwLtnNKd3RRGK+keSb97Zo0CfTLXrvG4s6v+Hk+J+B
v+7kXL9GnrXAXtqqJQYsyLZzrC+yef0ztkLnXHtPa5LsOpu8UBWiE3CVp0144CHfW8WqNRZl7OZd
7MXXXjAcZab/C1j9xUn4RvwlRX8wTVkPQQ7RKWidJbsxl74H0XYdWzLlpIl30WifxRzcAUVDttAA
ieCvqVo/uxC+1LhIPXvLJL1sWPALEgzHNhsuOmlFvhL6x4rpaY7ryo1xyZesFFuUL214yMKxkkN7
xui1As+CVanx+fPiy0+/aUgOqfP7tELUriT75Gt/24Lt6HFSsHB+6mh0q/lC8mheinoO/7RtdiVS
/aE2k0BU+innfXMjhv3A34nBaw3/ZEELgXhNy8Z4tz4zeeSbXx8aXK46+Isv7nts6f3ySfhcahbH
ZUa6C4m21602R+/X3zCq5ar4AgZePHruPz5POL7Bw5BiyIO0vQ1xnVdUCce8SrT4ETArDZh2g9NU
m4qH0H6q+NZrtaMdOdCY/QOXua/BsJeQxmngOuKn85svTfFUw4H7Kv3+nbN1zZMufASQ/ENCuxVt
Zw5CZSVVrswMLifptJcL2+KuB0lhNlAfvRd4uQya/TI7meu5Lq2H+SqO23wh8Slsw3YnYv/BtOs5
bOPsYDx6XUUHuVd/bjv3e5mfvW3aRxM5LaEtQTtVJNn2s84odoHpDEHbj28JQ1mtd3Gjnonyb5Kb
7kBl89/gYWrXPFaV19HnOdUnFbV3ErX/om1+EltcyKHeaW84M0wICB2BPfcLvkGMWckzbGV/eDCc
Fgz4rB8OeHCOpm7K1TYHxz3AYa4UbV8F1ra5U+m983kZoXnJddmDgmF53CWgy8hxnJMq0q6KU/2n
Y4nI00TcVxJViwzO9RRXhNHrLM0hhCdogNIbPgJQR7Eo4g0lvG9HkwNU302uKYG8vmfr70+CKSb3
exwWlhSdMpXe5iNxbS6W5L9RsyoAADMOLnfzK0XfGqX/5G/RfVloWIa9SPerGt4pPPNoFuZ9TPAw
2O3UtZ3EzVEFdHjPYINEMZvxCdawBwfDcA5j4ZKTKYHqP5pLOH9RNnAJ4IOT6qW28V1Hae4zSH64
+RBRBoeALOuVAmXkmJTMnvTkpY9UGeE1aNaDy0oneMmpuaomOsZ9U/HMXqMlLde1KRfmwLf+4AGo
pgi0RbLkdagvrZfhbke537T7rBl2kHA9qUncPIWv1w8L2U51J55JJyvVb7nnAW+iw4NKTT6Yl4Sj
zUbbyxJ/ePNfFTwPct5D3P42jtlOYfpyDRZo+kaGP779sq3AxSMFOC+cx/i1cccOf6RMXN4sn0xc
mkW+RVt2GpuhTHWWr1Lngbqq+eqpF1pnODFrOY9zzqe+7Idv1Lp9FG1Hf/bRFV+9iR+YJx6RdSvz
zgsuGHTybWblZPxysj9x6xepaPJeDWUU3bwes4Ivr7FKija51P5fB5oK82IBneSzm5erDVgltCuN
hYYSxHQ9TXmmP6RkVcTDk+4ABtIfDi55TmzFh3tj0sscDo/e+MbYTW467yy7NtJWWf+masglurFK
OcCuuNktZC1lbErphdgJWhCCEkTWZ2TFAzTkeeZGsMNPMXqy8DFEdt3R8uM6OgwH3hkhCjvuvjf0
T7FhMZEbnrjp7PtodJTtFib2Kz6X9VmxUL6rQZ9k2Nxa0VfAGE5t9BSPOw+EdMSnMgruyjsG7atr
PiV88hlVVatr6MxugUbZT3YBxmmP/9etQ0m2aefFRzVcA/kQixNoNzBjcSmjHh4yrUoaecWS/Zni
Orc+y1dh81kGu4G/8vjRC7N7P76P3Z7FYSnMbh0+DXZIW2eAHOLsuProAy5edF7b7yR56rDXWuLt
3RJhylZXI/0d4XWVNPrUTlcfLigdYe/p0rOJ04vXtzxflqV0anxJV1qsyTvjbW4shGSfkxuvTNo3
m31F0QyIo6malkX5WrtTj7IfrV0luleq1yNLmifSx88r93es7d+DEOMO1RW0uNWMkcFjAgO4K9zo
neLfyIxV5T1xRd2ja0hx+HUui+xh1sfNGyvVrbttXo8E4qB8DadqCV8mi2wC/pLNP2vUV138PJCP
zY/LSNxUcuPutGVbSYUHUXfy4DX7JG7OFkYZM6CEqhn3o/9NPkBwBKAnUu+ibDgpPe8htsV2kp1S
Ys4hbgKrO1428TPJplc34bfuZsg3ecXlV989pm4FqtRcIhxmoaMnbz7UUL/levhJQmAxUbsjmL8b
aUpqtgZ7wjmpgxc7uNOsu52e7EXJtOjgAiC0Ao/5Hyb+ACLY5QYDzN8pIW0BQOPWBMNfEF53oxcs
+ADth2HIQ8+TcLO19yYjf1ELDrP0OkCo41MMys2sEUb9hmO9UhhIRfOvXhUKeAjEA2EaLyrAi32m
p3KNkoeQJYcskxf8GzOT9B7q3iuE/wDA6WBBzPRYDXSnbgYi/RhbnkvSnDZXvVRzkFZigboavaww
hBwCt1zZyneKBK+tadBh0n3c+Og2UzX2baFke2qa4WKwLgNBmco+mUoyfIr+xnjz4vrpa2FzYbP6
QP0lTwZbob1iXf4XLRtqzsfEVkxubTXoJCyhBjg7hgkXB3KOMTCbYzx0D5KGl3Eld5HNu15yLCsJ
zX29uKKTMNgknzZIzvXWYKqGrUkmaATuX5hA+e39eMl296isJDp8sC4Vm7FWzFHFp2iP9SyXcXsZ
FHqph61LvwTivxbFwox0F+B/rDBE947cR7OcPC/M6+xbhwGuTvNA51sypTnWuKFbAEsFyBR5AhFu
i9jhroeZK1k7VEbVOweSse3RJ8BF7pdxeZ54eurD7GVJzQnT9zOJ3kTgF1rwUzrRcvHrKqbPG7bm
sA+qpD9EuKPbAHgIRc1T84Oa9BtQpp3so2MYvIL6qstg1Lc4cmfXhYBKadmx+C9PwpdEAz0KMIQK
c/BaUEURF+e0oQ+YLQ5ROHwQ34DVqUuYih9D/mKEX1BaH7spgpSb5jGpgBLmM52LIWWoodCEphzb
UV8lQu8gdM77/jscyN7LcMkbGC6SphjTZ+OrygYgH8Njr9R/QV9F7CB8VTr21TYyxWUcD3QOjlCT
V3ILS+xxOcDfA4JE8h4ZImPCytRzZUcucFZJcDwzZsX+oHD0k/Y9dg5HZ8wd6k28/fFYVLK5u/TD
eBFJjZAmgBQJ0ANyNLhnulHoHiOgpTfa7JuWF5wfanwSgoJ84yTfkJ1hw/+gc8t91KoIGz927hML
+w8kQAAiWD9gOd/z7BViTigo/W+vHk86rHepwwPD3nyNGrptZ+0hjmNZjq4XHwrPN1C0fG4jdwiW
DAU9xMrb9MkH3GnXVnsXoQGfLXT8j9n6uEAqWRm6BqV14V2v9l+tW2TI+OIKSlnmLTbjOIn/a/34
LYqHO0Rzz5zhL13T+XGA4wlxKfco6q7ZQL+8IbgLO6FrLK+u3nXTuKPplfvu2SX3OBlL3j+G6YdE
DzH2kwTQ4gZdyQJ55BxtLaJYxEVJ4zPdrhZ6ubH2HvxlLYmN91NNd7yTh9X8c4yWOvFgOG8KghAQ
YJKJm1F4vtW0Vd2sqhQfxgTSNjSDzMvr+Ktm4Y6TTzfNhyRDykFbbuhmDUqnl/4bcS0FNgeIvhI0
3aTWZSZ04fds3/HoJAxKlj6ADNgngTvRxNsrbe68fSRT/ZfFuM9eC/0pTs3QHka55KFx3SFJ1vUK
+RkgIyBRqFF0ueEQH4dtKwn1dmI+zKNXLttnI34vtNtN2zttVV6Tbo/t/phoekj4R0rZaZXu3NYt
LAE6h+qmWLN034ovBLOAKwmLtk4PHdZubxlAg5Pluau3ly0QpwlSr6g91WF/ixG4QOoXjwXnJLk1
SFAx08/GHumCPoZxCcKAgq87rsdD26Ko+LJMjCy32R2yFlBs9BRidhYhNHP9g12eU+5h0P7LTJKn
CFrqprda88JMzw0WdYUL2zSnqAVGIZ5wnPNmy3K5+ohtQa3S7104Fia7kDEqncO6kpZxfZDe4VcW
1yus/euPjF5iQDysWc4ALfIxxDcwP70/5Mn2r1fLHmjupd+6vyNB/EKXlm0MD9jIK9lFxSAi+BGp
OS4+OUzRrZe3Ln2Zpdr3E3BMk2vwB5Zee/JKFPAMBSSf7VOP/pnToXQyqDYg4YMheauxxAJc6sg5
m97CTl/XCbhWJsuuY8B7IdhI1cEP571n18piYm4gNmia8eRNYFDa1gGenXejzu5stghpQBtRmdoz
We/6RBwRB/0sR3II2/4gEu/OErXvQmgTajs/mK6/zx0CM9oZKpUQqIHxLWpdEEO/AKhwCyrPBwHV
D/EZ2s9DO/QCzdslBRSPzUNtZlFOPf8WWiNZhL+3o74j2+CcrEkVerQaQn5YF35a/ODvNKS3DVDM
oauzFyKxTFJfNgCpanRwsTa5JOSfnAzgOpWN35M/T8chw4zcTvVYiJafoNPYLx2Wc+q5AWomY/aZ
Zx+DCDN1CFR6bga+EwaAtDH6DtXqmI+02Q6+qbH+uVhiKCOHeKkPG9IvcgbnP4SK7ACt2cs0DmE+
zfR1iGeAK/2mC6rlbun03hrz0QXJYzxi3LDJo2LY07Yad0RFeCC9RHz1WQO2oMcPCEA2KdkgUIZb
Hxh2EuxAx6HvNai+8yWL5D7cQlIALMAmz47s90QK8GIYL/truC5z0bWgvMy8/pUi/BxoCuSO2uYx
EJsupyC86HTdaRcdN8XH3W/iQDm1HQSmYzgcA1o3OxdNf4YEdv5ZkfE8G/UflrassAPurQLdVFBm
YSXUV5Yud9+k5Kn2+xN8vc+UtJh7yYzsFOJhP4RKAVOEQTBAI1sIGbM539hIgYxFBGxJ1CXwCfas
VjZXyFZ4Tv21fzV0EBSOi9m9xQxY4qvAlcYhD0NzxGEQMNkMI/2lKtozRomZvhiypCOCn0YfRI8B
Yk24f5wpH74oYVD8d1k9HLy6JW9d2sXeZXNu6G7Aebfmq1kik30rT5l2F4+JAKSAZ+KyEBs96AzH
ajWKPvjJDKWpD3IC7wXvf1i44MtwzLCYYq2owK/UJzCc6jN0MTs0k5kqDkvBPXENU7llcoH1SHUP
ool0iR1hy2U32yevDpIj9zZyjlg7H6KutTugG+rib1CUhW3XVLp1MTDPSLc7mOe6Mpvd3WGrPTYc
yyLtZXQLjFJt7gNuq7wg1MWWDGmxysnDEiDmn5nqthhmg1E5pUWLpIpzAoznshnUAclASji5NpU0
ksy7LszGI2ClHqLMbjqDaIY8vMvkS7qAy8QzteYQSAMrXl391AaLn1Ye3kthK7N0qS9zHVEUfBgg
Mdrhu62qTYbcTb04RnQBUTJx/ykeJlvFItTPHpv7R5zfsPSnyGFkIOD66oADF4lB7qigm/fzApl3
2vcTFvHUHgRLTKU2yi6UJWkRJzX2uIx1bbEyHr6vv0d0llilY5Gwog/a9kblb51bYL8QIcTufeRN
p0GnGt5k2WLR58G6nofA1tdObM7PTU1tgnEO5SbWQXf0AQhW3VDXexb67ItBlAiKzBD7yvt1PNGm
Dspf3Q8AZYK0F38BALH6IVgjPzts9dhdjOuDfTxNJM9WCp8SoSM4rISeeg+ILsLq0FAym7LcA0Fx
Vl4cPfAQYWcrpwE4yX6pXNuk1cpdd57F70oCsHk3bL2oogkTcA/H1hsh3R8i5jRPQOrsLXHeL3QY
vBAymSJkBmCmmMRbOCJPrax7xDuBzQKDsxnVQYk1yXuMLIB/TTr1RSAtLyzcATt/mLsi1IAsx3ac
LqtyaPQjD55l18PjFk3dYPbIVpzRZl2oZfC+9iABIY3MoN1/3WzwOIqenHC5Rf1APS6S4dctJgTI
snqI6r4M62Wil8H4Aj7VKFBwPwAylLU8RzLyx7/U96Cwe60hOuCgOOBaMBgyvG6S77rv/Pgv1PPb
YndxvI2jPnKybhKsUdrr983bmLoNrWfSl42aBP8RSspRYtzBjZje07SLyL84HMkCpkV4ASi8bBuz
9YT4mEw8iRGhoaeWzjHFNMJIv1tT9MeLM578pYYaZIQE+bjRxsvKQUC1ADqNkFR+BgOciT88hu3v
S3k8Xf7bYMzFmhApuoJzSiC4xBjMosk2vBoGEePtnYbNmYfJbobpMiALprV8zUZvuzUq7ugpSPSs
kE1F1TK8+2JIOMshtwsJQJ6YIsw7z8zcqiHXfUyB7QGCY92ngPcYwAcKT+1+vBS8GTb12rf+fzhs
KVBi6ErwK+VD2oz600ndu6cknhZ69OI2Nu+MBZYeZcpD9i/F0V8fV8WW9SMisY1ObaLYWNgx5Qgj
jV1PDryfTIKncWga5B+J3n9TFITdOYmxXFQI/8xGeBVtbHbgOfDURP6cqk9idWjvMp2WAYPAAt98
56AHhrwuSUGYjWEQX63WJipnDQ9I1VjHImhQMp7uQ756n2uosk8bZym2F+Jr1lRtuNkaPHgdwxRV
dEhS6/xjhghKwIdjjGjWec8GL8MIEUhfuH/4k3VSwU+UgpWD2eWf852bfsxCvbYptolP5rODzADD
ZLykfgfsgW1j8+r5bkImIVAL3A5/GJKPjKLgA6Zrmk0fx3HxMYK3CdmiFxWp+j+bhYs+L3283NOY
umi/DsnYPtLEhF3VKeDgQP2iyDNrMWTQp6R536wBeObQ8gl8rrdu3JY88cPhM542lFUNCBpHFdAM
luFcDYMvczhWFS8XeMQDbOA8Xc9M8TB95qiCHTIiJ/8HgWfreEcsU9jsR00jfZoFiLl/K1KfECHY
Sq0KnUCby3KbThaqq5bJBktaOHnFwF0Q7eLUYvg2U7i252wdAo2L45Snv4Yu65ud8pF2evY0MaQ0
y2bCf3pS6VJGhvnkjXJ/Y9+REdNDasCNTL+BPlEKFodzpvbr1jTAvGDu6jFlxELVpW7k4P3AsZdl
b4m/LByTrgdk/0uNw+Y/g6fZ2LX2J1dfJB6q+hDw1iHQZWvCtXSbnMa/G77qfaR9i/KZy21iBhZ5
vyNFgMQ5/Y9ZQsUzBF1bc8gSxFZA9wjtYmMgNpJDD7hslr57tJJg+KtV2jbvbgAR/MGXdCF7xsYo
vWSQUU8vRK3JUJG18SKEknXSH/4EzZwWc48A2KJxo7bFglvynwxqy/f4tiTO11m0bRkzIDYb85fv
WND6N0ws+OitofPOhnV4WGQ9x0dqsuy8tdyewkgykzdcQw7ljUsw3zzKEdvDWJ9da1CjVxRKhGAo
HX7QBuQ0sjQNK0DY1W/TYsZ9wjGryswRVc12hTEzsBoAkKw9xABkTsWQrU1NdoVYDeMMZf4ZEXdQ
tMXwG3ePreiGr9Zm0Qf0xOAjPJumP0OQuV2PR/GJtLG4R4gS+1MLiPqNZwDYimwSmFcm7Mrw0liw
KH7MrsEyrfYIsTug+dVly/PgUy/GPpIxC5kFWIDCQdwCiVAtgFn3DbffIZJy5jzK1EKhJmDRDnrc
sGjYaq9auwZ+eCGzp2Qcpu1llEYhEaPuf5CB0ozlOMUtQVyK2mw5r0F06hZbPyIVVj/WgWcqj7GP
mLtPjF9vQ2p1YW0E4Z0eeN7HsFgH83zhm90HiXsj3Qa9H+ydmEqorboxyoqOeO/+ApIt4cl7Q1N3
Mf3a7XgIgZ2a0puEVh375NKfmICayu/hGVeb42+MjOYbmDO/9Z5llVnVAQEGSUHC6Sg76+0wVHl5
mqr6jEiHbY9u2F8Ii8wfLBc1Bn59YlDgFbYdvJK0DDjVpLd8a1W85ywI3vRo7MEMs3dr0Q38wm/9
WV5TwYIH6JdwESUcFe1aNxjnPTBl03RElpF8IsDqvlavm9+0Xjt9j3wRVzNhU3DMRjxbRbTo7gFS
Amh7OpxKaGoXTe+rF0anMXGRK4IEySk5JC62rJEe+Q49yZgPavzB+7En5WYHkDnT5vb49f9N/eDt
Wko3AOoK6CoCfX55Nbvrhz4sLC7vcUlsXOrMXGoAW0lnYAvRWJK8ANDUCq8t3LRgHyKrI2iL4R9R
Q9YV4zrRKmDxOzEGZHsfkQdIyiHKRzO9DTUQjDnSb6EGxOmnajubkPH7qLfmdxqc8j6MHkYZnn0q
saggf6AYuqgrljqJ80HTpy3QF4w2kAiwFHWMLtubcxnkIO2qi5oFO+UML9MlnRHJgTAMFmOJCxZc
cRfWt20DKy4mEhe0M4+xESRXyW+u4a9SY5FQnEJVl0Dtlmpk8GWkHFwanidHbhhH/noSUxIH54jD
2W0FpKVIMBMDZsAUA/0ECW9OyIbFzw9wVVuMb9GcINK0zWAB6/lJT9HJcQUNkRV9YXxasEl2QKkh
1MDjnQeZSEva+/5pUVuyI4OBjGFyC3oPkAOkWvdY8IUqZjysV8SipyB1RV10aEMQVj4tFEnbg8Yj
7InfGg/O6OiPjdglC+yECNE5g6Ksi3ALGJpgt1UIDKElEg4+6DgCtcT4WmVZrwpZ6+8ZzMHQp8vF
E/FLbFMLsti+uWSLCuvXpICgfKnwliTiuMBHW6LfjKXgw7hvxErOCKzz9pAFzK9p/Bsg5I1xBZ3E
eZhmzB09gre1mG+ytkNh0JSLQc9hrqLwiIRAtXeGHHQN6mNRkA+2HYwUdQN+cnRlw7EhjFOL++xN
UbUlwR9jkXoJrxq4qx4XGDHoWyFiKY9A1wOIBQS4DY7BpBNyDyUHuINmumSUgP4Cfg0+1lxiZsEz
ChIdcaq8QnYYkkTdvocTlA3xb8Pm20u9iKGM5XhWnfechmDSh/SjjQCBgyA/IMOO5DStb9B4vboY
GMU2D3em4o8aE/yvViEseKynJ640tG9RN91a2s476cKo9E1QsqVbipn27yi5UaUalOlGIOaGQspY
rAS0is9HfuRrCMIan4NDig9F04gY+Am2o+6XHZar+HGBn5Qi8tMCKS1RWY/pNwvdY9Csn1DefgyD
/jTOPIYmuza1ewSKsesxEucjEkWT3vPeGh48dmkPAjHrV0R6Z8CI3Ftg2L02frRLt+AxmFagZo1d
/qm5y/YRaYA+Lp3f4ttgVkEojpA+NijbHmMTAvYIk60A7dQdlw4oba5Iyx/SWIxQ4fg4Fhmind0Y
IWRjbP1qhH0SaINt7kDJLNiFSJ5buMJvABymuw+h8ltP7fZq4ni6wxIS7SY69Q9DRse9QgzXZZnC
OgV1riCDArdFsqqfW70++YPFQ5nMQbOUNOk1JGLpawB1DtLMV/hisSUmoyrZ1gcAiIYOJVr79sGS
aM8j38+3SUCYEMTjVSzaexv9ZN1ljW9LXMhv7hNQgKnBNokU7eOE1Qsiv3k7jb5eC9FgCVWAeCqF
daBMiIO1kODQJmtTF4i+BGU4ZkOO/Ts8UMrPC1MfCAkVRQNd6XtnwIXMctVHLMVD5fzEnEWH9V6I
umygatk1ePeDODJXQZa4JONmfrmC9QZrZVwxL5h3QHYOfBuA8wbjsWEcKhDgBm3WQ3qMjWK/9qmf
91E3HqDjDrELdX/BS21X5zjq2mAhkdimwt8yelyBlp58xJQ/WIHLgqsaICC7FqCTLHnlBhlYfQvS
NAzrx1q4KzBKyLq9Fs/dZCB74PVTvC39nvJY/lrj8Q2TC3R/2Ld9oGGLnqGoR7oSROlLVPa4XT/S
WUDj2/K80cgB3UsNFCyxOQayhuhk9Kv0F/pUAYBqo4YWfU5cMYgDd5qxgBG65mweDmRBoicbj8Kf
NhgEsj92nL4Hu4Lfxdi8hy4DaqCa/4xN/ZsecRzkcDTS7CKvFxfkIjxuHfgY2EAg2EKpByAPIQ8w
cKw9/sKrcf6tnlA0kW2GyZ3SwkTiHlJ+Qo0uXR1+t3Z4lxOgbWm3m4N7vRiIwyqg1WfaDfFOKPIT
LI2o1jT+7mscoc1pv6gXFGji9DGUETJwQDVNvzISNr9wVtMKSw88m8QEM+Qj9TsZQ1bwX/duPvTy
bSDBc5B1EJAJCsHiul7SSbyL2R66EFv56vzv2RdVpuQESZ3mbwlDgYaUoy0Jp4AnRnkYF3mGW9Q7
+RMKA/JQF1jYpblkLdgTxBA9ocWeRz6vRS/GC2L4Tn2EWbdfB8gTDAi40LKTbABmZdkfnOhiSuVD
uK7FumSPfsvegnW+Obkcwhh091oHfyO5/s/RmS03igRR9IuIgGIpeBWgXba8Ly+E7bbZ92L9+jma
t5noiWnLgqrMm+feRMafckZKGMC2BK8mgWxIDM+yuQBrzsiHnTp+zrryQGOHzGfTA09+BduUGqMD
8GIi3TmJxP4Ev2FLJV9mGRstQ+jIOlJdE7JPgMhm6NpLm7v9RiYYiPIKKjQR8lxKYzcnWhp0janR
yvOT5Hn+ij4Jk+b2TFvK1YJOaQBCMY35K/e2kZU0T+sJiamBTF7u52T8S8UNR6zhLfEVjL4z0UJF
zXIfUbn6YjIeSJQ3Q7swghZpGB5j/uriYgjIusd+Zgy/kdfIe8KCCQ6Nxq+lUp95ychGAO/7saIh
7VrxUIzmQ1x0uyTCOadP3lOqZygatvtLaB98ilSFn0Ih+MMwZXynirIl7d9nGsq0J1E4scwgZlp0
aLto5moU7ZZhtrYZegF9WbThKBt7O3nlkRASdXQ1kGozMtZQx7ZzUo3BMLaw/si8BEVzxUtTWyaf
jllaUv1VItsZmX1pmKtjsEDUjOJkPyzJkW70vpnj+z6mEOpR1zM5fbpJ9NjRNIZrm/6rqNWRN6tD
t44fYi2izdp6JUecMWyMLn7QAMZcrbrrR3m2hPE3k3KAE1L7grI7cA4CDdjWtsgQmZPcC4kBkf6w
EBNJOmfcdt+xCxI/krNfr2b3KFdrt7jej5mkns8snmCM2nojreBqFvll9sb41KfqI03nmOxm4z1D
LmNQQjvv1OsHboqR34q7j0DnH8ZlmrcDgUa+7pLbVabniV7iAbuPeXFpgtF8bV8480nV1YJzgkF6
jAboxcWG8Nwt2Si7bjCLgKOJ30tl/tMF6KxeaLsEEdPwGTNap2LW/2Wy/4jXCmCyKZ/XOLnW5vKu
VzgtdL1jvKapB43/zteHdJeJ4iDn7KTW6kTYde9jBdCvcekdKk0JpnwprNZIzdFMHprxaMcoslMW
ji3ITt5kx2xSB6s2RFCUpH0S8P6YRDW3v3B/o3x6onHfcTTeR4Y2Y3WY/4gMv2X4C3OPN++r4/M4
ExgDd1Vo5uMv1/BdxSwo9Apqwyn27kzDBdHSHp3YGAIWrD1IVSmqn2nLx4N9iT7lLV9h4IGksqw5
QaeDMcKBam22ZxGOwwSo3q9xp28iu3T9VotEUK7qN2nTODDm9lNpU4i38xUvGPSYuNei4ZU65yJb
55uVHnTFU16HnQasglSmnasJ77zVJjsVlUxfG5IwmRZhV2HgPbpJFaaY9C5Tv3qUW9kl182jHQsw
ounHmM33uKJ1jvqI6QA/C/xN5sdIrjfEVfgdvTkHJzLWWKtAIgZBzgOs5AtqYiPy5yyxHsbIeBBR
028aKxIgqTy+crEhPjJzk1CY3UDosrLTQ5K5igkyp49V0vbF6jWx5J6ZHKRbXBzw+794Wn3SOmsv
FUBAJw52FAV56VL6Jvaua3LYttLlaqgDUSh8DqvzwXDh3Vt69gRlvJLJYUmR2Qn4HWEo1m0901yC
sTy5TpYEzJzioOuoN/Rpn9aCEbWnnWJKAb82wRUGkAjV2efZsW+OkgUVMfupa8PZsInoUHVlt2Gt
hX7ASLDLB6IJuGKyi1tov5YzYNcZ+meEnXYzE+ESac6pB0gdWxOTIDSd2YN3TGdegZAo1bBzvqOk
eRCqCTw1/xRme9JcxSsn7npRPo7Iu54ad41Y31MvDhHIwrlaGZb3y1M1aIFZcKplYvi0RZT4ckqP
kzUEXmnpOxrqB2I8cFbJXVtngBSRz0g11HKxWcE9JybiKYkurSNJMeBoNdNjsfx6rFqCYsN0xtX7
XLvzuxFNyh9n+0nZw67XSb1O2xsOMPTLpVbtHSs5JONsHru2xKUw/2EuwdzIJNqPs/Wlypa3xRVP
dgM+YPf2ySJTZTfV1ePCU+STULmv2cmj0P0wcNj3TiqZjZWXPoadcBO8Qcr6dCv5bSv7fREOOojF
w4L7MCSIfy9MWLYaeRjpWC/3Ki0PXYkcrrpuKxrnbzFKXun+WDIEyyx9X61y03bji1tU+2yyTsjq
F0a/PKTlXepVQamcHSstcgBb59gmhCIZhgb7Fru+rVVXY7CqMIphOLx0uveW6KSM6pBF9tm8WToB
Y4CLnO7TBvQCxjxWMUJ/Md8h0vUwPv0244nVFJBMldSPVdW9NuZ4jQwVk3V0My9FBL9MGJMHM9uV
wwzwV1O2uC828EAj7uQ67gsXCqkugM+h0FOtPThmeu708RCluDRbl9G6fDBVFqSeFg5zfKVwxnKc
uA9JM+w00fixC/vIkp9iQxNQb7TKftXmm4EsxVhgU/PV5Xw3e/N2maMtMm7BWQaJsBK5HHDw3+cx
XkvdK5E+sh/Z81DdwBK4QK8HsKfSi/qChTDGKc7Hf02ufxLWcTat8lXTx0d7nZdwdKUWGHF9WOX0
ZNrDtr/F6Frlu5a3AZp+iAOKGl0ljAYNOmrDNPclq1C65ubGGsPFsYBzcDrobnQ1W2yQa5Pu89K5
G6Ppa/WmZxRdOuLy1IjyyIjn2Cl8lov7p9PFbcRqWZu+i+ClxjvFXge/KuWdLvXQMR2OzfhTE9bf
PKonB8/QxhydNzRL2zf19G9NOSI712DqLYjjiKELSSIbw7o3T10P3d3Z8mgquw1L0zq0s9g2Mt8u
q82EMvcxq+0THYeBNX7EdnRIVXpMOGTKFtnQlgjYqBbuAiXVzV96Yx7FHPk8H9tUW/+Msg/o9M8G
FUWXi2BKzftY0D9Mzrgd0/GY6csfc0Ubj3R2IbaD0Q+EYPw93WiysoZ2VeoQldPjIp6IFnqzdJ2y
2g0cPJE36FxA99v9avv9FH02rc7IajrFaboVpKRyjvbP7AB/QKdjgJgNR2stwqREz5lu+mQUAwkz
C5E+GAWAXATLFU1DH4xReUD++s6iPOw68qO8OnuyRIQVop+2Mlqv3mi8Tgnru6q12cez9s/IKlLx
4urR06OzqxciUG38Yud0gOVSbFXSBM7qUMiNzsVd1q/Fsa9ejkiCQAHcxdvXwCFt5mmFcjMMxIjK
OkpjPMAW0qdUO1GpjQleNIqiROdDmqicBr28oqRvA0rDRwLQggSAYEwnDnP7kqziq4mN77iGLPXU
Np7V7QnepQ5krepW5Gnd2uWMpnrXCN3Z2xXMcbOyvi8c4pV4Oc9SFm5YMMBR2fiTNOUj1tS7DHcc
JoL2MIsoyGoZ9HP/WovyQEBhxwua6CBkLfs+1Lyfh/a7q62bJcjcY7jSYbMwrYr+Th+qs4vD2lSP
Y88OrHgVh8RZTl5mP2hl+jlB1bQek9LMvbfj97lkWVTUnErMGObtgzrWNp6aU19a+7p18cFpT+w+
OGrNvCe26YIbOtk4mICb0XoUUg8Sq6PodbUD5XDrT5OncNnB5Rilnm978GC1vipGokYZndy4McOp
LP7S3H12iMIMKqwbgRyzZStc3KC0BZVf1yhidvNL3Ge+gahh4lNRvzmMXlBvO3/OUA9FtDzhd8b4
jWsgrXKsThYThTbKf93GvVs9piarhGLnjCly42GKvJNcm99BZh9mlR91o+IdZPpqupgG2zd9IB+4
Ha/tQAI1HwgcfUrFRzb0DDBGEvCKsQyli+kYfzwzQ9ab0Ct6tAPwYpm2PmlGf+2NOoCIBScYoj99
AhabW5YJwYNiiPZc+4UXPyyTtybWd4Vw96nF0+TSTaXTDkXSx+cJ81kYxH8qBDMa2TL7FibEWSOC
3nTx1zkT44nIxq+oV0E8WSowqym561dJyPmMPgtm4DC6pGEzrJGH1ojm+zHB0uM5ijqskvWljVOF
ti+WU7soc+c6fb9tWfP40DeYK/Ew/4yx0wBbVrFvtAiEha5XXxJ7JeHJrDgrOpEFOpTPRRcdCS46
6hOJDO9dEoMNlHFIoPRfodVHCr09h3Mop++5mQi5cXZjtf52meFL1Iy43DEzPnRMf1iAMGCbgJvA
rcj5bciGUoM0mkwcl5rQzJbRN0oemvklUQSc1/Hg97PYA4QdGhwWeU4BVBXgUlHX7+yi2XqGuiMw
cYMXeJNgObTHOrTlwgOrXysiTiLe96hsLjc7PEmWwUCpbbrDVf+//RwvKkF3tUhGyasgx7lU5bMv
jakPtKw4QAZtMhN6KVZfjR7tppEIChuTJm6bUjgbrUifq4l2UCXZ2c76d69yLrwc+PnMTUQQi6wx
yOD/MONjrNJTDFPt0nBpP+Okc+havhYbF35Z57QU+8bCI0trAG2/d1n2mbrmWxlbP57RXqqsDdE+
KPOdOgtQcfKfaqoHn+Fztu3mPsyFt81GAbLW8X0ZAZFsWxpbv+hKQN30PDODwQL1UMVXfqptNTO/
WCbrT8uMA6CUr9RwsQAao5gfTIte25jBGnKP7PNgws5rz7u8QD9C/PGc6DXTHEDGl3p6rqcfLwOH
l+iEfXHNEYYYC5EsN7/nzugP1W+fyue4dVjRJ++NWb04mdpG6/Qbq3FrwpHbYxqOA55jJuafhAIw
ksVcgsww3gwJ6aNTV7vBKPemKsj6gU+tjJyijoe4GT7S+FLp6W7gZunn4cep1QVvaFDE1AqMsyH5
a9tfK30nobpuuzZXl4bCk0fmJIchH3aj+8LnDup8eRzx5t4iHZbha5BLqHiQ2yE9uV1zJ+vyVMd0
aGX6VK3xxRvmo5rME6sCzvW6XPDKemZCqYjUjYqp8uVkSZ0IlpqvczKPVHz3epyGs+sGesOoI5mf
sLxibsuOjcd9qY33ibWQ9GBfoHYM+FJ5mS2kbm09Rav7XcTOJibc3sOqqWFk7Wf9uU+MU2T86Wtx
EKtzGqirG0TAfCHmoyXKYtM3HIFy/OQl+PVsjSI021Ig3RfLYXCuTDSfElFeora/ZIQ6N9VyxWzB
nPnoIZy4KyaV24AxEruUGcHiocJNjcnMVtt1sr+anfkiJH3STSh1J/nNbuCfpohwwNlOhRpQHUrb
OOdD+V24zTMHUzAXw7YmhH35f7+jwUYdN+xT/es2Lh2i4mRkydOSLligkGydqXh36uJN5K7hg0Vd
igiOVGlPXsoCqJQvZlm3zcANRgjh9jZXAVnqN1QkAI7xiewEbErOXerU9B71zmBUkuf1qWaFlt3k
gdsPiHXMkVhb0OPB5uu58vici3n5K5zCYsqFL6HVXytWK0ij+4thITba2hOvkHwKCp20GJ4m9Hni
TvcqhiWd5Poc2dxbiSBE1one2pucZ/fPhN0x5sPD3fb7FEILTEPsGptVKCW2uxQ9Hlrmcei1B7Od
r4x/w8wyHqT3OVor9vba15X96qTuzWEOEZPTNZg2pyuGQDYG8YeBR9evJhX0GZaAqU9eaWYOJa6R
snuMhvyLvC9fNg+TbvJuFEcDBaVnZZfeLYEWdWEDdl/i2C+ZujrRtHWa5GSCaw/uccgM2pc2uptb
OK2x30uzeskz87hgiVhSLhVv2GpQqdGK541ACJN5cGe/tNF030mt8dEN3c0Y6VsGpK2h/cMn4yOL
4BdLf2fLus7ZdNbbt5GNeHEe8yWmV70vjhgl93SUd5q+7texvBsxiXmLiRGZ5a6Wc2s6gGYY8NA0
eAV7MGKK3wwheOyRnfPiZ2RRCbJ4exiYIQxm/0OZdywt6ou2udlArDfTGHedUGD12oMu1kObVK+O
mskywUgHxatV4QzhJFr5ILt5j6sLEOyATcfmpIw5Twgf6Na/tShJblm3nZrDpmJf6UoxW5zq+ZWL
4sgl8ReRNSIabePqL6nrQY1CCi70EBjSvNZ7cbm4aJyDzFtU6GTiNZ/HXVIZ+8xUB2fIt1qf+8bM
LcE826X6MPA9EUqcpHaQj+6DhfwxW0zhu6+sWYM08nii3Qv1y8Huo00cjaFVpl/UYhur13wT5tYC
q20QzVoqwbzSgmrOQ7sxtgngtA7Aayy0ec3MIj3de1Ga/gsfsitKCmSH7RobtjqfROFtkxjpvJ2u
sG1nZSPq2KA2PaEYlWmFHHxBl0r85yPpIat2ri3vTYHYDkmNPcT5N9f464c1QJ4+ZBpLkjCHoiOz
iWm1j3nOnLHTw8S7apP1bqYgwO6A1RMDitS2UnT+QgpEHXtbZh0BPjBU4l+6Au7vamf05t84RKcO
yVPTXlxCRgLRTFerXI4WeESN1FYBiW7gRu8mOZ6V0zx0mRUmKj9nNUh+bf67jUJInr9OlvE2G9We
LUo7UZu7tR8Y1pO8RlaUM/eHYvJwDFZhBmC92vGRTPNjH31Fc37HBceYj0yKpqJotB88wwDErkI+
9ptppY+Ilh+s6+k2sURIwwOD4G+FBe1/O5dbGfcEXr4s2PJmm4gDe4XAmDJcClbIvoeTaEkYY2jc
R6NFwdHFMHYE8ACZ5gB18WoxFB5IlP90mYSWjGPSzHydWY2xYQjM8JjHLvpoKozbw/2Ncuqw9SyC
V9h5Jv0J4koXPohx6CEUiHJX2d3OoyId0NqCyL0IpgK9upjLJc2/2p6TqK180/0ziUCyOJjMqP4S
M03Q1BvBamRHvHWfyeQdyPhlAJZN92VvvteaQ00H0sAWFbxFy7nOXF86p1ITW7u/DvgzLP0fCUh3
fWGF4yL/aqwPrLMmW4ZZGukVVafOk/VtZdjt8znMyGVYomhjJn9Ds0BKK4ahfzRx+Ha7nzTD0xrJ
s8PaQK1XQdm3KGDJpaAad8G/6fuTyqT0JeUKm9YZh9kekZcAXc48lffHiP7Kld0uzw6RngQQDZzg
vFm2OC39u+rKQOsw5xVieGauxzbvdL4bC/Pb6biX16G+ow7+iOGuF84CjgSMr65FCeu0w1dhd1dL
uxkvW992JSka0bdTgazZSUtd5NT+QOKWZwP9Ffyq9aT04yHDvDg8zCp/KdnIMHQ3uTonHQLexUgJ
keqTt5a/mo2a90vZnGN+oZOAxMbdDtGCpsFp1kkXh/NjHH036Qc3k2/dJni2y9DfAnXicBlWfq51
WHZ2mdx+qcvbnBqfCdL7LTf51251yFl5i8bA+57ElFOq+ap0/PVCXFu7/UgN99MeXtGt9VAs0S7K
9G1pJ2+obp+Jez9X+Z9alpeq3PVc7BgtSO34IJRsK+iEmvSJfLAPfarOntEHUW18qdT710cNx9iJ
dQp+V0S/mm7uK1K3bNmJna6IKHKI4vE9tqwHGNq52krCI/JzHFGOVdpyh/EsfXTnJfrsbo9kXqqX
NDVdYEIGhYBjC/qwSEO3cOsH1WhlwFhjCdhhkMDoCB3bZe+e7Ma1DqJRpHKQQBWq3DyBNUWCVyHh
/SWncl/hIwxaS5GjIWnugcaJlzAJ+8ilwlBftPFp0e0Wyl+1/myYWEo0a4Hedb/A4r/WJWeG4zWf
UvDllcZN0hb1Y9nW+TaSy9dkG7j9PCaB2oyluZqltUmX+GVoHf5NG9hMLtrLOjvDrrWQQPuMVMLJ
nE/JoA0HWwP/QWIgjfwW6KRaojuR7a6Twdyb1MLCjysGFA4V5WinW8gB/jclkywwyPtxcR/dMZXI
qKVJKdaGkcBzmAxGusmWSuzcZD07KIectJh0h3rcjb3zBX/fU3GyF0jGJBtbEHS9jNEGq29y4wkx
MPgEFjvc8DmXDJw2IjauIvceRhvx2nb2ObmlPvG1CV5Jxuru8ORWw77R+SsQVUlK3jpuF8yqOhDp
9OUilEj0kKyPrprG6HS52X4G8+x1w21wpT0XFJRrKwPm3z0KkfoGZWSINPpJIZB1sFZZ1R3/a1h2
fqdxZKabobGxqaj1O595Ybo1mcO1pLedDAJUErdk2jd3+AL1qyXcA1/PP6KpHAyY2qFyioeJKKhR
Lg/oZFXYSYKuTBv3P5QH6mrebG1RnGWNMMZY83mCcbTz+S3tERwyAER/tgowOXc4lOnqMYltKAg9
57sbV+daljW6V9TVpMbL2CdWJlg5jlKCwtiEeHJ1qtY+6f9FGQd7Qg/tr1bxbKj8lw0Il6zocSiq
x0HoT7pb/7PW5XYNoYuxagMP2dj8OKYGP18lB9wFQdNZn5GLCcOyscF7GVOqtLVAhctfI3UMOEG8
Cn1NZVBXSMoWLGHVOdgV8XI43noQyQJAQObxYU7b+8ZJLqDt/1bLEEfa0m9+rz8s1dPZdI4D2xBX
OLnPm7hV38oSdv6iP3V+0pLPYFj4bxdpEG/KrGPq3GhDIOzoT8mU+Ek2fRpqfeuxo83r+pXfDOBt
NGxbQr8DVtvf1XV+ESnHHF1MuhnLlKCgYc2hKuMtcYkKCIEYw8aYs63ISKEwOJV9i1drk6n6S0Xi
aeXlrnix+RYJolKClzEhqPgwmIjBE+A+s0Dgt8oiiGN29N8Sbj1cejwv3JWvXtPLDRwZmGBGngwN
b6gE0nXOHkVjwYcGXv+bVmA27SRb+F+sXrIlTasEsGAj074v518UgGnf9QI7VjY+sJJ4z6Sb9ig/
aNCJxKpNQX/TOK1CQ5yHCyFo5sjg66uw3LDhH3D4ga5MM+WnpTGoKJZLIkuM7wYZJdGoU3rfZvqT
MM42wUvBWo0Th4LA5UvnLDMOXDPXtkx3tsmoczsX9imzY7WLlua5nosv18PeWjbGrmA/4yabKTDH
+M5s6eBY4biZiEbxY6Ok58vHrRNFL+vi3KvK+akGj0uqDoqiuo5d89kq2MdaYwzJDsYgzehxhHhq
QMrI0amsYOptIp+TSAPjr09tGd0B4Z+7WZyyztib1iCRlj9Iz9e3xeI8ETv3MrqAF6A/j9Uy/ORD
cr8MZJBn8pJlSDwl0PvNvmUlxrVL0UKEKHZpM9wrw/rsy/htncZXoxVv6PrUobp5YlK61ZWGxuz9
E9C2h2Tq52ARyLxpZgz71YWIL9admei/jLQ2mX2LdMS3jeMZB6e9Weq4xdVP7uDcx+QDZNQ1HJaR
NRz6hlB0eMEPujATrxH2P8dsv5qc4ZOecU4yFbubp/Ixy27l4Qp+qgsy+rKOhyOzu/sqd8utxwQy
FZUe5JIbR4Mw0N3sDkY53siSFY9CpQDZtuXdboF38nWyDS7KDxHj0V8J8rBVX4InK2xEcpTbuGtL
f6nNNuyS6cBzavlM6J9a4QI+IKbauIbCfOQBrKOFV1rh8MGCHS/xlYPo2Gfi2+3z85xjCCCJiAyk
whvDqK2ibdIAPusCeEfMp1SY94bb/K064vwiKVRJ6IRdJ7blQILwpefPx565R28eosZZ9trIwm5p
k+9ltiSf3qZpa0aeVZuhq2uVOi3kWAap3d9PjjqaREKtvPHAODuSMFImkOOpNJ0yJLsMz07WsdmU
sbituY9ZLf6xh4v1DYPH7Z1plKHRTXtiVrBXDnd0PXLOLrnicKrIAEJ4TcPBlo9JwjlDfsQ+83gm
e0Y+EcQPzBS14TyGSe999Jr9JomyidLogodpL1P9wSvTo60xZai1gnEua7CxghmP7M46TYSVbsaF
TrVxiqBQNcEMAkmnRQ3CZgQllX628BcrHbcWx9/6SNjQLDixkLcBMcWBKpxJ7DykT8olXKSQ1XtV
oopiUQsHPnp5g3SXYUSsKdBhaQ8zZ8HZvozZlsWhpp/Evdr3HmmeOHW6c6yPtOANZM4oAcXsKZJX
4HC576Lmlh78IIRlbI3KefEyV8clTXDaqhwSCQWuljolqnKsWj1QpZVBf9PcS31tCDiJ/ryBqB5q
cx/cNt9mBhowPk+4xvaWi4AK2ticNFOncZKpx66Z6J7j1wwZp8mcz2ZG8LfA8NlVt7WgFXyzKC9V
kb8CUvHV3DacJeReaMfBoD0y4QQSznw48HVReyW159UV11Far+xH2djM/d1Vf1+Ir8rrlBBhIS/6
Qvi8qrZTl4frOARLyUZeJ7vh67dlxCbhjm3dvPRE5DUdbkg70T9VMx1Y/30wW/neTssHi5t0klQG
pvKa9VLmhJFamTD2KRvawFHiW17swkzEMMfQnQThJV5zHkkId2LZbrqu/mDYcDciDm9i5nxk/ulP
eUKB2Dj2y1r3Tz1VgVX1B00S7dGv+1vzmdXps5Zodzi2X5LEuUSeRn+vTlZinkV3LxcUKLqcW7yA
bzT1ydDIgRjtHdbSddOg2vo94UaE9G2tbr44Fd65tJy/4vrJy7oXUrj3THKPQ7E+VnVPp0PIRs6a
c0dD8UWOKxW6JWXWkMgXnqnOn0BRBQY09K7outrLu9tXE95B+89uiaKN6cF0RFfmEsQoZw4tvuXz
aMcnIMf2Rmm/jEV8v+TRKWFOOJDHQsT5hkspkIN4YVnwv3xJtpFe3il0BDV85Wq5WERFZbn7hiR0
rwoPbJWZi+r3w/DFBHiTNjp1HN2itZ6joh5vKZHfNUpuoAntHqEOXjZ7g/vwi+pzkcReLcaLzdw9
1adz3apjJ/H3EAG2qQZoDthqPGLnute/Ix1OxuUStkz1PNQOQcpkNZJMEE8UpF7/hwrdjfYBwnIT
efZWyD6oV/izuZAnjcO0wcwMxHUXj8VpmdJz6VW7hF2xXd07HLcWOS5R+Ro1w5upOccCviYZtTcS
9cjZtO8nChb0XJd31aU8KAeYpaon7bHrkiCydO7+YbF3yqadrdQuMVEEuuwtAnNggd4x8VSAYoIQ
2/ha1OzWySWH8JOVR4/YzPZYTD+jG3MEJ3/I0AAkkb+eNj9bIH5W9aWjphkNFDGETm+sxGg4Ji4H
MOYy3hcjT8oS899PAdsgA22NEUWqd1lfPW7cOI4DyyIpQf3UOFQpgRtI9jV9G5X1hUKDMjyrb6qG
J9ykAUnIO8x6j710w1rKa1vIf7gvCPZYjs2o/VK2hkOErGa4jxNZguOgtqXj8YVXgR3NfskxjJd3
DZ3VOjjoh7SW1E2wTnH+J3Kc2ksKXIqMsebTUTotA7Rqemnpo7jLt4Yz7gw3O0YWzi2pXS3I4UJj
KJyPQJv601iZN0mYE4K8CYOFz9sMPYLYM5sNEtF0VhbFZr24F8VIf6z1B9I68bZaOXPj9Sw56Rme
50Gb8cTzQ+zGgkSR2iQ6cKUQW/vpU7XOztJWKkVtfccSglQr9lqnnfFBP0yQEDE+MqaxSxIQ67mH
JD4tUvlL1r3FM/SYXtJ8jH8m9YDvzPADbVvukya6GNBkOMVOtVefOo+Y1qhU9OKGLRlcDFmgckKM
cxYRbqSQezsy9q6J8ZiNMYpEXuUbXeFrM1Y0ZiFkcnU8zRUe00ZopBdVp5l0ykAs6j2uu7ekGDhy
ZioclsDutIJr0SmHcyKyQ0tlzt4zRE6C9Uiu30gT1N1AaCSrOQ8R119LlthtHGn7k0fYQ5kvIiwS
IU50rc+2YWHNB0Dj5sHRlPsJJn/fW6Hn6/HTqurrJBdg7m4zuOIOTrXfiIrEvaTtHprU+1xKb/bH
LHpOHcJ0GloBL7k0t2hyPO97ju8XVOkgkvbGkMuxH61Hygaad41jVdt45XRXkwiImU4apM5CX07a
dLKAxujVg5qB2cRev9r5tgkYaUqiQABgVqq7Gq4vJynDfdLLF6IgeMtcvPvdqepo9plf6iBeSf6G
+4Z8JBRt8thINKrplkq93o9rf3Id9eSBw5EZJBCzl+6KtJMRFpTQsZHWNVNPIcY6HretV9aPKJ71
RsGALkl2qpIFEJOvCMUAi2Bjv0UaGbg1KWHKkARmJS8Uq76hzHA0lg+DWhf0kpPN9LDujK22HGAP
dymk+6Z0EqwyNkk6ifIeYiwmTq69NVn5SGryRKEpHlhGSuKD87MY6WHsGLhJYmGZdE+UYuAfyeQU
O9ftwqEZblGNDF5mVlDmWuqX8pdsc04vThmL27TJ8+NQUS2IT4aTYd9lqIP/iNUPuGD8qNDPc0t0
3lDz7HS3TG15iewM/brT7lcSizYegEoQJXMd6GJ4s6V5vw7gOZG0rl7j0Yg7GtVZFh1tJswDvG6g
DHfr/cfReSw3jkRB8IsQAW+uIgxJ0VOipLkgZOG9aQBfv4k978QOhwS6n6nKEg3n70JXaN5lNb4T
Psdus+2Ai5jwC2e5pkKb9C9z4mZGlOxCBOHBXmQqYb1NqBWrm2xrSLKV75YxvWYLD28q61F8SxMO
9LbBpp3pp5q0kkAK7Vs+l5FHKXqJczuQB7RX7A1+ogb/GTz9l1bKbCAMbUZ2fQychuhuMSbX0DBO
qPCDNE6oHhCCMV3rAj2jphl6+rakBv/Sk2E4FPNrpTq/JGDQCzB06hAbVTEr3Mjgk1UgvlCqGxGe
Yuh0lXE1GdtuqozZiaUP6C7iF4xi33Ge+y0gsb7W72phvZKaiGZJi8E/tVsgtWdr3djSYnI65x+O
pLzMlvY1yPZpliZKy/B5wVbGVASzu8ClYdbEKoSMtXsDenCqkkUsRnFJBuOFPR/bgxi7QGH+mtMJ
5wUI4RbjRm3FDJnD9N2cjGtTaccwSXcYL93SRGbIokgfBbp9PoOsvI2Jss05qKN+3Wp0LY0bX45K
sRx2HHiG5OW27svChG4AGmieF84lpCiluxTKS73gN7DCLsCaT30furFBOwFcWBbtB1KQiUfrQ9HD
jd3ZWxafeqCqDIzGKDrEi8KFGDHSZhvzVnIVJkoMm2/e52HB+F69WXrFAyTT9LTULpO9HONqpbGa
507vD0OD1MohTqBiJZ4P02/Lu1wuKcIqReb2lN86jauA2cO7sZByofbSiV7SDWUJ7XzebyYc2LN8
K4S6YcBRrUKmjSRGV3CppQiFw3g82ol20IWzRQrhKjrgI9W6hLrEm21yNGeszxm7jyMzG/SFCdPv
hLkAjYWyDRGdxdXg29otRvEfjYBCVJVaNrS0B67cM2Oy9ICdrHp2OufHmLQtpvo9JkDMh2GGZwIJ
nvmtNXMwhTDJSdDeiSalJMguYFF+UX5wzUvh+6gjlcSTsmz6pH0bwu62hO9NMh+zdHqLcnFT2rT0
LRVeBqF6l7SbPDVCaJdp1M2swYUsP5vtVDBPyyDJVPZGByeqFkjVMRO44Vwu7rxgnZKda7uUHk4Z
b9ItfjuReMU83omsTNy6bFko6QT8aF3xp5nDrYuUMGjCiUoCNSxerALNNLp8xlwNsuPFpGY1b9Hc
fMsJtwFzOrp0JzafkF77hlYeIrv7ilQkZY5dbbrIKmhD+Pez+3bG/qMZlBxspOrRuG9lRSFUCYlj
XRT/8IBRLDbUkzyhV6bfN76JDciU/bBWHxqLM7vfWorzvMpwRan6uolcxTE81Sn/Sehj5X7Yia45
OH3yydRsl1QtExG2XSTpxq4miWDu6hNs650D8L2NjRv6S2Uj4wBmBS/JPrOH3wYtBhE+FRVsHQya
stURUJbsOqWWrW/lTApYke5zmHalinFFWXhpI/JMIgHeZ9yZRvWWz/FKCUFMPxOQkrHxZ2iMQAWy
cGq1ftPYW7n29Qh/rfqthAgG+RcZW4ZCxOi2BlAr4K+zkBAwAK4c9PskEIv3xSkKwael7QurPsR1
8Hqx1iphfh2n+bpoxh2pbSBZ2c6KmPQjph54Vpx8PsyCwsxItF/8vCiGxXkIaUg56f2UR1VukQau
FV5qDM5Gnbl1+cWxUBhSRbUae3K5cBmQ0WK3owT3POUDkYXASNzE2mhjNl+aTwKt4ATE5YoF7rjg
6pJvji21SnUL0eXJYXPKVgACW8FxnpTdr8G5zBpC/VAVQBldeHP66JX+bdsvxnmJtaOEXQl4vsQN
T6klYdbZKOX43q6NKZKbN7NEAoTP6iMZGbMo+b12+CXNih2ONT6hIqNW+dXoWro0MoIkwvo0SZuw
wI+kSdZbNZOLAvPuq6t6TyTCzcOQu3dMiK6QKozv6HegCXpighk2YveNG/RZ8VehojNMJcj7bAF7
7mLFkjeRpVDz1Z6lpZ6RsAaZl579NLI/o3fgBLdswTIuW7lODyLCKVSn8yGfc2/RiccduIHbjB9Z
qMd+0Hc6nBg1Jo4nySA/hk323EtIBWed0lAjPoW5mP3ZYBMa9PEZjVGNfGQASR+vUu+yHJ5i2Mq2
MO7F6NyUmmM4itEEE0ggXUgncagT2gMMqoOBAbAS7X7Q8BTIDdKbH2bZG0lmwp0p/2jUEWZJ+Hig
MN8mtf8u26rFVQxxwoikd3sy70UtKH06w5vH3Mfyi3auRMGemoFD0fmE8ZxGarR+sAC/Vkv4KJTu
ew6ZiTFh2avDd6sxCNazOFhY0YeYJNURnUWSmMRqqOKvLD+kBWeCbd9LOhDi4YNiMZ41cS8s7ikF
+fiY0BJbjnLgD9zCnhoe3crFlMW/IbcfGD+RFMEgCYxk4jlM5Pc0U87jZB3tbvyLycDhlLarvREa
L7Vdf08yjvR6XX9pfLtRCHEhjp8LgdPSdLY2zcYAv79p2c1UvebHpfoAw/GLzXafaScDn3/pPMMN
ei+ZK6i99RMm0qnkS26naW+m+ttUc2q32Y747INhMSKCdNpF8sWKmENIxTERLFwpYxe7c+El8wAy
4EpaV15eTTbrpC4Ges/4Xnqe43PDv05B8phSQ5Eijzp6CwFpPfIwQlobDS1mWjV89FMOiXJm9Vih
Si2QxS75Fr8OnrLJ7/Dbi3jckZLpRh1dGsLmUeHIWhpPlfMXZ1XJcMgpdG4L1ricoXLZsbNkFbzR
2n4zRPpVZoRf5qmHYEtEn+Pq3KpeVcoTMCW858atIUWlh6XIA/OQp3S/rEpCqQgyEyG+NkWHIfk0
UjbDvFYNUQXMXoda2lpTwY1nB5VRHvVFP9r6D24Mfvn0KcfdOmt0MBahltYjZXdgGujmoh97cTaQ
q17m3PxkFW9H+SqmhyZJ7sp27Cy/b7GZ2z0jOfWLLbSbTn2QMeWQo69yZZs7wo0L1tz9y8j0aeYG
rCRrmyUGg5qM1iQMMo3nvaSuktVPk1uG8B0+WozlkEUGU6UHAItjWdb+HH+S5ukbluVPwGlXnTdK
d7ADhdcx9yt0NpmWs2JJnyZm4faobtQBb29T7CUWFHnb7hrW/NUK840M5kvSbiRyq2XENtiHFNm6
gsCvd5iWAO4SLNvZ4SFZoTegNqrLr1JD3xBhx2RgFIU+cjzcqFHQSsNelT+MEoHAoj1V4JMSDXFk
9yFpBxin/PxAAMaXGSfMyGGIg5zyc1fN0GKxiILJg6jN6cwV3yld0MDdhKp6GqpHIWGatsPajeND
1+pIa7WfZuba41qpCwbyEg03i9z5rg6HXNxLsZUxtjliuwy7dGpcQ4JiUYZMc7h2rDxIx8yrom+b
+UQGd8RYbgRb+LJE37BC0809EJKTrZe+iVjBiaN/thwd5lL70yGRzw4EZ0kpN4M6uNEQgStVXoyi
YorcOgQvWEiehvGHyMCnCEGSPOYekXSc6/3sFw2D+0nFmtuSkEATGmEPrPcASw6abV+MYqaBynCU
Vj9tO5+76SgB3DHG8Fk1JW9KyJYFPZaww53mNui4e3Vxp19ItS97illtbSdmc7XQqcIUT0C2o8cG
OUM9Kxr8mAy5C15slrnLOgfqSLCohx3jSNYfRH0ilFSX+gDJstfFUxbBaJQU18ZvVC3ELUfWduk/
e4fBp+HshLgmPUw3ZE0Z7nQKJubrS+MrvEV2Vxw6PKL6KYqh+jX0+EpvXXFcE41w7pv9KL+ovItK
4uqSz4HDlP4zjaAdK29ttZNiMnjEVVBeRJepey2zU6+Ta2+te4tvFExPNesgW/GidWlg657So3Az
HinbGSyRxpRvVcGannRLoDFuMuhPk7U2nURKVL3fRbpHuCeD2RrxoPwkQzuLWGDAKOJ1+dZHYGIZ
VuWVKh3PgTbIN70k6sA6yJZPl7Qy65X4a2nfahqiaGFURw05xXy7KUAsnGsSWqtmZ3NBaIj4heav
80+l+Ie6Lm8O9fxZoqOu8Xgt0Z/9L6yxeianku6UUbCNbFHhEgQZAEJoYwCnMD1r+pfIgLbPbFfM
yWc7zeQMJ10g2gCcY9QcrRUcDhYshVoG3NCkSTRqv7CJoX8xW3dEgGwC5cH/TZ9wMKJfHeOfRiRZ
t7ijhATGOdnq4vXRtCem9knSMcln5b7ipugLh/CClpnj5LWk87SawzmBjQdTYqTh8WEZy0DTa2Lu
eupPovoo4naV6jnhj2mQmJedSCwOJlvaFMwwbPbXs7HKfIn1W4qD7ux45xg84/5vGARiDlDNNycG
yKpmW2S++y6B+mxmv1Uqbfqq/R0kA/6gjAZganpEfBjIi0K5rTNroj1imrE4BtSwiC89AmdfwScl
MmzygTftbSd6dVQESIaVXtjnwxQAYwNHI8EHUk3WllQ5t2BcQNnnagm9m+2TiBbP1z4UIJZf9BpZ
Hk6EsXxa1HsOrLKVUw9uNa5/WJODuY87bSO3/cWikmQL8VYZFAXsRMs42RXy2ZYhOr70xiUaj0yl
nlTaYmkhrmb5N7GRGnTpmFUfo4IVAm0grqzCSN66mbO9Btlm1s/GeJdSybPRQcIddPvE2ptoGqGW
0Ta5wniXcRIgRIFj9FTQpDFr0attYb4DBLdC3MitWzLpLKuPXnrr0IsoSedZ0oKYBv8g9N6IECp5
fcu4L6J7HT8M+V02n9vwNIqIeeVphuLcY9ur2YK5KfA+Zd5Tr5oW+zumw/o3Uam7dcUBIZMF3ktR
zywFsl03Or6a8e4ShFPgezUI4sn1l2EJdOdWEX0EZRRpZLVTcXCP+rfSTJhfT3oKGyggzuboLB8C
RysSJC+sJjcBYj3QgDPwLI3TjNQxebXsXa7c7eodkKlhmp6A9Wja2zS8mzyARrpbFB+5DmMIRB22
8k4iJrML9CXsVfer/nAV+YpoO07wcEnBek2ck8lCHTeLM+TuNPiM3YzU1xD0aqw8E8y8/S0ke8lA
Serkh7ghWsLrCIzhCRX4Z0Nh+fiPDjUXKsyI9a5+ysEtkKzHzM7wlXS+OdUgQXoGNmZqXF52ZL8z
RhAEKvD+MI4ME6zL6HJx1jqvizZeZaCYysiQTur3Q5vtG4FhpT5XRUXffmdTvwegfymA2MSVvJmS
ZQPMh4FC/RSz/1Qy51+BItOiAgb+yADfcvX5yCIQ7K5CTAK/QwcxM2l9g/Q+RgVa+2gAVnW7jtis
RboI/RA1L6I7T9gh86DMS99W8+8k5kGV+up5kvBkAfxjs7vREF+GuRZAyf03E4NDhJrpZ3IWlAjs
LXTzzohYMVUOfZH92dgkOkNcKez2EhE3LfZ1rnm2Ucq2ZE8mmI5H+aGtxX7syFKRGMytCdb63EMj
bvBLTRv+P7te/tFt2ZUTEyQWRVA9/yyafBvL8bHYyVHplsCUGKiNDadupX1FFlZgQF9LYTzpEoBr
1ux4VKAFh5wvFqk4IlyQp6UqPrrfSKovw+wpjCn6j4ldr+k8JSocAGIWWaTMu7zBTPIa1tRLs9vP
zVmbJnBw17VZBmCzDefUI8aHcMjtUohPQhCRnSB67kpPssZ9RixB1BdvtjxvhEIQ5TbtRo5X8dSW
w6VLQVbzth7h/jFJK2Qmf7LbofZkYfpeSAj+NSMYZDiq+u9YPy9U2VZxXBY1MBnq2PNBUmpvbM4R
0BghEYSFuYHd9ZjKSFm7U467ifCCUAUeu5dCv6IpzGbtgJJ1K+ozPnlOFNKmesRRC/KAxBB3pOTu
SFhU0zOKy+SLYopg7JtXOGcHAxWY0qH0t14xSOZrWiUtrooCw9Cka+1ID31gqUVBFqrxNoMHVooL
zpQfXXIuVT1RIhaASYjSm6KNZkHxmnlYYbdQMUEXQcQWuhTHN/aocAFWJFAcaAmcqVbfMcP3yCEi
B/JvYCgZd+8yFcSExwmtmBPvdem9ZHfTSt9iKneq/GOCCM4FsQ1MJNr6ONYPOPm83JT5ergXiXlQ
WRTjrQ1mAR6diftoc2Yyv0zExrFUv1zJ76CyS/5YvKQgMma/0RG7Df22mLBct/GOdKqXVA9vSX8c
6sVXox9OICTgeC4EMsCFrsqk8s65Z6SDoeu7An7OMF57Lgn5XrbWjndftr9lisGif+/aR2Xw2+W7
rH2NMccn1J9piJWniV5C1L85GlwkEl5mCMTjw1+5shFETAkFz5fqFsFTDmS8zXWYqJ5DX27WNfPW
kbQF0200rFbiAwdnrO7bSOEqknZ4lqaaMSlib71+m+PHEhEOFNGLxPSFxYUIMf4KzWv4mcFunoce
NcKCrN7ed3QwCba2RMPYmN0wzvHz5F6IgXIc+abERF4kuUmKc5sMd05fe3U3ljON+lWqaE8VKQB2
6qGlsqT+WMRoeQtad0N7C/mq0YGW5ZdtXW1gfg0ahrI6T6wFnfzRNR+duridyZM9vYt036GoqomC
Y9nAp5l/kZFjLDA4QazteufaabslPXntuahaFO7ubmrdWSBtFuLJgJnGSnYjOyCnsGMlc+fXYIf7
mW0fDlICHLHoLST9qNs1+SSUKj9FZU6rTysFiMCunjO7DurWDELs+rImHxFCvnBLgI+T2BPP6L6S
nRg0L8vCzdAwbYnbTYkfa11dYSpx6UPR8x6twbgm4LcV1D+2MW0LXvCKE2iBdLdIKiEx+h672hb0
ygGB4U4OKbvq7IEB6Z4QDwindzMto9vMDjwYBr+QsmKSs+K2fyJe1Uty3Bi8bbXKBNPE1sprX40/
MuUulwv6oi7cgah3e8Q/6YK5IFO2EIx3Y+FcZeefkSbnmLCESEjb2oAp3lLianALuOFnvaD3lCHL
ym6Bu1BLE9BSIXbE2W0i+55anI0JWJYwDbCMH3Cn7kzc1hsL+dV5CdkGKyWqFsouM0nfR9NixGHR
LTQziRisq6Kn3s7BE+bZbwN+thwAHY7JMVOn1wVhVWaVZG02ZxWzZTHkgT5on1KK4ad8tMbykue/
bRkh1hJvkyCTWNFOEfbwRkuf5Tg6C9HtesP5iybnLWZH29Yyv8l6fVzgqXlRdusKjktD/mF/8tsr
o2ubijfMgpC/eg9TH15Rg/SwQQbwKCvkhc46HbUp2roF2Le1BG02eCgwXFsvnsdxOFV982jnlrHT
IdOBGyMZcEBmGaYPcF6SRqgt5d5mrhRX8z1mkkYmemBZ8nUgHHShcO3kkbmvdsNWE8BgY4T9XheX
0WTt7+w5sNE7zYoHsNw3hfB0ymbOk68s4TNy8IKO+wVmcM5izJiY63WNJ53ZQ8rnsClR8rHcDrZ+
zJTVVnhUhDNic1KpkQHdSV8xtijeK+tjQdLeq59UQDnJC1bxMyO4zVPJjaf8tecwiZX0A0InhyCm
EjmynhLgcib/y1R9Qy7EgOO3N1gZWzmNZEIvZpj7YXkA1Pu/4ZknzIdKdopDD73vb8RXLwZ5Y3CJ
YW8HIEJtbRlp0GK0quCoVKUCSv57zF8mos1Gs/FVLG0iNJEsEjygs9GyzeM0V+e2yt20MfES4rit
2v3SdcAydUCVhGdM/WPEP1bK4UkstacwS+VOOoAedq2W+VodX1RGGnYh/TLKfBjZa+r8JM1rKoE3
DQ3yzeBfK4Jat3P15TzXBka2HmQRRDpd/qw17rMMrbqh4B7gbV/gfBqMD0rEGdbcupVV+o1FjoqT
brlBXLEQGpiNhyRR91mPtU5cETPs9Ph1De4gaZKvNqE+yzwESeckR1A+EDPTvicySIFhIvyth9uw
Dn+ig5QMXpM56HjUa5Q1W5XR/MohCkc6oxlcBSZhVdoLm+ph0PZGwiI2jwFdOXTUVGh60pF2QylA
0w/g11Aom0rbN7npJBITCZD7A47PS1Z7eW4SY7IkWMf32YDEnXChpoo8I8IkAyjtOOQGVvnMc2oN
/mbkI5jpBgPqBTNbsqqn4srk65aFPX4B68XM10OInSd/Y4OArTP2BnM91TEDZZE/5HClzBhsAIG0
SD1dfoqWL+Mj9BJa5mJQrrKR7+Vh+M2WDr7R+JXh66OahmUUT8gapgKycKZl5tM4zN/QBK/ONJwE
n3JTLDniDYyfq0Kegl5aVm4EMJyiMPzWame+hCx/QRHXnct5Ds9xU73aOtHdiu6R9s1VXzT3HBIW
gUf9v0EDwEA2HUdEGSLVy7SXOY5+ML49pDj7hQbyYAzxOy0xtbfC6dkIEDEJsXOe1VC/prXyJYaJ
tkBjOVTNYvC0RuBeFksHyjwzAuBqzzNI7JCfum4HJNFGW9O5V3ngGNgPkulsxmmHN0T60bTsQtBN
EizJxHIrvBV0L27HF7sRelVj8IjgrWT6qyo4fGeBeRWwpxI4M2kPxqqa1sqQnBz+zURCk++oOAMG
Iw6IplP/6gxTW5RrqFdGcbKw1TO3tLB0yKa0GSvFQZ9e32Um1utU6KJCaNtAmuRRMYyPKJkDOwsv
Q5n70VLt+1bexiqnb6m+2JSUSqkF6mSdsPVbrqIAsjEztOL6rdUY35PJ9aSL5q+SgZJH6iOC8Yqf
PoYvjW/UkKV93JYvHUXvU6HBjcCwpwnxJqcZ9J5sftXk5LVoddMtB5OrHDZhAr0hU4ZnzKLQTXt0
jFZQriHjmRWdDRt1kWMBt2VhWsnsBI1CYihu4fjIDiPJtsksDmY77lnYbEFaV0FaLG9JhT0c7D3W
N8sdI2mD3tC37fEmckaPYY3+2Pi0RXPBUOZpqXORJ4ZGE4IQcOphNn2gSDnUVccEBjEvI0kttghx
ax/kIxzzvr0aCg0ppktM6LJ1UKeFpaPqT6RntytXiiOOecirYOSO8+VW6T24BFnZNq25FTrbBmYU
3GdNzTc8FHc7iq5jgtSkVe3nqsu/4oTBcUci08AIIF7+2IX80xvylcXg9lr9NhrEXsUas7TMuFfa
cp8nVmUAN0ijMLODFHLikIzrmJpC/RW+kU921ZSZoXR2NoviMebxUfTR58pW0sR0aBl/Eraxi6ql
9rVh8EOVUUDDtreUvY4MMS1RTrUa/TF3hcc17QxZ33VIR/GCFq6YtPqp6ykpCgqdeJAYBcqnTLE5
hdQtcBmsC2jPau5XEm/b1t6lbGoLadqDtNq2cecCUEEY2FOjskVAwnSQJHgAufna2Cwf1AxT09rG
1DRxxWydZzWj9UqCDroAEYKEb5isactdOCt7Ejp8u86hrUNOcuA5svxh6yNnt0UN/bIGiTF+NwlZ
dWKLJsGbajx/3H6EED7ldr4B+zC21L6oEZlfHJGaB0Ql7SpbPZtG/wL8aTeNxZV0Z9egyoyGwh8U
6ZI3vwnystFABY43J1j5wnFYXu05P3MybdVkeJ5kkBusY6TKegyZtG2ru7W8G5hF5OFFliWfMIJ/
trTmFFo3oV4gFp8iDSLBmD4LNn0ixV1JS4AIf7PM1rXRMi82C+h6BEWayB4WFEKpXe+teUb6W20c
57BirAiLdvH9uL2F2YA6sHSSQJUsCkOiIJqB+11HxmceouRLXcd0UrPXMI8hwumcr3Imu6iHt8by
IY41z5opsHgZS1iHqcPOzOHzMCzRb0tEn8Rmr3LeZNbDLTMDhtA8zwSQy/q+D8NjaWsEfYFG4RYd
zDqQVewN4W8xOP6U636jSQGJTVviLLzSwq2tqwyN8Kk7zMEzJndrb1RxS1Lv86P9aXX1mUvosIbZ
RoJ7lC1iRfAIAowKl2wbhcyms5kXu/6jdty1yqtalFsyK546E/FD7DV5dmgBvcvZZ1Y+6k7ZSLP+
oU2HGSdmhPHJIJM9Q/VPJtKmFJTQDYNItEVcLT7oOhw1LwnE8BK9bCITbc/qpe+wJaRAQyqNPpCx
MTjGWgXWlbfDTUVcJSvwz/Np78wx7olpo0gFXVuLkADBMwQnWzvYxYfNRJ3sHyagpQd6IcqvypIH
Mm2dtuLK1uCQXDAnqajRoCBWsDEmqtyyU/1VatMKDnA8FDPklf7bHF8VZr2DeV9HTYNNiCPJcJHh
HIjX2GqytFmc+Lml7q+wkUTEfYXDd6M8Z8JwO6R7xvJNIuUmkpUflcz6p3RhZMh2rQnZLPdgRszC
nZXoS8nim2IIr0zSQ7I0x2KBljdx17fhrnQKz45weid/SK5SUV/Nsf2WIkKkhEM1kLLKxafCaIq0
iGfbJt4YvxY+wZ1da8GIcm+y7jq4IQAGpHRYSNInP0Sx5RD3g4zet3iLrQzuUP05xG+FTXYO8xUF
Ua8KIyJeq5Z5RQowBh8pUXX8eWBxUAEcJF3eRzGG75FjdZ7/cYS53OAHfNAHmRX1sJwj7d2RPUm8
QTxl1Qe/Vo78qbMeTTp9lqZFcmWN4Vp7KLP5x+m4B6MMwUE+igKiEhsrtbgq4s9ErxLRykDJxF+9
ahuc7uhgXLDmu0ylVa0/a1Vtyzn0kIB6ufFC3NJG3BopInPrWDAMN3m5+hrALQQ5RHSq8jpJ5SNs
5S+lbzBS44FBS8m/dMAnKitvJRQLMTgAPviygOZsJ7X9E5L6DUVjTidWUzHDVMIbOCyYqqUZyU3L
vsMzzTwml87WGheLSFmgDWsYPnYSbhTO60JGUtXl22VZNz7TcwmuftYggbAZ73Fop1pxlJGd2Yik
xqbFgtS6RFqiG1YIroUzA0n/L9UdVOHN3mYXwpPe8wgWBEwPGJwItuFRf2QLvmB+2oQlt2iS1QX0
IMqG15LpNq49Yr6Js2zAOeTBCJ3A0V+7/IYRXogjtaGNYll6rqNt0h9S9L4ALBZnm9HloIEl/r2Z
jzWiuyj1ennL6LLrd1zUAk7H2YS94ryrzau5vBcjojq0u4v+Xmi/BqsRe28aF6tSPKYlnF9JvumZ
heL7EtoFIuQiQe0C8PWp4LkzfWykLAlBkQDOVrjZLTgAOa8fEgAUNZRz3RrSNfktp6KGh9D4Kub3
nOlJ9wuXZkkD5gDKJRsO2khcice7tGLou28dRjtATFZ3Mz2hOb/CESB44L4YAK6g2ObPoY6djVoz
KNjWJWYciOgxjZQg8dEC4GVA/L7b2teUonBwFeeE1G/bWf9QOmDAVSGkFc6wi9TF8Kz83S5fey5M
kqe8BBwZGzQDG8AURNGzVgSDtGd4TgC4V6U1zWCgwwYc7Zk0qRcqr40eI5mT0Maw4v4ntVcz+aum
a2OAuQTGBiTu1AxPevHU5DBIn+ruR8LS3r2ZRWDJR8rCYvm281VHCXsJWshIFt1BlAwu6xeC7tPi
ikIglbCxiIeoESV7pfGTJPREBwOkC6FvSPeyIHmDgGLb8JxWuVDzDFW/NXYEzuS2q4++2nzQvcqQ
HMMGwiJYDxKi2+oBYcGqbpaUAtCmb9lBMQWFgDirQKUGRAzCu1dicJz+LMWbLjU9ldWcckg5yr20
P1cxu2Ud55b973uOGlQWnlr5g33O1Ue/5k6+wnZZMPMgwlnEEQZjXXzKa0zG7CVs+FXo21gmIpoE
ONkylv0gT+xjMUY7U7qMhV8pGFki/cIYlbtmEwLwfiJ6KXcuwwSlmcRDDJ6EdSVUVkFp/pt0sgwj
iG3VPmZKkfOHemZDEgudtDc2jhYRQ81+4qpM74iD+m43xHdCPXi1MOW1X6VwR4yUYzA0eNpgYQBc
H89m9Yphn+uyQrmMiSJixU8ML0ps3p6ekf17/VaS1WNwsn7T5GCfOs2oS0LUdxpx77hZmbq8dNmF
J8XCUeNoZ4bOaQ0Abc1E8XMaHYO6TcDxwypbkULEAD321PZZLt5UPl0WX7PqdwB6QLUhXYwaSjwy
lrjwY3WXil3fXcV0wZ+3x9PV6AGLlJFLPB4R8P9A+kysrQaqGGo/M+gDDrAX6PTqanicxLPGj+5Q
/Gfd6q7Fz5mQSYCUqgC6AkVP5rtK8VC52jdYISnaQ9hRltNkv0oj6Q8uCqP4LKEAy6Gb8+Lgmm0I
hBug02yFZJNBeezmq8b0S6FnaLPlMUleuB5r2J7r4ogPEhlmYOAZcQZ3/IyWH4JSkviP1YktjZ6M
t4KURXznEXlBl7nbFkx5IaivTxZqAVes5179cNC2tQp1ofrXqZEbz4jb0IxE1PryxNbhBY/BOP/T
pDeBkqbSf7Vlh5SjTfzS8koCymfbtanCuuioDDsIMRlqQCJuNR6QzL4o0bNS3QvMUD3Ypvk7LQ+t
egCER7NwBLZYW98z03aLFzq+58LHxcrfHptn23lEuS9hwGRMKv4y3n8Sw4a7A/9U3postIdDgRyK
QsvRToioO0usKA+o/DAfKJVQzM7H2Xok5J4rnIR+OYKbgCmyL43PvPuwan+Mzln6YWh+EtJww5i7
YyDDf9gWnzNPph7wn6rFJVXyGuKyt3dxyaKlcDN9n8aHEfedpG8n5AqL8g6BoXdY5IJkIgHH3oF5
twYM1szUZHX2pVX5SnKiioEIfdTyKKEX9vK3jBmwe56NIxnrhIvO84+Iv3pyDbg7IRdUTjCrG4Rn
saA6x6dJhMHqRv/HPNzMN5iGK3olSknOP+NsY7UgL4Wm/z4mz82wJSVQT+mKGGMwrSJJ0OL4W/IL
I61xOQy6G68r5e+07xmlbpaPqUFftuXljMZNoXmMrOCpIrI2IxblSAMH6VxEj6J+r2PmymxrxmI5
YWtvOly1zAw5oJ3oX6x+yc5LmQM3WG+j54w9qfPqaC8LhErLW2FPUgwbM/Hz4tYu7xFLKUsaD2oS
u1F6XbOHkorrZvzqaM0iN8t3c3o0o62dB6D4/XF4x0qLYvojhzwv/yTaZ9Gg56BT66K3vv7An4yx
5D+Ozmu3cWSLol9EgKGYXiWRytmSLb8QdttmzplfP4sDXOAOBj3dbomsOmHvtaGnJxmTXXQ/zuBv
1Xo9+B9y/S6p4c5S5SXOPx47m4X/oD1iZJyV4G/R8YHkb8EPC/L6Fg39zurweo6Lujuk+Tcl0ErX
v6b4Q7BYRVyU/osCb8WoBLjnuQJtqIIFL+GMQFr39PNgqC6bRAN6OFLR5i2AcKMMs9/t5Xcvveuc
YRpWTYJDLGB0gsxbx34AVqmZ3jIOLjyZwBU5lYlRKlFfsRvsCV4zKSBUxwfpn6PlNGmiqgx9og6c
/QTla0K3kuSb/pYY6pm1RS6dM92VFNRX2sMIx4UpjmwstA9T/hfxHCa48TINoBDqWyDMj8BysMUu
LOnbRAIE/kWN3ox0U8fbNrnY0UN4Z7xEKDMS8D/Kw6hXVrNHaW6zEuo4LjkU2e/LCJccn5M3hL5U
6W5m39oW0I32p/DVMNABGrpX67uM1DHT78Ab0duup8FelP0gFo3+x4cXRGdB5pEwHOIEqKhe/Lnh
oSVrEvGP7Z289OrZD1m7NvpWUU69camK97SH6ev66YeYjhVkfJUgc3JDfI5DuAtoGWjQi/wggW6o
CBAgNVjmct6o46owH1nxUig6fVteWcAtJeaNbI9VYpuRoTTcwWC0FoG56xpSyatt1PxJ3dfgX4FZ
IK5agfOG1d/C2nE63UHtE2OVxJ9FyO+SP2ZMriJ0ZPsQ6u+iJRGJJPOQUomoTXRpfzXLYOBfPE7o
r0q+xWorUUnntXmKR4a5EPTypTTHVnUPWbqy/7Gz8yxy9RhrzwuHawbrLJT1o2YJcMsYgdaRQgn2
KyPeSz5bEwAUe7npW+m/bDbfga6tjWZvFe8GIxTZISKvxFhGA0ZBiD+PEYwAtxkNICOldYYdJ8eV
gxWlQngdnb2IhG1W0NBrAEuJdcCtMTFrvjfBh/oOc0QYbCpIu9BVSJvYIN+Kmp188zuld/AUTbKr
kMYx7wlIaYng8hc4gX/GaN03R8v41rmU6ks/frNQXwbjhxi3luckNmUo9wQrVGl8hgGrHBrOZS8B
7mCsZEEbI1dwY6rbdtjLKPQjbY8KwR7+MogGCOtroiZYo3mSfAxJ1WBSjYhsRa8Dlna0IY5sSub+
IVt1Bd09eky/OkkImkcZW9i4bLUnarIw2Mz5FAPz6ZwA73ze8VQFvQEW134zKq5nPHzlldK/oqFo
0d/08V9afU/YPxUTFA0oEZa8zJFbCZBxx6TpKIqLAkI5MKgWeCwm5iarRv0ZgETqKcia6LNnrlKq
65LTCY6yDpQ32kTlm9ViCSv2SsGt2VPBiK3J+dS/4yAYicWa3hkLwFbd8eyx8sy0a8C0rtwY5acB
jc9mzgtS6KUomFfmfwJ+Em+aaBfKvBgZw6JiXZVfcUTC02kU7tRjZ+9e+BNmaRk+Vgd2sE8aVN0c
iLxgsj0sS8BfHlV8k8Eu/cnR6bfRoWX6WbmINBYjj0ENNDCOT7n3F1H3KXHimsI1i4uGLgp0NseG
wX+sO73P2Q5FGxsgO/T3JgI7+iB3dWyR02pPK3upNLXI9YLyzVT+1OJS25Dgi8UcVZ2XOFuWNTJy
9d1j3oENgQ0f6S7p1SDPxeafWOhm/DbFqQdBPAO60CdP+DQ5Q1/ETYswX7G6DGXYkhgaCg7LJByX
Cchx0hAqc5NZTxLkmRcafPRh9dCGfyl4SfMbPQEGrKv1gmdm+G6ZnKrp1y+pBAict5Zh9pkgaC2a
px9wffNT0PTbU0/96K8krvCVEtzrjvkGhhe3uxU8AdWqRADS6pghd76OjCGETrcy6j9Rk/O1VdSP
Gj+xbqMgrE+ZuRpO2BKXs3pTgcMPPdPnqgcc1ur7gaPRo0VgZOGn+xC8wtT/KBP50StpPERkG9Hh
wL2Em9+Hv1HAI/uXZ/8KJCzkc21j8WtNn8E/HXWEKm0T7RMbl6unESFG656vrZof63fknpZ0kwq8
vSY3Ckvk5h51nx1iImGj7sIufRzHM2lZhCnreJJMj3w3V0bqDFuZY0WR/1idJNLRk3alRBDinTak
Y0tdTac2wnGWEIkO01cPNm1ZrO2I7FgoJAa+DroDRfk1iAHj12BQY3eNavdsYE3D1GyNa8PHD/bU
GEJnpnAMjnv+KM5RUGv29Jlgy6qKHxHsO+XQt95KpioJk1WILzkNuiOp5DJ/oTjex+D0piOEvbbf
28VF9vceywzvqd9QzjX9hyExb3skUOn00c0Cmi62tF8CRZSFNM4ggKqJ7+UP4XMwLILuJ8dHyLwH
BuDRR+AKKlV90o+0QBOMjeUxF13CO0y7mY2yGORPxfiNChphVjRLvXuaxU+lv2nRFnrg0mh3Ba+l
Chbwrk8nMPF2xIT3qLAS8ARlyPwVa9y9d7P7isIvgjYCbMFa5+q5i+QMDBGvPEtkc3j2CXyCrRxw
rDuKtSxMt0+P+rBkl1wz6NO3XOKTgd8E2ghCwJjDlKdjzLf0q/j/RnvV1jfdGhfl8DlxP/HpyRzU
8RFQdI06NmYZa9xp8YhaiRmsqx1jtR2prC6MR5RzCzsgoOWKMJWJrpHup/DkSe9B/pI6l0maiO9B
ikkq++wS1g93WUbnuCaaAGCkiXK1Eq4nLpY4dYoDlSlMrvV4YyXWhfjJm98YcV2H+XKcfU0ckFEX
EqmyoRLX1VNcH8bmVyniTcXtDtprNREsmn/NB2CcYqYPGeiVz3y2pjPC1Mp56Eljm36awXehxDuj
+LYYsWJtY/1EKZGbl4zmBRMYgYps1LmgkGJUrmQdypZ53ybtj1FLTjhRDuS2EcuIyrj9gr6Aqmwb
pb//F20PxXoL8AwKxterFFNmzZlrczQZqKdBcLVc3F1Orx49hYaR6TQT53u+niDAUbsI5nCMf6SB
oyo6kvirpRs7v9TSueOYJlKl46AZDyrhwSQIWDrH/U41yI3bhfqORMz+B3JPW/xOKlAZWHlAN9A0
wghHiYACOH6ObCWCn2n8MREFtBSTaXlQNQSpA8lM7DtbFqm8sjyV6zq/mHSYkf7jM6uWI+yCzzG+
xPW9zza1ghxy42nXzEYFgWk81xZSBEmJWzBG5wrGAf1PvuoGlKYEKjYIG7CaVRgtf1sff+td9zt+
elAEc4vHVEOCciXXMsEM/hHeSsj4HReYPXVH5cl2Kebla3czfhYFC50P7lQDxS5LhSx1xe+8r9Cs
0J2Bmt2EFggUyltsYJBcinjPIqEHU87p3H7o9RGafTBtSbIrrGfS7oBco14CUlXSKacDFHVtIV9w
fvFcWBf2lG1zAEE1EpGltadO+jO1U/iUPBw12JwqZDGsQiNACgkr86LmrjnB5yIowcF9RmNl1Vx3
ixmfaGlADxf5W82wvInCZaywy5k7PDJOURgQeAQXJdlZ1YZFKu5MBCrzL6jVZ5Hec3l29eFucBrp
ZQxkB60Diz4DYPzIQzOtCATLEBdwT0J3k3yE27+l7vjD3q8DlLgD94yjGOR8YP6+e7GFAwmm9pfQ
7sWwHtkTYAoUDK6xK6GcQiUoE1SR816gSlqMx8h6I7KEGmJF6qooH6h3CPaok88cSxQ8oRpQf+xO
CR0IkPK1ZqPq1ugQTi0t68mP3aa7ggihmjmSI1vwAmU39nTSoAPbpg1hJ624YbAteH2C8RCYn5H2
FYj3evo3SDe7/1aLDXPcFjU2W027BT4uTPasnBHVp6Leg8ZjwLRkDcDAD+GtW5d7Q9dxYUCqOwu2
ZHq4y3DyYvTRCQy28C2b6t1m/x0WWwYYpK5CiOFf/KO8kudgADTLWPnXcbiTJ+3eoo5UlBnjXi0w
2CxUZZ/Cs0l+cgy5skupraAd35l3E+FPL8ZN8E/ujmVzytkAeuWvhvW3Y0BKEy6zPdYQCa998ey9
BWVrKn74uNYtr5Nh/YM5EU1YgPsC5fiVSwTr/qTs+/YRtbji+QLQ9UEaaV71V1xdwvQ0xOds+haI
GzQ2XQV2lV3AcMXc6+V1tDGLchtH7IRQunT7Go0Kow8Ni+GlEDfLojSrNqq+K2rHgyHSsM3tNn5x
6YLvDlpwOQG3bDsHetbaAr+e9T96vMG10VmEc8uHCD0WPDCSvJhgwMPOwreGAN8k/RPDvpQPQcKn
Zb/KcduEFnp6PP1nufio88IBwIGCXra4MbYh71zebwh0h6xyiaP1gGgkUcBbEP7Jj2AnJwmsIJ2P
2FoEKNOOJbdRwTyjn8VPpOSoN69yt+sm0hPTfUqUl1fwxh1iNhTyNp3IweE6GtRrr1zo54r4EuLi
Yoy+NOig1JOGFiF2zFgjOqpfSvYbZm5sWlDxcqpw7uTJkTgSC4wdRBRSMQVAQtLmmXPKIMtMyz+1
dxCmqXTgI4d8W9eOzP83uH8ion1EsERB3RC5lfJ3o0Mg/7xAExy/UzTJ7G29/295h/ev1dj0KVwX
3GL1PP0vWJPV+jXVV41s7YPhK4X30EEezqklW1R+NcruRze8gexwbdJdhLyMdQdYKtjDH7n71vW3
1LwaqFaRvVEvMRur3gFXauWFFUk3s9GW7KNbUknJ2piMcEXm+zqNGVSgtag9GJTBET/TJiYq2AjT
L6866Mk9AT3FmLni/KNafKFdwUoeQqLBQmYRVUc9VG+YdndQprku/D8D56Ud4Ib2GZ8dSaohVsWc
vmuGFYm3V7o/8WOOZ8VwDdWpU/wLfCq/sG9HQJZJvI5QHI9Xij+NYYt4M6pDHfO0r42ONf7ZqDaK
1uOYdppM3QIioeV0/QhDHxLuvIo3NozIeqre0CSBLBhDbcWNOJAEGNVcf1WIm5azfFxG2VcT7edC
JEip13tlkam7PvqMsnVEG8jpQ/rNKJ6Eaeqz0m3Hj1dTtuliK6OC25LBWUMB0KzD8EFAkK4tbf3A
fsjrvq3kAsBGN8E+RffYOivFk+UdQllhnHsZeBd6MXoMvoK9nV6q7qbmZN25rI+KRHOs7sKAW7P2
fMReeLP0W4XoNcD4OjU7U75I8qnj1kf4w+7GYlqnxv96BTMFSjGU435x7H2I2hHQ1fZs1KeYIbtS
n8P2OAL46hg0EEAlz2cSwa0M0eY7dtGEW8bMhkU1g+ADdp1CCpn+UvWCoRsQD/YeVfyugECNjX8s
KtGLEU64JfDQxU7B4pDYKjJx97kFZ+PZtEf89nCsWMJ8FIC0IU8thM5Xe5W0i23iS2MElYuL0V31
5OpTJajqXXyU+mPqvwg5UkmmpIfJb0HyNi9mPWyZ4kf4a69xgvw7VLxNpgNALt7L4Rlkt560PGIO
DRrIbVPeR48n3Clsgul67MiLKcDYQNAvzTBLagn1MAqo/uIx0M6cqWWRibYg2XpMX61rrOyl8djb
HGiPWgh3BlNWQCETiv6fyGLsorhJ9pvI2rHRmXsx/kcNf4i0Obemd5QJWD8OS0/QOls5GsjcrSkP
SwEF8m8eq6jjhr0wlqeEz4GzI7mY/S1SVqN8CcW5UA6gwijmIjJ8Wa6kGnJGoiGaZaS9UEV72qrs
APz8ppabMvSlpGlRhgtGOgWPvlK8k88JkXVbB4eM2joAW1DV4UJ4b4buWNOyRgNZhx82p844XvXs
B3+63rsTUje2oyjq1eLM2r/MA4TlzzQnbmjtUSNxPtdcG7Nz55Qp3/AZ8F36LSSiY/czKePCNqad
KEgmn32/T/7NpoaCUEN+MNBNZKgl8Hvjf7eYZIcv9Ck8/4A6Le8R2HuZL4jbIoDBEf0V8xHFW15F
v2n+yYfKXjjzPxvGcJBVrFlLUAAoTA/q75izkeUmQjuqoeuUWTY/DLpRT2XbxYoB1xKTh53JGyaY
pl0hiJojxxVeKOmLJzMe1qSUmPiMy41t3CQGlpW6L8u1zEtX41nN1Q0evhjzY0RgRjyPQg+T90sh
AkqaIdFSyzdljKZxhRJ7lLj9GDz7ABLartxoPe3Twyz+abVBosCPzHxjYBTRf/G2QbTQxB87hzLd
WxlSB0QavKl7Bld2BNb1hW6Efg1ObsbcLycqYmezDsGXFqsotRmukh1DdLd8M/mLAAxW7HPbMpzu
yODiJuwcdg/qM6ibvW1/KsljJpslCqhfK1qOpyA4F/TbUmozKytBLbdOJZ/Dql0NxW+LYEBZaeY2
goE8oWRAVUjE8VKanpHxjIYLRBe7cjMwMvWziSgf82vQMISNd6EAwFp8yqwnMjI5jKY5NNgNI/1Q
mbuiCFkr3auYJF2NhkW+m+yOo6cWvOGjtmSW7KdailemfC4m9FM3pAF2heP14uluO/cZ6gWqKBXv
QQ7fBo4my6D/GBxRjGt2ghZ8sZyuCNktLe97aD5VpnEj4ESSBsbeMaN32T/ZWG7K8rciFYZPgDmB
t4ctwH9lWBw8MCxb6k+GcPkSAv4mjG4BHrm0+zDZz3jIXYynhU4RCTFWSi7YmGIn/pT8q1qeRPm0
hms8uoW17U9ReqSBAQ/Sh+7E/ZT/ZWip8niLl5EpZ5+u1OmaNpTlrSPj3gGlHO9YbyX1Rn2gO9OM
zWSsm/wmBidVaPadQWNVUDN4RmaZd18pihQ/uxOSiqP9mhln1lSMKjtWHLtsAIa78ocrNAV12Ir2
rW8/VSDlwZcan7xkozG59stHr9tMi6clF4Wji3priMtgvMlAIGT7K48xJdzilGJicPSR8TV+l6Ug
OZRyrfobKW4L65EUp5jUh2GrDT+pt5mNKfporJRwMw6/Nr67FDEofwJeG/2UDeDOOJvJ1VHxScf+
N8oL8hcGA4HRmvJXshF99zctQe5O4iTOH63eZsE3KtjQvMVze7MGVuCJ00BhzQccRX9V942+Ks62
85zTT48DcBGmRoHpFgP9N/5SvKJdcs6sN7m/eny2KSJ+gRTfQcfKdocNT7cljhb/i0durX5sWM1F
zJQryPeY4D8bWtMA20NHbq0ECiRILiEqf8iqIv+woBinDog/q1+jtm+jm+nvsf2Fxbdk/tNZYiMY
ZNUvOK7rcB2QQR8uRbRRxX2cKBwb9ANvIsTu67avgugG9TKgIW5QlsjzzdaSiuT2/rWEoY1JTvvR
YvxVKFkZgKMfoUFsk3sdHLuWI8Reyd6dGYYwSwJUbynqnALrl5uGG5yOQ33pGm9lZ6fR0LDt/6GF
Wtd9gYqrXrbC3sBgX3WM+qf4Zs0S9fpTzF6pT62cx7akx8WMrz3BHf5Ttc/CAgxt8fPTyrKsWYwU
4BoFTEwVlfLTNLJ8J7R2OGQVIYMMy15+/OopOcrwIplsUQl7zAEGMngM6J0L5VXdVJ+l8LO+JxF6
ZLIjeEnpObn8ROtK8qEdPiUp33AFUMzLHCrNmqYZwkjl/apMkcxlo52Mied7UxnwKNzxO5w2akCJ
P33CU5HY2/fDtzAeAWglYgvI71pY5lmSDtbwnNNSxnXYOZLujjC5cYqI+5TvmZGOYlPzF9H+hf2/
DlzJnAGe9PtevNJoq4wfHuyRWhx9hZjvC42QhEeqxxKEcsx65ggpy/Nswk7/6leZDcsKBRgLLLW9
a6hDCh5Bmq4kdCbjKIzTqO1i8yMl2DnfoOdGrqA9mNF6GRTvFc4NiljATQsTTfnEe2nNYavPjC2p
yW0/Wc7E82pk0K/YWcE/kUyMBUwF3uPqTZgM4b6mBPyD96elB1nfC4QJ2KE7VITBA0+YNjxVbZ8l
1KI8AoQ30ExXFczuo86LERuuNX+dP1p+qOd5XL3HRZkENw0bmErhMlDhxCwWR/82lPci1ilgv6z0
rOTE2M5j1nXc7pCYYP5N4SO3/m7QPpUenmG6Mr5lRM0wVprxHGFezJOPIPuO7Kue78SH3yxteJVM
kOGzCZy0jAOUFCk5IkOVz5PCshqCBcgE37jJzUzNQqeVcEHTGXvqvu+CXQdKLuKsJZlGQZA4K+tn
v2Ljt6tW3oyaK0E0y585estRXHU8ARGKfzVz0mwv4c6C2iCW6reqbhTauMQ7x8h/M+lM35ii0pZm
UNm/sl2x8x4z6gJEfKwazjYIsp68U9JTCQT/gL9kfjbBNZlkosAAbqLjArFE/lTbp641dkt/2k/y
Qel+SulGHHGoHvhYUWC34xrHx6L6kub9R4d2lsEfo82WB8HCsqaHK6v8l3qO0VPh+L/S4PTih+Fx
4rk6AAdNoeeiwwmUf0VpLwwkNy0DCPERq8syYK7wSLgikJ67GAiUo8gAgj1GDQ1N8TSl9w7EQuLf
rPqCTYxBpN69wSeu/Wdsmgw4aSDazYCyQemhNOCC8+2Vz++MTHA+Ax0JJ3enfZn1PWv50ZNjFx9B
g/U4xxNvp5V/ODoN+dsaV4IoXRxeausqEinck8c3+TO0Z1CNXffswNIO9ttAWSapn6FarI3kOmK0
a1DlBvwoBEUsY0Zbykzgm+WK7DHtCDfPSvbXeZQ5svpovM3MhjIdMX2MzDJrdIst1Wt+yAbX1rF3
pGcVpoy5EdWO1DNO8L0Z7wNxYm+Eh++7JEds0lgTE/MyKRc6QEMc8/bYk5qd7uJiJRmOj/dX3uM1
FPlnzSAzth6BfrfaP6AOhXkZ8jvyRA6DMj1wJVcRr7EzVpTPl7bkv2HTCt2HwFvYr6u63GTBoeQ9
r9N0Fag3gbYcxuB8ERXBZmzuWXNHrw6k81CW2+aLa5VzSNI+8+bqB3Q1i0SBwLxCG5Kat264MsS3
JsD1t1Q9ckX1L0NFtfcOgmpZ3lkxs9JghRlyh+XkZXDaEJqA3bzZIHoSBLKoty6/K59pfGvabtm8
Z2w6ZT5VkkBeisXd2hJ7KMeOQmYXxzEq+zC8oyDK+fsyymE/jr7Xuuv0ZnPeQ41QO8bNqqIuT6Ae
Zba2x3rHg/0yDrK9zspzi2w+9O9eu/WUVWbuk6a5gCxbhUyMQh8eIkxhQsBadNwqi+E1Vu1SMJCa
3FmXPz4r00dqfcPLLCeUPW5cOVxIReuEj87q7nBTV4xmsontWnQCgQt3zut+4T7UFckoIbpBAra0
ozRd9Ra4WHqT2+sAd9Pb68l3DPAkGX5z/RIX3NGMkirXQkADkJdE04qFaHeJg5c3fjRI2DmQPsLg
txKITK09YLuCuGJ7WJWFvZYo/aQXJYI1X5VYfCGmphQuMosdSkH89DkSG8ywbLzT7s3vt8kzCNHE
CgGg7Ir6iOZYQjKLPmyA+YraptLfR7gdHcpe2/4dst3EFsPyfnr5Q1VHx4cOb7QvGuWxALFpIS+B
DhWgxRAMoZKQczXaSbrTPQyYpPi4gx0OIYa2RbLici8g2KH4VZjmW2TuOv30zbhe734UFBUD4dtM
Wg+xssuMQ0l5OOiPPt6P0mbgC1JHyGAKG5Bc33LMTHp8jTPG4MqSdw9UvMbfLmjee+L+moaC1oQC
dRfasWBdVV2l6QjOaElTjbGEUzALXAN0Czwlsr492en4DGaxtHAiUMV1ceSRy9gbMvbJzd+UMosp
AmSj2uAK6b9r8zwkJ0FSVxsVHN2k5wA4Vr9GEwYK4/cGxVx6VIuFSeU1ooZFmlCuecBFdNLlrU/v
TzAlTTn0hHLBzKc2PpVHGP1D1y3JTqQvZf9Dq15l9CuAIcuE0k7zAlBtnkW5s+G5Fm8qNzLm/mYv
hgtfMkQFYZ9m0knPvp64cRr+khFcynS4+ik0WJ17FcEIIHN7Y9ToORELbjpQWDAP5b2nE7SHGg0v
CmooTnvmC7PkAt0/50vBe5AMSA+6JxaVVRXfY2NyjY6kkKF5qMY3RjZ30nEjgYX1l5K4CXTQIm8W
owSQf0DKxq/NVMH2nz+OeXmYeoiq8w8TMQPZSZfSKpY5DOuOcHRSb1pdXgv1nlYfkVRt9eaJN7sK
X16mc2ehNjWvnflqQxyczKS07j4yj00oo1tPWU/IBZTo1NZ/JBs6NaI6lcIAleDgjxstEmixg0tJ
ennFx28zOARNGtRLCUhFgTBRUJ7F+mecbtv8UlVHH+tBCJlYi7JHgvXfxnxXKq7kXRL0j1rqhBTg
NoydkajuRDWYK83yZkYt4jmAVyfmctkDlCPvfhU06kLAVWk7YhDdkr2bTFosOtIOEhKWMHfy/kay
1YIvGxocq0I2tvWhIVQrqe8p8RI+p6Klu4PvRsxsgQEvetaNOB7gJRGhg37FYg89RQZ7LBZDGP96
4nCBetI/bIiU2nYTCVWeYxGkUDLBiBrOMHocvE1L0aOjYMyikYVll/F6FD+hYVB2qOhf0C2ObjWy
KjEmnC9MXFY4KzO2fGIMUS3i8Mc6xQh1gKFg4IG1qX5USKSA13mEjtjInAh5Vza8ExqzmaLbELJX
5eKI0f9gMEBcjXVM1Zeqgi2fPDRhtm+wQc/IzHZCsxFgJuhb62/Fg3dQ1fGCdUUUbVMCUEbbrWdT
/sMff1vrisEKd+XVqzgH2dzCJhPZ1ZZekveVWgc4i8thfHTeNVFeonxVQPPoDqZTlp2C6FNVrwXp
lT4vXMWtNw6sIFmuUI5AKBjhYwWcP8wMSzXlyn3HM72MlDc5uYvmc4o+FPtYs0YbraeMWoeVZ8Sq
Wy+9pQ/ic6Eyp1Y5HwPuLQIj2R8ycpkm65QO5Tpg6hXWx9l/X8iouKrfOLLu46ySDYhlTMN/dkHN
CJ8wo6uGlrColLNM+Ix17ZN20ffzDQbWAzxn3JwDq9iTOWoHHxFieVVDdygRzxTwO1AbdGm0SZgZ
dvjEyINbpgwaVdR9BvaLQtcAi8xfaP+U8fTbHfeMmjuDJDnsFUB0s4o2GiaY9C2l2BDowIWhIBf/
11WsyOrG58TWDnlfsrgt/xogcyZPBZgyLmqA6loIvqp0yrbaQPB2QoSKQ0dRE3pIMzd6dewjQWhb
fFeqfxGxjglpRFX1XjY+MUA3okL0ZtMPOy8rzqGI8epYC5nlVKnRvHajQxI145zPfP7R5w+jbp3R
NrgLMnbhho1idW6rgLaEDDDUXaHqfBENQNim+0u16FTryq+Emino/xeoLFtml5L1phlnsgtA0XDB
wAvRtQbh6YCPul0lqBGYmho2NjqXay9ocN+x+IiARqnhD84IoJrUTAH69K3Q9yqbAySpnrh65ofV
HUTEcduvRZ3syw+V2mZikZxjem1MfenHn2b3v1mLLG8JbM+RzO4SCWFXa0CMSWqJIzekcuulYOHR
9EyAAewaU2J/T2MuiE3KNM2w2BdORCAJij/WmodamXvDqzAuYW+zMwaMB0WvX9toaLp0mYp/ef4z
yTHO/wn+oFuxWa6Lb9SMJyn6CFCfSy+Lko76rLLcFo0v+s/QR1jEUnSrVDxm+6IBB6Tt5IbcJPUo
+18y++oClYq8ZEh3KTT9POrpM2NVRyMisl0L+j5BjjcpBInGBz0QcybCUkYTaGHbMfN/ZjG67fAH
YibGHFEhUGMcw15/hsxrJ0msO3lnGdo+zkwMVz2Vu8aXPZPBgAZQk1kVtMrhphj/iGibkPfAs8f/
UjffGrobkm1Z1e+AtmiMDof+HqkzgnXRaAzfdEJ9Nz6LuwDvz4qXgICf4J85XiiQVek9sjASMQKx
UMUk3aMoIT3IjzyOAI1Ra8HJndOdmAB46SHt32w1xphHaY4QRV3lPE01X4ISfpQW1wlx532GUNaC
FOpGyTfiZ7+9dcVVlID7+DsnSws5ABa5RWNihUerLdiYM49caQqY/VVvfyAniDJtpbERXfvew5IA
BqormfNbsjoXzvYiYrgFQyVgWcGRFVurDApVsI2VbaAbII+fg4f4DEInWyvWMT+CZ73Ej5Cbtatj
kSShkz9pBODP5G+I77ZB99nzad1Rv1b8U+lthHyRx31a7Ya/FFyfNUrLErnI3MuyZVPqC/mVqD+I
vjrkGRr0yzQh6WCv5iGpOdE0Rd1GwTDUMfgbQqYGzSnuf4ReAiLGOLA3VUKkFX7af3nBXnpmliVU
rL1bMdQS6QAibgU+EjOUqZsLH/NUIk+OaXXrWKGeIkc4hTGImrJ2RtD6HvaAmSLS6RvkbynSQF/O
t6b6CJHuD0m+mn+XlGFK3uBjiu4NhEB/XTbHsd1JFvOkbfrIpPfW/549BvyvRNClOZW3S+Fl1WBh
pjcpdJFy+ux+NB6BKz4dq7iZIdpJmOYVkY7KvAIEqaUBuVKxcozIkcjhu2LuPHqoVXL2HyPj6JiO
N/PL0xTPC11YpvUou6ih3ADLfYL3gDi7r5EmoOnabWMnuNSZNSkMY4NkyztFNqfOpLK8+Hm7RnSZ
8Gj4xOvtmeKOYj3nEwCPI5WqB6BzxrQUaG5GdofsEu5lx9tkcIzkkpCg6B9oIAh5mIXIGMV9wj07
5u24GwlhtdBkMsMcVjqD+wao5ltbrOG96PEaWhO2kZEFTLEZVVfV0G08JVzud7U85+qywNuTkSjj
RTHMnjtXaDuhivjmz+nq6CWzffVld2DRwg4Y3wvKDJsI6Fr7znGRFs3ZaLdVdm/QBAy/NbV2VXIZ
1e+EuS3oFokeSPQ5PeNfx4R9qCZuC1I7mvyYsMivObBl83+06Ki9Jvlc1+wp1LXq2we6aSZ0grNi
CtZChKuymtbo1XE3aIOEQuap0gLF0fsYdW5eXf2ELZK/LcjYitnOQupNZW896FQOZ1/Fst9zlQxM
dfC6NjeZtbMgs5gPUOUDE+R2shlPGRc/iu5vAm9bwwfH8U5EzqkbnEa/l4j8G+tpyRXl9yX2D014
NKkDVcmmwD4E2tluLrrJekXe29lzMJPVSCdtFC9NgbAqk7iNuRUnZJmDVkx8d4auDMkx1a6V9hew
lpCUZzGj7PudjeVRT79EmzKDyxBwH8lsJv860ujE+BU1KVjFV1oQ2gaTgXLpZMnXhIQ27Nvhex5v
SDJiCoOQdzNGxY4pneJdcvQQCXYqyfyxOSRGmsmqvletq4EVxgECyBzFDVQx8I1vkem2tb/Kgvie
k+OmXIbwGEwvRAOhPU/UG70im0ysfJPUUvujHa++fiqpwmHIu1O2gcWCmUnTceghVZ0Veh6+9ZRg
+feJGUfLi8dMHS+1T7Zq7EhG46Le7CARhEzBvYziGO8WKjNFRfIBx1r9+4+j81iu1Yii6BdRRW6Y
6uasGxSeJpRikzM08PVeeOYq2y8g6D5h77UN0DSx8nBvboxyF4Vs56Xc69FzqL4TVP9maVJSxBvP
YYOgvbUc5AaWVlfOXk6kADN/ms1HF1/0lMJ3jdNs10fnKbh59V0QB+HmqH7AghYXBmZQk1F40s62
rLi/pD3PkWCmI/H4jcxlSkxS8OaqU58jHUIQ5PgAxVCqx/ZNe/d9d+nLfzExnhXfiq0t0GkRz+ba
2DYXFQu/nC1FuM3EXkDdLQzzIDUW2A6NBd92fPWMRwKyAYrOutUmgp7bddoA7aoNZsgAJhHgCQaz
hlVvqrhmxfbj0Qjh0n8SiBb4WSctHlQeeI2rBDMDdxKa2xWgHReNqvvPBt8TDbvA3VfB2zAc7Er7
ZX9+z5ucVbSLz55LhNgHnVxUyVFAuNrW9QLOF+hfBTJ4jb+0iV9b34XJjxH961ihDWLcdWqf14om
tF8TtrnpTfYS1PIRvgvFYLAkcaLIIHJ3WfMRaxHmJ3+ZRs+l70EbdATSdCZUhttvPdPfzW9v+dEw
GyC2HK1yyXRsetE9Gm+9J7I6e5vYDZvJZ4ewpsTCk6GCsXPqDaQYaYDirfR/vf4UDx1bQkxsRsgK
x18h7vyMGMMFRnhsLXRlkgFfAPm37k9TO6IsAcjPRLzDWCEd8ssA0wQ+N5U1NAfl/t+tkgVILyYD
dynoBzsytbS8RlyPj6YZmk2F/sQ18alz8/bseSm7Ert5z2Em4Q8Ydh6xaKZhgyXA0THwx5jcp9Su
N+X06jLnpVyWjwlZjE86kGHCuaZERN4YM8e3TFxwvGmp1ewRwCxF426jCR4SZLuqFeil59nISzSB
6Q7FSjrEieL/Nvtlrd+dIVwRUEgr/zrw+ptMB3ti4ghDa91fCAzAOqJTnhCIHrOtyXL1hwmOcVoT
3MMgW5aDux6LFPuJGNfStT4cHK0pmyjvrhXMZNONwmqacXgkKO4DCRsTp087MH8Eb2wh+I88Pm2x
ox2jOmftinEl4DFjhluIlqOoqd81NGk11vAu2Ivui3tLIn4pMDCkOeltQn+N2H8BRcNVIVYTKfBo
zQNybDW7vOaTRbB09YazNhvb78qF7D8U0AwK7ElkDCKKTKJgqbWfow5ow7aOkq8z92b1sNylHDSF
k9EZYnrgla0qtQ5b5vPsKmKu856XpqjxiMtdywxdtZ9Z90xw0IVU8QWR2E8C07ePzMqpx3Puvs6Q
Bd0/pugI1BRg2u0WXorQrU1gPfmES9hIPaQfnl22G6L65j+8doW106ePvsDQyXyqztYtyXR+Mb5g
NGCtk88k41WE0CgwGFniRE5q/+BlBx18mVv5my6NLlXPrC3TPrx6NJ96gLXiM2Q9KvFiZgywYmth
gazVYkT1ebFOMKX7/dbNjz2KiiHbWXG39PiU9Wkr0W2PxUlDOuIzvDPBOOfqu6RzH9HYGD1Ob+Dg
XOb83e1VZ15g762nGoMvKQwC2nOdgr4u7i2c92B+vAO/RYIy3RkRcIwd8vFziSCdGPOn2Nf3sZ6R
IhMvcjPbpxPTFbSi6KeK7oXHsCPrDsYVlwnqAsuQGy07EnrDeA2OeVlNWGJmIme3jFLjWNXhpR5x
/2CT6aB0um67NRTTXyen5K2fCYjcmrOd10xvmRi2JQYRG1FjweLWbG8u16Nv0Oz2dPdVWBI3ppFS
/5eN6fhUd/0lCknDhCHn6z4t3AZm0dJvsiWdxUazqJLoRAP2RdRWfcd6LKSSdF4CrIVBwykaef3S
qKwj/f8jCZnWe5AdTh1kaoqopY/4Ie/KhUWbqmEpyMi+GTvItTDdXAskbOstNQtmO4YroEsdfGvL
0nYanW/HAfJqqU1n+l+KJjXgXY5t429iN8bdwbbVXnims2RnjvlmoWPhLizaAyt5j53yNaTJNFjs
tpnJzKJft1hxUF4+9f2vgN83VRTOYQUtgrm+dC+GipcDsu8UoQ4E5/XszGaOt7akYvdJ/WBs2mzf
Fe7KiR+Csb5GAmM6/jgRZF7re6zQfXw6HjiaDuK1FZ98VM2aSF8Gd/g3aieEfYOJ9tFLSXaDINlv
cr18JVEEWbtSOBlt+V2MyaGX/qyPXeZl+XDFoy0cyDgNYOxCQsKA8dNe/fpFeCdhFci3PvyaOKwB
z6GE091617JVVwexd8CV3XAPW2jtutcGjRVhKAms6+xFCXGIpL/NrAZZAKdaNl5Czf8ZqwhyHtLk
AUlMHeJcvHc+Zs2Cuhe4E8HApoNc0pytVPei15htO/uoFVsVB2zSUTZUoONIecC8izK/xakX0fbY
P7BaF0VM6zqLGrge4VDbTkyH+25a7wnTKTP56gSj9tj5JVuW7skAbMOyU2Lqi5ptMpKl14bEscb0
DxeD977rgC/g7ijk54SYN5DdyIamxl8OGiksb2aO5UZzlihG8PPn+Tez8qEiKzL7qX3v249mCReB
LYZa2iwTWRWwr/VXBcO1EQubalBU40BzO42QkUsnan7WWw21r8XHYzGmKFR+S+esz4ByjZy9Xr2W
HJVVzxl8YY2ps34LrTtI+co/lg6VS/3i4w6K6V7Cg9UhjCEMoLCZP/+LsYdbMiB+hD6Y7XfUSdZh
J1/MW+1ZX6RQPf+O1Vdtg1SVz1mCGFhhBea8nmMxihFMdQcehCAgg0ndINZw7mn3YzpfIBpV5K2U
ad01+BgTAioY3cuebW2GX83lXg4ykJ5BtJ3YZofz8pcXo+FnVoP00yP9JcAU0Jk6VHWFsNfexsSO
aZU4TlG8h1dIqNj8cZPtDfb1kjUEfwQclTGaehvHnvRBnHGV+LJfG7PEFlEOe3brt7G6JxyjlV+v
psL71ydDxjhLbKj8CIJLWLJC7iQCzYUzjUbVd65DyLCAwe8kUAXxMpoYZYfw1rBd53/kvfwieWoX
tXDAea+ZyGKY33sQiOoWwLn+btMXNuZSofZ2KrKzc9g595ockgarYYkRqWp7uJfiqcy/JgdXK+Pd
xvJxu5GKVjZrF++CyKDre/sYB6LBemjIqnWNJ1rP6t3oxLSs0UpjsV2ah3S8BrI9NMQpZ7V+srBn
2EW6yJxTkGbbiIh0yHwfVt/uM88CgtERjbpP5hw651bqJqtAdKkMaMw++9PYKia6xs0DDT2bk4UP
Dd9Z5SDyQo5k4ohRjB2jxN4qme/qHv28NW4yJJNkxqwS6j0XSaPpRZuygaxVVx9jL95Sd0Sk9V0w
gTQA14rAXMTtv6ywTrHD+pnDKvXbG3HlS4utd1ebrD2nM0C3p4gBRaXDQlDFeVbFJwD2CgYO4Opu
ED8IwXl4Dk1yyzaxNZZcpoQGWwfT69ZgBerieTC7OXPkZ85OHqhna/02xN2zQc2TT4Kirt3Uvrsj
jfvJTquXNlT0FW9490CvpitB1VJU1cqw+91IceK3AeS011lqplEVesQtmlR3Pba1pJQ75Y4HW/c2
ZZ9vqrnrgVlHOU9CDPkBHl8HO3LSiWMQ63miv9NtoUrR1zHCQl1Fj0i+ysy4OD4yYGZ67UjC0jVF
C1BRH2bjLdCJycFDhc9152vgzji7Rg60GNdfHpivJjZb9hNRR/Yn+zKTKFjC/dZ5UqyD/3mhzoqi
lw+939glCouA+NypuMQMtux65fGJldpnlz3bbgw0mi0V+aYqAgyCM3DUz1XDOLDO/oZkWpc0S60R
HPww2nhpflF1vq+AM3g8bskBUYI5yut3FKd0A+2Nhx+jkbIRzfXddLOLY29TgngRu2uKKg0KmddQ
K+b+uZXBKRDJRXTeMh3o20hErDC7su2Jk3ozVNY6JrEwNeO1jWjVT/S1aYi9jMCo0QbrDAQMbhJM
8EI3T8Bmi+ZhU0j4L3GEfTRwkRCR41DS9NT8MX9Y5nhmtFD48BtkW6wQF0NVXBROTQmQJw9Ia2Br
GNisBiiKBduNncvyoCwHtIL492nXdaETV1Js8mbvoWdNMVmVMLMc3O5APqAcbwK4NK6Ax5K/hTSo
UZ1w1TMq4n7Ky+TgkUolanmikERRF5wjzC52n6/CiH2VJrfGKLZNW65K6nJA+8h1m1sbaC817tuW
rcCAAXpiVDJmnMVBt2LRr3pmIXoIZ85YBfBT9FzxDbOVXVn8GyLBFsJKt6HNXEUF+5KsI9eF1MQf
yrWxkr26LfkNSD95BonBN4LvrkRH7mFGtb+D6oP8wCB+M5g45FJf+qAYcuBSfrGlMtpEwfTmu2Rb
hYq7M1tKrN6O9VUDCgvZ5iv9keXLREfnB5+wt6uFmigOA/d5cjRGBMTSOMB/UHDMWhExMuTKwXFZ
gIh9te4YvAa9/NeStJlk6Bqzmk8BqTNsiAD4R42wArnB1p4QsqeUYvh17Dg9OK7/Y9lfSUFVLbW7
b7knZQwbZQ2Y043VSOk/hNpD8wmlaNtTG/x1408WLVsux1jO9ZFxEL4GA+2jcV7iyV9J/Ve5v5oT
3HT6i3le31R/lqsWEpnEkOrMY6195dHnpPUKBN/SwmmiMyfI+Kua1tWESz5kbI5pJxOOCGy8Gjtc
qG5A9jp0cQ30YfZ9WH/sCqgm0qR62tIMPdzQxxCGdZcpceOndPLBMmmAVnhqehfInXpMo50RnUac
MGU4bEKNwWZl7w2r3ZVpeHDYqw71i92cu4HNj84YMAhsHNmsUbE7uJCG8FidceBtDV1DuuFfYQXC
2MZcSSmOomGb2f1Rsjv2EjwLEcZZ08NMlJOPEuwEWg9DRzLa5fxPabOq0/pzGoedYLLi9dXGndCk
iY7rgqc9kqsACAEY+nHsq1fhpfvYm67SZIYmop2NDbyAwNzrzCun6NCjm9ZHolZdkAxusoHDvBmG
N+mND4o+JqT6KvGh1VpIIewCDkTk5OgXUhzo3t6HNaNjfpdYMLuA7IyiBrM4MAiSqFJZziJINhMD
6H1zG91zR8+cktKrB/lfAzX9qYitq2TJ1xFc0jDpTKdqk5f6c4LEofNNIlG/I/nClnwjNOwSkB2b
qkb9O+8eYM30LjQ561DzX2sN1lFwYqw5Dy0rF5szQiHyVQOUldBAUp6cmzJ68NGfxyl885yEe8J0
88VgvBpM5c3qlWHTVhSAVxFEleyoMsRaWvVTEPhDmPMWcO/vWG7gb69DRH5h+49OkOpVPlHoYyxC
ZnpRIaW25aKIyUEZ4anFZZRCu4/FoTC+K7mruRt55w7O6D0M0thr4NDZwBOYowzpEoJpOvT+8NMm
DOyxtyVks4RkUhqSUxJ870jd4jkfbRltCjbDY4GzdWCxZDzNcTiN4DZCzxfG1U8+kN3p0nSlTboe
8R3oDKn7kHqE48cDJme4f4rxkTbKUwAXoYZ0UEbGXTdmiictNdA4x74jy8VTmixMMPNtR3eKlsBB
HxzrPw6CL6nrWC0rrB3wV23redDrzTyFzU2325B3O7uxwNZJ2BePoX3T8dZG8ICCcW9U1Ls6l30J
u4XN5jHkS60q55VkkBdEnNegxZvjZvOhHUHTi440Os8ihoXH4q+1loJCVSO0hxXZk6EztzIZGeQM
N4PQ2uiacRo4j6MRTKQSf1E+r3D5xRwsEDZrZ2AZ/yQzgQFhX+2gb4e8M2rrIStulc98KRx3MetX
HxNvFud7abOZa2t2zdmiJRqswXGgudUuM0jmw2M6KnrrUHybuXqtOW4yzaTgstG/WeI1rRA4Ul8X
iZxZLyzAqoMlbzmck1z2z+lkr7wmfJdAHb0iPQxZc+vZGOhjutNq3rY5/6FCL2MlL/wy90Z8VtNw
CmvBQKhcANhfFYpPtSVyCh6fOYwrxfbfnA1CwnuzQxrXodzngCKqFHmK5f+2qROhWe2A7YgbEYQR
njYjyF5rjhuiCBCUR9PRTsD68QwLqRP8la9K5Z86vGL61D9CCu9pxDeVgP8pgeQVaz6ZnRgkvoV2
2hBdT8HO9Ntw9bVuvbY2FZwh8R+kvBBug17OrPW3uL5iNPMTd1eqAr06JWFqpBdSHJ5t9VWmr6qf
DpXN+Vg5R9/SuXu+5jAXByhfaS+NAcsfWGe99Q/TMO5EWQGT842VahkrhVj2Ze+TFYBOUW+hEmXn
FsqCn/rYHiibq+pu5gha8mijE7HXJEgjPOanbXewhMsVIkky6SjUaBocFKtBnz/K0d26OoJfFwBR
5ezD7FUPkKLMKSJEIXTCvxfgkio14iGYF301FkQmUii4pOWsE/OkJvdV1u22saxzH3kbi52jk4cL
Qy/3lRjWdt0esrZABoTEjJHlXxVkB1XxHs6XoGrwDqdrm1Ara2QhIty1KutXlXzK7GtqgZtUxRrA
N8cQW6a8X1uT3Ge62kXJ9ByU5cpH98wWiMl3srAnbF84m63paDEDCzqx4mJG35TBNiLm0vhofbLV
/aUHnbTSxdls2JMk+rZDrpKlpyjgMpE9+b0/vBQYekjPg2I8TLRQ0BlJd+cOds4yBlMJyb2Xzk75
sBRZwhQQQypDoM1hbDgmJmesunns/BXZLGEUbUyyljBL2GLuGmaXK6zp/JKFJSsRFoAhabZ6oXCX
+SeQNG1fXAPEg9y197HplirHTuBIdiOUvjXAoEn7yuhKTWSYtqyOaeht4tj9lgrNht5sDXviQFx5
8X3uQWK9eaffYo2QsmzrUJJ8lCjjBsTek672ZVQjMf6VLYp8gVdzliK0aF+Msr9kOvYUQ79Ywts4
dYmTa9gPDsj9JCQJgu23JoxT7Qe7wBIrp29umuFinIPcwURVjBJD2tklGXzyNp0B1u5fbvSrtOQw
RamYMjHsDSy1xVY2KGEpuZ2q/srUR41EOvc/HUbbXTE9/In1tig2hMeR4pymHwk3chiNmHKG8BAq
BrRx++W64b1k/b5M3Q6LT8AC3jbUbENKMEDrzqvoL16Zn6SfLIbsLmZLPaZELzrqVbrPcAj3bICA
IDBh41tTivPRvc+kkxzOXxJvi+o9neKDaK82BJkoGU+YPTYVngbfHS5pPGHpxAmAaNyyFabvZhEP
lH8zWEB5/0okA1anHuOYHYQy7yYxW7osX+2QGdngrlr0QE+jDk8QqKurUENSWAZONjv+p1sYTsA0
spshKrSM5a9WBSz7FHOi+NtoCso/xUvXdQ7YnHh4R2VHGpJkLtREHsMOuw6IoQo2cUSQEmmWAnhF
USYbHS3KVJ2rMb9aBhlXqE/yOHv2TTgE4pTICHxVkxF/l2gUI/axjH5kLuhmEfWFbGkqJ10zwdsP
OCT7ApBLZbyFGVPMsZnVxkAwIN7aSUYIBlL+4aezmaZDq1vpQbfXR5fpT7lJRokhHhB4a56qBr+Q
XywDJU10NFRpk38K8/5mIwGOOdo0vT1Lz72WSXQW+rg2E2er8o77s8NhIYivuTjFyxQ8ayPlzCAu
rWdg/cdFkJXXuLAOY9jsPNxbExrjxtSeNU9glWQwTNSl1XeXBOJ0HcLk9yd/N0pkjRZg63nmTPZC
omHBpJvS6u4kIStHMy0QSB7EaC7q7JAM+qLu3/203UiHKxJ6nBL1oiUVMeIY4vdjyYSIO0wPsxG9
KnXIvuaG+nxGfBscXXKTdNnO0ZyzxmWtpOStJ+ocjFSUAZQkI8gZ6AxnvTqXfGyh59UZTKKVGCYK
vNBZNNmsJUc7Z8WMF1vM7BzghtxV+s9IaITJXi2N9Z0PBSUBWAx/hvRua9eZ47bS+CUzE5MF+jMH
/kUgAPaOIegvdQ2FJ69F0/0hwts2kfMSVlHDdIFeDFMu+lSFwhFqb2cWr94c6x0j1uyQUcVzH4x7
qfXVhcoPrQXmMsfn7OKxfqb0ac3sdtHYa6SG/WFq7bEPgodWNL8cJZexds5jXPzZAlVQjjZTp1d0
JwhSCXvTgoz43vNNBj0mw8qOvjHjhgClCtpWTNzbXmTxQXdfxSzAbjLsj2bgHrqkBLDr4VwMq/CF
QfJSFhJvFrDgJ+60p67EOBR99MZ7Pd6rctr0QcKejqBUVezm6CZ6yifLCtdCjL+trDn1KFWruiLS
Eyq6kVMdc5/0kNAhkaOBaegBp4iwmTjbGWX6qMWbafHG1BQPli0AKsNHCqAyCSQiQ0NCraJz1Ty2
4VHt3RINUJ4Z73vOqhG2g1DyYKfWOSNwB0yTjZqdP3kEiK+X1b+xNF9tnzhs2n0tE7u0tUGQwK4M
DGeTedqWAeaCGnvrQKWKPX2jUQgz3lsrUz3i3JzXezgYMHRx4mpps4/ikQWGy7ApX7aSfWba3hsW
fOuQLz9Xaj1ylEqkB2NjnxuA+K0oPrtW7Q2XVjtzllNanjK4eRbL31z7C4pHQhQe41l82ph0zJyY
3wmBD7FHNF8MDHHz26g9tRZsI27OPMbRWcaPjhwfpygIa833Sai2XvWlqPO7Zlr0/d2ltqFbwVmO
8K1NbiX+LTypgGhevWJ4Lya0QIrIc+dO1/uvwNMXGebGwpqspSXTngbuMe4eCVeS+1qbgQp0WH10
lC1SsngWfiwVoM7AJg/MbY+NLG9JrO5ubty0HOrwZAElAfeou48hVZ+O7LbluPWwR1a1tiw7akCH
9A0t+Fc27mJiN+sxcNAVZk/GVPFoIEsY+Um3BtOG9CfSPGKRZp+AHv0QRH7rR/znneG9qLL/aOCW
PYXNDEg3DrA4aZUkXKMpt24IZ28iRhKvDTj6HEoUA71aabngqzzcW/pHhUM65QFm+GELY4D5NuHB
qcrnxk32BulGpgi+IcAfWcTD/ZU3H3NIZ/PTzNW1ssRzZRG3QqaRiagahciVi2FgksVES0P5GmWX
zCluBnO9eGw0JuXBxq6Lg5OT9lnSHhZIo5GZOJr/UVtoq3X9obXGybNwsCnZEnAUbSw0MZNln+3c
28gw3jQ+UiLkOo6i0orNBxB/SEawyZjYnAedyWbucjh0IbsPPaKGgHljNvU9ruy1oXsvRUVj0ybD
uu4kNaKNqoyslcz58FEE4O36jShPiB+5ul3oYqIdcT/DXM9iw6FWQMIiNcLeAwDVcs4d6iJ9Tt6G
NkJtRPtXtC9GI59tv78rmlAGmqAXTcBwQ4GMHXIaz37TAGlqGdzRC18yhCB6EjLFbI4+P+pSy6an
wScQz5MF3WG6Mdp25VLTNrF2ZWpBRGAPWxgr4KjeioaeGWN4T4MfmT2QJcq+xOFQbOOQnkW90Wv+
0qHiE0JhVpUMxyqI+SjkmTwyoxf2a8W6IsV3mQ7Nj9mz+zTJUammxZCiJJfD0WTXqcEv5uHQLGe7
MRzWbu6vdNvBYyhWoe8RTA2sAsqsQbuCSHo5QQDQOnPp4v0RUF5tpCou464uEnfVp/0y8+ZYMLQq
pf9eWOACKTvcpmH/VH9yw7qLLPR2nVHRX+AUjwY/xr8+I6lpi2eQdiP1e5+i2S3dM048wm8D/GQF
YIy/poORlb/nbUnJZh1rezw0pXsom+lcZuk165NNkMEdM2t7F1mPEBaQ1SKEdRlcIEG32cYuxtpE
oCBMd8tk5LkJrUUxzxn98sTC+zctweAKsFtFRDJcNnUnlJxo7LP4XIUg1HMCAFLNY0+F8LXg7FxN
jX0XnLNhUCCrLPGMYknGcJfFEKoK1NCxqA9a3V77ojkTdLcuKSWARlnvZYpcoow7NvRasihqDz+u
C1/DXBV9RZ9q5XdXMW1V5YWp2Bm/C0YB47U2Ox1NFse66Oiditill8w+W8stybjw2Nfq1d7R+rdi
zL/8WC2n3D20VnRjxM1MCTwLCZPAfeUa9/t377O2byvCGBs+Q8za/IOAiOCI4t0sp73skt9cZoSZ
aYcEbbpTurwK0dXukf7zL1leMJFqm2BtCEZFmTw4lESxhyyx0lhAhAzfG3yJHJDEjJhQ3SaygpuE
hZOOJU2GlLQepViBK9uogq8uy4/o+7c1OQbSQg5rhr96op5LE/BvoU0bI0HB7I/2I/TMz94Bnxkj
5xop08JeoFKkkgY1PtbMY8iREpPrPw0dk84cVkzudPHS06edshQR1JjKnIZFgw+fGD9PgFWtavOz
GZQnd8j+EtGT9Q0+tpDlKjFbgv2cap0r4sW0eJ8RS8x1U+ypU3E1IP0wvF1OT+PW/1K0gc0kL7UO
31pAwmK+ZaSk1qf+whbxo0r0DUG/FPjQnm3SuqumfrA6XJkwvAlXwpUU6s8Zu8TJ7paagTzIcM+m
Tn1ZjFhKzGrHw0NEpq3U7IxKumbNeOmgJvMcRMhlKFjrvD+ZunUvIg78LD+Fib/Ocv0v0dD1VKiB
PJeQdbORuMLLtQ/NEMkNXlGD3Ro1ivLQEQk0qkyzTERs6dVBWPY0sg/NBIs2pnkIEPHeT9NjEJAD
G6lhxNe99UR1PSCUMuLoIATrqITNn25UCIqHe1S359i/G2a6k3p/iCL7m7ywVeHGh1LnQq70k9my
+rYIshLo44BTyjJYDF75L/TDRyVHVGnOMfHZ048s1Im9RXMCoABxuJ2/Z2J6zI+qUMDf9GLNZ4A9
FmsPa6uE0aWUA0Zb+VcHgBZKrbh0Wn8JMVlqPldEbJ0cKM5xP23i0KeDMTG9hH99AW7btC0Lg99A
zYYWJyzOg+Y8GvZYWseyxMRZOHiQR9BQPBVpyqzbo0/qTfQIFFqg18zDaOgbq0MxNBIAZ3OThK1z
7caEawpYyqDfCOl9yntnyd5866aktFEnP+VEdeZGBzCdKgYFed8Zb4GPQJ99MhHVPl473EqQhjO3
PusOg40Cs1vg0N8O1OmYrolSbJ1lWGJGGaPs2OgYoVsHdV7bY4TMZwFsE+4nT7xkMYF2WDRnjxMi
lV2Dw6fWjffKGB6dOytXimCj+9OqV/2HcDV+73AjRHhO4e2iWzSWNa4ueD03rWP53rj2PQ+qbTvB
3zLk3u2a68RzLxxUKRkw6NAOkWh8ew7oq2i8O5ZH3WXmLPbSl65k5Or6lGzqkvoNJ2B+7ejVXMBw
VpDfOxk/dDfcj930kk0aiyj8N2Vyz8AmFDbwC1bXbGEYKYOt0wHeEzeHnRMAA9YRJXcEE9LgwpJB
n9XfHOz+dF1rT85U92Lrxc7KUunJITTa9IHm6Z3/4dGDaBzyYef4EOBQaQ7qu/HeODPejaC7Gx4D
YgJCHONuT+4iKujClXbrgCKNlKaOW189HExubr67o/8cMnLLCAWv6FJQAOzM+gpmFvtEvbLslwR8
ClcPnCrWRWgDzVE7TwNiip43pszES8TyyMWa4trVLxKtt1DE+DZfHGVecen8WpzERXRnW32uYmfn
DHD9o39OyveJHKRwuHkryMG2OhoZ+pcobw6GNZwIMcRd+mIbKRvOCH1Z4nbHWMwxL6jEZUSeAOll
vs6w3UYEWoxfVcAGCG+rBa1FwxTIBvh5GHmphLsYilfNaXDdpfTS4OIqc9ebwU5qPwV8wLYttqML
FN3sGopVKBBTw0+3hdXWey9V8T4kPCI5vkY96mimpAYgliIlQRlz6WAz2CpCckYIbhq5xbsJR52f
QSeCF5LkgDBARc+7hulfFCP3CNxfx+CszAFYJaACCRQEjO7ZuMH0z5puWOFxT9RI7HR3LBJQ461/
wvB4DpT7YXEtlMp896r8qYbjoLz4ZTRs0tq/VV28CAngWrWwMpEDsysy8n6j4XMS0dGYehxIWMks
HwVEkhbMTNN9YWiMqPyZLrYqCcbyUgJBXMJhhvgU6yAjtFrfam4HapFVRkRQ6BBAgpqoVOFSX+Ia
NZrjRVclm7MjkZAanUM6ckc0Jzt4djCoWjZm1Bwi3LXC/p7mZYvrXvBtUJ99VYP7k3jtZSrmMTUK
gzR0fDoivE4V8xSlvkfEzZMg4jzS7Gvp1WzTx2UAGcJiTQJjumH3auENaqvopylzpJL8yP1uPJO6
sR6QqzHt341Ir9uI5AReEb313kDFv2s1uVj4wgrknZnjL/wepGrecF9ko3ucerS2bc6evs03qKf0
ZT2yOonZROeIuJ9qq8jxb4CZTrKI8zAHeQO7XdO+UjkiPfSDrRi7rR61B1/nYDY10qOzabhoQwru
qKFSy741z9WPecnGzFWYgYscvWgiyQ/s/YbMwRLrht5M761u3eq02ZUdDlqTArdu/jBt3MKSNSsz
d4KefLQ8ad0Tw1D4yFn6DZZQPFOp+WuPGNZGoX3UKOIpAd3saX45PPocFA/IFgZgInnPcNOwmB9w
TN6mvCE2UBwRleA/CKNLPSPFjIoNmK7Odl/erI5RO2MB0A7tQQ2QQ1Rm7rlt6FNGRNTKZc+gzOQM
dEwAkADdPmXTl1aUFzP3bmXMYL6q+DOj/rvGWXk0Zb61S8KtRXO1nXCvkaXutMlrA5JBYSXKiFpD
GuD/c5iG1ZTsjdIAfkX0yZ4NGTh1XaxmOO/J9pujGgyYb1bLc48r6ACjXu6mFBG6Jgpk+dYp0rO7
L6tPH5W8EjqmCAtPHRguF4AXcVquRXZwGtFkGOkPGOLllPx5DT9SzdsDKLsNKv9kevBMEMQ2Trmc
+/gbJpK17oSN3AywHzskRtvcJz6Liih1djGX95PyP20gzQ6kghqTlnDKH9c23rtk2jOJvDpDuZFt
+Ci9ae2bA4mqGvMu2XvY0+Q+SXUqIg2nOogqwkQWQdw+nKq5W052qQoglFSrqFIILUY5Fk9EsWMK
GNB7+FyfiWl/xL1cVqlzj2uUzyOVwggWKk4UyjqUqYNBdp5H9qGBRdQzq4cZ+S+pCZ3aK/2HrVv/
kXYmy3Uj2Zb9lbQcP1jBHQ64o6xeDXh79j0lTmAUJaHve3x9LWRNUpSMsqyKQZpFRIZwATi8OWfv
tZ+IePgxUuqYWgM5FVqEjk5APC69eYBjZvrzxrVPEx9/mOWXYdVc0ZraGRufq7aux8BsjMB9bnfH
IIZ7lzB/s7HGksox2lNfMgXspJsJR2OSr4KcArSLkRvNnfBiiHgJtmkHAmJQkcduBce0jC6knd7M
UrykBfFwrdgTfwCRasUhgnF1NFVgD5lBNTTXfo9RFXxgLJLtqG8EPMSJ+o8r1yAGu7nr/fLAkr+P
Ju/UOOej6wpAI5m68gTEtiK6JTp63gxkVXVFv5dTRqYWVU2UqWJGg+aiwB2nhkyJOdnPjksATbub
svrSSWl7c5sktEa3fQbLMnDsHebPlAgvGJdy4uQQjiC0l37FdhGCllNjXkYwMLVN4ZP9yozgfC6t
RweFzyySy6YFW1yEiC0s9oIV2cguJ8CtnKH3pdZyPjTi3k2WUyFI3pkFaps2bYjJdN+H3lx3Tf84
CRCsbWF/la3zxeScA+sVEj6iLPVKPF9+mzKlVii+p7g8tsWyb0oatjLOjwFmwikP1X5svGWbR9FT
ZySON6Z5CachmJ6SOXtyWvJE6NUzCRlrpc0wS7Vlf3Ij53VMOJOB/L2J2ZXvxejvFyYiz1LsAiA6
UZcodyX+grNWpN/K0Hv/V5VfLl9ih8zYcLF+hr73WNl+uystrKXEYJ5MNl0Q03eVxsubsQNELot5
Mjle9a6JzslXPUyQSVn5MEFNUM7KSL/0Zn6tlvCOGt8hIzWyHvtjxFkNYWX/AOkoAGMabPuimGDR
wzyyMS2XTnWvvPzJygdW9Hl6FZ3OjmvS/NCMNqqr8RQ2TKajWc/WCdKObqKmBbmYzgul3DzNMSna
FZq5lV5XLJtKBrtOjY9lnmAeT2BFDB19J1VgKIxy55498ZozVz3knkvfFjlT61zEo3kZZiyOQZqO
a7Qac1snHpq24wVGsMSqsLjyUnOtstHdsKEgqmMaaVbM+GRAa9o2HVo9cIpIVhNs7Yj7yC+ay9EA
GefK76NDb7c23rM30J8UI/vXjpP+meWXzzkMCn+EKNBOPATbspq9IJ3VTzPCkMfuu5Vjxx5xwADo
AWRj+vobKpHH2J7V1qonKI7y3hrG1yKp0IAJztsqjI7hmFJMKi6aCNlFjMp9IaMwv+mD+l0ptjCp
xPntl+NVK9yvDNRv7HJbGj81aCR+GkcKXutkZhwILpDBKqb6BwnhMVa9vnaRwuOfyiyW/wwcmk4C
VGUxUCeZaQjOvT3Y400uIvbuUxDRO6SMHufgUoriUFDtjeP05wBqziLPK+97shjIDQKUaVc0mDTE
Z0MW91VYPpP8uHONf94O3xqqFwGFW+y0ccBoSV6B2NNtSmhSvoKYuQvJ5fYLzq8LU6/F6b3vW5o4
BcMkDPdFhYU5K6/sfn7TJKClugIw39Onu/GFfT21497uyxsrwb2C/ijkhfHnPPhtd2vX7hmk/Kqd
N+0g7uZ5uPD0CGX6DXLW1l6lGzSxF6nfVJhfEh98qDDFD2QLjAhvty5pE+dtJPJDjZaO1NHuW9PW
P9gU4/BzyGQZ8JPt+hhWZRu1xflUe7RHATIZv68vJtyct4NAYKJa8GTUlBBAABdvKm8+112W3Nde
XWEgLtFkZeSXhrfpAh4XnH9XUa0llMAjPLZf4R0TE0yHa8XjwBnZ/r1dBHiAS/kzX+h5pbA9Gsgo
QK7wHM33DpIzlFq0VnmklxOnGXNdrZL7V2YfOz/kAGeaL9647evrbrkW3So/4RDhHhOCz1NUShuw
ekNy0Jm1g2S6SYYHkP4RnXRJN6V+WvTJbb845lSXxC7k5c40xTYo38oQ/qi1lwC0J5KgdHgENrkV
ab4LWvgA/hbh8IgVmISfXt+a8a5HpdC+4sqkV0LX56wanzGlUoCMuz18tKq/AmnllCDejwvtuDU6
Y2X/M4YQvB4lHgFap1Hx4Mw0UFGprikJ1/lw4NCO5zdFFVKELyE07MBDj30/tTvTw0GD3bMAWoDn
U2Z4ZpFxxtdsGDPO+457NVdvMd6qKPA5bv60gE8SKEA56EeIl2gY8k2Cvs5z4htKm3yynPqZTTV9
Pp/h64TJJmlok1ssEx3frtVdZ8j+PByHMdeMsQmAREHNRtEX7ObbQG+LdMLu0mmgFZen2ud5QJ9+
jZzzznqhU08kmBVcOHcYR7d0r6m/k71K634j9SGHeKoiqMCYAsNTCdIcBk78MnvecWoQop3JV16P
qAlANrsSwSVHOLTwFxOVccUiSouPk1YZ36zN/7p+rkgOiOhM02Usiewt2R8SlgHonV7bKSt2sUKd
xH6FgzfuFhadYS08bwpUvnb+DNNZ8C0QWWaar1F0zjDuuwOVE5LP3OF8GvZofs4aOmjRmcVeqah+
rM+2vaiKS1esMK2y+lokJ6e7baGE9Ng3Yipcm3qiPVJtdHE1ZLeRmDZosMSPhoIu6APp3BByYfff
pgXNx3U73qXOXsmDG9oklB04ZJyJ75pDvEdRWOhj2ewHdDzJ2uVBopxe6+Ien5sPUJAjbQT3tSDw
ouWPfknRM3Tx+dqnx7yKfLZwn+vufq5/VClmkulHReqB4WDhU+8hWqzhFabVqUuuOZk12BICH+EB
KH3Ql0Vxpqi/cN5BdpJfJPN4L+AwlrF17nEowCHDMog54cLwi5aHOrsofKSkHBmAB9XcB3wCjV/Y
e8FMv6j7xsA4eG6xQVq7yj9Z/anp3vvsZmnvF+cC+wfyUL6KkN3bPbAn4hRyam5WvRUzc3AAe3SB
mZg9SgIoQH3QQKR6hPFHA7d4w9zQRs/siNc6+HIc1S4Ot1OJ4Pu4dIcpZCczoM4+Gyv7DJMKp1T0
7odVmEXXI/NYGxh9RUxdGfmi3MqWWv49DAgHevnwFiQPnr7IhcSvqI7FisxQBS6YfmfoXLbXQ/LV
yrLDskL5RX9GUAdaGdn+y9a6xvJy+s6tqwoOVO1fNevwo57ibUX507Hv4vLenr7ikcxxrKJEAMZ2
YFIn5CON3tL6WDtP1AVdJpJJMZZABKS3/N3W0/hfSoSOHOCwdqRXdgwhtrnMA/LXtzZtpYqTsjeY
vd+iRtkJFKbWmzsED7k89C5/ABa/WQG4ZteB647G01k8X880pTiG7doIEd0ALr16wG+7rW0cGIom
UkzWlCbD8eBOXyGR7AEGbAzut9BlA+Nxlrxt3Lsy3oX+IQHCsMg7ZzoNVD2WNamtfQpQyXZLw/p5
9Ky16fGVhTdK3yKzryf4gtVzq55LBF7WY56uNAk8DpvcVGd16HEM/gYNLR72CeBPr7vwWGNWohmx
sugdnCOED/JrpLWT8MEkkAjOjnMMZgU+vzl25XUsX2LqCRK2TJpd0xZDYXJuLbBM7ZueBXnqSbpS
26F7BxequospuqKBnZaolHb9iAA+pjmz6Rih+V2E7prlUfrfm+kymr+3zhvI1BptbkmlJZ0us/J+
HCXK2mOyOmGn83oGthddT31zF1aX1bhsSHQ7pAkwfViMwVUXv4TRdx9Pw5R8DfmsmLYGYBN2ddnL
A7CBIXpCz6NuEveWlBufOwcC5Jd7gb8w5Pk0zosjftrsZJat73zhCKugZssLe7qBLInmIJ/2c4ZH
5nZEETgyHfGJEW05py8ypFxI8tt0qwv2tDyR9FRzrCJVJGsh2Lw064JB5Zfa6FnK+C6DPXu8k0vU
UHSskOjM1/X4JCjHu98sDFpRT27pAwT8M6dZ4QUZwIbKvwvb22Leu+zYA8B18IOdLy3xTTTIG4nS
ExG5e47LJW8uGxSAFgBAYKR9d8ywJueLz7R+HomLzn1vrFdtnQbiMBLy7VxF52UnXlucMTbqxvYk
4u8CjEyf31nts7YcTryAa1wWD9wu9F4LvgpFcGbUnVryYS3Lf0lnwjaAZSbLUXtgoynSsnWOwq1Q
z0kJh+C8Me1udJ4zSyIuOxXel669rcgqsb8USGwCjucN4Wto0gaidOaVB3E5IYLELV9IElzu3Tjd
OtAtveDc4uOFFcRBbeuwwGT9dSDRRFHsYmrJ99JvDm0ByJ4RF9+v0gqGpwwdjAnHlSXVw3GkDIg9
vRqRNON1AHScn9ecyWX0lXi1MjvXADmT5D7xnyqBist+ksNasqJ6G/lErtzZIB5oo8MvONJHYuJ9
de0MmJaDiv+qiR+n/Iv2n/uGttDRoSlnmMjckXV3fHWppOeg97F2cNqp2FReeVmFAKnfEgq370yz
QYzIzADVcr7s54FuTHXoUrqhe9sPT60z72cqt5xKOep/KRmHzXQE2X5Y2vwwFtdKYR52rk3hHlsL
CLhz7BTCHWDzyVHpLytvP4Feh36s0V9EGu+QL25a1LC4cRfCFE1Jz7J/F+baxQKDPJ2CE6p5LL6s
fzikGqAHYNB682CFb53EsYUR048hcEw4gBsAhTivVzGUNz5rOE5jpI+yrO9LEb0GJOaYWjJ4VqMZ
2iZ0BALJuDGEINELDsoSf7w8a3v/ii4n8RbTuVVbD91AodzHzZGtfo3Yi09wLw4RyXMiRlkMJAUi
71cUuxz9cvigdgHetgxc5m5369LbsImBj1h6sjHbNd5qSiP6avLs6qpsSgmdMkDP4qeP6EMA8QKD
ym25ibV/7FZ5URFFD2iW6Zui9XBiHLC+PsxwGvCdtxe2C5RuWrkHFg3jTR04BzfQh8wEBJoFyQ/0
XfdVyQAyXRaeerd+nGukbj5V4dvebYOTjOACz6FPoH015Vsr7quXpKsxbM3Q2RG3zuy1/D7+Nvn/
qoBAH6ln/3L09WlyqpV/uGCwdvkCHMUXXZEf0bpLBA2+d09hYd1qHabHIO/r814jWpvbAiGpa1+V
tfdihJhAFjHkxryixBZ6glkcfjnEgfba8HPP0tF7ISqZJqMe1d6b3OAZmQONBacDoTrRk4WASP1G
ny85VH90kuznlunatzDs5JWj16d5O5aqv7CtsN5oRfyUHrHRe1JcU+TlPLVcZXgdfKdhtzHOFzEb
vSyXmGXMjeNTSIzYWm1kg5+axuKxwkrcJfab4+Ci7Fk/EA5wQq02diO9bV7TqCnpfuSKT1bG/Ugh
H7pID/TPIzwFzEBazueFAdM5u+/GQqcOLJNltsMr3tbOYZKuc2zC5jjFazRRcu66GhCRP2GtUNxP
nQ/Xk5O+xBRP8Pqa08JhZ0agP4uaHh7OsHmlHrLUtnTISwN4sunXLIOUJlUFpdH2PHIsyCXAIGUw
rcxA44Mo+Ykal1RgUlx7916SxGklkJjjDoRZQcrajKDc7SmelF9jZe4HtH8RFoRtOwyHrtI/iiV9
D2v6I/w2OjoT9JPWepsi7H2KJkHR2W9dt9rDre8yCX9EjvVUuuBQfLb2jnWVkfvVoxVoZQPwrrxK
VHzqIt64lV/nJgKtEZFGyRy3OKeOjX2mzDPiHaSPfnFFf0vSYcfR0+UnHIf7QXMsN+ExAQ8cJ/ip
SWZTXoupsz13dHtwbPs5H9FKIv9BfBZvkwawY4eBYvHwlnjFNYdjiHBecpc3JJin3WPccl5qfRgr
EAetlgOMfM0CqwONInCjd4F2SAwWGlqBPAxmHu0fMGkmDBpuW7jjN9uJlfcWpshSv4uhr3t6a6D/
HZtkrMwm+HHE0ADJ07GylFZEUQ4Fm67SK4tU7sNGlawknVUvYJZYnmnNRk6V0eBqfVBKFDMIWiEv
UbN9xOsXRpUlb6LSuECBuzwAXbhxisJX5Eu2kDVYT3VToYUlb76hnMWSVmYUv5Z8FWE3ktd2BvCu
IfIYu2yjaGku9Ka/zTEHnZ82yktCHPTSSgKklDUEw5eA/3YtDfgi7PV9PegcVleeZPSs0P4GPZsG
K58r8zUKPIQMFMF0VN9w1h3giJamTZkbNBCqtcnT86rUNlVWx4EfuCiHho6eBDWRZRGUg6gqSdaV
cqBBeTGm+VBk21rn7sjWI2Sjf9U6RH+DatODU21aLySlYox8de6mY5KzCo30KLatcXJYdDjoIjKL
EdcWHElT5IzZa+tTYp43hR2VlMdS5EvBt8ClH5HvMNMpavkxWcOsTHkfZ73ehtkUtIQRuQHyXGAf
IWEBZRQsbo1QcBidI9jJkvOADiryNTba0BXMGXjIO2EqdD4g2Gqeyp9LLYV8LR0oH+jl7CRKZ9SU
zQClW2WLr8UlArMp/mrAhxGdaE1lhBGw8KMwtAAYh4qWoB1EU/aj6WsPZn9rJ+F0ZadDKm/U3Afr
oTupDRvPjD8J8XK6uGtISTh5TfWaJgj5UKd4IdLqYtZI+svFGml7k/FAxfRMSWFcem5jnqyS9lgn
D6mDkw7vhAET0e/wt/kzp/h4zmd4KsIoIIKhrBNguWxyomvtVwHI6MG3U1qgE5MH1T8TNz8nL8nI
QbWacgYuF4ViRqTqdrNDXIZJmf3GHcR54z1qR+JCojdgYkUwrDMb39l0Q5ezWSj8TFkLSoO8mm60
Zn+J7EAIF3M9+tcs22fRvPD28MHrYHpURZWtdV93MsGXbkhiDHcQ3Ob4e6xNghW1ZWXt3z0UlRjN
mDu60zxY8+plbf1G0FBrQ/aGOx1h54hGwu5pTmr8ktQI5TCkLXINuqWxPHYFdvLxXEurJEVrjhJN
N7m3vBgAYw6NJZXQ4x3fIRfGbqWw9r1fldOzi50DK22iktRDh+RUWrO1mVCeWijAfWLY0ALFzPJy
aYIpCo91kQUD+KGwG1BPtzRp0Cd6lYh2/MTGHGW91LRbOs9atTw5JtRwAGmy4vhDBFaAefqi4VCK
8adk29h1zQBZr0GLT19IS39+zk0bttZF0fZJMe1aawxNe2U7bpZ72z4Kmxa7TuasWNBgzlT1Npg+
XGKAT22tvsp0aJG6CtvObSrEIAZTteWLCymEIC7oBrOTcRPLh1YGQdbv6qAtbecugyyOhtPCHtD/
FFT3+/yh8Og4Fj9Ua4XobRNGyAJU344LagpdFJvsTQUqFVdhGqmaOm/pFujDxhoXNAwcUSqs/rOl
c39N9G29/jlIx1TOh7QZpT8hF6kj1MdsGwZqZhWmP8XMbFXeTeA3Sp7beV2QpCh5lY+TM5QcafGe
cdMa6S29xLANGQx5nIT1F1RCjLRNjUBwuApQv6A/69I9qBf9GNouEUmTog96F9kRQRbzogs6coOE
kswcinLJn/11ixn11P9Qj+UXRW9QvSOzM8MPqTKXrE9N2uz0MrdTRVKv382SQ1K/1I34STs9XK64
N4ZCsoRpfAflsVSXjivWqgH0ERbwxE6W9BBlsXAu3alhWa+ZxvEZJh7nobrjjLWjvmiSK0uZtRLY
NL51OdCVXU4gjjtohvzH88PSxdk9rzhOLmK/cYdvWshpOdllnEHoigSGJUjnXnA3U1jQ6CE6URyd
pc99wCJd4fcHFWY21LTM4oCrlzyGuFh1kUe9dUpMfY+ZzIJyaMrCjimGLU09HBFG+h1s2gTjEFZ5
Gh3PbVe0+EotdI/+joKpiraqaxZjs5Bgj3v1l4rqKUPYocYgHdTeVCTmJfmp3TwfcUDFYdw8oAvO
qSTOgUV6VChTU38ZWxWzm+YdWdRCmnAZ8UtmQYCKJSzCMaZvhE7hmE/km2MhLxfGDnXMVV+nu5IN
DXFubpZwhWAps+E8hU4TCDJdBypkwJ3DNqBHn9nedKV9atnnfBSVR+9iaHDxssVG18fuanbnd6se
SIEPfeu5QbmHSC9J+kVfWKpIFd2HtMgS0En+FKJpnqYZ0D1MBvhtuzAOajqkFQwghvS8U3TwoFmG
IP5MtnBqLP25iiNUIyb0gY3UxFKUk1ZBS7K6soC25k3cx4hEyiEDR5R5UXqYhKH/nbtMZnuHJC59
MNg5rG9Tn4ZU4UZa54euICXw0opKrPhOPhM9wkqEgtMUFSBLDcQiuLR8Rd/ctk0fvfu4xHvaL9EQ
HGorlPMFoqyhfSJKJMXc1aQFZD2sjBM6KUcGTB4Wy/PtnOYK9JIgCJTiVZkWzHKVTAm7jrrvDgP6
SrZ1Kb5HRduw02pcmVO8cdze7oE2mTLf18rGDGYlqExoy3EMu1p8sAO37dAacVGN1sh8wZitT4VT
1+qiDpegosoRim7+EQQNTcrYWWZKMgWL41Yaiy+qCboWlWHaqYaYkI69rKWWInmKmrzonvhUy2Qz
thaJbSYW/XjNjD0n5wgpAubqyZ2Wy67jGxeTrsJt22lsr9hU+seiUZB9UpNOkkAeA5BsMl5MACEd
IHJx+6hk7FnAXd3qfJxGwl9z+lHRJc3RvsMwWEIvR7WIOMdL3Xg8d1x2imeTq3R0ZRc1bZqRkuWw
awa6+nsV2PZ3obxlXdsGo25FEKRo66sBLQ88NS/ksFcJAorGgopmZ+eNfltimeL6KPQ43FGEzfxD
rrRGyap1x9zUpAZVW2n5Y3aC4NarncvHojapWzEtjpNTugzDEnBiLRsJ935OUzZufiffI68Zvg9+
2fFzIodMADEPPkyXYhTX3Exyo6SKauKgmOS3VjfSN5k1Wjsi2BorQZ8xphTTU9hD1AsXi/Kc6mAQ
zwj3iQuKfNJ7JaqtMz0uWGQzWyMGnCmRzme+V7rINzqnxmJWVqNZC6Recq10PrmbCig0UZ6d131L
W6Vo9QGIWrM5TJ5RDBKJfzB1jybNojcu7mUsJ3QKXuqr+yVe6LIKgXTqJgXCciOrIPmKXwS4itMl
IWT6Op9RdEhiZFy046+118x3OjCYrkSbhuc60FS7QyYUJGto86nzOnVJqlKoSV2vS3DcAd7ab2Ur
02wzybLgf+dh/o40ng1Gi/Q+3ScY877aMnDffDFh3KexTN5uWo8x1pKQiQosgey/ASUzgDTyCEHp
TCHpy0xb9R46Yv0eZxUhO25VRHjqmrhEZsbWEsC+Snq4Oig+CexVXkTSJmLZ+OgIBZfT8rWENQlJ
4aGBy0l0XYerDioSxLl1z84osFxHZVQnDUBGqxmteTszy/AHt2MOKsdJu/xYtH5JoZF5fN5NvSCe
pMPMXmD00eQJh40tWZAsg4ORixfhrhACjkEsfRfQPGYKe4e/E8bqHMX0ZdoxIZDegwiB01HbxUAd
r+keJwvJ1C7PNVxqXD6utWc298xlwv523CRuWPinKHS77wD7h4LYb7xm2A5nl6MR48pipVboUa0I
1QKgquK8yo0GEg1cF27cmHrRPZsXBcsmGxz4wKUkcjlULqAWFE+aqMo0gkOIM5G9jWtTI93PQ2bX
T/CVim7fcQxLvzAgi/YGj1ERb31l2ah/oylvjsYarebNK0cyVM3cjtFr0/cYZwUg8fh7FgL825e9
QLcD72yWBXkZ4LrSWx9wGmN+QberDNuVASeLSL3aHGGuztmzjwgrZd2qvOGyo3U1nqbALpN3ls+M
QbLMYGqQvg0RDVN2BFZwOcQeSgIOPLoc2BY2oNOo6qD7G6iSrWhuMS+3kyKAl5zCZZ5A4bZJuR88
V1Z3ptHaIWbAn9C3+3WPOD1FPTdtSuBH9GaaPLLZY2uQ0gz0qD0GAHvi75VoCzYIdWwRHhBVpH35
KkY/n+YG6X9XLBxLk8HK7sehshCWzaVAuCbN5N6QMKGnA/iz/D4dPKnvldOhkIV5Hb6xIVya3UBr
Qx2zQXnhUwgulGCbzrYrmjtRXTAvTFOQBJDFVDnGhwF1HWjIvvFANvjZeOWWQx/vVBWV+TXSViqj
MS7JU5NNouIz11TN3d4FqjvUeZpe1GOju0OMKmU82lORRqh+wxxfWrhOXEtfFjDNFr2mJWRTWvqb
rHHGYFexyEUvGmGgj49P5TRoU8uv+ifEKC379hCDB32YqZk7JKVKQz4GKAMvVzl0OP8riGMclxWT
PvatLTMo7d33Wj+odkVI9psBg0sIhlFVGLJS/FXNusd3UWdEGWKFrqOc39T6jNeDx2oCCU3lZkmf
a77jHhFXFiGaQ/Lgq2nzz3/8j//9v96n/xn+KG/LbA7L4h9Fn9/i1ena//6n+uc/qv/7T0/f//uf
njauNEZqx5PKsYWr13///nYfFyH/Z/FfoDD6rIowRmdwMcG0uCKKt3kadM7Z5xcS9p+upLSv18sJ
rf1fr8SJ0/JmRf84MaUP4C8IR3IHI6Qe3FqBSR4ZzM+IvYOgXp0mCvUGSOsD5TWe/Oe/xfv8p5j1
p/7bTbtqQjvsRgRxCMTIxL95abvJhCs6VkwlfhR5g4fzP72m49pGSW1r4/meb3695jCF2rbYfdHw
HpofnOyhJrTsK4shsClY1uHj59dzf7vHX6/34XH71Lw5flL8FzW0MFj9j9ZEyMGYaHf//3MlbYtf
76wIpinDBIUR0B6dm27JxUvPWfks0t70l5v6/cU5Wrie8Bir1NU+XmrpxswpNX7hMV1sgjP9np2X
Bt6KtSmLmYdN5S5m+x/fH94dpi7XNQ52sA9PslJoHqMKXVevPUJzxzrCKSjwxiYICDzv+j+/mpaO
7TNKHM+RH55mzALug2IlZTHN04sixKY+66E6hVSg/nJjf/gkHZYDR1HjZnAruY6hf/sOrF6avOu4
Fr4e8cNoU6KlYVKqBtfeuWieD204pdsJIe56qJbFKUW4tfv8hv/0Tv/9R6z//t9+BHmbUrB6I9tD
NEiXx6MYKMppGYCkltQZYuwon1/xD5+GsY1jtEtnR0FL/PWKAxIzJIR8ijKndl4OSXXho05/sfnH
r59f6k+P2EgoqXyMDl++kr9eKwWSFIftCp4AsnLIKDDfSVNDT0twQQxZWx10PFjHqmtdEl9lAZw5
Wf4yx2uu8escv24+fEfaxvWlYz685kREc4jMl5m3TqkTdCIjdq21J9ogZVo2JGdTFWInn7dlcvn5
/f/p0q60pVKexA7gf/h2VM1KrCQ19dIp5PniTF9kU94T3IzbkAqpliI4fH5FsX4gH+/WBTTp2bTt
tG9/GE+mbNWQOsT6yT5FtR10P0snw1FSYclnt/PeYLn5Gdiwe4tQ2MekBQaWGdX/Pzx0Vynpe4rv
iyXv1xfvKZjhRT7zM0SgXu00DI7N0CNZkWb+KpNJ3qU+9oP/fJUxLOrS9xVP3ZMfnvcw1y4nZNY0
ZbXma9ZOuMk7pR1KLJAriWKxHD/Yf/7E//SOERF4nisEz/tfL+TfPuAoLbwqcRhMbSP692RsxCMn
PecAMBi5miq/+7QwXj6/pvr9Jfu8ZM3mxXXWu/316VptbqEAJL52zHuke2nq9+Uh0g7+7M8vtC7L
v44m11PrYiMVZgyO4b9eqPF5Zz1CLVqHLS0O6hvBds6pZiWRzqGfzP0+Z5m9aXq0tZ9f+vdp6tdL
fxhBsRU3kaktTl21jPcZLxNXBmWiRFvV8fNLid/foau17Wkp2Q8q7+M7XNwmH4twqQCUzeF53NfL
adIF4JqpAQ/quv7Ozdr2QBBdA39GgUmyg/ReuDZJJIsfEp7hYfEJXPpWy1Bhe56xInoAT/4y1sT6
vD+8j19+6If34ZSepDluwzgAM+sbeReNnJJE613oFYY4kceYLt+Wug52bomImPJoTSv+88f1x6fl
KiPZiUihvQ8/AnCPx5eFjrZgN4LhZZrsryPtnSfbTDgeKDICCsqbKLLPPr/wH4bEOqPZdDOEzdHx
w7CXztg3nH3XWmqGBnnqkjsRmAShR5D85Un/fo+e0OxYPUc7NNLdD/fIVtXHZ7Oeq1pBLkK1qNt8
AkBO9MF0UetW0HWO0HV8foN/mL3XyzJtks1gpBAf7tAbrdKOemSOlVdpbEzItZwzKw/sWwXa/95t
RPetrESSADPA7YuYuEjx5OMfBHTpJ/5fHvifngL8fEQGhrEsPy7fDXLmJq5tjEF+Om7toM52XW1P
W4ujHnP4Y9h79V8G1zpF/zrCPfHvl/zw2VOwLpLOxYvUikcsBvUFPwBfIn9hbChQpRvUjjJCqMka
UP3t+a9/+mdX//D866rvl2A1JpG+/ezWU3LZVrK9by76ah4JO9k6bAE3OpXNjqa6QApkA6aO5hxU
w1/PMH94+pJDKbtPLVhhzIdH0aPRjTm98ijiDnlkPdnMQIjm57A72Fgk2m0ydfRtPx+Dv0/5HkwA
ZjHfZTGW/ocduOn9yIpX2GW3BPaFWXVWQXNtLGSPnrD7m6kljyV3dPaXZ//7x20c23X4tHF+UbT7
cEKUeqafUwyUdZoB5lif4idL+sJFJcSX9pdRJv50NcazMXQPHE42H65GTb8aWbVpdrIxc2AFbJcJ
tUeF8XUDYAVpGr3Ei05a+ta39HipaAXSfHJR7VgGjgkFpbt+dbF0hqjyz9+A99sgNC5iDExbfAnE
pH6Ye2DhQ4hqYsIfmgYkoeNk89WM1fNS9h0U3HgAbPf5Fddh/euwN9rHwOpRD6EV/nGfWsmoAapL
DTxMOvuSirc+Dr4Rf3nov48sHjfjmX0ET147H545fAW3Iji7BnmJCYnysa/Bf0TIk/r3rtYwFIci
iMIN4VqqesVngp338/v87a2zdijhO4JNk8Nq/+HJ9kOA4o0cC3SWtfAu/DmFI52EBiov1s3Qu/j8
cr/dMJdzBecO5XK7wv2wHbX6URO7RR5bivzpRiIt4G7RNMFHsy/yQfo/AVSFl5buk2+fX/m3IfTr
lb0PJR5PlUhMoAtso6kjDC8RA1bajkZ2DZ86m+Nj3mEJ+MvT/W2+WldmwDjsUJg2OPYxyv59J+yN
i1WPpHKrdJQHGlrtQ/9/WDuPJLmxbE1vpazmqIYWZv3ewAEX4aEV1QRGMklorbGdXkpvrD9EZmWG
w2GOx6yuQZmlBSMOrr73nF+YSK4Ybo29qZZT/dJao1uZVQtjCniS17tKwkCEtHsatVFzJa5b5m5Z
TU4pxtA1R6hgOTJboEYud+vZOtFFWWSRmKJB5cvUZ7FSr0elrK4T1EgrtEELNbmDFwUs6HKYhSaR
Q2XacBVla5pfPiy/YuqiCYGngZEg8jkRi7S4PhpFOqxM0YVQ7NqQiy2L7pO1aUzfjZkLcR89kgaZ
9iDBbFIqXbCPvgwR0x1/u9yqhTl5Emq2GhoxqMTasEoeSsoIsFgVyWSFA341G7BG3FT70fd/NZ3E
jHjXvPmAUcWHxqwMSPgGhnLXCILq8DLFWN3r65Vd+zzXATdd4zo8PXtJzs7TSZIoyZVJ7hShQl1B
8XEUkB6m3AWvXNlmLag7iJZIuqCPfdC4dX5IejHaX+7j8wnKN+iWZEEKF3VLnYb73XAajUd5v4Qo
XpLi97ZNrOPcHadtvBLnfCwV3dAkoJHT+17VZvtLXustwmDsbDF0CNyTxdBEPSdLkknLCjAD6Ryh
zaDvXG7eUljmha5opK1McZ4d7CTPi6jE+Qi2KnJxq4ph5n/GPGj07uImSMJ92WaGvDKHlvqU7YwD
UpV4CqizeTt6GthHFBqcpNUgP1E+7K4kWHXRyqo/v5Pw2BDhw4pMH21KG50OnpuY4xBk4Jy7pAxB
O+tafotiEBQMNcpuOk0Rvurgcj8BmuhvIZ2KT+pQ5feNDvUoCsFMg2NTQcAk1i0wjfTpct8vze/p
jaxO32cwvWZzKyRRVxm5DpkPHhfGWEr3FKXtqxqOPoUx3Xzw8sHDMghU1aOJsctIBhPAyuHyZyyM
hkF2eErbcpfgtXTaSTyADHSL0d7ry9KFYKvgKwW1Lm+K28uBpj90cieaZhhJX4tdmDUlTXPx3VLK
Br/LgLlRDupaXNQmmr2fhKDB2kG/7X3tuzziuXI55vlufBpzNtWMPIgBvIYZpc3Kf0wy3LFBGeiH
0leFj5dDLfTj++bNdyshkbgnVW3gFJQsPoD0b3aUMrOVBOhigyxJUUS2CcUyZnMmznOhgFlPJ6L9
iSON4DJWLqKQgJfsyw06v2yR5qWwRo2N3AR3vNPxEjTNG2QZ3LwPRGJDkQ1psaEGxTm6XfSYIKB1
1RQRr6mu9jVjJfg0MO8mC091hezfW55M5I47TzxaZRVWTQMlK2j86lpJfLjrvpdDac8Qg2qwgrV8
xGZalHIfUVaVHy63fdbNb+GpYMqk2Hk5mPNT3MuwqABYhnlfmxe7jEL7UYmsYCubq9n0txTEvKky
S0JVTIUXlDxbFx00clnyewA+WPXpvktxTUfgVtJ65mp1bfSwqyXJQWdOhulgOYg7ov1r9lju+e21
ZFYr+9Ji29mYeK6qlkznn4576fV5CGxZsV1xCISXoDeQxS2BjOXfOlzOhx+Xu3q2Lbx1Nel1SVG5
C5IXmoVTlVgz9BZygtto3CYGOKTsytWoIR2aW6T+LH2S6BUNV1+ZY/pSS3WNk4HLocXuN9v6TJBu
XmmBjpL0roLHIQi7XHAR3U/NHtxCB6NBQjlaLSKnyOFuwLwiV9FbylVMTWDnG3m4cynxA4xXP5hA
Hh5AAgCp7BCNtiQtPDaoonhpZmwH8MDINvWxozc4xgmGcQ/88Rq23WtRq89CDjwYy0K0hXDeFQzv
55AWQEYNJBrSSACsGbWT4dqHJNCxqgaFLUWpBPAZkdIx8NpjPhXC4UYBWumjb2GTP4dZ9430Okr4
lYoMGqbSCrK3ca+8tr2PjIaOtnD9ECjJjyq2dlEawecvZFvW0MQOQvGx8cuHqNI+AjLhJaCsTbKl
UefMIyGi8EKW9NnGnOD+kgkGhZy+MPPwuhRjN9mXHnZENh5vKb57PTqMY4pP+uXpNrvxTNNtqqFQ
8Z2ykWerLeH1BvqE6ZaLgbtval+6LRUx3BexkV5jINdeXY43OxamePxP5rZjcb07LzF3IqBTjWq2
WFbtlZolDXQ+PXy+HOW8VaqoaeoEBNB0XuOzmTzKEORSCJx4SpbDXlF72QlcfBcFt2nusa6wtpfj
na8cruTTipE4yqfVe7pHDGRaXIgRoAHcFP35og+KLfZQPW7JkeevNE6anUT0IUBCyn0Sbw9zSnmc
RoOjA9hGYZ3CP6uv/RAXGQXD4l082QVaQdTvUVpB120cPhk+PD+rtOo92dthI2qwG0c4Nk6v4M6L
gZN+7NThZ+B72DZYuf5rx/PvX6oi4iJTqde0+TgM6ihpUYuYjSgN6dbIRY3sYgY8FTT0/teHgEh/
hpo67d11KldMkMgmhCW5rTHeGvLaQWe6f/QbyKqXQy3MLhKXDIGlm9RB5/ukNfIsKED/bSrd7G2g
tu7WGhsfm0ReDm2j+is3xfM1QzpLkbl5MOSSND8SGssNQh0QGhRXNGXsNk2CxFZBNjfO5YbNyz9v
42VqlHXJbU+LZ7Zuak+vUHCglA1ja8CiPWPPuCUDhQ3E2AAO3JRCkbcYYxlVuY/yEVp2q0OsQVkk
CBpUAQsENVS8YL5d/rCl9fX+u2aDK3BOcvlDNxjUrvbJw7UdUZ2ysYO081eO+4XO5o5n6RSfpsfS
2U2rCYGM1qAX6IChcvw4RJxDHuqm+uWdkJskxAcdoAQ50fkqjrzW1ZIMVoSRWkjWD5qVCjtzVDkU
f7nzWH88MDlbREOdX95MHDSbUUfWg1yFe+V3VIY2vglxoQhClLAuB5POb6rTEuQGwXWRtOT83h9a
ccGZIjKF2jGIbGDOJLuxBKq3EO3ggipyctd3meEYfugfoqbPJ7344mVs03qfZ5qwEWF0wJQf4UOG
nhI/RVbSoH8AumAD6kR5iLM8GVY++60TTm+dfDZTbHofWZKkzA5giRmBfQrKV/4Axp961PCpqtVP
VY9aWi6Hlu1RO/tYJUDrhDx5mrZ1xP96CrcB2mFgsRGmA/zpuIrZH8ugBcHYWO2WO1y/bczM3GUa
Yn+eFpMgbdx6V5Bqc4zC+ALLEPIU3BEUynUR7nr3SWoDH/Fa76j2kjYhKHUqoah6x2KO2VgsYVrn
S7Ym+teR0OB8o/zILRc/ZPO2Ka2fhRmJTgMs8zqXE/Ma17RPvGcnJY4CowSElTxx0OxelJPbtK6R
OFGjozWgXi2LpWeLoybZRQVa+vK8OL/gnPSvOkvoyDH6ZWPRoS0TYsJEFj19DuHbOEUiW/ewtmEe
CaK8gkSalzvZzzRRJY1D1tiQzyejV3FHqMEPsFP7bJwQN5DVRF3sMN1RrtANDQ74JMNClpQaNK5P
v4+y7Pt2Q3H2l5ch3yLL3OxN8gqiopweUP0gdVE2cepICoQ3MD3Ay6OtsNOiXtld7uyFfZxyqkWh
hQTCtBinTe7dYTgVVSshJv3ZF+0wbPBc+Yb2Jp5oJcXthCQKdAIuR7BdNro79C/ox4OExRjT9qSx
eLn8NedDzy2M/cAifQ+8T5wNvaoP5th6+BCHIBhDByhv4/R+61+5ZPuVO3wORulD0Vna6+W4UyNP
lzRxTRCFisUVV5ynu5ShxY0uQLcmaTvkV9KgcySrNVeyd+eXMQ5KNleZ3gaHJs2GVcvHMEglYCQJ
+9JVafXhwah7FCbjtPwK2xpmSRm2SEh2sNt/vYHkhMH6asAVTHO2Z4k8I5D+JXRaI18GxjU+QNJx
7y9HATy80JGgdFhM8O3Y0We3AjwjoQiUxKk09AoQQd8PQoUosk3eiv82DRKzH9P8U6JgfFj/5iIc
3Le+I3gYwxtIMOFdyXk9DvCA78HGbYRSRnTFaU20gDoYIAHUsJcSbaJxrDEpsgvvC5wJdgrRbjw8
HOKnZnwwM3FX9vhDpNEW9hWPyBhoen6loEyLiA9eGwjQFuRHpB3qImJwgOBlJ/pdLfXouQU4DGk3
ZjWpDt0IeBtYX1uUmVKfYpmOYSdqFJP/DKqYCLaaE8MQgeQS15hcRyi3x0HANeObrgmLY+L3nwUu
357wBVOBOChtyQ3Z4794cOpgxuLKDAes0T7iItXVO8M/cOHlDiqhZSIVNxG8XunebNDPclVnpCyh
h7KdITlEWlMdXlwTM5ZXHxUPjulB+wA7C5muV7VFQgGTvASK0kuMrzN1zFx+ahp4Osaxw2W+K5RN
Md5jXwW/amNIdxGORxnM3/4V4xjI22ivQT3BeNCg3O2j3WC630d8xxX9J8ado3KHkd2IP7bPHhEh
O8PZMObfNfLQUf01aoAVbi0MGRLk1loNyWixsLP0Y20VR9VCvyuK7oEjbiR0DMfotsVRs0l2KTw5
8PmqsQWgCc/rGOHybX2uNHPD0CIPhh4tZt5Cg26UfJAV99gIezXeRY1km+yShq2jMOTe+W5118f7
DgWWqLydPFpDdnJoMpn3ikIzRnQSbqPic1dcI34iWt8y1BWjPUKuaEE1Rx97mLq9hsHhYVyKJr2U
PfUqknftg9vuPaveQuzFVOVBxRch81HlhDc+Ynv8QS6R1Iyeg+4rDmuY7qB+I6FR1/3wxtesvpHh
M8Ad4MFRH/XoCTcsLX6Uo12b4sDOPaIKsLspvvScPmX4rQQ2WdS49gTBVoMwBA4HLzToMSOYLsOC
6DzieDBxQe5y9cqII9vXkEHm6pbGOhp8yHDVX7TmDu+PBEmlANp1P3werR9Zy2n6HEOMiKL0CiyH
5N6b8RcNhfU8xV8UQQRNE17TNEP+DB4ELHuOnSNat4ccDd9a37ghrlVNuMv1Y2s9+siOYEsDbRgK
+KBCI8IYNW4OqCsjyqFty0Z0YsCAtf4QYf7YJuYtWTJ+xBUjVXdhyyjpW8u9lzMH5pGIKpMsfJPd
/gEpiq1UHsjWRBBodaQVL+9WS5s+kpGKpSk8xAFxnZ58QunKYewB/MzkYLjxhAjxberUK1XNt119
fraQokTbFqi8TrXgNEyvhV5FfYAHf6/dqH4Mb0ixVbW6zVQFh2mjjrY6lPDfTFfzbvyqwjUEZ+UR
WummjYp25UF6/jzisJ8qx3yMQkZAPv2aCqpuK2Zk2QIXv+0GL7dDnsDAStxq7TFx/vYlTUUFXjIl
WC2cfKehRNjNhoub6UZtcF3xG7V7HkNFf+j7HHkW0uG/PJ4wEqZiI7gdxnUezwzcqh+zGt066jHT
7by3bhBfttaSn+dnHEw/1WQkJZIIXJpO2zUReLRyBKFZJtLN6MNzRxciH50+QE0L47f0Jos5BX51
shrWWyZHVjQqVvNEgkZupGshnpK+9tOD5JaQZ0vPu7ocZZryp3N1wkzwHKMAT35EnM3VcMx1qFYe
0AUteUXO4BZLoY8NSGanRMBbE4zP3MsNJ1fVlZvD+dXIIIeAPaXJ/U/V5/AU6ONWg7N8AYQ1rl/9
2JdvW02qKCOiSYebd7ejeO7vMHtdw+EsR4aCAGaDIvJ8NNG7V0LdI7KiQQUvE8RACheLM4jTyiH0
MRSFcGoc3MpqVoZ0YX3w2OCiy6MDTM48fZDLY6TrAUZuU/LzS614zQGkFf6F0qiEKXJWkxTv5fFd
uO2bEuPKXVfBQvOMgIAQmBBmRg2KMqI4rQQITVtS4R/REseLC2rfttPi4IuStIPNXzABQKlYyvdG
5WRdnW4vf875dDNBI09lTWpyKhWz05U0kA7C+0HkUVzq3r6Q9onwAaYNhbESoZE7r7aGTWGqwgoV
5GwBk2KETM07DytZyiazsC2clh5bT8+psWUD6tX16Fc4YzUqb/eutEacNahAz4MubaGwrmzBZ+M+
hefpqLLOAJhqs0UWKGJDhsrzHZPqYHulQMjovwCwly3U+QZBkbH/kcG4Xu7rec2cLCRhdQCVgBZg
Q83PIQ/apal3aJGHolvtqiErMWVro++ZroTXkY7uYaMFqGMOA56BOjKwXYrW38pHTHv+yQbz9hFU
EUSREin/dzriVjhVYFVAIYVUdYhDKR282hR12RG4QMITFE3QVrXdSsIIYZwcZvSWPE8HwHVlFE4n
gcmSIk0Kvpmzgj7huXL6JSRqMMiWkklWmpwREkk6slmQ+wVi41rJMoyC1Yf96dCfBZ0PPX4+vc+W
Mql6aOFXTwkULrWpODZOQSrhNnTjLltZY6e3nLOQ81MRJ5RKEHXsTRoxKrVtMeT59wqScL+ytSzE
IRNicvYCEaa+OzsVLd0vNaSzuMdKVMeiWpReLFQxDpcn0PRX/po/b615H0WeJQgyNReLzCvYFnIw
KfvBDAvxqMtY5x41AB717+H+1wkpt3oj6X7P8qEMMHib/ed/3wbfy6zKftb/e/q1P//Z6S/9933+
I32uyx8/6tuv+fxfnvwif/+P+M7X+uvJf2xT8kjDY/OjHJ5+VE1c/5s+PP3L/+kP//Hj7a+8DPmP
//rn19+SIHVwQCmD7/U///jRxDeWgdKzOP8kKE8R/vjx3deE33z+v/8n+8fD1ybOFn7tx9eq/q9/
Cqr6L0zogevx10QO7mk5dz/efqQp/5JEigMTaAWALUmHf/4jhcHm82uS9S+IUQr4anItcCsVlgm2
D28/k7V/4do+lfwoksn8YeOf/+6Eh98nwu/js8ypPl1v1CqJQNULqBBFS6QpZjt9wvr25MbCJzkN
EUSXoYDlexNMhtt9f9c5f0R+z96eZz7+CEXaXKHwb6lzeIkooHCB6BNKuFcInLneLXrc6EVurC2+
0bvyKcGGNNlhfOug6reyl52uin8386/Ys2YG1FJ6cOzkQHLULronzf9YGPHKAl/qS0sFhQSrjb1b
nwUZu34SW6AvVTG77RLxjn/3ScHBISqLtWTstIz/Wua/N+h9rNnm7HtVWkwlCg6H+lHO4luj0yfS
Bc/k0h+x5kmCx7BUEkQOMSj00s+XB3OxqUD/qT3zjmDXOT0b3FxCy7wgPAaXTo2KNopDtljxaNLW
evV02/yjpROCgh4lLzd/jxla15glN2M7KLyPiN58xoJs5QRYmh0W64DrNYQe6sCnrfHVTMe6htnR
1p/05FvXfAqilev7QodNBECGDKQWkaaL3rskshJGnp5jaWObtbHx1Z40xyPmXvscN47LQ7PQX+8i
nWWI9SAolZjVjvSJ6shARgC8rKymNzjdbPZRzLO4qqCNIp9lgxsvkbTGiyVb3Dfb9MXaIYv70Xv9
DsvwAQcXO7rHy2Gl/L3Ug7xcJ54haVrK9ac9WAljJnW5L08Zwn6XD1jQVlqN5lIf9U6LNMRKvHnx
bdqveHOAhuPFx/1nzujBozWO22lWdMfkDuV+dISRbd+nTraP7MbBH9GJP4g739tYP+pX5eHyMC7M
yZPo0zC/mzA4+6a10bPCClh7Uv+9lT4r/lohaS3I9PN3QRApFKWOSpntYQ2KC7HyXCnFZ4pHK5eS
OQ7trC9ngxcbWMQmqC3Y2gat4XiT79pDvUHry8amY4O8zZW7MkeXlsH70ZttxlKSRaJauwiLNu4+
pMaJjufKSlvrvdm2UfqS5ZUZB1pVW4+jOO4hYQYg7dK1mTh7E/zee6SjDF7B05yUZ8OklRFqfygH
8jrZjsg/IQw2yLAIqfggnuFY5XjrtuqOSvE+zYWVZk7NmC92VsGf0ZXT6Dx0yx72lWhrKDLFern3
2hBsVZU5bYa3RdALdmOaL5en/+JqhyiiUHfBG21ObIs7seVGwsx0kZkZvNTuUKSyIMMjsn85kjbr
3TdZGV6bYEIB6nFmzubmX5hEhNJx/xG60dhICOh+LlIDfxuU9p4EPYz2TSOWnwQJ4pkw9KALemzk
wxwcRwWXBkedxh2vJFPI78JBBbihN9gM6n5t1yEKm/Eo5zuEB7QD8CCEh0zFe9YMCGNWLsq3+AMW
2lbwI/UzysjFdY1dEAIhSN7d1yiVmvchaaYrwwlvrqEH3PZI+SHBlBaI6ApWiOiSUOpHg0r2TlRK
4V4dPX0jA7a4qUpckqQEC2RdjNwHWRWkAyJY/QElv/w4VoG0stJny+7fGj0apzUlYn2uVxGGVYQc
PADPykTKP/+t0FYCzLPFZxFmGyPGiTL+FrFilw4K1Y/BQTqYDvrfALIcbGectY1kNeBsk1TKPFHc
hiZp9+mVeUwO3iM6U9sEkMImcrzVu+paF87mIzcFIdN14iU17o5+hzraWsZ9tqR/70OuIrClwT/z
+Dhd0tgeULseEsXGHsbpb/JdeYNs8b4/5Nvihk16L9nhobStz2udOdsyzwLPdrLOqnKk6qbA+QfJ
fakSMAzNysm52H/vGjfbr6gZ1NQyiFFTsGqtZ6tbucvNkRBnrZhNQcGVK6R1iSAeg4P2LbERsL3D
MsKxHgzn8u60EIshIg80SYRQez9LSmESWw5Is9vxjbvPd1REb7B62ZAQctbSreecFl5A72PN2hW2
gxypU6zaabb4N3X70MGO1u52ylGxqW1tu4O/X2ng+VxUuNDxhkDag/LEHJA3hMjKCQMpLfVRtMWt
IjlQ5aMnYRNsrSc0b6iaRf5WsvOn2sZK+OPfCU9uW+OGxxk3zzGrSlEjhED49nu3lRz1iCPqIXye
xlTfADeiKmXjQfXRc5Sry6HfWvbuYGUa0fK/QiuzVA3wJa3pmyn0rts2NvZGx/AzpUlHsAM72LwI
W4jrfEOP/MtxOJgrN6TztUh4TjwTMCkTbI5P/E9wgMtNtUjnotmBstAbWv7dRRM8nh4g8qnawzH5
oGMtP12ncQ86RLf1JriKbHUTYmtlY029SXaYSK/uqrMLxVtnoxtFXh+ACRvfbBdX1Thq67zBf7rC
AcZECTh/5p/hbJetXShO70tTJJCc1L0oQoERnEsY6cFYwhWUmNAutqZfANoDiRh+ffBOgswOCZdU
DZ5TgDgT9aUsPmLAYwIGuTxB57WQs5bM7tBI46NbU9MSiHQ71Y4d4Qk9xK21r/feLls7lKa/NlsO
J02aNop3c8SIg3QU26nf9kazBzyyrTKbUv9BeBW+5kil72pbZDH+UENbW9lmF2bHSezZ83yMc0pN
GIQjjfoBOvL1IHeULFvHKtaEzKY99LyV5IhYB1xr5wluhP+VQZtWghLdWAhZ4kZ+edSWAlACnRJ7
ADAtYzZouuyGXY6riD0MOhk9zy7lT/9ZhNlARW2O1oVCBBfj4LC6aduVB8/bpjvrJNgbnEVvBEv4
zqdTITMKy0KtW2cq4Lp8FO6DQ/Yk7NKr4o558eg7kV05CGbZ4HiuCid6QRKWHfsu2+W25eTO2imx
sFWiTwV1FpU73kHzQatbZNHqCrCJ3uPYjPTcaNVPcvxyuV8XonAAEsHiWOBEnLVaUGIfgXgZN6IY
UfLc2uepCUxrrVA+/ZlZ507UCkDZJJdpzSyM7FYDhlgd5qZ7vLj20V7Z+wfcrw5/ozV/hiHFfDqG
GqRjpPhRVG4z64tUNB9x6bBdSE6Xwyxcz7k2vIszu8vW7cQtneLot8Y9lh4Qb/YttySI49UNLij7
Na2rhb3CAM6OxI4Fr5X36WnDKiSlGilqNTBVz34D6rqyJeNaYse43LKlQ/N9IGPWgwN2Ll0VMVAd
BAW7Crgh9E50KPbWtgETecCPDsHsrXrz+yvEuxMP5vbyNyxsJqBTwHHriMsw+WfHzODFSo03hIZh
Y7NxZZTPg5+XI8xzidMhcxJitl91HsYjBRx0pmPw5FW7Yds+F7e4VRm3gcVDRDgOz8IDDomrx9tS
4yiqQ7+f5Av0t5n17sDJ3FYLgspFfnpfHa378CE5xI7rBHZWOsJes4Pd2m1ent4e87X3PuT0Se9C
qhp2NuR4mKyPxVf/Zdh2++rVu0622a224+q3E+zv3af4Lnvo7nHTwxvv+Hem7/tPmHahd5+Qt3Xk
kWmfsPCV03j1k1Erj2FYZHalYm93eXSXtjTuXDqa1swecX4YlWpqBGGoIaveHHUPkw53H2W/CFN7
m0GUk8ypVoCwyPwFUSDVOIwp41hgDuTpiZMn3y434y3DdjZu70LIp53WqLWl5D0h6h3u9sIRUw3S
wO6D+zJB/RzPTp5r+yP+7rwWrGOyEz6rT5c/YaknSbcbPAK5xkKqOP2CsTXM3G8FzYbriuuhvhGa
kpLI869HmXRZSLvBjeL2cBpF8IIuwsFFs1MXwCc+fE31GLRrS37auOa9CbziTfkCZM9cqSyPxKRV
Sl/nNaAfm1v36jsmyg/ywbi63Jqlnfp9nFmfRVjCy34c6baC6D3GJI7VwldlF9MD68PlUAuX10me
FhUuOg+C0CxUjH/fWHtTdSJGSSR8TAtxAx/pHp7OJtJWOGxLc4F3DKKZqCooZ2+ZwUVwo0Ii2RYF
a2soraMWzRHXcedym5YuClPRDRwQmWd9rkv0/5snvzR6b1VzaoyWBmridC6GGvy3LpcpEdR+1Nm+
0AX3rSAPNzgUxjcJ8M/vl9u7dB68DzjfnMtowKyDgL2YHHrZOtTCLxIrp60KThQVLFg00241u6xY
deuPsm+Cx86ei+YWLzRRW8FuLUyOiRjCHdKayrNzsbT/RF5gocNMdgkkyHQFMOT8doA75YiFoSDb
llLbPrhcpft8eUiWGsOeB85yek1T/j2dA4qgxTiKybKN/9vVKJBCL4L9MEQr5fTpz8w2pEn5GFAO
WaBJffg0TN+nSWuMNMQ1OyfXYzBVz/E3E/8BLLA2+hoUYqlVGK6JCrJ9sI/PtLewoCAfZcn2CDWy
HUbbjV4lK7Uv993S6ECsRYMTyBF6OLPrY6KB0+pDGtXAS+jM19h4uBxgjuh4m814m00PCcTvzm7C
YHqjDPM92cZOFoPcz90H/EK23m32qd2Svt6pu+qGo3G39rRYSkzgtPdn4PnNuGBPDNWEwIi7OKOD
N4pj3HGI5HeYP+9XWrnUjzB1JpFFSMokKU8nR5bilRUKOT6V+8Ye7P5GcWjk63g32tpR2QoPwsvl
iAtnyaSBDUPZBPXKzek0oJCqNTZACCZUUR1tyt59VkoXQFfGU9DXhMZRAcJeDrmw14LzBPgooooF
gmWase8uhalYwuO0CJl4nT34OsYRWCrGnYOUzuY/CzV9yrtQUdFGQeDBWsIV1q9fpAaEQvBV8dZk
EpcWGepeKgocsIKVOazP01wkkIKOommr7/Fl3xThsJWo1l9uzsIhiYTLpOElI9F+JrSkDXUcdEj7
MzvM4++vaXVX7tcGaKkOcBJn1m16muiYZr7FsT5NpRqk0J3gN3Qu7TWK/OK61jg52FgBhbEvng6R
DEEG7ZJKst3b6A7TsG1wbA/xtbQvrjLH37r2VLKn/rCyYS09BWnjX3FnE7+y0giXUkQWhmO9S2/k
ny5WoEdrqz+Pd9KeOyKmsZvoXlvbx5ZWOApp7JKwO1Eznc3+uk+lIEwUil5X6lHY8PS8npLw0MCc
+g5yzvFvbWCgv1Qy75yb5C9Oe7hqs0TLcp27zVVwZ+ykg7d3n0dbscOt5fyNRP8ESfsz2GwDU70y
EaoWD+wm/hh3EASD27pb2bMW58ykezvpIMMPnWeVikBOeIi50ltJsb7CyXZL8dwmVbevN5xwm+Y+
uI9v14B9Syf3X2HxnzztSBf7FR0/VxkECyZjsb4xktvEuIkGrJFKxQ6ilXYu7c3v480ucLgs46mL
X4kdBS5A3iucJZ1Uc+1CYz3+jXsCW4oBG4H8Fqpcs4HLoqHD8ZFSd15+qrDTSX13G/Yrj6SlkUN7
kFcY1QrO1Hmy1S/TEe4r1UyUF3OnvgGWuZec8F53jNth19xIR9FRD56z5h6yHBhxiIlXzTtmzimO
B7GaXO2mKrRoy7Zvs818y3fhDr/Rl3orOvBIJRu/VYxpL2/aCwt+kuQ3OWZhe5xJzKBUX9RWk+Ma
jdFapsFU/Hg5wMJ5OtG0WQ8wCaZrw+m0lF2rMluBSupYhi+WywVskMu7YsRPG2PltaPu7Sl0en/l
5KaOD0GHvC6UstNwWlPmaswLyi5+8sfFeONTRawPw3edUaUb11ER5z1IRJoGkBBuIEpupxFzgCUS
wB3sJ83Ju3NIPqjVr19gUR8G4YzQNNyjM7pa7WPS7XMbopAvRYc4l0v8zDC2vjxUC6cOYaasCgQj
uDbz2uQo9jKsA8Io9/6+/j5VgNEc9jb1sQMGLW20vbLN98pnZWUreRNfm40a5w1FGq4oKs/52V5i
al6b5CSW7OiD8h2/mif/qnWGr9EBg/FpNWzZp4EVbchkUxV1cju2yfB+Em/y1WT9+S2GPnj3KbMT
n0mMuWPJp0g5tvSe+KLK/oEsyZ0XudcwiZFYRzKnRub7cucvx52Q9uwCYOFncWMLf7mghdANBHcf
6zHECwWbZS7bidnsAcE8x4mFP0HU7i8HXsjE0mKuTJgTgH9hFzidwGrX6lkT0uJ2B0vXaQ6NbSEc
86G/Ir/ubbQvjWMdw69YMuy28o5rx+6wlg1eWEOgxScdB/Y+rCymznl3E3ZL3y26wVdtzQPdnDQ8
NFf0FM7vwFx/0RiEiInULEzT0wgmPmGyFKusIB1jSuyWCym1FeH75b5caAfrRuV1joI2qK/ZPK4H
YTRjMaFI0MR2A3UujVciLG1wJyHm80TUa7fP46kU0m1Vu7Kz18ju7elekW6FqzVoxkK/nYSbXURT
0wulqiBcWR/DRNr4GOd5fbhyCi1H4eCFzIbcxdzarZMKvai1CHiv0Tt92m86OFVps5IsXCgjMSjQ
tyagB/mn+e3WMpOxj6LItJUk+JmEqLIIXyf70InGVsi/1caXTs6dIjKdTuUygw7FEOJEDupEQk1C
V+/DEnXG0jpKoGk7HGY17GEvz6CFqwDfyNNzwnpyrsyXQllqaaMZgfmGDzaegTDawkfvGNnlNr3z
7zpnggmnt6txz8/pN9+aSfXdWtDiHEpozJix6CCe4NmTkHmxvmHRLn0L9slVfRdrG+nVk/4Hkc/X
zGngWWJrbKJeDUICk/3CcCrCa9xdWTRrbZttL5Sz4xLqNW2LXmW9cRRM2Yq22XvG+MsT+aQx80Rx
b3WWMUA3s8v8hWfIJkvv9WFVDGuly+YPel+uFIXlotsVZVCr3RSP1au/m7YBYV/Vdv4ltddeF3N1
QBIhpy2b7TvCUPh5pRBT3XuH7Ng+kJThYEYmVttUu6nwU9r5rfpU367djtdaO9uC2hZ4ue+G9Cn4
Xm5iV00erGSKl0JAeJ3uqOzbE5Hs5PypeMyVcdEZdiA8y/G3FjO7y8t6IYCBqgP6+xaFOe7BpwHw
xfWFPozRcPR6x+VJFgs/L0eYPvH0CoWq3LsI0xe8O0KlcohqryRCEnZ2Fd8N2kOuaDYG7JtIWrUF
nb53Hm2CoyNgC8TrrD0tvFy1xSqDUwiNF9hryY9gr26SFzy6r8vdWvF9YQHjzkBmfVLbOqe/96Wn
xviRmfYYCVtNe40QS2nqQxyuJl7OX9FvllpT4k+bmjcbqNrQ3LHkomKXlDd7BwvlbX8VbJFuP4Qf
zI17EB4zZzgU12t34DnJZgpIG0nQ/RF5NoBNmnpKl0gmGzC8uVv1UX3q7PRK3Ub4JX+xtgCSuXfG
G89ungNnbf9fmj7vo88SP4nbxkobEj2SP7fiiyY+4IJumve1aa0shfOz/rSd01i/m6iFK9VlptDD
tRYe8Fd1xEi4Gv21+/TCRYk4EvUl8lgTj33WoiJJSxEdJOLs9H3vYMq8bQ/6Fb4ee5V3g7CC1Fps
1rtw82apRm61EuEaoJRd+NMcFEfzV9+3iysB2jSLjmwkHkunvVfFhax4EeOkPQ/b7C7fZbeYOL0Y
jxPZzN8aV46wSiB6Y0rPVzv09+lxYvG4nht76IMlgrymbeI+izG530ZP1ka3C/uqvW6PwUt+FzxY
225Xf2iu5MNawnepyZRu0GmhkEcOdjaQSiH1zZBIhi0Nd0G8d/0A6dmvcr2S+1y6HSKxMSHBJiV0
nBhPu3ZMhLDTBtGw42DTbXUSkuY+dzSn343MHl/ahLtg7x5Sw9EoQfwG5uBZWvmGOTvsbROw2MZJ
l0wvwbm2SQ2xKAtyBaA5t/vwMy/AN6A7PAT3E6ZD0xBH3y4fHAvvP26aKEZMCSCLXW82peKgrlFN
4cZZURUAelO9Tgnf+ko6YBNI8uulcRA9uO0cxTa+5nuXm2n6OqyV2M9PSEYYkwZsaiYXubkaXEvG
W1Qi8odRort25mXGXmob6Zc3nykKbwxOYepX83NYbvH6wY3Qper8XUo/oaPpkCrdXu7RxabQDrqS
qyXv6tOJNKgeYkCZSSq0yp127J7ldFypUq2FkE9DZK1ixb1huCR7R1vwkcs3+9K3L7fjfEujs961
YzYxDNHXEtaDa+O18xD1ArO+VEF+oiO/EmmxOeww6BGDCjgrLModdDMptlw7HnaxoTvpqsDUWoTZ
K0PL3CRVsECz+7EJNqQIP4vGmpXD+UZFf1G0mUBDlJnnTiNpXMlqG6v0V0ZFWxlqZUOGM+SgA58o
jcLa+KzFm37+7iRNxqwnGaW4toKb6sb0rf9H2pU1yYlzy19EhACxvbLUXr132+0Xwm7bEgiQEIuA
X3+zfB+mXV3RFTPfy8REeManJKSjs+TJBPn9PEKEscgP1dxeSzsuHYc/8Z4DKZVTD/hvc9ouDWla
HAcX8rShkd99A4Gi5t/XUIDtOoHYUO4/AdnO3H1t1Y4zOdxKFiqBHBLlkzuX289P9qXTAB0gtLkg
A4q207kNpkM6tcxKcocfadO54MUNnPR/M3L2eQCPIp6JrDwJSPlgYcJdDtcow6+t4yxvARWmi5F9
rKPgOoqbOrq3CnqlcnbplL3fq7ObU7TAaOQENuZWAxFSrlwgvwl9Wcz95/v1MQTFh3/3Uc7OVwSC
I4cR7Bc3NtQTl2SRXjyE6yqsEx/qCZ9bu7J155iQgBS2bSDskkyVBYmHdhVCk+l/M3H+DiCaWboJ
O9fAhLDNqlHk++cmLt5JdE6ROwBVCj2Av+8kl15dh2VpJWCx++rbLLU69b1t2RX/fM3M2XMz6K4i
YHyCmdn9xrz+rW/KH2CQvbKayyfgn9WcPTie6lmRg7wxoeWJZG2St7YrbwLLxkQvGI/UfzkCiAZO
AmjgKTn318FSCmpFNaaYRV5l6IKhxzAuw5Vpnkt7B8A48JAAOSFBP/M1zdKNFWb+rCQK8lg0GMx1
UV+j4j98ovdmzrwNZ5ZfcGhtnRazB3Fu0TZxRfwrJdSP6THwTScUCURkbNRpz+6oN1YFVRpWaJ6b
VIuGvoRjdWPrsEsG6O5m8zD3mIZRPPv8oF8AOp2QVSd4OjLkjyWA+URQN2jOUrCA3bQ3XTLt/ac3
CRhG9e0q7ON0nv9OeP4ydj6POPGWIiaG8GPwCNZhtunW9do/mK/RDoweq2u4qkuu6N3SziWghOvM
izotzQ/NHXpDx3K+8hRdaLD9vaCzCwyYaIC6NRZUvHhvHngEUNswSbXVY0wTO2aZSGyguOyku5vq
WGdzWqxVNmXR7+tTIxcy879/zNk1F+Hsj8uM9Y7Btv09vAAXnMl1kbjdg0kdwGqubfCFJwzULH8G
8T0wtZyX99B5tszc1CytECfpMn8kJriDfmuUXAOYXCiTgiEOuvMgCD898OfRyxKpReVtgRnZ5rYJ
NjNaNOOt9yXc0ls/ivVNdOQ3IWj4we6a9Vebl5cX+o/1MycgrKYsbQvWFxAhQUODH1jjvVIRfVuq
/EpccCFfxlKh+AdsPDKqD5hH0fKTAHlu/clVrSKGDO99/6ge+aqPDwc5YiitjHvMlWbD5gSWuoZp
v+BY39s/hz5SMUENtod9FKvsxSSu+0SvxvQXeuJ/rfKcIKDHiGI5SFgZVy4kylAAybwvdSKQkpsx
BnNWvvdAgihSvrtWk7t8mP7Z4fOecIc01i81bAtwxeinBc3nl3rHy5WZku6oN/OKpL7aiD4pJzTm
rx3mC34JG4yKDyrLiMw+YClCyOn0OsQGSwYBHANxtvpqQeuiEfDgou6O4suHxqwcI/CBEMtK2Hfn
9/wdBPCZn8oDCp3BjiV0Y10FgV0Y7oe5dybPItoZWpw6aGDS7KLH8omBQAQgkSiz1+X3/gXI2Vit
r37LU/Xo7En5y+jZyxkhA6WWglGym7MTwIdu55W/Ivt/7+yi00ZiVg0lrI+0+kG09KFnTrqftoMK
pIoJeeFhGHvgdP/8Tf4QriFwQqbrnzQ/UZc7r0VKUFChmDLxFAyg8czBcOJs/eKZ03E1gYDlc2Mf
bvvJGCbUoMINEQ2QWvwd6XZhEU3SFzxFRgWJSXmMoilpo/xKzH5pTWhAI493gNyDMuPfZia3N2ik
RHibwm7VNBtICBTOF7ClpaafrrzKH44+lvTe1tmj7GpRTZWCrUDb4mgFtrW2Cvv3v983QIZOURtO
w4cgN7cd3wr1wlIZYryP/5b+jyX/157itJJ3Rs7eHY1ygcoljGhafOHAcYAC/spgwp/T9NcFgg3o
FIenCjAqo3+iinfVjn+YeJ1RO0cfTH4P0ehbdWz3ELRb22HpQY8h9KVjg9+zruUX1BPbxCai9LPK
seRz33nO96aS5M03ZJ7XgKU5yDYHd/lJAVND/KUmTUC9WOQvSHbKV7BTNisygq/Immt2P5bOt0J4
dON2OUrERI51fOKX++mFSu0bUvKtcqPhPoo6/jYF3nhthvCj5zrtAYAsqMRDD/6D5lLZWYVjgMJP
9ZsADOop2DMRBw/+wb+FKJz7ncT14/Xer/Mh6j+ZBT4mQAx1GnA4C9j+YSFeekMhUCRl+UZAyLwP
AkccvImS7ZJTtusGiSOs5uC2rGmwGlTnQV3M7vPVwoLg2Hkef1Klky4lnVIVlVCuaOr8tSgqX8TN
rNptsTQdYBmkqQ9OF7G3BrDWXwXR+bGS4GhKxRx5zwPx22tbezqhH04X+EU9BG9A75z7MmNrJVqK
BFri9JYu5JTktKa5iOvlx+cX8pqlk1d4d46RWrAeXSsGDTCyF67a5ECbDlYeE3fzHyyBzBGFNDjO
D/wHbi4DX1se1JB0ief70FaZWvpYLdd4Pi45MjhnDBie5jI/8KI7YQ7gg71wwGagmmL7cc+uLOUP
tfr59zkNZICIBL3BD9DEcwltuzD+ktQVhVgneNH2hFcY1wgmCB3nJSPfC8hzADw/56aPG8cyqV8Y
sx1NEMSe0zaJ181D4o7LNzFFKlXGsb9EvTevC58Nx6KmYjtYotqxzpl+1SbXvyvwieori7r01rxf
05nXHA3KyaDvRm+ZkXVOXxuPxOC3nvw5tart52fhoq0QXwe4WLBVnlNYSy0UykQ9T50TjTTbaSiS
dtV6sH+G9fjzc1uXnmr/na2zUAclaN0XHZRPutaslC6Tqe9i6vVXlnTFzLmYu2dXEEhSUATiuK5D
ReKKQc+Biezz1Vy6rwgGPGBiCarFf5zju/sKX9w0RZvzFMprLHaKKRkZJNIMewajUHvF2KWb9N7Y
2db9Z9H2Sx4dlPYnxmN0/T7iN0pwXaLUwlMq1LM1QFEJBHVtn85wxCwSa4v26/+yjQFG/NAYA7z4
LLASDim9wWEFAit3xwb3cenqR9r3W+mFq89N2X9YoT+4c0i+Q78AnXL0Y86vFgVSaSiwPqBh1Cpy
y3CJa+qZna1ktDZQ9d4ruJBVNeoWSeqI4aiu9MP7qp7IK16mLq1ZEK257Yt9HxXLxm9EcIPi1riq
BgXNt3mpVs44h98W7pi1VS7BUbVu/U2inRpT1pHYmcm0Z70DZhufF/mdXfT6VXj90IACAPOCsfLz
Jp3mXLrAqff9QReF/Rp2Axg63VY30GiuSjCEhgZS4H3kr4zrqXXl1j6KNw3ImjoIVBn7MSBz86wj
JdAAiMzwQnNLD88iF8QA1Ojo7TzhTtQl8NXx1ECzZghCEz1pbwr6FJ8ePf1e05gBers1EVM/Ii+v
5rgOudqgs+i91EFNrcMCTaj6zg6qpfhRTK4O36QlNSYUel/kMS3L4TB5nXtswxmwZS2jI0GUdZwI
mDh535OvnQE/p9OH4lCgTJERrvjOaZR8dQaab4pRjxkrvPwB3w0COF1eQVwtkvVRFG6bGqaXuKpN
d2/hm2yZtXh7F/Q+G7cuu5WrfHkgi1wSp6yLrC0HCpiH25aralF1GprhYSCGbAsGNsgIjIl3tkYM
ExOxYGrRdlqI16ogmauTQDYVMWGgQIvaMlHocHUyiCCS1OR73+6cw6KpWVe54KuhmovsBCw0q9oJ
+y3kgZtM9/W4rzy7SMo6rJ6CaSDpSAz0ecZaQjBh4PdQ/iRBZiEMWdIwmPjBcDfCcEcIGScQapnV
LEtfxcPYiK0bgc1xHhm5p2rsMgoh+EcrN83tENVOSkZ3iN3cg04QhxyFmOlwen9rszaT3ydB04xJ
CVHVjch9ncklyg9O5QRwYFGYzGFel8mcM+fLrEgHqp0aYpoCvfHGLsu7qBrHJJ8skQrHA+2aa0H/
ug1aDE1VZQMYkj3Pe2V3/KYWy0DAtR11fhwWKrijrV1viYp4VivO17lD8h+5D/qUmGgPJB/N3O+i
gtspU3ObIaIDyx2ZmrSZibPKDQk3C+/rgx4ae03H0YvDORKp5UV9zLgf7RrL91ezGSQoZjsU1S0t
2720qHtkjgfaFBbZcRc2oKwrC4iCs6HeGyDGMgxcqpVaoPTmjgSK45ETvHhe/c0TJohBLjiuK89B
p0aG9pOH8abEyTXAX2IUL04/9DrlDZHQpgMVzXrRss4sUJA+UE/y30UwNiA86Bigd0quiDJA5bRz
G/dlPx5mOQz7smf2YxmaaRMuPG7C/liZdv6K9ZGUUdre253v3EiUKR+h0V59b6QzPVOn7V6celxW
dSOLO05nazs5YVPEELictkIU4GkBcAWs4x1URoWu2D2SW/UKvXV5nNyx3jvVCNUU3zP998m26F3V
Ny4yndx6hqzSlAyOFYGFuBPtG/xjlDVytFJHNe4N41a0pIvNpxXII1BxmnmZgAiarWbFyy3+ka9k
p8TG+NH4058xVofZL1SLLGJjPJfVOGO+VT7OiJ1+jgOvMYxjhRAVGctufMqdYHgidoFrRclUrTrl
Tj/nQi6PvdHVkHkjLW6KvEZO5/i9+EYHC5Jg2ragblb67TSnSzRCzmBxxKNLeHcEfHVIpAehshHE
LkDfIp5eBg/8s8Y022Joq52A/PkDoC5NUvR0fkAFV95Qu+drSe3lRbFcroq55A8CMjf3TKvqIWyN
Wf35NxSqMJ6SQ12IFhWGT+DNv0oA8R/AFV3sSdPhD9whvxUE/xYGiHyIbsK1JfG/wU+7qdAmXLMZ
mmncjHLFIdUJPeTIPHXeQJ+hQW9Wi9tDEyPnDeQI8beISAWrJm9nE8P/FS+WjnyWsJBMK3dWYWZH
fEl63Ve3FqaI38pgEduJz8FKtMXwtcJA7jfbd6x1uOT5bmYFlNTg6zaoTwcinixd3y29397Ui00e
0fCw7FgEHLSavmutA+FuaOHaN/Af7j4Czf2S+FIve8gRhk3iazOmC3WnW6Cz5qx12/4rq2rxHWE2
f+gDOPG4OHFzxP5kDb+V1dt3xRKoOBoikAGiGI+h6tAKv7Cine+9agnEYamiOjNAlyQ1BMAOVZkL
6NrZjbVlLd7NuLPCFtKLEoNqzpC7WYmQ7UFPk3UY8eomYbeQu5Bw6wV/3ZCGFuFIKlsO7TuIHmgo
mNc+TwK1RJksGMRx2dTVSLzCCvemjegmjCBBOHdMHJfKpQ9gwofmX2hN4T1UT4FEIkU1HsQ0dzd+
XpjbKnKmR5nP9VuXS32raecknkBFLI6ULJ/tSk33qu2BOXR7AufMlunBYD7kyXL58HuaqMLEBmvz
RwuvSZ/o0WkeO5DJZX3Q0MfZWfRXMhQ/NVCFWW4BdAcM3LDpCk/81raJfvFWBzoORl894JvIlbAr
6JmxxXOfWCDLF9cKxGMnuJ11bdkm/UR6Oy7QD4DI4eRvbVuJKvYaG+pnVc/valeN+6Ju9dM4StXF
Nf46qKr6fXXsaid/87zZ+40YmSKywaOXgCm05UkzjXhkJ57vJ3yZfWWXdeYWjvV1di0wgUMOHiOv
M58zTaIe7hrCVXiRCIE+A9IpNnfifm7yLkXren4dsXHryUBrB5KdvIKwdBfehC1iktiGhu4Wk6EM
hIfByI9eZ9q7wlIklVVHDt4AGbXUGxq602507PgIdTx673BIDYrg0S4Xftf2sjm63OU4Xm21WWwg
Qmm1DRubPC9gwywjlnB3KG9aFvorh/lQHa28kccBtKVWbr0KUBrSUwJSbHTIFPyCdh0d5xHqR3Fb
WfKLrGWYgXyy3+JbNKmBtPOe5H6xN450X6lbkI2UEFLtChUdRJeHNxSo3x3UlsLMTPjT3kLsE7si
MrFXcyhA1qGn1/3ChI6ncByOmJPGGCiHv0djAAPF3KtWC/pY9wQ+KsN/FmbU6ZtdV4T0eVw4opkZ
f3njOtYtxoboEtMaISNkTpr7ORqgumh3+tXm0EutHRn8dGs1ZLl23JsagegTGrrefa2qIYUWU7ex
RcN2xB1G9JfyqEzHIqhum7koHsAtBApTUTZZSMroRjimErH0l3mF5Bty3WyEi467KSj2MtTVAxur
6Yl2c7MzC7Q8hTMHX6CnXKY0b9itGQAFhMYl1hAO2MhurgsG1vqueuggp/KM3iy7Gcmg7zCvKynk
SUW9raR0tuGgots/S6bcddOu61Sml/qnpzQ7Wn2+rHRYWSmR+FuRg8wLkp0WXl7A78rSq9aQMqkg
3EkgJ4pZ+B3l4YLovKzgGZjAf2lEh4UYvz796KjY//8j4QzQehW0Wluhy+9r0jtb0QeQw0YYMGU1
mv0bqmezIbluj309BFvEa36qmUR9cuT6J2PARMfokPB9N7uo2c+t2xSZBvnVF9a2bVaVM8+YPYo7
EZQk7jVoZlrLKiGDObHMQFM8JTbLNzmujbEanbm93RxpzhFuhYw8DJYdQmTXYBfwBq8Ke8LRHOtg
09NRvUq7dx+duRkS1pT0RyNyDBqJsdngXQ1Wrdf1DzX4+Q6D1NMGCY74BUaJ+tEpuco803TPeI/L
dcinfieM5flJszB7U8lBPIQDRGARgeUaO4STaVQXQhUVN0NUULhIGJdLnYl8Kb+bMsfeyta29otL
+hcvQHxKxjZcIzZoH2XLo/jP9xkdTBzH1CzTD9kz1Oio6Jqd9HCcqGeZJ4PyXiqnxU0p2Am/qhoZ
1hDlIT258JLAT0ys2fqd0WvV12oN/Ru5auGV0npoFOpjYolzXfor3/ql5U+clhqhJDTtm8l1Gf6o
YPeFWynoXfd0aZHRDvjhE0Tl7/qCjy/5gIPfdnV9U7letMbpUDs0ZNivWqsG0F7tyDemo/CB420M
EreqprWeIv/ebyEmONlD06YO0WDDMQEX94s/tUfasuB5sBpo8JaBzY5NxOs3p0BPP3F5X9z7zqiW
2HEsCzUk6bIteHcDJ/Z9C5lmBeWrtHOU8+QXJNpRadMbr/KX2wkVt2/A4oG6zTcRh7ygtBBTaGOF
PwIB3XboHmMMtCBFmIKhBS3QjnQUmnOROAy9pD/NyFmfBYWqoGlsHO8nGIki0BPxKBOkmn50bRDJ
TEwF+8kWEwkE7CjjJqwTQ5RQN3deSSitdkM6SFzHdmDmN7dBhXRLgnrGODzYOZ9CJAzgfYQyKthG
rVPU76H3e9vwBdFWOOIQzaISN2Xb9684adMPqAwYwFGCYGQxqRFc0VMOsJbWbO1lH+luTyoG/lwq
ZauScG4cD8Afmd8Siiw3ocHQ+RurdORWlaSGUlKnFkB2HITz3pSjetoFQc22dtsizh1oBP291lYh
wtvRFNBsaqXNYpBozPcjJfmLrEf+xeOTEllDctWtyqmdAwzct+Bepl6B3yDrCQGi10UHyeAk087I
pr1lrq3w+zqsIPQa7OAQGbkydMbpx2Jw5sJFzMUa7jOvk27oZjuWiNFc6CxrBEzGc82TtJrqQdkq
QtHCLeDeVeSNYPCnvACrx1xhU8OA83sR4IOlzKIISBW8/Qpqpqrbd2KcMNljKfPLV7V+w3AAc9PQ
RRycU28OV10ZBvMNYA9dEy9lA6leJhu33ZjWlOFtOKvyOw1b/iVc2gKYE7+e64yVoRhSvMKhtYFU
qYa0ss26aOcrUNYfnNY9SQRz93YEVfU2p5waiHDlxE/LOcc8EwcZhEn6Xucnnq05h3yEYNFKkxo4
aCo073EiQi3TXP3RyiChOf0FNtKXtsZ/lREDYaCVx0C2nlndYu5c0KqNmC6Pit+NYdCU7NA1e4pA
6VSkcp6Cu8CwWSLaKcSQCHsZv0hQreZb1gvs3wxGcYbqIwnxmS0QtMGfBgifseAfZYl5l3VPhzDc
mFzN7GgE1M1WJsIfMl/jCKOkyHbdAumMjYyqYkkIknkwK82zMZu6di3EqkqwnyA6y6sDojh8bAcl
g3gwhfNsOPQscJQ959WUNs6O4GW/dcWfXypxs7eyIkWfdYrgSFiTrB4gLj+EcVEty27Em+ymFnGV
s14GXdG0pSBmS91ytHctEt2XEzQ7zBbUP5a1LHIPE1GOwLkv0KbDlhlKtxx1n/0cAIoaB2SCOvfC
zYtT+oOPLLDjD9bkVYcGRX13xazKfQ2nadQphXu/san2u23euJi462QUlFlzOq/g48mjDIcMT0Ed
hTdjgw4pIq8QJ2NxfHD/jBNqAjEmk0kdl2rE8zBQ88sTzBliOYlubzmW8wqfc3IHBCeP0RnPfWDn
Sx2P9pTfAimjv44cDsZqKe6Mbtpp2QCFKvy0bsEwBPFLmz4zBgkzGvTj2zKMkH0OJME9cdlkfsnW
98HKnedWCuoVhChLg/9B2q75dSLzWDLBen5P8dO/1U6QP0T+MM/QBWvJcBoqrg8VGUF1D2gih5Ql
Kf1YuSB0a31b7rzcjV5LRKtHO8TVTJZ66Z/82Sqz2e+Gr4PrNl+Q+rB1j2JrmeQgbaPx2GmQmLqY
y4vNkEePwjnBgCJRWXi1UBrZB9xU23EAP8Wg++mx40G58odwRgxFo7aLNThoU4wojjeF9Nx7lc9I
D8J5UGNcLaLdBW7OfmkDJBUpoATaL4H/c6RBYdIi6IeHtim8+5bSGc7Y8DegOsyvwNFtCnp4e9NN
8HellIzHwGQ2X9oQb69l565Oi9pebsLBTC/Y/nDbBSPGrjElEus5UImNR+SAYkqAQ0TCo5zcav0n
hl4wdJWg1oZ0fAIyAAGeQUkBqTd6UNV6bIi/hqJ2tFWzGu55GbU3UPq0eKxkb2VtnsstK43/ArmY
MAMIDzxOImQbgyGHQz1Xy1eEa7g4Mp9uhah0QisP3Rm3t1owaY24CGQAU0EbtlvA2VpwMkHTvta6
i/tehtvA6ev9mE8eqhCzXENcU23axbYypTVfR+PYHCc9yIOfh8OOBb3cNj1DHcS0oPI+DaY4s9Mf
+rASO5/qZu11tbUCytRJUboN306uG/WukOxEHTk7yiK27/wcXgF7/Twyp9px2uZbx3g+WouDm068
WjIf5yVlkBZdt1PgxSUqRknf2fzRBiPopigjlFs0GbflAubHnla/0df73kSu3qoR8sO6KXDiKeEZ
rx0vDWXTJM2ct3dTZ/H7cK6hQm8tDQh0FOBgYe7j54SYG2sVe0Gb2F11VIinmpt8D12fYS8UAANe
KCD/hnuDyQJ0lTFbAA0fMuKndK7dlxkK0EWCMpuTjJUxd6q3nmUkm7WOnH47RGWbeQ7S/vKUdIl6
QGKG2G41o3yGYao+KzuckoCN3TcNllDAHcMImiE8rNblqVaD0pv5tQRgYotFZHXbrtfRoWqm/tWf
WUtiAmXgtXBdCUKHIFgHvDNbvCvuPVH+ks5152+jfvlZWHa1m0lFMwdX+9bvkML4BO1Hp5HhZvJl
j09hVesKClwIJnK76xIlVRhXhU+2uq3JryKSJVQFVGd+GGI1WTtX5W1PBpZIoB++jpYlIGwo7eam
t6FtNfjuj6pE8GGzKtyJgheHzh7dF6N1vddRAwxnT7svbHTqtAkn/8FAwv3HbFlTVgY1SDYqp542
HjrwoFifMEfIGT9Uju/uB2man7N3gouiAXC0PK9ZjS7EKiYUTW6c0mn2KCnlRy7a7vvUhtPRnfzh
Fh8m3HisK++gvfQLEMlhF3i9XiMhmzdNLxbwiuQ8qUIPP4iSeV9FNmaVi0bfFtWpcOssBiyQurdA
gzTCsUvIy3zpWs9/oS0nWWAa5Lw6ABdB3XoFT3gehbtiRM3WZxDh6hV5Ra3F2wyjS1fTQiH6qj3/
PmydOcYNtpOinKvV2LIogeRPlfYc1W4KNvbjEizBHlh9lRQ5ogqNZy1m4eTs7MGFwLN9mj6cBr6p
+2hcj7QUWcjG/oC4aNyRxUY9tphw3eGKMB2suzYFwxTYa5xl3tNazRlAzfOb5drkTffu/NtS07RC
IoimpSschTCmR0EaUSa7q3LtrZgs2RYntPymSqvZgxVWJ+VcV23MnapK5zEs0pZYmDC1RbEG5cX4
VtDu1V5QRQc8O0/GvpbbebG6ByBBm02NjZZQ9R3GKNWNoV/r2sEtrfqZ7ayB61UJmFAW5ZpuanS6
HmQvrs4Q2Jf6tZjvAosRaC0c95wtHi2sHhFvzdM2A337obuZf017vQGkMMRQM904P4rHa7C7yzaD
kwgE0OroPv4NtkCXZwbOtwUyQan7gQH5jPLjqtV4LK/0HC812FFTBhAW/J8Y/jp1XN+1ictKmpF0
OKDVtrybUJ9vkwIE9XOfejfgq09dHfMJ6OZ5Y0E78Ro9w0WIznvzZ43j3rSY1XMleu6YWIcMeQcZ
21hvC8CjniBJuW9uMex0KL8HQLDLx2ltgcppQkKcTuvpWTwOP67pW13qZL/7QX8kxt/th4OB3ojP
2A89nh5NVA3Fw5Utv9SZf2/irKUcED2UeGhOW05RLWxQME+7o1hDEOMtTHuA2PuHrt2g4nmVtfC0
nedwlPemz6B7YzP5rD197ZJm092wQZFol++qR0zMApHGfpFHP6ZfFxCagKyqWF373NdWfgbIajix
tOlhHhFY6hUqFngO3eCrWOorbfuLF+ifY31ODiUcOlGnwB6f+nBEsJRFNUAqb59/ymtWTn/+7rDM
jiMwEnCyckJciR+i+C5Az/i/GTnDBBAUEStd4IpMLrrKAaBeWh91c41D89paTo7i3VogtNlVdIGZ
pW+ORiL3LlaV0qvPF3Ptep25m6hivRkiWPHRYLYsiL/O/+WbYBwPkt0AXTnnoz4KpbBRoAwN5VzE
G26spu1gf/98FR9JL4AsDP8xcu4l2KBdCYU6nrpxtXV+q5W717csy9P5FbXEJ1Anp/N+OaIi8uOa
ytLFO4R5Q2BKQTqGWdO/v1ONBDEnA0xLV8YRqPsoQk82tKmPivTny7xo6qRYZ2O2/SRt+bcpGbql
lzco2KPrk7VjvYpCBIb95L4SVr98buvilkYnAgOkLafZ1jPfMNi5Vy4TjPUphs0GHbf705vQb9UK
NbBxEz4peEbIs5pH2cTmqpjapZP53v7pz9+d/wDhcjmgi5pG+XNV/1LXiG4+zp3gzLw3cLabXhkp
n/QwcGIialb5S7NCTuLv4P/XwN7QzF+ptSmTEpj+7bTuj+HDNbzzx2m0s99w+uLvFkn4ALD7gN9Q
bfHWB6uTEHKbYubFg2j7dd7aSwfo/ZLPfAqVKkCLCubsUuzp4txoRVAtrXcOq66c1dPunb1smFEM
QLQDpCWkp84CCcWh80M0wNDMWeJyGla65THS2M3nx/SKmegsMKPtArl2B2YCVSa8wVwNX2KbXUOd
XTNzFiIUS90V0QgzRU5AIHnSiGiQOLHV56u5cObfb1p0Fg4IQGK4U8OMwx8DDe4O7NvnFi4uxAeB
PbgFQE/pnZ2AqGaeZ3jL0q7UsVXK1PJv5o4n/5uVM5/ogG6yDBSsINNMCKh/0I9MMB70719iEAn8
s5izM+YqTSo3UNiu9peuGlRUb2ZpX1nLxW/yj5EPVGxOVZQecr20alM9/AyAUfovmxV4PpROMI5w
jorPTZEvxqsYhr8Ui11uPxYS9LZT8K9H1X0XzGGYeqU2tEcA5P7b2Qx+NQnTouvqUAsDddM9a/1r
D/HF3QIWFKwzIAH+wMBad8NQeF6Pwt7u/7g7s+W4cXVLv0pF3dOH4ACCJ87eEU3mLKVmWZZvGLIt
gxMIgiBBEG/Tz9Iv1itd3lWy7C717rs+lw5ZQpJJYlj/Wt9ffjmBv/V9eqFX3VO507enVnJk//d3
72fUzemqXoz46p1xfUgMiTBihY7RYvWRPsFlua/2RqyiTXoA7Ob+rW37Ly8SoZ4UiOBfRLE5PHgl
nK3Q+RKRi+58QlPVv7+qX42AuwfuMHKRP6eUBWT9JZihJKrxnAtgOY3447H+j8/2P/mzvPpjKtb/
/C/8+7PsF9QSy/HVP/95rD4PUsuv43+dfu3P//bjL/3zsn/ubsfh+Xk8PvWv/+cPv4i//3381dP4
9MM/1t1Yjcv19DwsN896asdvg+CTnv7n/+0Pf3v+9lfulv75H78/fREVfFmQ0arP4+/ff7T/8o/f
wwTtOV7c7tMI33988STwm/9DPPX/63/+4leen/T4j9+9KH2H6AbQK+h2jz0d+vX8/tv8/O1HcfSO
4StB3woCO9m3HVgnh7H8x+/RO9ifgdk8tVbBy4Wf/f6blijB4A+SdyeZAgd6bIGDAAdW+vu/Lv+H
L+qvL+63bhJXsupG/Y/fT5PnXysrkhGYu0+vMKIYBBvB1yAACMDa86mEVSBiFRhWpewvEKBFz7wy
lId6GuQlHCzh5Rx0bzWzQjH+58Exug88DcHNCV4jvOZhSpTxiYNDM5ye6KTZR6Ga/hx5AXFo0gTy
tgerSpmFPpHvES50F6iSJx+imqBoXw+tgVsmrdkKbhXobaMLdZoJtFcP82BZUJyBj4qPWeJs233w
itj7OKoiMNdFCqzvMaoHEvfZHC42zRrqUrSO9K3ccCJRJqnbQgn4s0rYSpOUljA8+4meb6OhdsGG
TFQ+JEnSIU7cLfwWRin1BdGrAEJxkH6JWJ+oPOobgnmjpyPySaz2VHe2gFVQbBCRRAkjwpGs2DAV
FXTDmwWPDtwpWsyXsqAoIzULp/pecMtAIEbGKuJZ6jHqSXTKaLS5nomFJd5osYmnqd14sPhcMOST
LBKCwDDlQgetzlAbY5sOvIl1XUfzaooCxT8McTKce5Hx5gN6KunpqoIkOR9x8AnCzJrQ6YOJYtBl
mRISUoFGCgHn61j6a8iUTbcS0qC9VUc56tzREgUI6ut6UhlLbXATw/6Gzt5JUE3rDoSEK3gLvINo
Qv2cJnEJyrEsyIelaD2LfBW+m8yr4tbb9lo2+0p6QmX+lKZeTjUhF6a0Gs2zGvS1hW9abZKapPhg
NLJbrsi88gs5fRjgkzksRcESBO+K8j3CheVNUQfqousdblyLROMt6UtgSYEyb8iawTOjVqrozLgi
oifPQHsRA+Xi9CcJH4DYH9Jm3BKU2lEm9EqIDFHkBfVKDEEscrX0slyTSAh1I1la6Q2aFZqjlkv1
ZEZlyw0eqqVCI2WIqDlzI3zSbnAePxjU5+6EO1V/mUwYxLiYB/ZxoEnHEBrpR7QL6wL5Zarj6ozB
fAELEy8ORUmll+timds8abpwQm2IqS99OsJBCvcCCgq9dkcG8AX8g4uR03kkDJxpSwHfYgbBFYVm
6wZBtrELgmcH7/DOG1DNsgVbtq7yj0LEyVlU9cVxclVzYHMg7hmYRBeuXci9h0jE+yEYKPb4LUO/
X4HHespQ/7E6a2fCFA6P8CA05/CjdbskXjjbwIA8rFPYEzaG6mbNu75GjRfi7if8HJ4z6iPJOpMJ
5smSLXnaMEzSvU0PeuH2qjMz+yQkhWcbhXZo5Kjprl1NljQHkLjZjJHw7mw0D6uEqOWJISexEalc
LlysSr134Sy3iR75DSo7w86Hq2pV9vWC1nxi7nfEhn2ZwcDt1kju8ovUTPJugd98i/YD4UUfaXcW
gQp3C+vTyfnb1edeWyIeQhCFcj1DvVLg3T7v5pAcg4jIlZsXcg6m6gTHuhx2PTHygSTQeAcn0xvO
CIx6AdHoqSeWGta0tIg+kyZEDglWKX81+V60KyTE+5Q0cj+WMjmwdmnXzNNqv0g53ts5qLc0rdgX
X5yKbIahvJ2SCev66IIqhwl+uNSsRovOGt4/gcAFvHhwh8nMj+vooSeLf4CLodiQOEFdWfkOXYxC
P4dFssqbsENorW+6rRsH3EVXJ0dTleKiRBFlyn3MA3S9jCTeILrdHmozwVQYuvSsRXZyV4/9sksS
mIG7uvM+Djbm1wmWIlTywKUXk4vWaK75qQsGk7fEBMd0GtJjO0wA9LIgeKxTL/nEw7Q8oB2gvcN5
L9yLMvWuMM2A6qJIs1HlLM8CPtVbZJTJFu8WnuYFFfzBm/AGchZ/DmhfbTWmy1UJt9J5rPRyMCKt
D5IEzs/LAYP4ZVntBklR2q5CXIyL/DMH9+8VKXiJ17eRK8RN6JxhGp/XLPCW87KJygMm0BIR16g6
toVJc9Mh0+A4TfbDMk5f59TJ7VKW/oZPeInnER3DrK4KfJs6OEtaHwUNeCP2ofFHkYkFbjXYM7h6
7sB3PCop5aGVPcI35YCeS3ENB9tIjH8OzKXbegFWmkLZ7lLMs49CUYR5YY6qeylb8oVjgl6ynqVI
giyaBHlP02VPYSLd4TOKS4JuEFcadhu82Sra9FyKU8PFE3IFZfLDgIfyMSRR+8SDfljDsmMvXdUC
ZUsHfl7COrBylZlumoYvHaTkvj/AvJTCB+3FzflchMUXTxoQC4QavZ3gRLlsmYBnL+C3yQY2dXuL
x/MhJcMJpB+pNemj+Fhhrj2Lgj5ayXk64ZUSft95MvqMNa6+H/0xvdKTzx9MXVZbqTS/nsamPti2
HXMNR+LKmY7nnpzR8hMY/1Xo+mBXDdGwlY7Mu8HWMLnTyMCOv6A/rUPxyCsLHOhJvRwbAxs4vB3+
uW2T+gaqg3kvnUkJzGAUdrUQ1UakLHqSZKjqRbcdVjasjZbhFa6oOYushOcnCt1ucA26LZlU7mF1
qvMhtMkal6a+RJ61+6RK2RYkC30/O9RiU99VB9eycQsbRouj7FQlD6LmJms0bk4zwapExtZexIup
vw50xCC29XnW+UGXqzqSW+4C/5hGM/bHIi4PdA54TjswczpniztYMGD37WcKt02drJE0Ird61vxr
bUDKsnwsrmo7FLuUe3BngwV327R+ciuikuQiARgl6rjA1229Dfot9nmjymoFVza5ZbzyM0WqZgtQ
bvrAejI/JZOJ94rGalP41byBZRGlUiX0yjWdOBunwH1O8G7fElW4u3Iuk3uu2/YYAWr6KLHNzfg8
gdINOfSglKgPTTEOV4lKw6tiaOljki7TRpu6XbVBVO9ClI6RzOH60WuVeBqtCs8KbDA2C2qIa121
+r4whq0NDcZt7MEHmlZddWmNbw6wOtVZp3V3Vi4IEpV9UNzAvAwj0liID0Gq05vKQxhh7k18a8HS
WXOOG5aCgbSry3Y4iCmFZumEguM4EOu+wKrkF9G0N31XrJpZ+lvatjADazJsRlvKiwLc/kPVa4PD
voKfSdbBJVyEwQ64Qrkyto5xyqzrfV8pdtn7pdnCme+t4W4PNpEctcysn+pMzdNDX7hi07j2fZFg
taUDXPrDhOubNEdiVrNbgLzjs9FWU97SzhzaZCJHjef0qRNIG6UNHJqBb46Iu2DJTur3kxd8hI/N
fqzDACYrw+Jduaj4WqoZkEifV48t8dVNEJsFe+Ag3hTMYLhJeVeI09udX1fo/L403sXUw/xR9sbP
Uhh9MnR76r/44xi+tyqdVtj3s30te2+fwuiIU0bXwVfUsZhewEeVgkoQUjhOErRxNPCWvkexWRxT
vURn6FqhwXTtlmGN7ktiy0kYl3BKx/PjkMT2XMrGQ64Mj+FlLz13JodevAdQwa1dotTBseKTSJLo
cgwac4i500HGi3ngGUTSalNOkp1D7RG7oVyq85ba4QFNupoNXHjinPJ6WHtpmcbZXKiwvRnnVF5O
Mcwvq4qbGFwbgzbJJY9tjy1egIq8r5YNloKmz0YCTwv2cOOQ1QW61yDShXkY6aF528FEAqN/OG9L
j057RMIIcn3l1JyRcU7OgBqObkrtL3cwFngws2EfCZhP3+E6W8u2vgjKx3go4gPmVJWf3kWsMxCu
PvPSwGM9lUCP0yStrvxuHs8TSrt7hygLXAMubTcVD6crBBA1jjLKIGmYYhTYCioqsH83Ptb90avo
TpAKhuME3uTHslzwzQggUM5pKM01MWL+XLiwer8UFOkrrvHq4aQSV3GWMCmeaM/TywEtYy6HFE9Q
NnAV3Bu/j78QHPaqvGd2+TLB1H2VLEX1LEpjtim8/MsqVgXWujCq4VTSwswZrN6YFbwiuajbOT7i
5qvPDpbIDQwF8nya3CjWbQIv8hYmQu9h7tpYZNUY9hu0DRfrAsvUPtbdgqyga/ubAcmRcos5TX8u
ZzteE2r5Izp4nSRYtzRHBIT9O7e06qnyI/0kwwTb5pF2ISazNLE8D8zUxXvhz2xaddVUQOpvmV7e
EAhfoZ2+Hci/ncgJks6Q8b6dmV+I+EkZ40QThhYuM405Ga6OCa2eFWJu2SSwd8jQJXVqsF+O5P0c
VlW06rkVl7xTSDcVo+4unephCG/K1kNSERneaau7EFZe3CVs219oHd/lhJfywTfAySv9IAKEg1F8
WiT4o5P29OLjyqj3leRqybjymm0qLcdJSMK8WsT64zJqtCyqnP81bvpxWgv4OAUkXGOHfISl5gOg
xLbJC+Tj3lCmfyFrxOjQGoQBRdEJmasfPxY7mclK6iFBMsT1Ew8rAAbKvl1uJi+czoE3IE8qKIFv
LNpZrv/+nvwot337BuMQDS0xX6Bz0c99mWmJ83WpEJoj9XjVjD65S9Pe/FGr+C55/aDk/KmlvZbc
/n8T09D/D1/Uf/xLrvpZS8MOUz7pl2LaH7/yXUsL43cEZkKUIb4raCGDGAaZBX/Xh+QNoez3375L
aB57By7HN2Y6oPQAl5/gTH9qaP47HN2+9WonkJbDlP07Gtpr1fjUeDYMQ9hsTqIdkCOv6kaiwMFV
FRAy+g84BzydeoMxiMbtA7ZEh+rD23DGV4WXnwY8/fzFW4e2a2I8cZoyE6ozUw0w7zR0B8UieGM6
ejUQhSMGmqAfQ5hGlfin2QgRkim0DoadloI8lSQf03G8ioa3SCqobeMT/zWPoFrh40ukp4o+sFXs
p4Z1A/fCpoCMlyUzgDxXHnZ0y5rqwd0Ib4GLvwnAEz/vGRKAQDLa0UP5BDv0mJiaAhjSwV0E/dKp
va4hI11iqkZSI3Sm3pJ4RKPJ1okN982SS7ege1tl7/FLsJrS2IV3U3U6RlO5rNqJDLvGqfomLkZo
EU1ptycBd6PLaowRuqgStIKK7E0xa1R0pbQ4RCt076k9pEU2kCa6nQFze58OU/iexEavojG1N3VS
kiJTIyzyK2gK4Bf0CcFZLq4gK8nidHyv2jtjLT9j2tIP2DB3cxYy29/6XtyfmUFH+0GaJiMMZfQ1
SqTcHIYicl9jH+ZDxPkTvmutmvpsCBd2CCpinhAwSfWqqGfoXl3LknRVI9KOXItEOaUR9v2QkOVT
ivzyFvhG0d/RWgTnxWzMCDSAB5u2rhZ2V3AVPydNUx/VhBCaxfL6OXWm7HNNuvaRJX2R61KHe79L
hl00igabLB9ASahHE4wtE72oyy5YD3B19xmWAh4hUAx5KZvbwO7gR4ReC47BwdZK7aeKjSBkAGdS
djG9C2FXvWn7RGy7xsN1Al6cN8BbPBYgWDeZx8myYn3XniO3Vlwqmw4XMI522Ao0EpgC4TXOh+JD
2NE42OM9AqZpHlZLDyyCi/Q5jVpzjPkATQfljdsaQcdbD/d0yEQa9o9YtvQGetvcZgo1nKwXpzxY
MSp+iCPsMCaEwnZ4Qml04ktEmwqbo9UiPZMn0UI2pkJxIKuDyRxNXMgLiWbdsAIHSwontZE7i/ZW
yIVYHGFhB88HJpTC2t4AVsVVeGClqj5oJ6OLKJ3bx3GB+rKpgmXy1p1RKsn6aNCbFm1UA0PUZVES
dkvJgoN9GYQtCNIzuQKM2Z1j6iIPrGhLoFXRzuG2mS3Kdhp0kL2FFAEHNDWrtKnSx1O2Bl00eudu
+7Lv7iMYzCFq60SctQsj13KESTyndUwEeh/VzSEWcMjHltZr4+oiyFSH3JsQHUzOpVzoWV3iKT0T
Cc7bcUXT92bshMtCD5tIBB/mVWRV9yj7Ot2OfY1IOMT3z1HUh8+2GIBK0wFYRNoZkjk2yHU0m6+I
NrePfhdwHOrTeEV5gxAsFoEnUXcqzYqIVFdIG8/XiWc7jocslFCsK8jGM3Z50y6ObXfTmSI9q3Fs
2tmALIh5pbJBq2ubABpaDnMLUkhaXOm4jIZL5/enYipaaH1tkiLGeXhGgI2BYHXNi7qYM7igKcLc
DDlF+KzJ+YTSJYrIZf++BywDNl0iiJfXVVg9jZNFvWK2w95ro/nDYELzABZC8bkGi2TDOC0/iAXJ
4IbYLslKQQWCvQNQboui5ZIFphpdzi2c4KjL2OrMegbzljjteBBmXAJ8LoOiATLp3gi1u2SdO7DO
QEQPygBtyi2PvIeGcq7hhbH4anU7yX51GseHI9uxs1qClpN7fTJewFSN9yRBCe4+GEAIydomVp+q
ks5fYGyViFzV0U3tz81tOkk4lZpW8npfeATkE0+4B186dtFoMpqcTx1bYIQpRJRHVCG9BGQBun/7
tu5w0C2jW01UfY7c4DLtahwp5pWnqLd2cRyv4I99iqRbWZjh77BloKsxXsQFF914cAhV7+0y+0NO
Yx3dta6DAfvFNuQX29wft3TfVqcQPFk4UGCVwr7u1S53kgZytXEAjCzSZVhGIG9Ob9SefzkGXGdw
MJxQ1tGrgroCzaCcFcZIyiIfywBlq+3fX8WP5bbvV/FihNOm+cWuQSH7anWEEbzuEdjA89DCdhKN
uQ/uAaIHb2wd3rqeV36KBdoBDikYbQzPE/VA6MPfX82PW/yfruY1actIhZglx9+ntkCxnvMHWZr1
KQY3mHFrQx5nSze8MegbFxW/su5gPacuHE5fUoLjFg7xl0pXbzwIP++5kIb662t6XRUty5ovrY8x
4hAkox4a9rAa6+GNr+etUcIfHwaoXoPE6b7N/FEfIfAhZyJWjbz++y/prVFevThsXrQqKoziyBX0
fCTHmvYN+vtrIPFp6/jD/Tp9hhePdZlGzve9BUnX8+CACuV1hWwKWCJZlf/RJD7M2afSZuwTbDdv
3MW3ngecP16OXcgTb9Ng7KhHsq5hWdm91dburVt4eqtfXF4QzWHdt7iFUWKyubztJ0Rp/beanb7S
HX5+nV5NDn0T+cJFuJJT87wKIsyeZCoHXC7KphUKyXSDtMeBvw0+fmNWet1dqu7DwQ4O16cP6PJ5
ZbCDuCg/zBfI7B6iO5Tr2G13UTCoNKt/0xX9+sl5fW4bWm8M+GnoShv6ZZ4436cEu6lM8PStJn6/
/hrh6PVBJT+dWX/8Go2dEq9NMBYh0HYAqrFxl9Hw8v/hfaM491IGRDYgej+Oguy6TKRG8ECX1wYi
aYMUJghEfz/I6aF+dVaDLeavQV4/9MqViHmFmKBMPV7YBTSQWu7g19Z7oskbS+8v7xv8CTiA4Hz/
E2GXj54BPBKDCQcUDCJ52D/AjPiGjvXLxeTFKK/mqZm2sH1a3DfCkcQtkaz3kUbmQKlEVbf20+oI
5XD797fxtWf4j8fvxaCvviyUt2XkTRgUtDuW93t3nm7aDbfo6TbfIwu66p/4Xc3QAAFyf46K5rx/
q0Hg6/zTT5/h1XdZYnoe1YDPYDbl1fw1/Sxvwl29Cq7YbX2B1365G7Zv9c4jp1Xy5wfor+/01bug
hlS2A3L02HTX6b4E7q8HjpMBYt/3aOkLAfM4d6g1w1LN99AMvHwM/GoPd853Fe0H39pL/fJXTxdD
zg3GOJT4fiK4IvRcg1mBWa+egIlBhh3smy0CGW88Xr96Y14O8+ouJ6T0FQ2h1/gz2Hg4v5uWZwpW
dOu/8W6+8lT9MY+/HOrVve3gX7SFxBWNKxz22qtTH4sW+v6ZyNP18iGNN/KqXqeILGbBzd8/0G/d
zFdLSDizIpbIh2ZVj7wxGryCs4qAju7esoP/atV9eY2vtpZwqpFpAs0b5R/6cfGCK8LaNybSN4Z4
3cchIehNYprTcpgmDydMb2nr+2+367+1ggs90P9bO+TxaZS/baGUaPlSxv3+e9913Nh/h00bep7A
wAhfAfT5PxVdSt7REKesU6tLAu38tE/5l6KbvAvhBGHQIdGGPPxmF/xT0GXvoBuCRRTAaAmrKzbN
/1KZvx/v/tDOf22KjL7lUV7MUBE8wCk7RSbhi4yxmL5aDwRi/wqxLMy9LRQfVN6W8uvY2W44CiPo
dLQ0xQ7BdMXUbtms+mnvVeDLXVeISAc5ATAx2A1eYbrLIZjG6qxZbB1tBTPgnUKCGKY7kjI7rZMi
DR/mqrUyQ9aAABWcEqvvlmFevIsEHT6+ctDa6lxWU/gQIBxx2Qwz+OUN4Z5/xQkZNPBKCXhTjBeY
ugCCR39c5hDLyKC7SYJ1rIwnmAg81m3TCQId5jpTA802o+lgdOkKA20NBm5VhWcNg861piqInoHN
q4OLFmpBfaW5jilOIhRQGFAua3RvKFnvo5ADO9ca3CMGlHeI7MRFG4G/BoGwn6KbNO0sENd+4YHc
MUBwyD0fMfMVVorutMMCpRFUmpG6Xdt4IZo1K1eDWVb7vFgp1YQKzDY3zjnnXolC2OKjnn3RSlQL
AZaMgWQ4hFWjptymhUhyoBD6ZUtJxOl7O9S82fIuWty2s8OYwBo4oXS7xOCivp+WKr0RlZfU+4F3
OroiZOrpJQ7BoO8A2Y3YmtQzfKAqpXo8hCkHt6cHU+SLDwWlXMezPUkyATpCLjMFXjRGyH5chSH6
nyhAmRKXqnEDP1sTwTNZQCVNAeKFfDg3M72cWdBdMQOsgAc7+DXK4eSapkPh9lAjQW7AF03DVS36
kzkCmGfyhFC8by970KnYai4mONEFWBB27fumCmC4qli8mtgg0hW0GlA3RkZwxlqKxvXPUQfNNQso
kHZ5mTS630nXELNpAkd1ZgWjXyUHWhTwEZ4k62TAS7n1BhBpN6TuQfxI6qCfVea8pm42BQxrMfhr
vg7XvYxT8gyNZ4kOCoqtv5uYmYG+A0SRlZ3c4IlqTglD44HEnqzg9XJj3jVh6ecp/J/TR8J7dIDC
Zgt/NpeJCmHjivDcvx8ZxMuLoEAqcltVPrbJY1M5epiN9WDvrVUd3ABqOXHAbtH2bcVAQut2MoGJ
dc2qBUl5IudZ3IxwCiH6ihghwI3pSAsgjeCtSY80oqK3GRzhNrrSagHRi+mqgbHyZL/0ALoYbbLr
x5H16w6HOrcKqHLTXYNuGEuYJYLZ6sCinrSf/IBLtytBWrFX8Ctb0HcqKXg+NjyEeRm2NMSikIly
e1bAN3yJJ0v7Ga15QSA/+zy6L32fFBD2NJH9BCYqiu8xarrAHYlLVDCTBsC1wY4fzQz5fyeLEYyq
hp/oUE2FeXRtIIbewNTruQ3yGLrPYavxPrV0GdARuYqGeDUERfQx7FMcH2sJsNsaHSjA/rUdDIdr
WsWRv1G4n6A9csAO8lEM3QPALr3bJlOaII0K6C9Q8Myb+h2KJCik1FFh6lU5hinca6preT5PNmAP
sDV3IbouFCXPNIgu9TpimCHYMKbnmnayu0b3iDbKwxmSQPVhcQHU7tnQaLyG4Tf4ACdVBb9gpGWb
K6uE25Cxi1kmw6khq1GmTbE2Bi3Q8mIE7emiClSlDpDc03E1gm7axTBbdGN8AJjMD3aIWX7RERsl
rJhzG+05tgnBdUBCFWM5B1FrHTibLOj30IXxJ/xH8JHqNpi8FQfDZ1o346A/gRc9gpZixXiHBhDz
9UJYeeKjLDXdC4943dME1u6wgpuxCXH8B/bzKun6qVzD9dM0G2dkSG7BfTMxqC3UTrlC5akUK0IA
ca3rWp4NLZkIpuvQUGBM2jrOeNu56tyYRHydvSS+sWmMYNIAchBfp0HDv3rQoEDGoVV0pMgQQBwP
y4KghSxrPxrlhmegfNRjgLH1mpaF9dfUD4Zp21Dh3y8mqNqzysEcuoN7Z8Q5tEh4ceuSovPXmHUc
WTeDbUSbV7MT9TWItciSwYvvZGsOIS3jAnYkMVQosBjPBBozSAvfn9jO0qEPn6BNTdCsAGE6+Ei6
EXS30fT0mk9mgJcNBuyabwSWA/RuhN9/2WKHMBXbegqHD7OgKLBENuj42lMGJCueeu+HzvYwpQDo
DSSG14lJbHUsMB3AvwR0mxfBMZ6zpmvruyESDLhsClRlD3m5GuIPJOr6FFq68kA+IRYWrGAObN7r
YLqUQOZ1274VeOa6BIC+PJorvlzoiaUIB0xzos/AnVj8M4nGU/VJaBzrQ6ziPniclBT3MoaavS5D
BChWMzx3bA+y+9DnSFyPMeDCEkRG8H6gLfDWm8/tGDKxps6fi70nWnCdaIXwwZHMAhaPyp/xaura
Tck2TlU154XPAAsq2mh0+6rtWbXpZNRJlDIs/ep703SPcC/0GpqA2II5Rl6LrkP5BSssYxKNFyN+
P8MTf0RtTQRrjSfxsuvgZTouTDfDnSgka2ECnksNBnALPx9CLIcBeBnlx9UEZgxgMiga+YnZtyh0
Jyt4LjyzATV1QF8+WaOuWdReQz531sF1atSMfhYh4EDTAbGFU2nPG8duM4amhYEZLmawkKGA38TW
JwAegiXmLmJRN8HWYiZHf3NczriSE+DrW1VJUO9jZHQcshGhQpFKTgJPUhTj6HTFbAtAmyMRHgGE
LWa6TkjVsiOQiABmOvDUgctS/ZpFQG52A0DIHPC8ELXNAkyyEwhlvJ4lGh1mOjxxNxNrUCFMgLVb
az7zL6Pf0eWPQ9K/tev/7xuVwj75/2zvuJHDUyWeXp4LTvEq/M6/zgXwbDD4DKCOBQGBUw2H1+9O
D4qsFGSdk8kojAgCNzjzfT8XxO9QNI0TtIpP0NqchBS/9ee54B3aSJz+JJABCCni3PDvnAuQiHol
XaA7+8llEp96viTo4xAFPwps3Na9ppDOwd1iSQBiWYmiMEfR71b5gXrQqV8/1YlOvuo5HQ9TaejW
mmeq7AaM6NMaBjg+/N2A4fA6GHKDLfm+q1CYw9aT9tfgPi89WHHBcAxG0oa5BeL+s7ZRcW0nBHYA
VyzHM0RG1LXuJiRTXFCATbFEz4QUI3iGffFMuim5kNXgnc98Rl5BC0KyCQe2p5aXNWxkA+2PRVOr
x6JMmwskLLtbGB3QgEZ1xp0FRdxBNye+mVcBcqMfUAnEpO+Xy8EKqx5D4TdH+BjqS5AYxjtskkbA
TtF9YVwPqtXHOZHwgHHaXYkiQDA8EeamlMoDnXxOz7AYlcd0MPy2Gmt6zlCnudaTs59LPhef+RzK
OzEO/ZDHjE4fbG283UQqebYMp3MHGryag1zMdIS9V9uMoqR17dnKbENvgbkNpDoYJ72EoeE40wqM
ixTxGz6V7bqKmdgFXYcdYRuB5lc7NNiWDNBzGoNDRmqc5DpwST+mwgH54SIPxJphvAUb3t9QUQ1r
wKiD8wRQtDtXls0mWRqH5TNym6oJkpumWIK1ATdim6KyjyQGiG8i4OyT8Ym+HUszPuk0lSvukuHO
ljjNZtRrvNsa/psetWTV3iLiEYMjL2HIyOQU87O+a+YbNwEE6/uVfw+Ha3iYq6pfOwilm2oC3DiD
XTBagVbJHrB8Tqhzx8kh4XV5B7c08ANcu40UTQxDIIztq7SM2SMAeVHuB/BbKsYmECCr6gC8MFnj
RIicihcCzEB8h9I/haVSUZBWkKQDu80rUmx6ehJkAKSaKz3SFA7DpbpfhOft3UTJFdZV8DlFgfAA
+nRgxwm2I/bVsMy2NeWXiOn554Zix9imQ7v539ydV5bcSLZlR4S3oMUvhOvQguIHi8wkobXGnN4o
emK9EczK9AC9w1dV/fVfVWaS5mYwee89+1SFGZygz3doRkyVBwzvCEuvO0/qoFHYPnz4Xa4OyU1V
FaozwuNyG18i8DyDNHd7vcugSE25FzU1FjETbms0yB+kHD657zREDrWu32bZEHyhjFo/CcVYu/qI
2KxK++wFZU/z2Kpxh9dJlVLuOSYCj7ZRmG6GJhT9fSwMZSE/8lhS5IeexKxcPuqq0t8PApIi28ym
6qlAFfLJzLXqSe2scbaTDvQ+JNThR2JKf0H4KYhWX9J6Cu7gyRRwAkH5i2KjvogK9GmxhM4NBc68
5aGtOGJeJJCdczHdiguHk4s2+pW+l2tPrFtOs06Gwp50padCCPnUqLJ5OxiKAPdZHH6MpZA/5L0B
bQKImV1KynjUGlPcGmXa/5myYry2qPudLMXic0cl0K0iD92GH8yWgrJrX9RCfP9GoBajiZ9ZyHSH
JciZGC78/1DjHVUtPO+EiglYz/S08Ivwk0qB7IHc64hyiJCBTbK54d03iK+DaSLF8GX/bs7nKbDj
JrceVavmo024HCQ21xbdhoc/3Qrq1NxR/VN4Ud9QqWNE8C3hkQGUidtIvxeKTHOqoE5gLbcBeIZx
zJInVH76fTVhmlDDzgd40Sf9M3xBdaOFQ/kF4HWzAx1hPXUK6L5JkbN7vxqU20lAMOeZWohVxwKZ
c+SSUTfV2ThRVN5QioM7gGrlT1M3izd+I4922lTFXoHDXdl9pCgLkLMN9hM6UW6qedzdjuimUhdX
GPNUV3Ij2eDvkodWV6bvRjHlEUXJC+6ZuwZaUjX55vtNs0OXpj2C0Re8ThWmo0bkA4p7G1XcgQVI
0T063ddOE+pvsykUkDlbQbmZuiB0fR+wXqlyZRf1ut+oIa+QAq2mwylqAEet4RkKdbnhjRI8ioGS
8UiRKmlfCzjxokod1ccy6VO00RlIqKmsHjVkEW42J/2dpBaY8PiSlt3nRObvsSSZ+CuliT+oQZPM
m35AgBI2z4PatVtCUAmVglFSe03dmXcgT+XP1GEnXhTWI5C/SXQQTAZ/TBpaH3tRrO5NYcDYWea+
TIvjndagG6TSSocDF2M/l7cjRJjJFz8Ro1k++dw4giG2p7IRyKUN6NZ+JIlkOaWaNpvIqKZDOsjd
zuoLC0WaIbtpoU7fJarbd7wSjd1cRvF9WgXljdTqqVdgzPYMwhWIJCkJr6Po2pYbJdpy2uIfmFEV
wVxlgzEE2QnEUjrWoWk4cZoLJx+9yH7oRZkbsS/tTYjqT7qaGIdQjs2N0i1U06nnuV3H1Ua0JvXz
lE35Lh8olKGAKHU5PIwDaM7xYKUadO8pVG7Uasr3qDy/mJOC9qdsJdcce2krFnVxaKNS3+QDrgJW
qhPP6ibrVmv1zhOkEZJy4Pd3AMAyL4ZcqmwMqy7/xH5SS4Fv662CRQKsaSUzkdq2lXrM5tLa+tQB
DIhEOb2blijf6Ff51mfQnimtCtipVNmxiIr4PDAU9opcb4ngzcOdIKm6lxPiKyiMqgTHRO5xZxZG
vB2QeuB1p1tOK3LgWYbQgDOq063c4XMwhUZ0K09DciRVCe6R+qRPoVhLO3HO420tW8ItQsnMk6si
vpeTon0IUpZBLUqw5vVR2kXGqDoREucDgTjMMijJ0J+auFKZen037zFl6jGViovmE8Cr3mtL098Y
gRxvEJaCdSGitY8lHQugsUF8k1fypjCz4g6Id7fX2aBcoK48anSiq/cIjeqtonXBVjAC/TZUBp8Y
bz3vzFBjYvo6bA20oHWxRbjYP89SRDVpXY14IYRRecS3sXKKwJdPuYpDFvqTcdMPhHpsa6hGfzsY
SBrtQQnzA8KI3p7ajDLP0PRvoq4V7swyKJ/6ibjJULDLqgQdXFSGmGzlTSHd8NAbQLmBTEZdNLQp
+RDfrE+5LAn7vmHDFtrA+mMcVIiOMEyLHdppgqe9KqFCjEesHMbWysjUDC3xT37QV7Yq2R6jMXLT
sZs3eWzJD3NThwjQLXUrhebXqcEyYG6L+WHuk9LzuTvcjqOh3OIxKqEz5og4iLU8/hRbwfoZivm8
bVKBwFERCUdLE4wtBgwVn6KRnjIta12rzSFRSkbPvZhC1VMdjtUTYXLgx6YKNlWRQ8sGDgJEluim
uOMz8a5/+59zrCwPv9mAMm2VHMKSRuAJ7YRyX2SlvxsIKzAvC1j9CjuZO+BuwY4XB38KJr4IQyoQ
WmoHIOdtEj4M4NJ5teNccWwizryklKEyq2kKR8CkrvBkZhr/AF424nz+ltxVImnR6UMtuq0rMzoO
DSoLrFpQxQojR/Ry6JvZUH9WW2J7W6IQDez30Q8mQoz6uId5WTmmNMyjjYhi2NAs9j1GanoN1Wyf
36x6AotfimqKKNqIcw915ubWJO6DeVQjHN+wsHOBm0Fc8SfqGcONPGGUuOECrJ5gt4slP89YDA9E
PUP0A8Ud/PPIeW023DjUkKpZNcSbgAeBuUVfTOt4rRCr6vgxszI8Y0kz/KjFGpQuoZUtZ1x+MMSa
6BW0gcQekhAhbZ8uqIMxHL+bJCU+N8T9LXjw+HyQV4+/JQJ/sjB64ThMwNyLijpi2Lr4PQQMfZJJ
fDguZ/4dbFzzBul84UqNCkUUUKkzlsN8eIskzgDmNkXEX/P235lSyR9uU4YkKaIb7CuUJ7Ed+vu8
KzLqf3CPkFw0hb5bFJm4GyojEF0q75A1SnzhgJve0Uzr6ilevJXEBESIuJC9QQ9zMlH06QEfh7Zt
ZvlhJoPMbaKcXjsArd9+GXMsTikgg+NvIkKbvSgaWMNgJnSi44xMo9HzhhzGpkHyuR0UbmvoiHH5
WFycAHYAsbD4isPi3EEyZdgI4BsPbxMqkTkcg3wxjugTzFLiyIJFLqovdS1wT1QZ6DpaPqq6/Pyq
ZGqMTHRFns2bX/92WUxv7OCgRoID0ZYei3j2ncSQyZxMzKEGG48nFZ9UVGgF9i9GxvzBOE19AfwR
PihDDwme3X60E21B5jNg32MIj3y7sg4/1RgaBsS89OFZCNTBI0Rk3iCWJCxXlCXBl6RaqOhiSQTs
7XrLBOCuyLzjwdiS63eSiEmGMjNHyxvpVHDFBFchSuBNwCmn9Rvu3VyAGxWHOnGQuBYbINbzjVWP
0Z2qVvLsoVikJRONL9JdiHawNPJG5C6WWKLbyr3+oPVthccVt/RAq3DjiKP0MRnAmLtNEwR/NrLE
sn7bUHqSi04fAngfUvTF9cRHRUsuIW4D/PxryRV1RaSoJy24i1qpfB4Ifnq4IeCJYFr8RcXEpqMW
Ij3QEHWCp8SU523ZFjl0Z7DDLOU0wyFBRcaJyVzNfHmb3PWCFW9MA8y+sSxNZbH0mmUG5+2TmDEL
dyjYHYKpHL8nC0D6beH+MvxSQkj6vyxbmnGZgmRyE6dBksuab6lSJMeBzZc4A5JumoqhfNseB+p4
tuTfmOWNJX9JesDAvBwKftnb9V8tjGUnBvwweA1pUDwvaqAwtqgxowNtMa8ARYCvRkzBkej3Lzhf
Zrg/5LmfbBKcPm9Fv+E1XrQVcgJYDQxe2HbZ6I1mJT3j0zghg2/xGTwWeVM7lmCJBkT8OPwh6bLk
ASIwOGJZJyFWjng2MMX1ZhvqunGXYsDE4R0IzUDFmtEbnog0+dWIgo7cHIZir2y7mWxroy8m3yhp
RySdVay7m6ZRgswZVP6krZUjN3MsdAiGa0F+rIVqPpC0Hk740c2UXspVz/3NwPTSLkB6E+Ru6uBl
hn7mu7w7C/6iAgvRkZTtd5Hn4j4xua+KcdOhyS/EmOdwUr0mMApeB3HIkC5aFWh0NbuLp1nbEEeN
YvQTSvATjxfoH3Uq3pra2N4mnVB8tgpL/l5LORR6UxL3lRIbmxgK9CFQZ/zlRAkHq3mU8vuJ0+iO
EhkSRpWcbeswVkubO6r1o8ez4K4VZpIMLXq3R52jO7FbUatPfqmIB1MUzL2ENQtMGcn8UgRZPEJy
1quNxSNpJ6tpuDVHMUERXiFhJxB3W3U4uuWakN5kJAUOghoOB0z4hlfeNupTWyFPgjlisjukfatj
UDsMlO33aOJyJX+VzZo1YgzGM7MLCMdMNYdDRZvlMjP8r62A9KYZk9m06xbPUZ79wq6Ky/ZPxMX9
RhSSYiuWWClT167ZShBgWSm05FGSsnbT2aS0BQeYlHTiPN5JBvISOwtboXZ8It4/UrLldFx8EGfe
VjtpqNqHN0h/PIislRnKBVEEyWf+xjUGObZgLa4OQ7aEk4mCLN4OQi2kJ4Pr2Ld8MNR+E2NzJzk5
u/IzUlz+68CYCCLnOIsqu1+GGi3PKIADIoFnKD3xtx6W6UGoOtPYC3qkfIlJF6DZr0MRGHbLZlbl
nQyCApDI0HfCMUYs1MK9KZvpdpI0ROFCEHM1SchcVnYexsoXUvwEVt5+hQl0I6Cct2PBvh3dxnJU
5joWsTaGWTCJTRnzJ8fEKyhDRNOTW2zmPFK8eqjZGTEezxeTkWW/H4hTYjVi3fYNy11Va06Tt1OI
/5JtAoo7A5N33fg9jwt+gIBq7JM5tBXklIr/jxh+NncUgoAE9nmodBTL5lT+R13kSFM8x6S7cEug
BhSri3o548TFLkFUCkYhtrhYBRqRjACmz6e3fubywEUB+deh93UJ1QG3+cAuhlY49hJ75ls8pcdw
yW2srNa3RTaYN2//kPwV3WrL/NACZ/ACUpv3auQbTt2LDMmIOl5rO+U+CA3/wFQOciA93J8qxbJe
Bl3rj3mnxKhGebM1gRX+oSKjcuJWFLellqtHsO3JKW4VglqMysEki+slgyr/NJIJL1S/EYPvtVHC
YfJN/VXseJT0i1dM0Ko6jI+482YqvW1MhajViq3GM1I5PunS0LmNGaAGj30j22RVyoumBH6Blopp
B3jLDdB126HfKKchY0cdpbS6QyJEhYEozp5cz9TyDlZwJwr+YkaaJduayhQ2dhZdhDD+UIJzQTQ1
B6qLiqI+GCmzu8HtEYMZLiV1jRmWpNXj50xCubPkQ/e5wDm9wMx9LwVLXzv17Ke9PYLS4gHWI9Li
GU1KvDAn+TPiIKommkBN3Hio/FdoTtSuVG2J12CYjvfkr7rbLhcpWYlI66NLtzh0nEj3609cqUX9
TrFSbv4sclY5RwUMgH+/Huv/z8yMJELd/Sgz4zXl//nfOqJ06+lb3r6r3Prrz/6VoZHJ0OCDgi0O
uRgZUSg1fn9laFQJmh2JO5HSX4TgiK//ztAIkvE/SzUV0hkquzSMCfh3/0rRyNL/INPVSaaAdUNH
SwH4v1O69b60FNE3AmEowzIaGpn8zar8calTwSgiwTt8Ua3FClWWjX02NH9Vi53XjK5hxr+1sapz
DJMRd8Vw5kb10nmipzqV4/OstsPvVLKIKBxvVXtwIcN5AouJXOY10vpKda+vf8G6cF2ugRBRBBc5
g5N9m0Z3KdWPflR/oENtN5kruObVTq9KWDXL4MuhgTIllcgOrlPvE1+GGclqX+PB6d9on9tniZvt
a/G1csLWHp3Rax+A9YmmnW//TbeEdcNrnU+jpU3bVzRcZy+leicqJ3RzVz7pqnL1tzaWrN+ZxmJs
VUEc8TjhdfyCGRN7D3VUqvaftEKoQoMOIMuGufyKs1ZKKBJBNxC9SQudyMIc/xR647ZX5eBKQ+si
4Lf+LGhHoKIAt3/DbQ8BQT4CHzi53UwO+JB6D0Nw1/wQbkcCJJrdvk7P+SG6U+61548Xx6Vpct7y
qnAy9QMqOBNabjJczS2B6g18VRBHTtk13c9vH426lgUfaQAxp/ZTXA1nTBWR37Qp2Dl38GDtIcFt
cDN3EowtYIljMyra2g/BvWYiscz0s9pQzVq1uyrmLlSDAhRwIpQ9KIkLN6zbR+pskYobTFwmVXne
DSJZDF+Z/ZuSQ3Lz8RBf7PdS80DNBUf72+ZwNo18XsMUuWX4Ts/3lk73gfgF7aePG1nqbH/v5Vkr
qw85s31XpkwrGG2/LqU3/oaaUpSWzuD2t4bpJF8knF88abCDK20vf/VvA3zW9OrDUnYtCUNP02r7
ipO0HUCX+bh314Zw9QllhCYhASsM4yas80ibKgY+9vjXfNzMxY68lQlQg6NoS5nz+YIf+0nD5pNm
UJ3jwzbZc//l4xbWzPdfk/GsidVnIsMPS0+kCfjenESNM38nE+Z2p2IzHVHYf9zcatx0iYJsRWXB
gWReajFWh0DHs04MAihnMnbIrRW5Ivc9pPRXRAxXmlFWPI0IyEQ6RhrwSvEmiH4q5Z++QlnJ35Un
Fw7x5R5wNsd+9USDPWYBLv99hwwkgTeFr+MdHz3CSAhN2QZImSRfKVq9MmirlfSrKYsoMPcflNPr
9TokmZyaBYPWY3rWpK9tazjgIexSuf24TxeH7ayh1VwgzGVyw8KzqWkiF93CUUe3MObalf3nWn+W
n3G2/+SpHiwefLGjz6PTD1hXq7dUZtq1aHkfd2i1fn4budUyrQR1nHWVlhK/eUjk7CEMr8lgrzWx
ui9GlOhWMeEmJ0PhL8dfW+3KR7k00VRJkUUgRNDS30RgZ6Nl1k3WzhP3iclqHEOM2K4fylF38+TP
ob3/eLwuTYDztuT3XwZL6MoSczqDdsGVconsuulUzTWI/W/CtWUbwCyLqcwuoJhr6xBJEZMRSDJG
yNtmsnPNC0NX/ImJmgunjYDDz+je+hnfWs54iO5FVz9iDHb8uKvr8+ltbnCRYvGSruIHrSZ7iBw/
SsjAOvlJ2GGm5A3fikPwAyynN5yErzjWO/k23F5pdVX+9Vurq7k/1FSDI9Dmax7ie1yWdpaj3xV7
2U5c/fHjti4ts/MOriZ/VxJJ6gWYab1penjwbWF3OmM+OLP/8+OW1ofIr14RmOWVSF0bA/p+3kzw
l5H/trEj3QGr3BQ3OHh6xjZwKGF3rz1eLi0IWGp/N7aapAM13xrKlsgJdQpaqHWXEDPX8jOV13dt
2V3ZfNdPpaVviI+YH7yHEPit+yZr1qRRRJo4GSL0TXKsbkCg2Bh7u0SmtpH7bz5Xfmtv1b0ep8kg
7aCaiWCCm/qHRIK197UrJ+QaOfVbM6urBfXEutlK9Vu3TCi4m2abbI2v5F1PvUM+7pH5srsyTS7M
yHdDuVpyQ2kKCK9oc9pi4/OsOsVXmYBpiEB1mSoBN21KCY7+lVPgN43q2yfksgEsEv9etNPvp6c8
+opAkjRxip+U7FM571bbRdk/mk63IbO1X1688bWlvnyo1Q0BkZq+SM4wu+WK9b5VQzaJ6Negzf0b
+SB70UHzyAu89TR3rr0pLuzcNGYZpoqsTZbk1Y1HToyiIJ6cIHT9M4O+hF20m6bXUAIXDjuGUEfs
qi2sPnG1ztNZgyZZdKnTYfc3Z4E9RVfuo5eOBohsJq8Si4Jz6U1Yd3bctUpXkpLQmf6HaJfd8qmc
wAPB/2AcFzn/6Ajb+QY3oj3VCPfR5to4Xpqi1OciU4JuydNwtSxMuZBEORVYFq3pygFM2zhFWVYc
ZrjUHy+HS59MJdLEGaTJSzTs/fzQ+6G3BA2NhDUOn7SyPbaB+C2CQ/ZxMxd7pIlEzohpUfS6moZR
CZI+JuUBIErehtprLn8rKYK1gh8ft3Nxo9R00eSmYqKhVJYfcvbldG1UcFoOE0e5Uw+zG2K2Ijyi
K7zji70Mx/9knzxvbrWou1w1JfIanDmR8nnOfEppqS1rMve/7NZq/Eguo1JpaSfeh8/Rbj5SfOXV
3rL9F5vrJohrz8u3jZk4mcb5RqRUWhMY4pLLnaQXiVO6hPSP8iHe4rm7VR/YuMYNebVH65gcBM/f
5d/8J0rEcWmVbexuFSf3EjdwtWsjcGkGnf+i1YfNOhwrEETgx+57augEO+WIEfRXX7DJD8MqQwfo
Sl7+EGzUq1HDVazkt9FYfeUJCincXtouflpUv++HmyVCoz7jAxp4xeDAmfP8z4qXhPDanPyrsf/4
81/a8TRClgpVubKCxv/9pG5Ib6QyMWHHaKKtxgu8i67dMC43QfiaqAFhvbfT62zdUOs8JcZIF8Pg
NVBOpFw+7sI6mPdrDKmAAi2pKTwil43orAFlHPqpU3hBUGMweJz0zrwDu7bz3chpd9j5ONqrCiFx
c43gdGmHQ8X5d8OriaONmECbtRHDAvsyml9k+b42fuVc/p/8hUvXeK5g/7SxmiCxPtR5H9FGfqr3
kgu+LPJgwaN9tZWDcDCP4g6m+ia78ny4+NHOml3tClgf9hHVrER5UfvNEbXl45WZd3HmWyZfD3Ma
bp6rr6ZzYWnI7i4vhcUQsN8Fe2HbbpsrHbl4OVquuFwbDKSa+upM56wvU0H3Mff4HD+LXnIMW+aH
4C0pCJF6hz/Gl+jqzLg0fKhkDVyIuPEhq3k/JaMOhqBRVERa1cbr0IObo/vxrL8w97iv87RTUeAb
MNHetzBHFHPHGhkOs3mlAo9K38iu+ysh5AvdOG9kMXo6X1k1NYs4dusRgu/XUD92/ZW3/6WlCwgY
8RGvfxRI65vr1JBjDVoxcvIUqhIvqy0pffkZ+3V2vhmsi2wXd5GLLf21V5a87Gyr6+sifFowxAAT
IGS971uCiahQUG3g9JtgB+nQzZxxI3qNkz9RrHvKbuqj8ZJ+Ax3oZoIT3uA5kT3pVwbg0lc0WQAa
c4VwwTpEL5edLkJejxywaSfOzG0Xyk+CL3j//mQBtEy2A5oOMPLVdJzLSlJq2YwclFc2VUgUaU5o
RK6O6aX5ct7OakPMsXqQ2oZ2DMkWHzN8Ely4+c/1fbWlGP6u2OquslVeB9lOv1s3g6s54410U15N
iS2p1N8/7lmHVx+X095UJ4UfotxZp3aDc7mrUwzgEGIKN/lOwIv+edziXJXf4lW7a3bqQ/xy7a59
aetRzodjvYkGfRDFI1PMoIIUQRwGfbHru/OtvJfBcNq1g5n39fzL5Un1z9debQ28rfUkWjpPhMqJ
JUSzjeVW6DE+nlTrNO9y7p51T1u4J+e7w7wwTntNiVg35b4+RY/dLWos9nI2V5dD9+e06fZU4SOy
ublmzvtxH6niet+2pA/qGIj0sTKpotn41X0cj1c6eOFe+K5/qweMmQWogRLaSNUIUsXkjOIXdGNt
lV9p6ONlg4vB+86UJOx7YaShCbMA2E5lfeUWcXm0IASAP6JCbY3nlOe2r9kM2esAiPqRW5CMw/zp
P+rGP62sdhlT0cqqijktxvJLDqegroMrh96lQByf5J8mVhuMTr0yAmaa0B9kR7ANFCAuUVQHOPFN
/tDsPp7hl7/LP62tdhEBXEUmzgxbVnxPpPu6fPnv/v7V/kBpoSHPy4CJQBGZaHYrPH7cwsUpbCzp
dI1sKOSG9zMLu7kCHItKHVkvOUob2m33h9B+Ca7iEZeh+O00PWtoGcqzO3jWW7HfRwzVSKWH4p9M
inzz4mdgpE4Lc+PjXl2eBmetrWZaX2mYr8HHdRYz6fJuPhLaeyl5s+ok9QgrftzcxdVz1tpq0g3S
xDPNojVsxJr0Nq03zbVssnxxqp21sZpqgamnPVZy7Nnbci8eskfVg3TnCZ7mDdtqmzlY5XlEa+55
CmMQuCmdAL/sazGHa79iNSGVsh4VqeZXUK2JqzpeGhgnfjyYF679Cjr0v2fk6nCamqbUEHYyUbh2
LTFZbatu6uuJiIvXO1Ok8kEjLmRpq807kjEmqnLa0e76E1ZYO8NL9qY9uUsqIrh6nbw4cmfNrRZa
k7ez1vechVNxnEkxz398PGwXF/LZ37+0f7a+Zq0u0KoLdEeWd0JaeqFmeBIOlEJ0paWLd3IonH+P
3GpxRQAyta5l5BA0bW7IXnoQRTI72I6H5Ua+lMXoj9nmWvT82giuVpk68Ea0Og5BPdbtjsJSK3j6
eAwvrmMT/AHi76XGaHVfSSUB8E7MNwonzRbkO436Tsg/Hzdy+epJ0pwK+OWoXd+1Y58oS+STd1tK
z+LTeD/fqVvRUTaZh8Hjod61B7jlxJj9J3WTATS3o7tryb9LuzF2ySZXCVMz6Oz72cKmX+lwPJgt
KFGHgLcVeQg9vYnV02JD93GPLw3reWOrDwd6CGXq8uEAzjhIXTOFnltXhvXirDxvZbVBYnExKjl0
F6f9PBwmZ8byGv8LRzkK3nTfQmt6DZz+BpPo/6R3EoWS5nIay+t6Sb1kL2tVhtJIT038mvancf78
8QBePM4sIqFEsJEoYMjz/nPlzUBR/vIKJgWHDGobfLUo0ULGD0eA98G1Z9qlmJJiSaaIywjeHPCz
3rc3tlPbzsth0/4xHfRDtxVu86P2dfpCvnGTe+U2K9yPu3hxjpy1uNqNRT8V+xhHA4Q/IcZNP0q1
sMtwuvKt3rJA61vIecdWu3BrSZlWYojsNF7Lpg9c8CR64kuxhe/5ED/6d2gH4MRK990TKgPv4z4u
h+NHja+26KlVaxw6lxMnTI5FIZ4aq9ohp3ex1XW7ikc+0qwrARpp2bM+anS10v0BwYcf0uh0QB2x
0/fLIRc4Ik/aj3t38QvCnCT9QU0doP/3cybMgDNU4bLKo0Xg09lBr3oSLMePm7m8FlTTIlRHfaay
jhbPab5k4LhIxhhCwPfD1LNaZO7DS1Hp1IjNj/NEnZ0RTw+hrkFbECtb18efH/+MS4cR1Uh//4rV
nhbK+WD5S/1wnLwYyl1aPf53f/9qN8uFEWuy5RYER/ubH4mvaWdeCYtf68LqLhe1wV9vviaO7EB8
KuMrkdVrDax2La1pjbiWGKOyKU6aEO8p6L02vS8eZBqJCcri0a2t05W6isQEYgVXb6fzzG32zTws
MZQluU1eqCLKgMCRLNV/ENlXMKta3OOxmVPfQh9n1y0gvRLKIParUv+pUB+kp4ItCcGV6N+llOJ5
M+usdhe3dYD8JXL8XHkFkOMhQkO3RjS8CzdNjCvxICCpqZRH1CAYQyvxbVb7Dg497ZXN6+Ly/qfD
b2nrsw734CKKrl3eb/UEKOGrHvVg6K5hni+v7rNmVrtIA/yuq3Q6PBzQ4nIrL49LqpEwlXc9sbcs
0t/2xrPGVqcB3y3HkYiPGJQ/M0DScvwqJpw7wXRlJVwbvNXO7zedDm+QhnqZsGpa2dr0bcBX8eM9
42IrlKoD1tIMxAarPaOqw6QDe0Jtqf65zT+ruBBNkXKlkYthceusldW2IWGC3EYhE+Ff9bK1fqPH
buSVT8HoYRvBFZZyBa/bLNT11ECYaYOr9cfIFn3Hev7v+rzaYzJdKaW5pRYqTU5iwSWMGnYj//5x
I5fvlv/qsymuA5kJttbCTK2cY95Mrw31GPnG3GP/s50dZXmdUuQlbPAGu3LWLdPit/kJNoorOgkA
CiXeH6kyC+5XFW+sJajTQW+o2pVl/Zv3x1L4J8q8gSln4eGxrgIkddSOo8YAypiKNV4oV8IWPKK2
bcrAj0BZ6BWOr41obrQpSZwZbIArF1hJjHCjHKA9DAGyTwcFbLlbJCC2CsngHuZtj9HGYF65ZVy6
z1CIRhUwEQJN+U2zMFtFOycpn0Le+ttyk23nbbWP7dK5lvi+sJreNbQ64bPBSHojJzYvzouReftq
AvUJuDLbH08udVF8rT4zei7KbSxqVN5S1O8/8xQF1RAHY+bkpbxoHIMIINcsiinC61b1ieVMeVvZ
bW9aNeeNID7VcqN/mTiYMM4yEll3wn7G9cBoRvMIarR+CDFbwKWLiLcpK/7nWmGhOIrZN59LoKW3
GlMBa2BLaPbAKIATRKRZTbOaH0bVmu2y7BUnwL8iR5GhDQ8YKsdOZGTVbacQ6ZZiIf/JAWh29twG
hFkNUz8UIybnI7p5B2ut2clhlrgwciR3MKtpF84Y64Kn7jZt5/dOTKDCrdTR2Iz5+IamHlEtSlWq
tEjBzcZRLdTU+DdR44IreRIB5G5NKkazRHmVMxkegBhke2z0pq8ZjNMjaULe6qmhBy8F2EA8tOH+
PPZpptyY1vSHBQzTE2q9chscBLdKF42PbR4ld7gpktcLChnhC8VwGML3O0mnnETSUljSPhCqwFbr
ftqrvVr9kYk9/1Qaa5yR/HQ61WY47SS42k42zgi76kY+yfB4ICBPxiDu2rSG5CGU4Z8DGPTdWIfy
Y9tJ1lbK1OYOvKbY2EJcV980KhELr9KlkdDG3AFBI8BSY12MNl5vQt8O5XF00cHCrIE8fUdpcmTc
ArITiZL5tYVbN8yg+zGY0L+XSVopILzyPG0PoJMgkUoli+kHutmycUeK2LSTZiFkPwF/1VIvMCk3
9bQQrPyNFFahtom1aqqOMxpsudmYFXCKEFeJuaugXBWk5LLW2GSxVQ9wtGIl9hQxUz73gsRitObY
bSe+mY2/4LQXk7KKwPLIw+B0IO23LcN3nAHqPcUYFdoVxbm7rjECoMrxsNWMeNjwEkweZAhF92FW
6TeGbqafUSVmj3rV5SC8uQ5nVa8+BmoqHXxEXBvNz6RdnmjpvYQdhYdeoLvXNKHy0qCTbZwVO4ga
GF3u28YAuB5F5hdf6BUdLVeTF16dW+pzNQ7RQdCm2JmzUtsIWhP9MHSfIYSX0DgN9IgNNO1yn8SL
A2ZnJPWjKVTqXqwkFWj5ZP0ZCnLtdkbX3aZUogDI7gV5h9c7vvdzFN8YY1K5ACgmHxm6njogyThK
yil5Voxe2ihDpt50kmAGUCcw7XOMVhlVFwj7sE8zzdoqeiKfKn9Ij1SZjk4Ua3NuA/7OxmffatXt
nASDcVvWfncX+lX8GSi8fGv2veyY0I+cFqSNMyVZtdO6ch7sEZ7XV/TclgdFLUcqLaToXTozH47x
ZMjfVNiYbpOE/isIWKk/TNoIBDdaMJJjYLVHYltyvI1wav+UAXDYs4wyLxqKaleWssLIGtqnTM6j
hzwEiLcUjDygf694mwHsBncMKQ4vy67Z1RA7buWutu7ZAkDlSkWxUUEw3vviMDlKZhVULmjWPotF
/yaca+FJyf3slr1oOglBa+71QI9O2C8JrgiPYdcMZHIbNsKfVdCjgx+kdosJOTAuEbqk3wfVDejJ
FtCPGD72oKIRcI/irjemdNsWAIWrLmq3kNvCbdpp+SmMNNGJZUwQ1bIdGKLSh27TZpJjQH86hImK
s5PRhxsZQrTX9VG3HSQzPqDMHzb5pPibIZIJm7Qy1juJb2HS6ivgvG24u83PApNzw8bqzdgkbZyc
/NwQHgdD77epNU4vVVfiiV5qiRVveGKXd7XfIzNHX+pNJfJ3jEHnbSRYpZuGbcr1C1THyRSb4CYC
Ev6YdUKNTn7yA6dLdWxYp3n2sC9oDyosvT/xbuo/tVFuuQ0m4gdc2sPtZARCysmvQmDprO4QBUKr
4ttp6p4y6e19o1bGF7HoyBEOavx/2TuPJbmxbMv+yrOaowxaDHoCuMNFaEUGOYEFGSS01vin/or+
sV6IZFZ6gN6Bl9nTNylLKxp5/V5cec4+a4MGStTk0ddjJHDU9su2UFDQkFme9KjgImujN2hfigIW
i5PLsf6kZcHwpRJS0WllOdIyJ85zq3MrDRCAD1og3oRBH9yHEGQ3qjhGLkRXBZafhCmd7ufjbT99
6Yu03jViNHxXcWrfZWMa4IgwVdLnmQykb0Iz9J40kweoE4DBeYTkId2ym0s7KuDFrSUSeUFp6mGH
oCSO1nr1JtMmqdkKKVMQC11ZPoCXBdhZt5U74wOOGNbjlSCNBeGTrku3k9Rb20Krsi0oc+vS8gMv
dxSjqI8ARYWrUVaUS+7j+YXRV+IhU5rsm6UlviuI5XTdi5l2TDMtdANzjK5LLEBTzowOuF3opTdF
NEoHDTDGET+YwFUgUDlN0kKvb6JhJ7SN8TiYnAw6YEP4Dx6Bo7K8krRM3JegPmxFT7xNP5cF9An2
pnnUFldxnnlQEJlgVZvjEdTJ7YFdYPgKkkDbN5qvfepyvODBfpsvyAGpzDA1c6eJlc4WxurLh8Bz
4QdOxyz2jYM8QgcthgihSOdX+qZodOkrtXRf86K7qeFXMmfLfpuEIWUD+csoDzfNRP9HCA8Pnm/E
F1OsPyicPbYawJqiHB6wYhlqN9M4mFdCGrCURsFyuqZQ4fNl9T6EreU52pB7V0NlGnAmjb4dnXHC
bMROQI++Tkz0bVrk0RankWZauar9fiWUET+jDcHu2iTaMP/5yRsYRiR6oKFLHFXT3CG4kIV8Hwp/
P9k/t4K0DtURdTnLW7/JO7GNTOg64ijavXhNrexKP868smmCekok5m/CqsXDws/9Ci8BMXGqjehA
yRqvEtfa9i6WCupFdFwLDZ7Rubxvb37onAzcmBRdI40MnAZSw1YuJzvaIH1zDQottpS8w9Z1f6Uq
/wcT/i8KHD52gb99qV7+z//+9nLKCf/1l35RKBT13xzOJrRvkv4W+kPezb8oFDjCGxQ4WCaFnRLK
u7ne50//IP3fTH82R1ICOAjx9+W/KBTmv8kWvPm3oyKAbkFI7G9QKJYpCKoBuONT84sqgSIErkPv
p8xQAXGSTVCm9Rba5Kt/EQTXI7QEweFF5pryRiX+BPNyv5biPuOtNjM4qJ6eu4rocLHKk2EcGTFa
1m4Q1NrxsduDZXTyW3m/WiKzjM7zvqB6FnEf0A2deo9FomWKiiimPoE6kl8aV8xjdhFF4WstzXGQ
01AC64/4BQlSCHq6Li11HnJc9PGYaT/VXXNIj82+d4M93jeHj9+yuAH91g70KpLppqaTEaPV958t
5irDvZ0j1K8644fcNNKnziqLG0CU2MpYMWSqgyQa3qdcibWv2MyULrQ4YZfKkRHaCherC78Y8p8z
nOc4FU1Qu5AWw+tWFYdnQZhxVRx/MHWt0TRdz/MmFc5oqENRKuV2WwW9tO+TPrtupbG5L1p/uE8T
qxBtnCZ8F4e8dF+1jXWNr7q/o4yu+9FOQXYIOk86cr1tTBtSdfhNKBThKqiLaq8lggQdoGqTdCOC
RPsSV1L7iLykuCBdDEEdhjLGKEYt7UmlSemFzIN2owVwrSsJMhNWQvG26WRIUQVk1i7hbKPm29xN
LXREXx/AFbZptumamUWVh2WUbqq4nUdQaaH1xFUHuU+vARWmIuhBY+B/FP4/U8zVJ4mqBGIAaaUV
aLZk8S6uy4BQQViPl1atU8gGI35X9mL9osDj3ssVD0NMeET4Rl5wHBszPYxFKG8VNcnqnRl5zTch
E63YEcY22BhDKH+1vKrbIducXLHTKSm30q7dmQoI8Cqvwn041IZrxHmxK7Tc+JwSGAdZ25tC5siD
VO1NY1RuIUcDOo87/VMvNt4XQxuLbVq1TwpwGbfCWCK7fuNd1RaG65sE5tR3y0ytzyTsxoOcQZUS
u5FVOJnEhNNhfGx9JTzWQ1m+Bj7kUidX/Ppa93zvRoZmeiF1Yx85ftk2kBbL1Dxa1PlzA2baolRX
ooa3WVFGxHVqXz70pKfvrEaRL4xsGB/yKRFfcNnJP6VjjKpX6ZXxrk7y8kY16gjdi5bytptUEWps
kpp958R6O4CbyssLHfvAY9IIiRsLBBhsSyuN3raaVM83UzRwb7KmsvtSNSVJfSUwWsdXMl4FkVWk
10HQit2mkvJh49Wmtp+Z5C9ANXsBolNbX0KOzaFJK1ZqAQ0l4k/UTc0tW2ynJLUJ0Ps8Q7JsYwSZ
eGHISndDmKEjIzcYGKlUnaAcAWZJrd1zbd2ZecmNsND97qYM1LaytTy1YDT3fmt+QkWi37VWg/Z5
UqIvah4Ln9rCKD7D6h6p+4RO6Axloe8HoVcp1Un75iuIkQY9JzKUL42mF8AwRemuj7A7GiW9aR1D
iIYn3J1Myy5lqSU09IZpQyOaWS71Jznxtdryvk5dFItbL8M53q5CD6sIWLr154IAwatErDKyTRyv
vhEVQz9qlPIBBxb5SSOu4WM835QungT5Lonywa2CJPT3LTisi6LJpm9wLdW9NEjAd6Bsc+/gnWs+
mOM0XCeAex77ZuREkePpprU8Ug9BYDS7yEcqso0z2KdbUwnLn1IuFipGp6MuXFAgLnDVlUJ2pkaJ
wuoQKMjPdlplDuUmydJuX3q+flWofQZEuDPTr6EWWAosZ5O0b50mLcpfPykHR0xEAZSbHyehXRjW
eAnAtbmH7RXwNmgI50BqrpurSAu9Z8PMxp9FIFhkRqo0NbaWRzrS8fDDuTPKqvghyfhaER00+2MG
Jvo4UNQXOBWPCIC7+dCyH5GyvZqmXHmuTbPZVV7ELTrtY/8Cjq31KiS4D9mjxkYM3xhype1NsvVJ
yboabHioSPc9hZ9gv00ruZTRpx46Yr4pINEE0xzg7/tS1ebYv07mw5Hy0NpXkjntYeR1x0aXlYus
lr19rI8m4oxULl0ig8qhkYwSWZlWht8KyTJuoVATSsLctqrs1hLbHPadKtwHgTfd4KhR0Bkr+xyU
aumGppcfCcZluxxLgcZOcx70uAIa/i5G8YwNs9d5+1ZIwe/1QRO7Vi5KrxUlQ+yBvnlsFSm/7BXV
vx/CyHxI5AKmhZoBhVSitN3NZLdXmVfVAaVJeMysunE6fSrvQ62uv6PLj559IODoCyantMIyt8Og
FXbiMPWfZau8SXIp34OhFjY9/NsLpSyLB+4EAuD0ooXSMU53ZaXnl2ZryZu+i6r96KvyrRGImOER
P/A2UTD1u8gY9cduDLUjMoLhNRHk8gD1snlQlApXhlHpC1vwZOs6ILxbkfputGNY9OrB4xcSeAhN
4WdoZgHwXhissy+R8FQOkv+oxrBrca4aXzOdU7QZy+JS1LupczrD949eDnOY0WzFozb52W3cGPj9
eFrzA7Jos1Uy0XelqS4pQS8kAj26f2tyvbF7SIdsmWUPgFIJ9mC3CtvKvFG3Qw1BCCBqKwo3spEo
u1A2UJMheB22itFn9xkqL9+Z1HLYiG0d3qW5r+1STOKQH7LE7TydktdE7ocn/AHh7OlRJm0Vq5Ax
1EsoGTGNLHf8pJB+JIUvEE33K8WexLhxoyryyHk3Uk28RPW/62adHBRfhyyhRt0OlhVBSyv1Olcr
ozJ3ayMWbDwh+IqTJV0HIykPe0Z/5g6e18OVGFjjVhaGxJ1g7TzGHOCtLTQYXyawePY5mpSXIhI6
8rVagnNtrWv+IQE17OJKWD3W1CD9TMuyewy9SWy2EGl0kNNiCUkwGl1R9+Wnnij0Vm1LjwIvYfaA
wD2PyvHG9ExIoSCHr1se9nu1AR7L/qLd6iKUZ1kd41ff6rNXMNgeVGEcZMKCLwd/wiDQjxDs2Ehm
fYFvVe4QnuFhG1X+VaB3xT5Mk+7JDCrNpVrYSG05Hc3NaHUUkuPcYB2MsYCeBNtT+IzphHXfEYu9
HgtPuBasytwyCaV76CnBZ4XL2M7T1fbZayLxYcy6+I54WuUmcpfcaWrZ+AQzYk0il1B6F8GgTpdZ
Ymqfx9TCQIZt5E7Fr8GpZ56waHr6tzzLCo60vNEaW5ECfW/mcfws5EKru5iBeHYY5anb+6pw9Dsr
vVFTv3/iWmHpdlYEkmn35aRf8rd91zcxOHB83JQ2tdlmL4LojY94X3Z3xugbL1rZQY8PfQJmvtRe
40cgVzZOJMX3JDTkJ6JkuqOnatnuw7xu74cg1c2NiZHPZoIe+lpDSYo3nWIAeiPyw7ZhhM9yQ3DH
9uRsvCjqubqnr5twDpjX8kXcRcUmM6vssUs0KXY5vNvvhhinR4ztpkOCQXhG+bnqB/ZQDtpFW4OD
x6tnTDAkTYeHqMiSfSZ7/qboG+ww9aKNbICR5hfyxvGTH0P1NCB6ezeVYHQVtoqT35PTiCVXkwcr
23WFOLvARBnB5a5QZCrBQSarhF33iYSrCOjLIzH49CJlVfw0SQhcVWIiuMSh/BsrN+W7Hu/De23A
WGSTe6oEFkYP6u0UsosoVihxKpfWlyCSmi8yBiQcTRDBbA//gXbbhCJWl2z6hzSXvItBSeOLbFL8
B0k2Gre0qg7afiWX32YCxidJH9RPtdiGL5WWKzsyJeWt0NTWp0pQlctxEpV7k7XHnTUK1IcR3Mkh
bWUAo1qtXpVZDCLZIK1nc0fDEvbtLfQ/8Yd/QXOY08j/gUVtXpqX//qRNWEzXr+kP/7Xv+7D/L9e
f/zX8SX7EVbvWJi//uqvKIQq/pt3r0XFmazPTsUaj/w/WZi4lZnAnsyZ0gbdkkf4n0EIWSRAgeeo
CFgTkhxv57+CELLybx65FIDMlEVkOQQv/kYQYvGYBRJpzGwrcJu6bADYXISt4roNS0wAAb/q30qI
rN3QrEXiFgEADZ0coiUd2KaCLzO5+PfvZVxP1QmHoRJNoHmIk/4YyeHGG0ZXi6It5havAK+PPun/
IvRX9F/LEMuvtgkBqkRuQGcQzDmNyqkxQZYq9mtS6cOtjw1vaPf3PFx+QDD4qtvKT/L/yhM70EoO
fzms9NlgaCGRUFgOBm0R2pmwRjXUgFy2xDPKyF+rbsV6fBGnnTt22gA81HcdI3MUzuDg0pHM7CDW
ZF5432Ect1acL5/5eqcNLSmi0YQvkgUbhxGc3OYgUxw67LOL9Mmi5Kh4ke1mN9dgYJyxXQ+2nPt+
vNRFMA+aRvjoLep6ElUlLYLTaadXjkl2uw8KPE1UF9a2ncxwcsBVWD3jtvl58Avbx1wCw5VdPpRu
FWH2auEiPHVr03khx3sbeQmyFbJhilVFcyFBauIOJnHsVY58pyWYXFGzO23SfUJRo0cmjCy7LSuO
cUy2yZO6IpY7N60QUjAQqkz1prZYSn7bSfFYayWncaXj6tt6ZK5jdXOyk93+ETJ7x65daWb2Sjxd
NZBOc1lLMzQKd/2LjGDfcvJLg+8NwtWJN+3nNRXQsvTn16D+p2NLgAm3GWhhAdtQ70jP3s92V+Yz
klT9VDqPHuLGnW5LTvk6bozj/At6yWEQctd/sF5X+n728xLUswwyIDrsv/d95+qidUXAjjF8zx6L
Fjw7J6ujb8Tn5mXY5Y0TfDWpOiqO/w0syLm1Bqfsz7aXXBwc3UrWAteo/hiGjvVgHpUNUrObb+kV
8siH7uhEExwl7SW6S67Czys9P7elnLa+CApH41BMSCxKqDzWs/4yXoVbc5PY7aa/bB+7K32/XqW7
CNn+8dlROlHCj8YUBsL7wa5kqWwwU6m4GeOOOwFGrazruAk2WOVs/cDEN8dy++5vCj1/a3bxjRu9
JteP9wJGyp/M6LqOn9T29uPRnDf4k2D0ryagQs2HH+Hoxf7cSdRexyl2ua1yNIbaDsNPQsqzhn3q
44bOfjXwer8aMhZDmPdCie6EtTpEwYWHXi3z8rtEiLYfN3N2WeAGN9P8JENcgn+ioAJkNPClhBH/
6fZhaH+iHrNV/QdxqY+bOjspTpqatWQne36I4YLkEap9K2wkBf4WyBf3a6UK588W8kxUA+sKCZ3F
LhcXGMnn80auX9VbzB52MVGgC6wYjuKhQZmCNonzxc121prAdKGG+2NyaJwfDCeyR3E5OQgih7oq
l04qjFuhv7bqn4XIS4Rgrec9ZVa1Mkf+H13FW0aRSJKQuXo/pNhVtF0/5BU1IePWAANnHvydd5hz
PoS4d5RmOP3ntSzT2SVAkEtG9KcanFfvG206RCKxxRXF61unUwhWJbMv320ePX48YZa53j/G86Sl
xXj2vIymRsrnGQM9SHdUiO7P3Rabnp0IgZmS8hXV6nLRwbYloUhWC5/p2Yp4sYEkeSIWosoGkhPX
zmuCvclTND5/3K3lKbxsZJHBzjod05lsqqHF3wrCc2qslJOt/fvzn5+sM33EcVMXdXZBNl5J/Uoo
b2XeLWfAWw/IpHID5gIOjOF9C02ilhEPeujJ+XVZXRcpt2+L+ODx44E6+zX+amYJfx/zQlKNVm6d
KlN+1Ir0KdOLI9VVLx83s9wC6Y0ivumIeTGzbcyn98l4dUGQ9ghkSIX43QF6wCag8pqQK0HvXb9a
9XGmU5yH1F6Y5IZJqy2mWEzks0AW1zriXbeRHcx1v0Wbzg4hOVXX/aX835ADL7l8lAnQQx6XcPmo
l+SF+b6HXovvrOL5HeuoOrQ/s0fpkpuYk+9wl9oXbrj1Nq07q6EzCk4aHZjjP5gx737BYs/AvHcQ
KzIpTsbtz9COunetoX9tP3/8Kc9MTCiR9BRWHjfp5WmWmjHIGSHkU1rDzZDAGLWMYiOIUeEoeRes
LIPftt+3cT1pbjGuQSkGqjmPa8Y+C4A7eB42KiBc7zDfKxNCv26+gUix0stlpvqP73nS7mI0TTGp
otGkXcyKpty+movNvQ28CM1FgkjhrbWRDv9gZDWcbuA7orFVF4skUquqz8yIgHrTH4w+cLF/Q+Sn
oCVcuWH9tuu/jSr6DWILrA/aez9bK6zKkHWxQoyHydVcaU+O+tBuxE3qrhNbz2yWZMCgGLPlQ0pa
3ueUBseSqRdb4iShjQE7udWVXWxZgfH2taj1I8pHoOJ32b8eZMZgzP2ZgQ7NTSFuwmNzYbDgh615
EW8SQLQicVNn7fU1b8Ond9V5IBUqMHSoqXO59uKgkeskbnoCv78uXLj+bIN9uhoTkeZ/56N2FgdO
A+lKKQhlgnEbNoLd/gg230l/ftLdmF4Zjx/PxHMbqEbVGhs1dyzDWvQqx35LNIIKe2+ktkHFoObk
/ijq+biZcxPjtJlFp6SqT/1K5r1oKeKnLiFbiOTnyz9pg3IQQoFU1C8lNJ0/jZ2hNbUjlcodKbAj
KbXtx03I8x60/DjcSP/TxuK8MX3k8yEuYEyC6NY4dM/qkbD4NsHFmXKg3CG2voOOeEfRcvqabIOt
t1UOwRbL9u36ajs7VU5/zeLjWQWBz464u9MAyPR2c3X2d8yHD41TULu8tgDOfkPS/ai+EJCYy3Ov
HmUc+WTGt/Q864Bmoj4EZIpXZsrZCUkUixp3Lo2/SSt7qeWS3Ki81OCbiT5VJtg25vYoVSsXld+i
KfOCnuNlf7Y0H38nN5UsHkezmYzKCQ6C2z2H9+V9vy02xaVeu+pTeNcckk3uGNv8Ulecsd4LJkZr
try3btdqSM+P7F+/ZHHywbLI40nsaqeXzU2nq4i6V+sp5xfubzP3pLeLc8Ag3aFRqVo7CJxco1Rv
6s47xuNQYThLCtTzxUdPsj7X+NX2neXGqFA+XjtnPyxSOuSskqKjNn0/3Hkr537Q8xqwkuFCD8Iv
5RTuPKlcAVidHUsdlP4MjITss2imirs6pOicxdiHVBL5waNSdf/g+IbywHlgEG5lQbzvyqgPCrKv
+e3tX/mwCRBMHILqpZC8ldPuXGcYKlpi4JAiLraboWhIe1lT5WiFjME6yQGksx9/lmUd3duBqkuw
JCQqCzlZF5vI5MdRwkrgATV2xaZRze5YaSKS6kJtXQzAgpexqzW7RllAICPZIq8R71Z+wzz5lpMT
ovz8XqT+DcHn+wHF2HfSBywlHfNrRnY+t2cuOdZUkboPd+lB2Q6fpiuECpJdf/bu14ZgCRr+Ywj+
an75NCqbCBIE/j/QUc3dcKm/XLX7ciuSNtjE25lXbm7UB3+XH7wHfDSB8cmiLSW26GrOHBZY22iX
lbV//B5OQi5R2Lihrn8/HLlUMnphgGjvzjhgzvoYOPFWP5pP2WHayE9Efc2N9bXfNE4NihLbiNom
4npcJcqem35UgjLTDQAL5nKeJ7ECqKXk7RscqsQdt+GFBA7VvBz6jfdd3hS75GrtaXNulzhpcikb
FWo90BCb1Y5X+W4bvBqZ6vQ4ba1MuLM9w+wKqjTwCIIv70c4tRIdtUfcEUk3d+Fe+zzbT6QH6Q0b
3e3Wn2zn+sVzEasPDH/YARcNmrHFY8pghvu+7grBFysYbE1tNyv9OrfLnzSzfH1PikR9UEIzmt1v
BRs55JO/i66z7bhfy7Ks9GjJATDzqomseC790F493d9g12BHrbD2pebt5/3WMEuVCU0gJgaus3xS
yFKlJZnMdTg6JLdXjxm+KOJNcg+bC+J9+/c3wzdhNO8Kzg8DUfz7eRHFRjaOGq2pu+S2dsLtHFfN
H6NjsMKr+H30LEKbpKWpWST5+Xa1O7l8jGMyZ5srggh4PtleElKg2H8NszVW1lo780I4aadqZt8X
A3XpSCmpr+N8njxN0aePp92ZDet9bxbD1vR9nysardRbydXnYXMxU9xiZ2FHN7jHO6NrzYwi7sCO
dpxZRetctbWeLq5zg+VpWYq/IQn07DPWmjvqaU27MYO/h3Bgc577ivWehTsn5eeLvlYRKnW8q1tH
i0zkNBRClfZkrdxi5u3g/ax/38iiM41gBmhIaSQ5YGu9b/baTtpSR7j7+MMtSxx+68zi5imyQQIX
IMQzgwTnIvrG1m3vudmtv5/l+Tcv+wSQ8y3IjXfGXE5yOhXjjFpTI7GYikdvJ94Nz/0WhTdX7Hj3
9l8uYRCgv/5teBnca07szmt8fjet0XbP/hJCWsRfEC+rvHvf/5JcroM6k+m1fCc9K27hVgf/nlCT
210UD/GT9Lm7gAcMTqA/IJKN9u2lz8/x7qOva8zxc5MWhwgmFIuQWNvi8hVontfradA7YavuhRCT
9paSeVS8H3/ns83MBT5Em2RqfRaXf7VQYPykArtNSmoUPq02oDpskpXj5/dTlbKfk2YWh1zeqlRZ
p2HvWKH4RCRoa076w8c9WVaQvc3YkzaWFwSsqLFJHlnmwQG7hY14NVcCNeRf9ed5f1m/jZ1dI6ct
LuathbhtUEW+kcrdsAA/H1+W+OQEW+q2V86fM2/SdyP4Fs072a4Vv1HQw9NW5zaybbndIWNRFvt0
p10lD9Y2/DF7xEpOsG+4eFqPVu7mED5X94Vz+w8eteQwSf2BAl/0OcaOU2jDCLKL4935ewqFviWb
8L7fTTYMDAn76a216+670q4fyKKuGW2cn69/Nb949xS9rvqCOkEHbNHp6gVq451nuB9PpbONoNqR
CBZxFC+vZJY4Ypvl00ikpRuvuO9rrBnUlfvL2aMRidOfrSxvZEGKTS2oN1q51I/ZJgtswcn2FoXb
gPuoSvb23ZZnhNN+463j6veoevOLdV7r2c7OeTgu88AVlk8KCmF735y81lEU5KW5gH/mSxOsRRnW
WlkcWwUnrjUmtKKiYnVgSlT71MCYV9dhWHz89c6cJnMQgRc+T1ZiwYumcLOtSmHgjaRVihOOV22r
oIfwbcNfvRSe2dawhdBIDFOIC/RncYey6rBNzSHvsK9CvgWb09sIta1QoDe//pTDuuLj9zAjCsCT
FudxPtkGOiSCXTjSYl2YmGAXcC1Uf+uFxmU4ml8TcRXKfCZNMLfISwjDYwqCl7naAAE8IYKsI5QI
/srJNtJFsJnvbco2WaVln0mhzQpHRdQJ0lBgunxw92HXxbJSk+qx7NEhzP3c7vxt7PSufik4YC3v
ZLxwd/UGnz7lhybY9UUVrUygM5kEfgTlqZRWc5vD1Ob9IEdJrkVCzxvQeMjtr/AYsCaLt+YXy5lj
qNpTdHxYJ42dnUvsqlSVEjpC8/K+0Vpqo7RDTe8I8VdZOEzqSsTozArkHfnXv7+40EUSHNfAYmS7
ugFlJqsU8mRXTJgVZeX50UMVS4afL4lzyfuOjLkRlKXAORwdukvuL2hjQ0pkra1qJzw3kUSN7rSd
gVhr17ezQ2iCSGIQkY0uV/6QjCRATVqW9NhWqNJrys3He8vZQTxpYTGIPYGBtuzYWwrxNu3vIuPC
kFZeEecX3EkbiytZU1VD1FD/yfiZu9n+0r+cmck+gXt/sxZgPnOc4y/EgkMgSk5+iaatu3Qch44L
r9BFz03Mg2IMXSMsqf7IiXzoFm5BolvJwf7jgTz/qf5qd9FJzHMHqgzopC+2B9FPjkZYf/kHTczq
b7BlhkKB+Pt5GJMwri1pvg9OF8EYUf27FoI4uxmftLCc6UBGxS5o2axUChi6zG7Ur1OROyP2CMpa
d35TEs81+CjWOaEhveFAvJh7TYXFMrAU5gWwpPsGjex367u4zTb+1nK0nf5QJk79LD+nr/N1d/0K
em7un7a/GE/fFytLTjsOO+lL0lMd6T9Lfz909L6PixHto2qM6pw+KrMVUVVvEsV/Eru1ZpZIu/mt
gBiaMnTCyjz35qqC02M09iVrLErmRlZGQmNLY6VcjGMLqSvK0CNnYrwxC7Ha5npobibSTvt6yrPX
vqwsl7Aopb2UpF62kdxv4z7xGtscsUmwNbmGwzR28Rrw49xTA68UEucz9QCF6+JIivVs6HCBwfeX
Uzi/ly7Cq/nhX9/8o3AJhkasF4w5EdiJi6aqKaw8AcsHKG3pZS4IB6rp7qjE+Adb6Wkziweu2Bl1
w95CmDUN7idx+CrVxY/MH92/vwuQxDapzQJ2Rw3F+y/dRDJsgFzhHBq+mTVoGEncfdzCmWQrAR/K
5VD9IDz4zTq1aAzsrVJCMsYNhK5NvjO205vgmtD71jisPQXPyGHQznFXp1szYuPtAD65AypiAh9p
bq95Tg7+tM1eA3i2+iE8KEez2nQ/FWd+hK4dFece2LRr4CSHM7UE1/j9UFo9nJ6qp11k7dx20620
D1x9Q6AL84XZ42r9RD+355w2Of/5SVfjdsJvu+Z4sirPdBW5PKoWV9HYpLRt5SvOS34RhHrXu8WW
oAbe2IiC0gLwVI8GFhn7EomnVdvalbHT3fomucue2os1t+tzB+FpDxe7ugAEMFZHBtVCzwpMzzaa
1c1j3pk/6tpi5x4o00upUZ1zGt3Gn2yNOqXQniU/zUXwuf4uHWW+oelan/IbbUVmdO6MPO3fYkfv
1MGsxpJrp9pg3eVncBtfIz11BInyl3/yzOTFaJiiBHZZxhTt/XwxzMYvQxXFVtrF26TVKU7Xt+2w
EoM9981OW1nEQEhk85zN5ixcHds6RuVN9/jxbDw3709bWOzBkapFwQAYAESdR+1hkf3U8vFTahRr
vKqzi/q0pcX+KIk8+zWN74PDTnZQt+VVI9rea3eUvytOvgmOnuPflPv/v+4tdpKQou0OqApvyuxL
2OMU3t4X6feP2zh7xhPV4LBEP4u8fzGGDaW1khbNmbzKVqZr1Zldkq1t/TXfWdtmm96qiUuuVoal
8vcN1N5uGKetL8YVFN9QdyNCPhnZq92MPe9VNf+WRNmatdC8gparey7tIi00l3gt40izbYxVSYRW
ksNwObvhDEdhJ+/NFZXG2WPntJ3FrK/1QvJzbQ4UPVjfZ22T8i1Dgint1O+zx2KJuEi8KL99/BXP
LoSTzi0+og51oKMQH21ypDyXcfali4snUJgrK3ptDBdfC8tZPyQAMkvrFLdl329dNML7f5Bzo4r1
r0+1mPdVJw9tQ4+cxui24mwd2OfbYdXD4uwT8rSdxbE5dI2YKzA+CUwbz/2Vd4Cvd+y2FcWG2dXa
q3vtE/12cGaqVAmzOjfoCX8F5Cx5Ca0FntdaWZyTXhmKflbOYahS2Edj8a0bRbhP49/PvvKFKBom
8YpY0FgcIGXD9VtLuXDwPN3L2nVWF66SGvbHs/psmOu0mcVakqveqyWLDTAAkmg3Gwlnn/pJpV4t
uzEPxVZ9Fjf9TfNzLhgsKKCz1y5zZ48wLORlkjKIO9/kjCcXK72uuHU0Kj8gC/ZFHb9ESrIScDq7
puB76bMsUCcr+v4szsSm6syYPsbSneV9yYvHdjgE2a1V3g79hRKuDupKg0un2U4k6ktqYr7mzBIH
yxVuwv1ctDxrm1FBqg7aQXzBg41I6Q5CuhyaofSU3gbXxX190+/XVsYZUailE0L8cwisxWcGTRpg
hDVHVx4kN3AK3gfiNrlRv5ivxlP4pN7MoX5p6z9nV9WVcZiLtMajtulc83rtyD2/fZ/8lsVOmqjw
VKCBzMUJ6XUuOmRuLqTR0W/6DYKdu/mlIh2Ewz+QM7wbgsXOOsWdpxg56zbRrU99Llyw1+I0PHgr
S2rt4y+21kBvxkjGxZvzNnOL0bjrzHbT9OHWqH7IsbQRhWknSk8fr+Nzl9vT77vYZ7vCVJomYJ+N
Q+znhF1QDux+0WZov49Yv3/c2LkHymljy322greCGo2QWS7tAJnO4FO9PnTCz4/bOVP2MM9a+I5U
sKABWT6Zg6Eos6ng4uRdJY/mcfyRP+HtjtUuuKkX0Lub+NtKi2c395MWFx9PD6Ns8OYjZFaJNCHe
CQAVM7faym50kRZ26v5Mrkxxu9LsPPd+uzmdNLv4fL4cI3AveBfV2zxD7JW4ggP/vXVAxLlsvFdr
JX1nY+OnQ7v4hslUgGQLWIT1lnCRgAPSfV3bxQNTBjqb4vQbBarfF98pcaweVhMb5x6CM+ARWRsh
USon32/JoOMlY6qUzhkrO3ost+0W8hklLRkOaKoNkWy0FUfexLzk1w6c80vlr6YXW6GnRlpQJLwz
DOMbGF6KGWUbNsJuGNNtyjX84097fkL91Zr8vqNZ3pqC0pAm06F0K/MQx+nWa1Xn42bO5XBZKn+1
s9jdwt5Pq75kQJNLQiI760Y236Sh3ka5nq6lu/CQdrZ/kJ+zbXZlOt3za7Fb22HPHuVcS/gdlOKq
S8EYMD1RCFtGNmtLW+i+Cmux+rd892/r5KSFxfL0Jqvv/fk1CiAenCE+hIXLy3e2O1c37UZxxMeC
J44tIzkIYUesfMy1Di6WqdBXYWm0BGvzPPpOneIui6SVB+n5G/NJFxcL0zeNaDDnY6o/ykfDLXfV
frpLD7PYyDgUm4+nzbkOGfBUUPjhK8pl8/3sxDSsB6pH8qPwDr7O5a54+AcNcIGlbpiYFtic9w1k
ct7nk0RQKW4rxwDuDwX/4xbOLec5OPxnC4sFhi+AX87ZMMeIxG3EBVUNAlsciq0nABcJ/i9p17Vc
t64sv4hVJMF4H5lWVlwK1gtLsmRGMIEBxNff5j7BSxRLLPu87dqyPQIwnBkMerr/JiWh3wkqoGnC
Cj3WzwtKS9IiUCNuprt2Z2xsJ/8xEYb00J3x1MD8aB7W7huLWRCQKIJJE4x2mfLMpM0bDYSr0yRe
0HvjK3Pyf4Pg4q2+51CJXKsWl2LWpcGZVwxDpejyiFgiK2SLHrzm9AbUlnO6VrUsut/FymaFeW1G
WVyrWFmsv485OiBirZm6VIyZQMri8Q08TF8Glysb1P8peCTdAi0StwfJgkczKfah8ZEfMLDTeDGl
8q0UEXYH1j7p9nvnXNxJCNQAVY3rDYbXPntLrydIs6OFAgbitkZDXVU8jmxtHmnZQy7MzA6s1sGN
34cIvM1zH6i/4JiueGq2PQJhiTwKObLrtd7/4tFdmJwdnSJsI0wESHv11gQt3YDCVunavwlPv43M
KYsEHvp6I8XppV0dZKLxLTv4nw5oPpA3DFkRVgkOqMnk67FjP8s2ahwG2M5K6lj0BBANYEYZmDFl
PiajDsDrigpvliDhvM7G5tBzwwvjNYmxZVe4sDOrAzg4HAbFxHUaGbLx+HP2Gm7IdsLJqFKQndm5
3awRaa8tbXKVixt81laEMgUma5AmNSMGPeiv9SbqlPfmqR9pSjYgqAUs6lyJmEHKINNCG7ECRF8/
m10VlC6XHYztZy6/BRenNIG2n0xIxayl/cVi+dL2LCerVpbUWYbH4NazqG/8MkESFeOdqz9MWGT1
uXkd79k94Aor/r+4s5auQvQM0wWETD+/3FmLpnkjE2AMoaBjQU8XYmeuNPyb/e8n/7/oo7z51yZe
0kStmZktD4oUVS+Bi9UlDW44zUM53of66x9/aPD6iTUec2JQOZoVAp0y1grw4nj9TLdSucMUgZPl
yspHtlALmJMuL3rsEPn4Eu1ZhmfvWIERAU5rsLs/6UPXOiBDCjIjZC4RydtfrOq3wfk1xo4KgBZ7
vFCbOnh4zzLbpWsTTguHc7kmfbZxEQPrODRxsXHZtozujU52cnltKGfh4/pkZFZEpZEiMvjf4OqD
3V8nspL7tItqNyH4sGStYbu/2bdpig7ISIPMoZ6KoHIKfaHBlSFolTfcM0IM88krLdRld/htZebX
rIRIXCtgBRz8Jx389loY44Un3dskiLQ1tNnyQf22Nsv1CbdpoQ6wFkEb/QqV7gFDaUG7VRXHAIs5
6Az6zbhdE0dfyMPgMMCwM3A4OsGswOcQEWet1irg63Zjohy51h4bdQ2EvJRTPtmYrQyk1TJkK+Hl
xgkUhY8YmIFmreZE53IXARa8Pv2w9GL2yeKsoAlbvLYX1AAk49QcNVfZGUB4l/tp5kH7KXxE3Wt7
o7vrGOQldDu4E+CStoL+OmANn/cTjG5ZpXSwHL0qz8A3cS+/qXZNMDUo2Eb1UxT7pqvELvuJkevk
Jt1qhxgDIH9RX336PWZ7bqJVEGrQSQQxNHkZwv4aylwr0XLpo0eZj/dpaMFjfHJWKthq0rKs4Nxl
9U8R7gYQ2kLPvB9Xuu+LhwnyNPTwwH8KJpxZFtM55CxGji0d9njsV/2JMkUHYMN0yb4BDBPglCuI
AfjDdq3Vs/SmPNGp/df07DQlWqMa62E63uFh4zXbKpihZF5zwDOUq7vkAc3mP8/Zn0zODo7rGLxK
Uhtg+rY+FdlDP4znIf+LyHa5rtn3AVGH0opreEfUogZRbrgCdqwWZJ4g0+QGW1nSUoy5tDar9bVY
0otEDjEzY9YHjelb0N2uJISlEuty2+bPXaRKNAg2Y9uYH0m+2r7RxM3QB4Vs2RbgCbwpi5eYe+px
guuqKy/KS6EbwEzA5sEIo38hdDBjaARHFeXQfJO9XLSeGADFW8XTTql6VsKal2Zm3ggJ7LCzDZgp
QvGgR/y9N8e7sa1uO7X/IXM1EEINIlsEFTH3SrXWWlpb5cwzx9YYDKhQgvyz0Z2yPJTpRqG2+31m
X/SVi62ceaapNfbYKBnWKGpnqCYZk7X56yWY26d9nPkjZA4b8D9gH7nidL+EV3h8q+4Ic7pndMsx
Gb12q5p25puDmztnJQwptgositqyp7Whn4gOsiAfMRQaa70Ovt/CpXMCjg8DIyj8wd4wK8YEWJxL
UaEYCwfutvFBofq9Tdbk2pei/6WVWfRXNa3PQL0PIBZ6jSx6KhQocPAcfP0rMPLpNOabNw1sYFYY
JNm4f37OqF1Co1giqB4mNqQJFfIvmN5am+zLrqHJolrgc0PaxL7NqV9y0NSPEW9HEPleGdoNT05q
s7KSJRO6jCVo07iZas1KcSvpqZZbBcRP0FbppetBKK5qrqTLNSOz08+qfggFpLRdrn2Y+ikzf6Zr
GXnJBN7vcEGa+D+/TnS2jYV3NXw/fXoU9s9OTyHem61UF18b2TiQSytTpLi4vOolpHlws+TIvdVu
or9t/5nIa5wM0wNrMWF5SZB6Bw5VAUPI9PMLY1RKBznJGkRwS3ZSSIVgLtqJub4S3dbMzCJ4E5ZF
LBstd3OIRckJlHlqWjylWr1ymZii5Kdv5p+9+72cWaiuNKqnRQaZHavhxgc69JkHGiAClaIiw7Rh
SbqdxGUFRDmA2v9h9IFpDP5oKlDXmMSdY2vjiWA0CrHEmh0V805K7y2x8h19CT0zE7PDSuyCxhRy
ZG4sgbClJSakQukDi/NNIxWb75fz9WFsMoYyVwbjI3ro1iwhlek4akrc4ciOxIGUaKB4HXBIwBe6
0EIyPH2D8bGr8B6fMqTs8k3UOuuD5Ut+g9CEsSe0PqBJOFuxkZkDUw2sOAVZVNsdEkyMiZWVLu0q
6EKmsX9ADKFx8vkT4CO3oQOGgxsqaBRlP6Typ2zeKfHH9xu6YAZUF9PzP9qYQNTM9rOz2riMerhm
I8zXiNZHWrhFaxVOrNUrK1rYNfSMCJiSMPkKAcdZigKuzBbS5IpZZx1sE9zlVndTG8L/fkWLZqCT
Cj4NUM9+GfqHoiFrQ4IVQe/I6drHpnslUb0SDheNAMsFhhqgkMz56Yh4oLRvEaCoNPgmvaUK2JfL
++9X8qX4AgsOuFvQZQN2ZcKafnaBrED7OUpwo4NGjQSO6mRQ7xVNalbO5WtDYGZn5gMZjSiXDVQn
4378NfpQlvOy2sG7/a10W58x9AMV4JX9+3qLnNmcFX0W6cE3NMBmDs5BAKg2ypuFDvBTfqiPiptv
+Wk8mDd55P7FvNFn03Msdwbp+NEYEUJaEGUb8gvR9122xkT8FRY1szKrLga1iex6mA7PN6+tDZh8
t8kp2UMg6dUCqjX1u0Oz+WNyh8moikEeYEpxN5/3AAiGfCodg3euWqX3jSYcu6YvisXXPGbJ/dFq
mPqymNvAfPdnz9Q4s0uQquFTRhP7tbkZT5GPAWWc5lV1wADouYBmHWqqFa9ZClaXZmd7qqd22fQR
lmdAvR6AKPYI9W3fUhLXzOOVS+SXOnfayoslqp+X2FUyBVcflmjWO1PgLaKZONH2SfqWNwl4pVO3
YGuI68UP/sLmLEKWkp6IshYoFkW9kzlGzLm9Uo+umZiVcWNpx6pWwkSKiBLFdxa9/T5oLbsGsMjo
1+NxYM6e1BsRadAf4q6UQ125+2i6t3BYm/pfqkZxOv+1Mr/CpVZvdJ0KKxNxenSo98Dj3YVbxKtA
fYL0yP+0pjmXvzCZ3OYYAnZF2nkQA8YzAYRO4j8v1T6tae5xTGNV3hHU8Zq6gRbPKYlR5GjySjG6
ckBzVtmyQr7hGDWEthb6nBlU4EyPpsH3OzalplnFi7WAWQTwIcz/znM9OoRUKQ0NZUVT5kHcSqdS
XCWlTDE0MYANHgSA2+8tLseG3xZnjm3mukokUo1uOhwSljo6eZG1x2ZYadUtJ8uLlU3be3E1ER0G
+IExQK/uUbrWg/FUPrSH/MD39oY8opv1I3v6fmFfu55TJEI9MzEG2DLY4z5bbMqiiRsZ1Wb7DE3J
/jw17G007AE0TnZyEGEoD6AR/3uri15yYXTmjLQt6jKn+MCo3jtVfGXjjhy2K7FiKiy+eAlUrgw8
IKLMnVNAoKekMGmqcckkMxp/SFq21QcBHmfoCNuvKql2369q0S0vDM4CrCqPlRVPBjtGnEwWTtmf
W2vwuvhgRD++t7WYQLRJr/wfSXIy/S4XjlLbzO5DDUED4/b7iVMHmvP7drM2+vHPuNGXTQQ/MB7e
DLAwzKml4lC3ci6ZCE6Gkd8RdLYkv6RlWx5LNQ7bBzWKxhdo4/WT0un4ZoGz7CFl0HfZNWM+pJuu
NoBjILTuba+lEecOWDmlPdfL9jjUkL1Gm6xttpxW6hGlhRR7pWabe1sLyz/Ffk2OfrGS6RO/2LEi
N+ouTKbCrAd+PDpjlsux1Fcid06rr6T3Rf8G/ApRioBo0pyFizw1wgG0VLglgPqIjs+D9sGHlZD0
tQv+z4J+G5nHCq1sK+RauBsEej2l8Sb2Mbr5STVvvEGc/zUch+vUt39A6fl751v2igkihZu/KmN6
6/Nemhh2r00J9XVxrJnToIjfZj7d5NcA5F6XZwTIbOMwr96VHsby7tLaAb/A2uPJQrEBZnYCkQlz
4jybl6OQpI1saE6PrmXKbpveC+v5+2UuGphUiiy0I/Uv5Im0R+vYtGGgERnURD66temGBTfBRVVF
IaiAg/sL4kuBWihGd/nodokKUdWtCa2WPH3/81VcGpnC5IXfhxwg0UGFEalLfa2pvVpfiXuLy5hE
CfGUo2lfiLSrhKpqZbLRZeV7XO0KE7DabqWu+MojAa563DD+a2S+DEKLHMOJ4z+EPj0EXx35Tt1P
QzLWDoTCLOiC+sh2RqBt5W3kjX/8xjqzPwXki23sK9YVwkTLGDHLoWBqSca1unNawizWWsjBaLLi
dQn3nln+0IZKxS8BE6FEakyBlNCVxiNrJjf7cCTXUCz9yZo1Zbs1o7NQ1baD1TZtN7ojWHeTvnKh
Le0kAI4kyo2uFZuUvXzvjwuZC9/UdIcEWA8whNntzjQLuak0lFL/afGTzTSJ/6dajOgDfTIzq2ug
YGuakZSPrgq2gfKBDGsb93UabmZhFgTHQW3lMcRC+iC9YU9k9y9uOeZmt0ntgONXAvag3KXbpHLk
7a91Jr+l7+5yJ2f+UrejUqcZ2A9DEJ4rub5lknpTR9pKtb0UBsHsCrlSXMeBdZitMzdiEdKSjq5s
mn7Wxz5Za/+vWZgtxFAryUiUcgSmzC5AolI+ZpG1EkCWN+v3KmZ+nqZWq5FWQrYsb+RRc8aUuu3q
YPo/EJr5N6wp0NIB54wCtchZXWYpIy9ZBacY3MpTN8XOvG+OltsByBC75MB3NR61siPZ8329k16E
T73exzD3ZlXobPE7+6eqR8yEWspswWGkmqEtsKn2Nt1RFkRbcshAu6ide7+4A5Os7NiY48Mc5W3X
Ovr791/513fX6eu4MD+dx0W8lIohrLgVI14H6JQa+25TusZOP6W5Y2+g4RiQlSy06EQXBmf1nYrJ
2hyiH9h5MANXNRgI/8oCAJbTweIqOK+5wzjXQVWWjWjLpg9mXj10dr5yZyGLp3ZhY57mBJRo4kqA
0RQEw6N+xlXXT9gViKTdVAaxUNJ5dQjKnr7ddaWvMRpI/Y0qyY6V5tuaPXRmHJBaBLVGrlu12o7Q
U9fFdRV+cJ7gvvyGDt6hNBSHdmdr+FEPxn0MkCy4WTy7uY67zBmLmyJ7GpsO15h70f783i+W14eb
O7p7KI3n94nBUATOEDXVNM85kY92QXKzDjNeKo6hlPrbzswbmo5peLlEbOyDwSdBEWCwsd2xTfTA
D5UvXNnjkQvOcvuH4X+/wsVAg546gaYP6pU5ybwdyXoXlgnuGEVGnQ73QQizh6eyJ3d/bgg8OlAO
nRgO8Wb1+QtTE1Lgx6iIQnRCKv4S5a+0WPmolhrNE6YYt2jAqac32s9GIprILDGm2s4vdvROfZ0G
WH7GEyRqOJaYuQuvMGvk/cXKIGUCDJiGiG3NVhbpOQkxIIDc3YXekJaOXb3La0tbihfgHiOgeYGQ
JrqJn1cWalpkWFIzuhX5RemV6NYeRxcNgJ8OfUprAWBct+TfBix6X/GfGvtjylCEWEyioBU6kU7K
/3wDlyFWVYvaggaKK8y3Qv5QOHTGGp+t9HQXI/mlmZkLJLUyJFmNSzPzAbytHQiaxpATQ1/FBZI9
dsZVkc6lmtSYOnyTno2CG8XnozHBna9EI84/jl97nTk2/2WDkDEZayflt2Q4/7m7AcoFJ9Ax7w9K
6c/mchvUpKEOc7V67lAnKvzBMlcC+1JUgCIIlD8BFMWBzcrRkVpSoRQ4K7M6q/yHUj0S5fkvlgGV
DXmS2ICwwGwZodlk2SBPywA1jAnqgvZZLlYalEs+DRwIOg9EmbhjZzbkXOnqtpyWQbQgZMXdYP/F
KxMu7L9NzNwtz5nB8IA2ugnukZXxHuPTAZzw+72awv+8TLs0MvOwyI7KsQVtn5sV75lROjXonUoI
wdZrH8/SuUPLHO+sUAQG2dpsw2y8fva6hvgJhjMvrUDtoGx7B3MGj03hk2lwmWI0fS2ALi7vwups
Dy1eNFIewip1pLwCZrdyTPu44tKLuQHTlJDywZsgaN2mtV/EHyFVVAwRHG5irlC8JnSKQDxN6tFQ
HrkdvXQLkRtfXruJfx3sRdwzMVUJzLWFwcq5XaNLiSZK2NU2/bHyBKa9nMKb2tbMk6AOAvA8RtIb
pw7Wqd2W3oY+GZ8VFpZUY3R6anZMrGQTN0f50Ts1xjkxK/2wRrO21Gj7ZG3mPqE1lEZaYanMj2+m
x2z5Md6JQHhih0Z9YCEOg1//ynwIr2UN4j1RsLbbSw6MQSqCHENAUabNfoOqJ7Gm1TJuf+FT2TxI
HVB/2vb7r3Hp2QNTl7+NzPy1H21gHhosMzxFoK47NuepzDA85tHQgcD1Yb3GWIpklyZnEYB2QklA
54o7J7UcuxWOgJbY98ta7Fld2JhP/IyaRqKqxbLUjbaXXe0xe+13wDWC0WsigyZ7PXfCwMRwQvhW
bNaCwMoK58NATc6EYFNas4fUbxTNkcq37xe46BvgqAUFL6Q/gb75HADkLCqaTkcxT/SPonoq1auc
rwTQRRMYx0WfGRp9X+7ToUIkqpcI1Iyi0Zyei/C+iVaK3MWNurAx8z5djo0IrKq4qoLVvehNpxXP
32/UmoWZs41MUgRPRjQP6+YtCunTaK6FiumXnGe0aaz93xs1H3/tiM1aW8CEUjcPhZEdeAYxT0vc
tln7o2vVHbL1/3Y285qGc52aTY99i8NXVbkOIRyjtfff79wUXr5b1qz5NGZsbOopUee94uR57WWA
1XQTG2QUQFrL+d7aUt4E6k+HQp2GHo42C+5obtNKyhHsKlCNNEL3hjB3awoCprUu6JJHXFqahVW5
04eCVNg7FKWunL9ZVbUSfRYt2Kg4oDQPrb05H46SZVE1EDhEyN5SdqVV27/Yq4t/f7J/kf3NarSl
YcQKFOmFSNckOZvW8/DHc0fI9Uj1/13FrMZgoxLnXY3zN0Cw07cnk3R+bpzDNbj2V808PMKgyTlR
zEDDSpvPXHedggRkqiNmuapd6dugkukDbc89kIoPD9NMtIKRMgPCeTpYY5tJP8cne4IyJ3Ll7R8T
CP7z24DICJICkyvO3KOrurIaKUHWre1rCgiS2qhHIEVWzvCrj0AlEdBuzHRBMdeY33z0VmeGPdQg
amfpW99CMqkYV4Lr1wA+EYkBdjSp0+FmMssRZaEZrSmZwjVwPa1D3WPstpUk73tnXIAxwAyZuJ+B
ZEA3ZLZhkUjULLdTGXV2eo41l94ZIC6L79t9541eBf2Hx2bz52MEMIp7I8bxJ9G9Oca/KPKMtSnD
dFgcb+M8uzc58Vm0Nrb5NSrBjGnhVjS1lQAJ/vylCXxpRpGraFpJgzNGhpvjZpRKmBhNV6fXp3/r
c7yFLVyvoeNtYdR2flzEokkoEiHcSoBKiuteoWRurzzVtDnE0k1m5I4l8KgsvX9/gItucmF3Fk04
K7pUh6434AAox9Sd3WI4bVi5sXzNkVgcFLvQNcH7Gh7ZPm+kFdrjaFiKcEWvnw1IYQ14Z9O6ZDMW
D8xsPTPMVoLwwrLgFhB1QYkE9cv5Y5chiNAjwYXLTHlXEMhslpnXl8H3m/c1SaqfrMyaC7Ep6W2c
YV25HoKJeUDXUXIyvqdDfLSltbbT2ppmKZlHBTQ5ZLhIFqLsk2qnHHWPM2tlUQuxCYtCp4RMRAAY
1fh8WDmRE2rXlnAlPT3xhB2KVVW6xZVo0xgIIhMYJWfpvpa0oatAteFG9WOJe1UINMqqVDjeaBc+
qulh4j925qmYkx6yzGkDIRoSn4gWerJay46I+SmndetS0hInr9i5sZItI/nJICp3NAq5P03ntwM1
j12ubOuwOuU14L4Nu+dhvhtV9Wzb4LqLU9vBbOcmF/QEQPkDj/i2iOMftZZVTqNbh1Jr1SDmdItJ
pVNVxV7RELwhjLYTy9CbrwwHLxqbUJXf1LJ5DtFJcmMV45W2LHmi7TtProUSlFJ1rzah6golC8jY
b4QsAiaae9MQuR+lTQExRjmg4XDPFfuWGVBmKsdiX3b6s2JNhVSv2E6BqQ1MC6heb9JTMqDOqlJQ
yZIhN0/gR5CvJV3bMTJAmoLiN5W18okyaS+1VHIiEd/KFFk3zvATZMVOUf0JATLS4RjFWeUadVq5
tKC+VlhBXRd7gxR7KVEHV+X9NagKDsBovbStSL1Std66QrpliXKXgdTU4V33oJH0R5ulu05ugzou
DyBJuyrkonYrSMqXo33XqVboN2W4o3JyFJIeu00sVa429A8K699prL63RHrv4uoutNktV8tjUkiY
Mmzk7WBHW6UVwWiK/hF6CzdqqatOIZSbOjOoU8eh5Oky5sQSS7kaiNgDlvfUGSHeK1hmQrliKD3w
YT7LiXgx7Po2javGz2RqQEqZnStebIQE9HCsDvKGlv3NWGEMXDHbZwEQWhgaDklBDq8NDzVCnpWL
K0tGlGUQMqhIdQ+9UpDMEP1W70F1CU26zuV0VAPgzB+gh0kd3D1qP8/Kd1m2PgAbPOkapD4jQ+aO
otqHMVaYI7LmehJSL9nQ4iXJ9Efw4PtF2F/1Wb+zh2gLVYNzLkNVU2ru5KoNtLo/SmF2gijzpu3F
OSFyhGGEcUNGGXQtRZO6cYScgM7mhhUid9Aubpw4Me7QfPKBbbGQMvhNQusAip1eWKvqlpbivqr4
Ld66nuQo2lYFJJiNNgcWK2EvqWldQ3nh0FVkHw14f2qtvd2wbBdWtuSa0Xif9fVRVtq9rtFjrZqx
Y/XZQ8yzCH1CHf8HmglyzJy0VfHAH1cB/t4jY9mVlo9enxe7whrOMed2wO0kcgrwxzttFr6XsXmb
q43lo+w64sH7h81Vr0jHmy7RXuwqvDf1wiFxBZ2Ovgu0kL4WmvVuVLHpJI11hyBylXGUAEQpuE+1
JtqYaSoc3uqbOkuPlIBJD2RzKQBZ9V4Uyi6V6yuJgyFVN6+ZiK4bSUK3kbYbSxNvWjaVfHiKFsah
S9noRFR9YlVxleodxA55EJH0yPQocSKiP7NY+tkz813Q+oeJSXWOY3BCeQz6MrkNO/3Qx1oGZrhm
I8Wyb9bp1rCqY2QVmtPZoNrWpG0j8vsGBEpOjs/bseocCIlMvOcaP2r28NIXkun2ev8uWciTUOsG
paRgO5aXtktq1XbsyDi0hgHFPj4Gqug9W43exjTdjJoNBRRx10QISHJvECe067ssMj5SZoOzv2re
U7j0WEa7psDrpjJAMQ6kg4m6y2y66/TSBef5LrLPg2KUbt5KqB87ek2MwlVy7ZZV8dauSz9JlAAC
AAG0brxYyA4DeVAJmPNQ4TXE5J6QTAzxd6cieRHhcF0zw9XVMsgaw1fhWQqrr/WcO6VlbuqUb2vS
ugyb1kBouMUfL3uf6SY+qM4X1paoD2NcPWaSsldqEEpwe6eEGgh9Mq+QfowDRMTwvnlXkFfTzvBC
0kCIT1O3GY6iNuXANLqNCDFYwLSf4HvcRQDp1WW3UbXbsUhCVAdlu+vr9JRGxZsSvccFf4Vv82Rf
1vTatPVdzNqz2oK1jqt+FyMYcf06TcA5WlUHBVKxhplvVIJo0HYOC6WHvKBBgtnDkmXMoeZZspjX
YUhE4acMCMSmHpxCBrOJYru1sk0F8Yyyqp2+SlzKwe6jIcMINEYqlDDkRsNnwkFQSeyNQQF8rm6F
DL6hsfXAWKDqp1G65jYI9eghj2/zMnEQ9IMxNDep4tl16qX2acS1jb2gu+PwgnlmiVEc/IUMTPBx
5orimPQcMV9zBOQfLVP4oZn4VYQxP7MD+OmuBCqiHyOg8o9teoPwFXRj40bkXJRH0z7VzWMZAeQB
W6PxUmC3+T6jQ4Aq3mn7K0rYhoeFU8vXdnfT4U/xKEOmj10rJptmfOdsFyeRqyb3AsMsdf1qwnwH
Xru6vgsLZR9VH2b0kFRXJT8lre0qauIo7FyqBys6S6nmqPGzjJ22arqjBTukQ+VnFBm9uG4qBvBD
GPQRQa/2Va9u9QQRvUmgaa17JlNB++Bb+SsuU06abDrzobcRodht1l+jbPZ51HppcsrLn2PR7AEo
wnDsY0b2EpIUcvFBIb8Ir11LqK7U2E6WCT8ub1PdANZq9Cwogej9c9vu696Lc9kxtcfcxCRP9Gwq
7YHyh6TMnVR+KyE9Zeq5Bxypn4L+WLeOXb/TapyVUbnEdBryKOjzEIGfHf9s9SjpO1yWHUn1pOiu
Clu37n7pzalVfSNjfqJ3DhjWnZwobtiGHnw7gshFU+0rK3U6o/TDnu5qftWQvRl6o7kbWr/IH41o
owCKNv5oAJPgOwpu2bDaGFnqSnHu6UjJ+E4L+mHF8pEyy6PVe5FYEHMptlL61uBpxZLzA0Xno2EP
xgAdnfC2NBtHHTdVlQZ5kXtyh8/AHh2rzbYSoU5PS8+qJZd1zJFpDXKrPVE3WQYVHtZCg/kMpnEV
qjhmDVhv44T1MeW2Q6IbuQFBQk5lt1PPVLtnyJBdedDqD5t+ROkmlX6YJTAHuB6S9L2KthHCOkUL
XUX+U8s30V03yaNeXmf9YSrg4NSuWiiuZdeubGeeGl0ZxQ4u7SgRmu/salT3cXfE3FDQ47B48SAw
gKUlbp49N7R1GPKfybddt1XZE5dviWBOgb1MYyfuQawFmGZraE4xal4ia74A3xpVWyhXdFc5i4OC
voVW5KJ4cSVj08ibONxQLTAHxL9mL/iTnT8MVeq0Te32HCXMGLTdSarO7bCtmvSo0dCtQYwe/sIt
y+lZsmsMqJ4auzx8BY8NQKhOOKpOCy0SBVPeIRKDMl6l6V3LUXFdRUbvcawqshA8PAUUxkr7AMhG
2NyNcBY5ctmYOaFy4v1NZR5l+54Xz6jtDLEj1rauOhRJbxk55Urr1Oa9plyPuu5I1eBI4bhN0KNk
HR6GLGjWQI6KNJoXZ89jWwea8UutLF+TQ4TnG42ew24/0HzDKHhtpOTI88EvZH2TVeJRoHUB+gcE
dwkRLwuyMnMt+T7tX6tkq7UkiId9DRUj9cYm0qYuZSfuUkcUdzR+6crOi5LiVsOvEhmJI9Io6CjY
CCwUp5XqGAk+tVj3WWweI7vw8gZx0wS368ugvrHkWml+pQgclno2o5scDKlcsoFNHTz8BVeukIxG
rCA0dpEmbbLkqRP13sobj6XNMzK/p4BfckS6Dp9B5rbpu9IpzK3J0xtsB7feeP0cSnJQhjL6J29x
HHuahjKtEWDtk3zTDp2k0n1RWd5AnqyeByZOBbx2pmohl3eOZOTbQiaOPWhul9208m2aPVFxsDj3
ZfJh179ox/daH9TprjT2VimB5nVbVY9xc9arn9rgR4WMpOhTaUMSRIfKiZsNlEq9AslcwvChAuhJ
ZanO0J1E8qDbu1L3BLqpiCcx/2Xxm9Su3GYIaPnLkvgGfA/bNnxt7PgF9H9KBK5hayvIfcavqwzz
EmSKuxIYjMZqm9IXwh+ZBJ5laZdrd6klPNSUW0WpHLswtg303UImjjRvHC1Rbs2iuKr7JqhNKIpn
z8V4LwzImdbdVpGUrYwUqRrhVdPLB2jQASoGeI70EpZ3PHtpq34zgN4YTI8g/mJby3znIR+coTdB
CTRuwNnqMin0poktgf9fYLROaCVQJXiCA0dYdC/UO7t4y+LrjlEHRb9rVRiPH3OfpycIK28S46xa
P/BhafYPCc2AEQSwMo+dwX4a0sIJYwDC258RwmxqQ9AgfWriCDTahz7aaRgWJDFBAZVveBY2Dtqw
bs+gJ8BscKpTv0nLQMuHjRQCKyahPs8yry5xGcNXJ4+qJ+Rs15H0Lm+Yw9piowEpPTaVaxU6rNZ3
Vv/Bi9BPmeKgi+apQ7YPdeITIu1paHoc/z3A1SgugOiYDIhqpRRtTS3ehi06u+zYSHh0QAUo8/8n
7cua48axdP/KxH1nXIArGDExD9xykVKp3bJeGLZsE1wB7iR+/Xx0xO1KszjK2zVP3dXqEgQQODg4
51seY6yKQbhf5nNg4SA7IwAEFO3f1ISO/vPYOZ7ULQ8UyJeyHt9xMQJ8Z5kBRPkCU5+jOm0jI9u1
VvWYZfdFmR7dSu5rxMBCJ7sYr2hl2bcJAtCU/QJXCy7qPBjoTW7BjVTvdg3uClGdLQ0+CIV1GvoG
EpNZZGVTkEJwJpkB106KhyxxgdO5lekp7wYcosmPiwRDuQnSVHXK+tKXFcQMassvnXdIGXlxVgST
G/ucWpFIkzc3bgIHW6LCFhhbRO2ZhH1Z7RJLBEZT+Ll0o4Rp0dQhCMUPcvkmiJwztOBJmoXKNnau
soMmmyNmimAYUlin94Gczo1h4Dlyx5sp6tsvktbnwXxrMJFJMKR2GjTeIRLX18eqrzyh67sOCs1G
2XzP4mk3Uahq5oc2xZbEQ5eldzZyX+iJoiNUwB9swl6eQlPet9nsCQC6NJZ8bcngtRSq8ajuyB7o
bEn9LCvxUe5MY44c2e6qVHiAZwWWkyPPkp6m8oM71wiO2BhjfFdb4oT/3McaBWzWwv8PEIe5PENL
et+SezboKGLcOgmgDyWiWAXbU4Odccs0o7WHBAJ84N5ivbxVcXsmSO8JfdMkhGqTn8hRIfSKuHBs
ajeY7Ns+VnhXLnrl6pbVzX6Mu3c0o/wegBiiPRia5lks8/uhjawxidwOp4C/LgmwwBIY46l073TY
hkpRR6ptTrYJun0B02W4sD+LBJWiHO+MhE8R41qUlfGTzkYKl1EzypL4aOSE4uhaT1nXRBoE71Ui
96PTvVoO/OlleyBIfVVLz0mqPspivIFNIcKBbewFHfeWmzwRW/upSVBa3CGgpvjoEyAv+2yM9BoV
7IELwwPL+l425FDGKrKtLDR6ZBXz8NjW7h1UkCOt7o5GqY4w1cRlTANVljtYwe3txs7CFs9qIfO9
TK0fCIa46uIbDaBXJvp7uGNGDY/9sq0BS8uIcZjo+NLw9JvMTTdopXWseXlWU77PUnbKOhoYw7RD
byWy4wQJT4tk2HiFovfjbJaQgJT2x6ynvtLn95RS6AT1e2P5AS00b6DZN5pjc/WlvGmEiSpAcUJI
+YKOOJI1pX+wUvvpxC30HF3+RdNQ6mn5Tzeh+a1r5QCgwoHIRxTtg7bRjr1e3AORcAatJPZmvZrg
NmLDxDlOXpLM2XNpLlPChAWpdxq1n+Iuf7Cc7JDr7WsxdY1fm3iTdqbgyF2cu5JR5DZZsoNR9Fel
TDxpOzQoCqOGgFMjsG4p0ixYDbetwT2zzytUQfMiklrrBjRdIMGD69klqhEaNd6NZN6BsnkQC8pn
GPekSm55hXc8fETfasc6x0ocKrN8STOZH41ueOgG433W2P1oiIe8b0U427YT9K67L5oKRUv7oRtz
kExHIwl1iedqzazypPeEBk6CjK9iQxz2hCQRdD9eHL1HacV6BrsYBnz6nS26I96K3zVNHtvJODJb
3hU29mxjQ923LB3f1IovZVM8jQlaoA39os38lVjl/cjmDyMl9xqa/n7B9PZUAzkXSNq8cLS//L7O
odSjWpymrr4zSiO0irkIMsP+3ksdYtma/t0V1WPcdCcojgw79Gx00GWKwkWsVQ/9sJRPXV6HFK97
jwjI+iElCbq0Wqx2tcwfXUd4nCs9IJkzRYBEv+Zm/wJf4YBNEC1OksrxrHT62Q0O/mk0flX13AdT
kbSQTUZxMR/asO8FVx6fOXtoHWM4Gqk77NppBsC/5e4d6wSp4KtQpbuxG6Un4IP5KF3Q0MJKzHof
WrlrnVojtr70sBh+noTR/hJQK/JkwwAckM70oLrGDXIhraiQzhy2XTs/mhUWpB5NtW8cu0J1iTS+
TTQLgEDbeKC0rr7leZtFSmbjQ6VwMQDVkd7kKRQjBUpa7+jUtb+cIqUajkUtvpEx/t4bpMaLYe4q
AFiR4ICsUYPRaBXja2cr8m2oMoJakaX9IC7nzzgdaUQcmQawsiX7Ri9Z0Ja5GRSks714ITFlpex2
s0jx7HRQeAQt1EJXxGlV6uE+Y36Sa3HEBzjKorDYqN63jAL+VVK5O+qIYa+x3tgZsUS9otacA2Ir
KnUjTlNCSXkwYpuiGlC6gebq2U46No80vXZued6gLFXGRVAllr0ru2zRSUZRrKVtCZGOykwDHg9V
1BM328eg/h1Sy3zoSNE9FGnX2aHbTb+fLGlrnjU9aX7V1ESRppHJFNpqElXmzU6hdS8DlK/zs92P
5Y2dqmnnzjABrYWFDFvCNKirYjywqFl5+ugYb3hrQIguN8tdknaoz2dLLE54GkLkfkkdbffeNHn9
MDeoCOrKanyRpEM4yTj9IZ0RwtEu1Y7g0FR4YOOc7exUGhEjuNhB/RtQQEm15pipUkUamWx/NPGU
zuoyDs3eRtI7j0A69SQ92Iuux1xpNNKTsoWUr0pCKfDA7FIKdSVZ88AwUDDTRn38RozcfkWpq3mB
UK3dQiyjwb+js143o3xu4ztttrt90tuc+LBpae7SPpNIVHhxVzZx/hUMhATcYqCnvzpzLYOMQS+R
OHl2KkDcHWAk5cK+3kMKOxkBy5nWVl4jh5Tu0XwC8UIbKfgRmTlX7/HUYL/F1eCKRwds5SRiyFLZ
IceBlIHBBG3COpe4saBr16MNbSrX8HmhNJQDYWfm9UVLFaTTVGF5RdPg7PdzHLYjT3/2RNMHT0yI
Hn43E7tAMun2D3FVKiR6ytX3muxoqNzZDWPdYF4GWuyp1UvtzMrYQJXKHpDCAcM2JPILEt/5psJG
eCQwg0Cn1rmz4AZNRh2Rij+lqnwB0u6AV2sG3PtCMZG6g+ez6WhhoZXiJjcHutdtbkfUyOx9jE7x
LtFmvPONYfiu8x4sCoVLx2lastdiwr62bp8c9V5YCB6OdWO3zEayrZzTRDI37E1AdjL0uIJ2QII1
jxn8ZVSRwlhN1/wmtZ1n9KPJXjSdu3OmHvd3McCid3TMo9vZKGOPKj9zWzb7xiqXRsSg2n0/afFR
m3rnCG0z58yNkodqVuVHWpJ413N3vFH4yLeFI5I7E1necUyzIvVgQzw8JaPU0N3OzXAYCpxLOHB5
Q558Ud3y1Smz/IZqxjcrZnZYuaK+Rdx0Q+G07U9s2PHcCId9MDvTdzOO96mv3PQxz+0mSFhXvOKd
ndzVGkprhiBxOOhF6+IpqNk2DAZF8grhg/ihz3vqCWBZb2EvZN+ZRLIWmoo1tjJEmODekbkwYU4K
BSuwXLaQEspESNzWCWO4AgW52xsnJEnNa5/x8dV2XPHLpGMbWJNJv5UDVOaqHF5is1vFZ63iVRbA
hrC/I1jM3cB0+UqSHI3vOhMPnWKIi6UjMhygOHswU0hDJwZHhYwm7FBONoMQ32BNLwZ+5BU9M77m
eYfUtUnHd2eY9EOTs+yWTqJ8LvQsDQ1rSl+hQd/muMxmRDqhjfdmgtIMfMbqIBtEftbLmOHJ4PT5
l7qQuZ8rXPGww+6/1rlTdaEmYI3n1X3RT/fcYuN8Ix2Z+W7K+lMGMRu6z1MQw++kWFo1Rl0bHovT
9K2XIp9wCuF77REC9XAvGei8M6E9gG1IyXCOGcczL2m5idYB7XwwD8kPFzbRwsOPUVlolqummBz6
ispNfW4KHVJiE0W1mqMc4adp250tdPJO4LjBP7q3p6gpqMb8TMTFrmfUgqhWQW4rKLpEBsrwfJ+W
Q8O8GDJcYIkKMz+aM1ot3FhKEFXRFD8NI1cHqKHyiFY18io1dKmf4BH4zZZ6iVcS74+tyJ2zMU6Q
KNZcKD2JOH5OqcLHc0pUwGq2vDz6uAvE0Dt4eUAubW/SEr6gkBrDwy1Ow6JKKQuaQumHFIAdZH+u
uXi85gwdLMO+MYaifcpbg3ykHRovWsnSwEQ6HUolmiNLdB5Wc50HpWWOgdszJ+K5KkOSooAp8aiO
cN2ke4TMAoJNGZ0jUjQzhKL5IAK8i5HaIhpHtSTNOXEnHAhXFY9J0qOdNsV40iujcyInzZrntLC0
0gPvv9mXrDZDg2vti1Uly/PQQSjgjEdo5IJIWIw5SKmJ1H+J0czCQrqjl0hG7jpsww/0J1zllQzd
BG5UxU0+wVHQAxSsDtJW0eemmfBMT1VtvplxjHajlcn+SyZTGLsBeYp6UiwBrRim2bghqV48Is8O
s37e23Z2gmfRl7gRb9C0eB6zsvRzs1IozaMVUtInfUp3UG5FGxPewagr1KAFF/231Gj7oJiGfdeT
3K/y9NQrZAcgHB7noQ7LuHIDI0NrWGXpk8scFMs6gTpl+QEhOJyezrB2ykLvVdfHQ9ej64mSRYXa
ZtHv0O/OYNKmpzuZivvachxPaySByIpAr1ZP5Q6kbu7HuQGztEw7plWCK7F3/DElx2oaeYD8DHT6
pVhqZhNaLolFIjpVz3Bvl6gbFA8F5LlBsLRjT00MQllJeSJ5Q3CU06dswqrR1kbXM4sPNmsH1Oqt
cRdbSw2KQxFN5OFAjbPAJUtZ0QVdXr84jfOhuLYnMQfyThoZ2leqj7IG6agp8GY1OZpNqkepTVUt
eixJVQXEwE8Tl7uelmkfKMnnh7HSDB80nx8VkGB7ItHgcVz2Q9UqtIH0EYVzk8Wc++A5o8yr+m8Q
vmE7w+KVhwTJ8BOJOxt2UPeGG7+ac4oKRJZ8Wf4BT0MZgoA5RiO8kJEk5BXKnPj9AzPRasX/nuvx
DzxbWFhNsnhk41IZFPiD2xz/zUgLuGRCgSlcfhmSCMN3kOl5iYUxMrb8Mr2SYaWbR63Gv57Rmj9U
ULDzRRe/GpMCU3dJa/OutlHYQA9L6N14lCbqHHbRnMFWlX5K67thAXYgV3ookJ0HqZNUexwu4Y8V
numiyF5sZK1ergwI1OTND6EGw5dl/G6k6YRCOXLB0kSlv8jnL2pA9bPElREz6k9glISOpD8VF1PI
E6QjLKkjvNjRHCdOE8A2FrLbdvsgoAiKckzppTUbQhbjEVfazUsiEdMyG0+SXD3Yg/6LTuicjBku
Pb0lEyo0yYdqk2PF3G4PGR30ETnZSVt7BmTzF/KDW1fJY19Z3JNaHk7Ya+aUPCGhhvJxsUvL9G60
eIYhoPxQ8aUwrQDySCvyiPomboKSd74WJ+/d8viqFpyEMyQRly7q4tZ0EEaN7TyXaJVkL7hGbvVx
DC3HPAwF31fzr34sgsZub+SAhLVVxSEeG9RtHR2ELvGjnZynukctIDetErY2FaBlo3MWogjTrN0N
JkWPFN/Zk5a7txyc/qQ9lEWONHsahkCiSAyYqxn2VO47136bsyRwpA1vvPmQD82tXdkvsUufR5aA
rgtKrw7fWzzUP/RZQ2NDiCPAOaFKtQ8NlTIr+66b+XTI0bgO+RSH2DbowqHAVWK2VjcGGRE70aH7
JJHqmLkG10aCRgt3LQ3WMWrw+3aC8n3Z+R1+Gc+MrwXTjrQvNb+P+bFP1S8nLbFYky09UMIaPOPn
d1VlPwar1U94yX6Tk/MsIODl9079xbLYUe/0Ksib8q5Ox3AsUBbXXFBwDRvOCe1NCgMWPGPfzbyd
PIsYryXumwBWZgwFj+mY9Git9Nb8yEn1g+ScBcIGuImjNOSLUX/Ix1mLetwIcQ50hjU71Kemsn0z
05F3NEhHGVQYKhN/aStGzxH8w634KW3mu9a07tPOdqPF4hWVwbzxNHf+NtkiiYbS/hXPxZF1yR3y
8h9AI08RxbIiCZoPHcAnnhxy4pmzQhF1TFC7R30JvaldKePRq3EJ+VKPHwnVH5CbdoHbQpIXnJDM
S3nzM5lqN6wLMA64izOQjX2zz3jfHCpNA7BIxD9lm3yXJIXMk8AbQqfyhz5lrl+J9DZmMffTOn5i
Bt4bstTHyKrkI82Gd6m0+qS3amn6GVaYdAL19Vp9gAQJa8CalAA+DuWNPoEzpKXswx2KdwWihTeR
aggK3SmuwHONBYG4gpX+gYBbwTuFWWTa5NYLPBe1p0ULYYJoUFD4hofqzG44cB8+IWEdIKk40huS
ecZtcixuxjfxrN6lrx0SNGH9a+SmTeDkBTBvhTEURaOSzpbEt9Hzc3B8+xlQCtDRIZKARur/+Y//
+1//+T86J22oC+vQIWMAGi7iLrC9xCJdIOaFpG0VowLvu09slx2WqvEP6qVh/kKeUHCb9mi9+5A1
DIcappQIHUG7ly/XaEGboMeLv2IF3+zNtGxRwyd+LT9kv4eMlzezK8yQDcTyHzNdgb5pzxfF6Blo
XvttuaY517F57xA7r+BrN0GiF5NZ7as5h2Ce1IwFNjx4ZPpiWE+ff7QtYDlkkhcncMh4Gaa+2iJl
qtq4YDYEGZ7yu/EOALqDRQDi8IwdtF1uFtNZ68BE+PmwGx8J+gEEwvpgI6BytlrAtiGWKhZCnFYM
3qi/1xDlYf01JO/G6hnWAk4GkdK2QB76c0MamcmHhIFc0cbjQzzX78zRxJUv9JuqsDr6fwyyQubz
CcXD2ECnTH8Yf/H7ofc14QE8B4IfvCLR8AOk74A8yfS7fwLQB+cWIvwLeREqx6u9brqzFgPkiNZJ
A0HSCXVJlH2AOqHdFbDy5veCC4OBUg4jgM7/uZJoTNlTjYoObs+fJt6gOWySr7HtNg7VQiD+1xir
vY46rMqQhoGc5JowROu7fVazO4PXHApw069/sAEvBltte47qpt1rWDnuODuJmoHbovhPpiv7fHMH
Xgyz2oF4eNSyJXT2J5k9oICCxPkaS41ujgGCMmxrGchE5moqTk0HWOCA1IXC2wF7z9gnPwH0PrSH
+dD41Q5dhit7/tqIq1mBBVPHnbTQHO5UmOv5IXP5vy1nBIERiGMQEyonIOOvhqg7tbRTwL5ytLlC
dts9dB36uxAeef18I2wQnv8caXV+KR+nXDEQoyZF2Q5MFzQw+JQeqrqkvmh6unM1m98kC6mHKDhj
Zgatn4fBNk8DMGFXNswyr79Fk4t5LxSPiztUmhNL3UWujBfpkcWlj2f2aMtdhSNxZeLLmf1sqBVp
s23MuKUQtfSnqH7V/fk03Fih7fFHM1o4+8b95+NdmdlvMvHFzIQy81oJKP/0NcwvFujgiOAY38bO
188HWvb73+cFk1uCwGiB7/LnEs74UooZQM2LGAUt8Q6DBa+0rmlEXhtlFXrbSpYQIcAGTZKzMm9U
euLpFZXNjewNAiGLHBMiiA6KzZ8T0VlbwzIeN0uh08BGtjsXj5MLqQNmAgpyZbDNMw214YXrzOD7
tFq1Po+ppUH93C+zBljJAq3Rt8+/y7URViuWTo4LOTkw0t1C7llObiDYu/t8iM2PAhkS+ARBC5Wt
2V0aehYy6RHVaT96esq9ltg+QS/o82E2t/LFMMtML7ZyVuh5gvczbiqd+6A7+7qlgnmAHdiV+Wwu
GZSkXKjS28jNVrFpHCpA+xnOTNeeiuxNApP3D2ZyMcAq3HDW13zW8E3aBnhU7YybF+3b75W8Ik67
+WEuxlnFmrinNkSiwPe0YXKS9TZAdxNK/tcMtzZPDB55v0niOoQ7/vwwvYAxFSSrQNgfWmQoajrI
Xvs+l/Od1cgzI+UVuZitaQGdCPauA/IbdEL+HE9aZsLqYUme06TxeqO4zcrsKzpm+88/0+Y4yF+Z
Af4nM9ZErq7vayZzXLiS3utZBxzfz2l4/t+NsdprsdYSFB7wiVDSAhr5m2odr22qK0eHbryUjcX+
Csw3XHMgAP+5ZCNjiqsUS4YW/6uMyp3aJfeLo0Ny1TZyQ8AFKvcXY61iWmHRmM0DpjT6gBSjsniM
D0DjHzQfmBfIOxlhee6/X3t0b0WHy1FXmyKdrBEuX9iEvF0KAjlB3UL0ACBnewJ03udf7e8encYy
RyRJFpr51t/cdFIKeJiBvrTPb/sQ+EKDh8P94shsHmp/oXVnrzOOAkKiX4XSTwK+cwP1s9/HV77s
5h69+EOWZbkIimymchYqA9dayaCrHlJdhvX84/PpbmZrl9Nd7dKsA+agGxPAPykQTUk8AJHczJZf
jMUeIn8krAFU5VZ5BKzhNGnpETxL7un99A8C2uXfsQqcEycWoJDYxprSv7UG3cf6AF5ObgWfT3gr
ol2OswqcemuZQ4wuqU/z1je7d7t/ToH6dyoX4mF59Plgyy9bZ042uKIuSPMgYturs1kniTKBb1QQ
Xe8OFcQLUROH6Po1j/TNA+Iwm6DggBbdmvnaQS/KNWaw8h3W3RDUClGaCHIdwHHSXrnffoeTv02J
gXhtIWpCJH8VAlzIU8muwA3aIN7UPoSFnhkkllEjbyCsxAAWQ2Eu/gFTYmxcnJMTLFgfq2N3Y+yq
u+oRZQkdIoBucK0AsnWz2xd/1ypIID6M7czxd03NADqH5cXXvPN+p4efTX3J/y8OZMmhP58CxOHX
cyhvM9M3/SKa4BDfIpsM7LMOMJm/6CuJe31f03De/4NSHLQB/1r8ZREu/gITlUenbDDJOf+CHnFV
cS++ZjW9GXYuxlh+fjGGA/z6qC86R6rvDlnJ7ibUpMl0Tejs2vdaRTcE3ooOFTLLsaDAHelQKX34
/PBtTgTHDpZ90HmAKMafE6n1uOJiQVz3utgl8lRSA13Sj88H2QwnruUwXLy4M8hqGhVnnT0x7AnI
boH+bAW6+5rXz2R0o/JacrR9/V4MtorV7gBVe9T5UDQ6OecxNL9FeQictu+8g+UDv2MIw+yH7ErA
3F7Gv2a4WkaXFDAe5/hQDQczh7hBwl/68ZqT3lYIgxIHevlI+iCDvNp1xORqSBeVNBejpNlbj4dA
3z6k19Zw63tdjrP6XrErgFpheJW5AIY14FDQ7qdlzkEM0OVV4YNrk1p9L5Npg6XXS0zioD9OL4QC
NuUwzzCvvDW37hkHqcpiZedCkXJ1zzQjVHt/q77NxwGC0clp8R0k+2uSUZsR8HKcVfA3jZFL0E6R
iR0c0LM4RPzQjTjJG/0sPmwkRaGpe+a+8HvPfcr8NLoWAH9fL+sYfPkXrMK8g+vUSXkKfYxupAAt
puStRYfiCMwcfRN1rR8Ho7EiyTVxUpLgLzETUGRzkLOc2RoDkcuPKib85wTKXaQp494CgHrXzlUf
AIBHPGGBN5KUtDuVKEOjyE0bUPC0OVIdK+E9M6rSd/GT3dwU/ARMcPFm5rq5LyWbwGPprcfMAL4G
zzF15/JGey4hxe/n2ljvC2GzF1naIgJRuPKdXrM91CScAzDDMC6H/cyNYFJ4YsxHP22FjCigWgvO
tfcrKzfuFIUpilYDnTtAnPkLTNwl+uBZe6omQYBEzxrQ3Cx6qmzeBTPvCFQNTDcEEE6FRJ9Gy2uT
tgn5YFkhSPdmRJs6PqlK145ok47HNoFeVq/bRvR5kFxCxN8+Gij99tKbcKAK+GckBm6rFY3G0XRJ
VFhhncZy3w2J56o2LF25YzB4/HzEzbTWofA4RbGHmoSthuxVWpuOgaM3HgHYCNIjYI9WGJ/tCDpM
d9fEy7cus8vRVjGSmmljlCNGE/IXBbbbbv59Ny7UrC7ms0pbIYqkhmLEg5Wo+EdN6K2cZJRAyeHz
dbsykbVyEAdxKJM6gv0MZt2snu322nWyIXj/x0zcVQyhIATMeYUI3EHgtAIQBNSrB+3JPJp+7ceH
pvTk9+mxenWhcrioOPa3NRAXPjipHv7x8Pl8N7t1EA4GYBXhE92z1bq2IPDPmcK6jv4UgPe5ZK/2
QYbJM/Wh6ObPHrxo/smD9mLQtcyjLGBXN8140CrTOTdl/GCxPJomLbRxOj+f4NbtfTnUarX1surc
LMX8gPyMQNw5FpQEMOO58mrevID+WsZ13SZ1uNlWAw6A2+fom4npcaxMNCIzdaitGEIb+q+pAVEq
jrXHzye4ecdejLxKymMxElEUKEnYOHfdEO8EgbTqiGc6hEE/H2rzcOgIYhQia2AhrG5ZCf6bjM3l
lLtxBBmvk55PVy7yzSEMQuFPhFo7XR+OWJKYZQYuWCmy1BuKDmAb+vz5NDYbrEhX/zXI6g7NTAnF
Dg19CnOXPmquN9yCCekXZx4AKPKruKOvIuI3ZH9NqHnzU12Mu/5Uidb2eY2EfOggE9Tk0J1wj0VD
w/ia8cJmC+9yiss6XzxiRouVHWaIKT6YRxK2uzgYjtZdHQDYcywj517df76om2WjyxFXCSwQujUF
ZQv78MSfix9mCE5oJI6Le8cY7cSx28NHMzRvsz2IV/dl1D2k0TULj2u7Z/kAl7POuml0aI8XD5hB
+pz703zNxGY7YIL9Ak0VaMyhSvbnGIautVY543mo7cGG5yFewaHaI8k4w5Wv8RKfngAUvRLFro66
mpluNiQDbH8xBzF39lEFzj498sC6M3bK7w8sKs/WlS+6GdKg+bbISQI0vLY7ljUxMkD0sZjVj875
AMXEyd+y4UgNEjjD9+5ac+p/mONfA66SCKtJbKdcKitAaz/nyKYLP90XURw4KDnqzn6+LeAgXl6x
S9/eM3+NuroAawuIaHtpvdizHVBg4meruxI3N+8gNA/RefttALcagtbl6IwpQjQQlqC0m80OoiDM
S0kVfX4IN+fy10Dr7MVMam7o83KZQxOmpsAF2lc2xYaUOLKXiyFW92nnlKTvWwzRhvg+7Nidk5va
B/e99LobHDhUhRMjmEJAtVAa7q9lDtthBhrqKDjAesBeu2/WlQUK0xLYkDgdnXP/TX3Mv6w3FSBx
AbIWJCGvSbzsFbk2ND1eplAE8Ms+gOftf77WW8cDyDQDkCMXEpPry9BiItEBG18ukcUmRQuNXXvQ
rz45tz7p5TCr9bamfrRna2lAQRhGAx3Hza8cgM274nKI1XU4Ex6P9jITSBV9G1+dCOHMHyP7gz8u
GWgSXEuyt84DMD9wEVn6NX9TAZVATFtaCo1HhzXPsuevYmK3ttW8fv6FtocB0tmEnylkR5efX9wG
igpoE/doZECPTU0fafqNOM+fD7H1sGPkryFWYTm2bF64BWB7IC5EmvnSUOjXzD9qnpwKwKchWxZ8
PuD2dvhrwNWzruhAeMoMdCvUAHA0j8V93JDwfzfGKg4DfmazoXJnEIrz2wZEO9PtrgyxfXj+msYq
IgrYN1MLTBYfMNcPMIj8hHK/zj6GdlHmglxC3ECm49fn89osH158rXU3QutznQq5dCNuae+bv6oA
D64gjuY34HICdYQkyg4x6x9E/8tRVyeYZHrNnRq7vR3AN6Q5oOjoHkKV5vPZLV9+XWO4HGZ1ipui
BkxFYLfr0CkAxNy5l8R9JdJ+rimUjhw+7z8fcHMrUh26QCa1CPlbAMz0DiVLRCYHZSHLfFPTPxoA
gC3bYGCfrUsY0CRQdk2R8wAf5acACM7XKuSbKQecX/41xGqrd6WlhCl/B3F3X79Oz8WT3Jse85yQ
ndt7yKgF7MoLZzvcUmjqos2Kx9QagpEUkAiqIXjkQ2EjLO/0sAiGLwppXPJV9/hvHe3PP9RmHLwY
cDVJAfUBLbWBWRmgL5pO/J6w5Kyb85V9fnViq0NdiWSYJ/BefeM89TtYsO3RM/boMb1lZ/Zm/H/I
SW+faNTjYIxJwU1eOy2iZ4qwbwjEkV2mB+Kb+7bULzSgwu3e1z/A2QyykIfXqrBLWP/bWdNdBxLg
DN6F60/YoQ4sZIOw34n04DTjTUY5VCCTXW1lV9rCm0OZhLh4blu2a69umGS2hsSEL4XvisTvCMRK
IQ86GDtLH698v62RUDmHhPrSLyLrEkYZxxOUO6GD1IrXhDp+PHcAvIFXIF/+/f14OdDqGdyOLQFq
D9RtyCB4ZgFNvEnsyHwtGb42nyV+XVz/LFOkJTH2hhLMt8CcjMkrS2F8nF7TAN+KhC4zTSQCBJjZ
dSR0+nKC3AEmNBpOEUG9HQrFbfPw+aptVXSxD6iF1qRjgxKxuvq7ZkC5eGlyV7fdrRGovdxD6RJF
Ouhb7q5hLzamhMGQnwEpZkABfLXtRhNdfahQQUs6L/3UhFgOubKxN0egeFxCPN1B0351LaKjUA5a
BvK2k3wzx+es+vL5em3/fuhUgFeB58IaFkSaDFD9EstlyK85vWn7p89//0ZUNfE1/vX7V3+/LWNl
D2h1QLnBcqHhWpZf00ob/QpGWfLK0dwKrRiMAa8Fj0ag91YhXIMGCMINzmYXMcgNwzYKDEzNL371
geFbrzpElbxrQW57Af8acxXONQgXQ+4BWt9cO4nx2b5mVLK9gP/v91OyqiZCR8OFHhLmRIYCuis/
VfnkJvwfrRxcKiwbt4SLVOXPKNByjs5qaeMz+Wiaza/QQfOTUyK8EYAN77/ZO4/lOJJsTb9KW+2D
E1qYTd9FiFRIJDRBcBMGkmBoreNt7rPcF5svwBJAAo3s6t2MTS/KuooEPISHu59z/vN/5ir24vNT
KYV37+zFmPLrMVulbkfsntiVsnJbD18SrFANAv6PJ+A76xtx+F93drSM4nslhlrH+/GtbCXXjyr2
Cab6M80C9+OB3p0IlFahuqMUhCX4+naUHLspC3dttp+a/tZ7vT9xJHr3TtipgYgge5SO+w2i3LIE
qWUmGBgo1eEhwH22lTaFcWIJff9G/hrnaFEbsQmgqzYRnR6U8djhY6KciKXfOYRTa1PZPGmBksRj
DqPVV1XB2+dOsgqftSHubVk0HisrPzd1DCWDTjixjL4TSS3VPZUDsswZ73hXIOva6G1Au30mtCsr
wLmktbEMpHXczfXbaLAwD13/B/PhxZBH8yHuVKmoaoa0VDQKLQ152YkX9e6EeDHC0dITWbmcpXHN
0tN3uz5ukf0JrjJetVJ14iN67wTJvk1HI9oLSwdK8npyT7JeNHH8vD4MnkAZIPAEzxSQ+tqpPbjl
oV3jAhx72u3HD/Hd9/Zi3GWuvjiddAO09Txi3BEzvizFAE3NsKeykuxSiNP7aOmmzE3DUykVfzzy
uw/3xcjL6vVi5JKua1kAdeYUOWYs95l5JmRnTXFKl/veMIhyNfYtwjfwlK+HkcxhNI2Ej7oIMpyp
7mRjXmlY0winlvhTAx09yWJU5dLsiK9pHnc6odtOZUvjVemNuCd8/OjePYNJkrrwNYh8ubXXNyUK
eY4qkBUEQHjlaKtmjVHQWv6eHzSnpC/qxHDvLVgvhzvaSMIgTcOgZuVVqGmYguwFcrCF/rAgfp0U
79V63pnZZemTQRPPUnh8foTJbneKKfVe1pcU2l/3ffQyx6HW8Ivo2QLcwQP31jsWtp8OB5GNeTGT
Y513gNlXE2uPa21PpVpPPvajV4zSP/HHZeFOPqu7JT+ZOP7GWDPwvwGsfG/3fnmvR9+HFms4mC1r
uKg+SAPmz2D0ou8fv9l3x5DhvQM7FIm3js7yM7qbYVJpKV7MX7HsxnDOjapTKaH31hjUH3+OcrRQ
1y1mv5XC9Cl8fQMLGFN9TCFwQQl3WQL9szZXFCE/vrPntp6j2BgBG8kNiQOX8aYRF1teyRAqbq12
Jy94TPC+fsBFxNXp4Ae065IsGpf6qkeWz5Z341N6skn9uTT15hq4AJ1AiRrB8Wcaarls1TFspHE1
RrZ6jfTlAjPoL9HoSm7qZmvxpnONnepOK3+1dJDjW/sFY4TAIZZy/oODNOcBmpOXoqFKRe31oqHo
YYCFjgr0Sm+7Q1Ampgd34VS4+87LRr+h8ZkuuGS0Pa9HkYy8U8rGWFIh4/6vesQpgtdzx8ubZ8th
AwKahI/kcVuXXJkTgkg2ruJnu0+3iEaQGp/rz7ms0FnA8f2GZm9xFeJPtq3hnvOVLnC46CRp9Z2V
X0NUZS0NGVRhjvfusQ9gl4g8WCuLXVLvdiIqmLpgHZZ+OzGrl6f34q7BKYH8WPqil0qo9mZWY4uZ
agOWdtRI6r1xwW7tNGv1QdtMHkYMYGWzveRpu2UC0SO7rlbDpl59fA1Hd/vmEo4WQakxxakr88ZR
5sMQ3nTKfVRfNMzvj4eRllXho1s9Wv+SWpIFcQ4bIibRGT5LbrwSnORscV3Q3d5LLhVvQfnpon1y
bp26xeXPXxxNImyptFnlKadbcT0CCy6gMDj4yK11FxNEV3PG69YbiHlTbzoDt0NxKnbK/ekt53gZ
e/O0j1ZoXyno3wYT4Ug3yWc8mezMkzBydZMd5qsPi8gdZ8h1gS3ptbzXMX0+HYC//zRo1CRi4axx
vIoFet0GaoSVsYHnUWTcViJmSL0TjSdqus/5qTdvfCmRweWjoqkfHbdlGuXTcplZ8RbXmZ163a8m
rzsknnCInNaLLzATbT15hX+MygH5dFvV0Xb462HTlw1KHq0idcHX792YzL6uoqrBIz86DxL9kRm4
NdPiThrG9cpKnko8DL17ax5+lqm50zoMfRqxPXEwPlpBf13FskTLS0RAluX1VYCdyxM8dBoHo0zs
AiEp/8zQLWdaY1f9j6I6RNPPE9/acl588+T/GvKZg/ZiwufFPPa4o9XP31pzaBDLqBf1AXNct/i1
Mf+vV24qzbO7yndQl3UUhO3Rv/7XefS9LhoW5v+9/Niff+31D/3XRfmU37T101N7/lge/81XP8jv
/31897F9fPUvXt5G7XTVPdXT9VPTpe0fvi/L3/x3//AfT8+/5XYqn/752+OPLMKBq2k5bbW//f5H
2x///M3C7kNe9rs/vWWWMX7/C4fHjJ91nh7r//nvd3/o6bFp//mboBifFio7zd1kcRURkONv/xie
nv9IlT6pCOwsgJIQlUVxSYDkeGuG/Jj8id5olXS5DByRmvaSn28A3Sx/ZnyiMoAanZ8T6bpGmf7b
Hw/h8tck+PV+gifcYNMpKPJ/5F12WUR52/zzt+NIleIGw2BtAjvTJBlzfGbs1WIIJwOkVrrvMY/f
treKm99Ed+XGCKEuAT2wp9v+TnClE+sDJ5WjaSqzKLDDYp+gULfSjim/oWVNJgL7wo5DQUjtJPTl
myzDXdCsY2ndqc0DJIvmRxANzU/qFZHX6BXmwHo23iZGbHHmwc1tGMf0ukn7YZW3uek1ZJVQy+vJ
Y6b64ZlZycr5VI1xZ2tFrn1BJp5fJhoW+niyyl9y2ReAiUmVvx8zqbyJ4mD8EgamtK1Urb1R2gws
jyAVtH9o6qEk75HY7URnqBMLM6sFBQ0fXWbd48ost/Idul6c9jsRuXcEKLYNsMzxmCD9bdkW0h0u
MyzwU1QdMnk2Vxpu0mu/qmWcmOpeXhnKGG8CYQ7vyzxqnWQSM08HLbHqqqyHBzF32q0ijOlKBDfm
9UEwnndtLxVONKHWhMUG+LvojeqiNXCMn2qraDxZr6LzOo/wWavUuMd+UzeuJkFMt6GvBt+DMZBh
xZQYVuZ53a6wf2u8IUI8OHYFbJt+MK+NMBB9rCkp9Wl5lp1lcpR6BhzA3MHsakR6P6c/ciBZhd3V
FZCDOdfWUtdEV0I0jG4jLvARq5NyXklqwBiiHuR0GSgS8FZJhDteb4EeMecZMl4kombFNs7NMW90
54F2OHwOFVgOcg42AIv8agBI06rTWpyH6iq24mmHyb6+6/GM9Gq1ivZVa/jbRpX8L3LqW5djqjRf
5aqCZwd+ozvUTaOeibIv75s81gBaaPOuw1jwUhNUMA9BLuCH4xecUsoW+AiRuXXfYNW3sdQsyOmP
HUA2qTGNQoMhpjYtEuO5GKuKa/V6dqaMUgsQptbPJQzZOhePxEZyGjJnsEy0AQVtJHf9ppfLRnHp
PK6wzrAAvMIHwvDbhbwIPyCPS/WBC9G2aY7ju1PSItVg4y9Nu0yOBa/DQe0KSIS4b/CCuVGqYPrW
NXp+qxtlVNlKloz3o94OjSOLukRHjiEvBuxRDe9NM/2EnokMupCmlXgNpbq8x+2z8lcB3kQ+1xfU
t4oSant9WoyrDbGLLEe3cGBaSYleSKE3YEC7brWO3GMd+4Ps4qerSKu21/mEu1ng2EIqEy8tTWn8
h3EQZUoLZilVT1OSGYarZFF13QvM13p4GiJDcSeowedYVA2Y7Y2S0H3FeRJX+lkaUnTHpd7c04nY
Ntu2nmNs35htmbEZZ6Ok/qx3QKIwVcynS9bMQttnQlJ7kUKNX5lJkmM/XK7Uegz2pR/iFQlVoxgW
E0K/xwIXaOuK/5/rq2A0Rm2taqXx0M5p7rutQu9IKFUCPqD+mFo0SA/qLpSNHN8k6kBPWt4LwWqa
hfRckhvlq8WWUlwqozYyT5u6vWuKSsntRAkGLHRbuT1I0YDHZw74AfvUlrMJH6DxI5XCJlinYqep
9jQkcQxf0u9+zr44fleBYm6GQpK+5E1tYdAkh/JmTMNB3RJqm2e4HDe7gEYQSnZYY2QwpKd5uNSt
qS8QhufmIaSOeMgzUbsei0r+sjjsfhnwFvedJunDz/1Yt2tM+NNVasLg82j4TCYbSh45tZSVOXbM
rkB1nvSReRhMwEWN5YtnaB8LE8xLEmUXcZKVwM1N5UtdJBhjC41hPJWS2a1y0h5XWqwm14qZFF/D
BE8NLnXE9xKYo+IJvW+5am80m2ZQZf8w1SJvoph8zFCmsFYQnKNSfcQjusqAKvrSA6bdnN9nc0xi
26DvGIVlHw1OXNeE2mqSmW1pi22e0gjEWhBZRfslRKLgGlGQA0sZJ7oRtKH9JjdNfCurfo5ooRAu
G0CIV8smRS08HqXLxCjqWzHsQazihOpGxSg/BGyfLE993+AHHop14ihM1l2r+/VsiwGu5VAn5zsz
tKLbocqMtRxW3U4xpah1y1jOzzNopRVtU7U0eFbkp9+H0igeRh44FiBjUqAwFoV9ZOjFTVrj7puK
pdV4vMTgKlOUFvEqGGz+qyHeiULUrjVfVUI3mTrkrVmOozgGp2nstfOcngP6m6eNFZWJ5bW1qruF
EZm7vijDCMJOVc5ehM0lhr3QZc86WdavunSK93jVd+shSVW3y02hhPsiKhCdyhYP6YbG+Scjn6wn
zFmle5be6jypDPYWH3fQLa4WOOZV1GUvrYqvyvKp6RhKNVeuMNbBVmA7WecgYrY+NqArIbfK76gd
QWtOYokplNqPT0YXRjc9F31oNJAT2FtLG3YdH/Flj+1/Ivrz1qgs8Tbogug8x27zWg+C5Fsk9NU9
uWEy3iVahF2DahxD2GC8xYIZjkuo491pR7oZnwVRFW57qUlcCuua4oxxFd8Fph59KfIBl1QlHw6+
n2lfqz5TrnA3tXa1EhdgCCT5B1KU8IcJXQvr4kwevxhZSRU4CuBbDrXUfo6wUG7dRlDaTZKp4ucY
lZRhS2GA4ZWYGeK3DNTxRZmVamY3FQ7Va7a/4S4Jrfahl6v6Lp/RRF2lHP9utQrjZHrcRHoWOiau
7JV5kF8JbQvRUi5mjCJLX2zuBKPWgNc1knydqaGSup0yyGAwjUxSD0pDuXmX9WP8dUiq/lDjE7wd
1EgfvUY0U74Ao7wNserGq7vA+MiR5EE48ydQR6YRFF+YrAI+l/10gJA6TYe21oDnJYOReQV2nZJb
tGL2o57G7qYMsVg/7zod8zodlw6Jb1oyYnsw8nIXczSatryqOmAZBctwVmdIYdZFOdBuPZedfp+n
4GTdYiKNiQ1+CvA8V/OucLNYF74Fozx+H7PGgL3BNUsuEDTQ6FxNu63lSb0Tuia9TlDDSY7Q+dCg
/KgJvpdmNV83wyB57cBB2J7KptCQhpTjNywnB1CVVfhdzwcgqJU15fuhHxl37jq5dkx1AlfalRlZ
W5UXm9nCOGr4mNeBcI59beu+CB7eOYsvqZaXYRurh2GCXFZo5SNikI8ixcGfMimyOIrXyZ2hXqTt
3ce//zjhrctE45gmkG9C54H10FGup+LZt1PbMoA7uiZHm027WXIOWmq3a2t7SqJ4rINbxiNnq/8K
MTR0ma9D37CZxLgJsdxeIn/8hJcknsp47UGU7X5dn3cXp9N3x84tb0Y9CvvLqVNFeBSsGNvsWjsr
HLaFpeZ2LW9OppaWUsmrV3Z0h0evrFdyTMktxmKVXqusEWyZPFvsfa12K23goSBab4OL2PO/k17a
wHk2ItTPpy7kbSz1+kKOxUJRrPWCpnEh6rreapt+o6yRzDunb/lYNPLr8eKBbqkWBkboH16/VCJd
I27955dKWtYt1qB7G7fZt9eJG+A/MX+J1RMfxruvVJGIiXXyVsypo1z3iH2kbuX9cnf4FpMr6+0W
OWV1e9r0491JqywrCAIfFqDj+8Puuh6nEPNs/WrwRE/1Io+9yul34kp0Mze7EE5qeY9TcrRJYmcm
4wVGtyQx/9EjFcd4buLGj6BVCW5Kk5FE1Qvr7efP//+nan5TqIGQA/vXiZqbpzqIyqeXmZrff+aP
PI3+iRyEzpQm2UL5QWFp/D1Po5iflgZWMi6KhE7KWHIxf+RprE9kFi1KBOjNVJMiDCnIP/I0kvQJ
JxeNTcUki4Oa1Pg7eZrjzDHXRR4TuSbCNty1EIG8/uxKWQE3osHGFHcDvVkOB77r1GWjjb3keX2j
qQKUmRc4wJFXpkMy5/7FI3tne3qzxlB15+uWFDp6aQB/a1iY+w1wno7G3S1NoCr5c83roCGfA+Rx
Ph5ruZuX6+rxUMc7lTFWppoVNX7h+uXYNUDxuhKlsb7DaeI274SzppLHE4O+2R8ZlS8e8eBzZ8eb
hPFyLufcxQ0OjrTSncib4jOLVLXi8N3ThWR4H98lq8rb+3w5onpUigdSIeUp376djTSktmFZQwsU
QXSUzeT105x4U1BH69xoEQdwULq0hCZ5MPNBcAoMy70qgwBptu24FaaoPKuQP8aITLLkG8ZyE1Ct
RFYEcCaGii+60MsBpfw4uZ7TCUfUqMF5Z9/jBw6GOp+byhZhfJd2PUEZjQnPMHC3+oOVwQjr6M/q
n+SkpA2qH7r2RkZtnq2CJhOlq7kP+voBBx0J92dfiUp4gUmepI4oRfl0kacZZu5ZLVbX2Zxb5s7Q
GvU2mIYxdIMmSd2p6/JzyC391Rj3OrkAS7gNtPnerDV43WrqEwcsLhMqfindBrkOnRa4id3ovkAN
w1SjFICfXhmX4zgMdHwQfMywKjQLiUgxm4dm1CbAf1KxT1PYi9tcmtXvZVRbmW1hvnxtiUbhkgUc
fmR06n9TamkUbZP0810ikxvzgspoD02YVYZT6lVwlusEcm6bdkXparJv3YppUVxnhtTR2Q6E9z5r
Qh9Z4DD3FVVLnu0u14W2t60+C0YnTJ7PlUJDLiLrLZksjSLP9bk6xu2D0kccN+dKDycacUTCBOid
/rmWzdUmj0pks5JIZbCXmAtyWp77cZfVsM4ssJ34oTh+IPlO34/p5TDG0wZGW75rJvYUvw2zxhPn
YsgdphcQHSWQZ1tp0vhA+it0zV4xKeaXus5GPmQuC46IZUeqPPQl5MfYEohdcyGu4Ghww/MuFoqq
c8gtdTjYdGV9Mw9ZE1wXSgfRT1aDxHIILmRPMwkh2lk2HZGtzi2NutmRkAyuhRCw6ioU0unGEPv2
vvKh8gxZRtd0CRO58nsKRX1JXD2GYWdLSpVnO7rD8UqMrCg/t/DQ1ykGa+Cdu6g9hDISAVskl3rT
U3JZDEl7/7aprPlayTXrC3jq6TYuB/NhnGDRSnlebZMuMz9HgjDeBLQFBvi1DeJtJvEkxjg3timJ
h/2Yi+IBY8Pqs2V109cAWOSPGBH4VsnN9tDms38RAWbIAFhJpHtqI9JXMQKwK7+fwkOmCuojUqJk
H+QxxM5Gn7/iF1KDnjJrN7K0FEtWodkYYw1n3BpDZ56GctPPeb3NksRYtdrcrsYyEK8Ik9vBTnNQ
B6OkTbaBWnNjmFm1Ffq+OEOzTBK2h6icGhq6qKIAk1hlpJpmg/Z6ibxJavVQLyrrR5AsEU6cqp5o
5uC/4kq2pbo1r8xKItvXVvHaj+V+YwiDsdGGRobCRUcVnkXZhgVj2hZZhGpIL2qvpcbllIYWeHGm
JBu9L/xN0TWkn9JIhMOn59MZFJIQCxaroMUS0MvG0Op5a2kZGOS+LjYh6TlPhtq0g9ORraos6lck
+sTPHy+4b9ZbTEsUy6QMQ1aDDfvYl8IfqwYbarIUOgxnPa8uCtm8EVN5R0e2O+X5Ro3kBzjpALhu
gwwqtbatRGyAg0udL5GEr+uDC8jzGyk5Cy0yLWA4tQze4HVqbOQK60YeXmd9zQZxVeNWUplrH5Lr
bGhOkw12DxenCOEQARowxrUYCp6lXLQYnbWN4ujhpVmgYwGjmCmkKaerFIrxx09AWs6SL3dWngDV
WHqfkCXihmAdxWS0n6MR0tjjGm8Epum2mleuirXq6gsslZj331GcnRr06PCC361vRuTj7HGV3upw
rugzWGrAPQQn3ECEk7XfNyfqV3cJp4Sn8KIC6meF3FQJ71mZB4dSxdYUPk9hv09b8VRs8vG9oZJ5
PVSeRjOkK+5tEbHpDpaWlWc4CDccnFVuJFz7nI9fofwm6OTmmL9oS5+PnCKHzpc3V419KOoLJp0k
9sVQBDZOWKgaGgcsNbvnykrtAKCIB4RushX88qSKULD+u67++jKVXl7H8hJePGSd/xlyiG2SNtwA
wrmNkWNa6s+P7/bdCftylKMJqzZpRfz3fLfgtUkrLsYIy21CZFwtypgA8MPzmH8rUvq/rVy9ZFqY
CP86BloX0f/8d/MyBPr9R34PgVTtE3PKQoSKehBhiM60+z0E0hRCIGgKpI6Q/WnG8jn9EQJJMpET
WA5au34FTsz/P0Mg65OKpgttk0g7J81Z2t8JgaiGMqFerF3oJ9DxY8SpGDoKLZJYrycc2L2yCdtA
d6hL6Q9FmJupVzRtUIRO+ly+rFUh/K4Gs9DajSGFP0Q/qSGtaXEXnAlBbbSuOSqThVFC3Rte2y1V
tRGsan+ttcYoxDapvmo6q+t4dhf2j7bWrR5nMuxjJPjGkgX40PQLypVKXUwgB/MSpp1Jp5kKYxIg
oMtmVhXkYiGtujmnsOEiUoVhWIll06FtspJw0u040RIqgyRavytGRiuUPkAK4mBN22G3i7MBrwiV
f/ace0uZTKUyRYqn4uuSAEmNxtu5rvpppQtV3J8lC6PMDAq99IQy1rubOe/Z2um8J3VKoaUevKRh
ryYsUKBqqgKAUFegLwKEtVaMt7E+xI/JpJa1G9d4xdrqTCnVDiadsu3ctpPEf0lUn0b0YvxWTFHW
uUlVpS2s8CRfU6Fov2CICkEkCgqZ9pQeYGHJCWI2DiYFxyjqe/9JKId0gBCX6MNeHKlkO4JWx61L
w7457GU/rSZcJAsf79/MT6Tl9K3eWUE6BlxxMtyaVAzhDsWKoKzEedJMj1WhFl2BGAC/BhhNX30p
MuJVw29BUJRa87wH2hBd1eZYU82JdN8h5wPY3LxUkMOPpnmZmb4CkT0PqwocvTn+AOJAgafTg/IH
xokpTbS5nrTXficU46GC3fvD6Cgfn/mWOAQ0sUXWvGtTiOpXuWa05nbG2nXy4lqZxN0oN701XFOV
VADGlVauI8rXqZWYBqHrqipjwXQhda5igJfaxpiKrrCNIIrYPLhby84TDPV2A8Ywc7sXQhWdVBHo
WXIQIaz1h47pA1q44SC81SmDY9FntpbvFX1iNOclkVp6jguxIHp872rBHQaDLmr2MPryAxNO7Lfd
BApwb+aVrjOt03h0qTkPtw3IM5BdiZbyrK3FuCQY0DHaAQeVBNQErn/nhWn2ulcEo0Rdp6h8mLPj
1GrhpeYncekGkQFfqiighrocx3yKq1pBcr/JpVS+QHfegFGPEVh2WzHWcaaPC7nL7k2hwzhp1qO6
WisWoN1NqCR83SqepjU+J20lrPOGMR2+NeIQS8x9HYW+VnXeVExEmYniz+nGEi1KmGUOnNY1iNIs
gImS2tgo33J/Z1kl9eFFUvxI3Wa4KKTSv0jMFK4inwv0U79Iwnyf4pBNrZYy9UM+QjH3CjiCF62F
kZWLM1Ytn2mWgLVhoyfWwYgH4bMllAigJfIWy+JS9bKrJv3Mt9yVpXoTymmX2HXawpgs2qGqttEA
+AfybuF38FTjeiFVz3FzX81Bou1LsSo+lwKY7HO5Zvl1sxYPbSfW0uAb9Wkxccm/E9hpRgJOjARC
V1xlqhl8rukK86jNq/OuyupBR6LQNhxUM11tTe4+pbAW6qPf3QlVXciKPZiiYHixLmbxmirIPNsA
A+b6qgShrHxpZrk6U2vTEFZTIxjzpqUenJ/1s5CrmwIJDaTcealg9hX1KdfwsxoajqoLLpILtXfS
giXWG6eBJdRUE73ypjBcmioALcxro2zEb4nRR+m24Z8BRpeVnKLRFKw8YDJTyaC/CQjOzaBZbeEO
KbXoVdcTxZF59vkvgIvne2HBFO+nQbVoWsNIifQIfZQ20VWxa8JcFc8nlZV2V3d9KztiUwQ/gpTl
bt0QH80b1TBxWUqSREhWhaiw8om5qAbX6qAUKWD7ztonQzmsikVjNAC6d4sK4qVKPc5WR1nxV00m
KP6tSbXjBxoM41ppCy0BXFnpfEWwig2QsLI6G45AuXmRYWTEi+rysTzOllr0V0o7NcGFr7YJBsd1
WhaOog38TU3qO3oYW8Xvw3U8pWIYOWYQJjFSkyhXDmHA87VVyRiZ93KRSXYrpfkDi1jXr7JWMu+L
cqlpTWCsDYfYtWkeOVCdNbJeabVNa1nSX7dxFOM9hfDq3rIwfrNbNbQMe4orBagjXbXTY6l24F1V
M/E5dIUtZTZibEPaL87uKeC8KUsvWBVqmYtUoBrocRhrn0W5zGm4gmxn7YeoHyGih5PYY/okDNJ+
ToYRJWgq5eYZsAoZCb2Uw6xUYyq7q0ZUmghdUy371YURSjimz+Cd6u8FHVeq3Y0kX92ySpTKq2oR
kUYWCxFs76SJphs19iPD1vKUvagbS2xNrESPjJSvQFiwIU0sWc1Pcc78bGOkqA6ceTlC2JalpoEz
QXIFuMu6o1yJbSgp5/1gLUBOUxlSL2zkQDmzTFqD+H0J939RI9cr16GUqlSGhTBvpdUkl7VqC1WO
eWsnZyXM64DD10UvyEO8xnC1NW0txtB0o7dj39jp3JMiov9maM9Nv60M0KhR8sOQ2lE8CIvn7Y1s
zkNvZ+EYshfEzD675syA8zfEz+xs6NvZX9NNFKlr8JBivQObnNeX/RA3w6bSKKFi8KJIw1Ws0jSw
nXqK6FdsmqZ+3sx+Ve17MBvm4iiCBmPCOTHcN1rU6WcCKpDOMcYWvKKaK4hgepCY7RXlzCZe4KLM
hoET5UNjBpw3Bhr5Cttsp1i+6NHhqAdeW2d8E7MgCC9zMeksT5MAMW4DZB3+XY6DohN3udB5uRkV
1hlLpZJ+FrWp1zZWTobJKwU5GVwyi4s0Tan1erRpWtfCFRqFUgUpGYvdt0CeFJIdbZx1G60pm9QB
ERkrl4rvl8JBUgNlE8Mx1vZAWch//v2g4f9NJSwHeA78/zqysB/D6PFlYPHrB/4orRifqM4sx3Wk
ZaZJSPhnXKHqn3S6WdFjkIkxUK28iCvMT0sTPD3pqFMpjj37jP8ZV5ifaISl8AICiIrZ8nN/QwJ7
VGugsgJ5j9BG1BcZLD4Ir6MKWMW5NCzcwhnZ5XnnB8Zn2JPhOSe/6ZKIIl6nSaNemmp9CgOzxCsv
4pll5CVEXtgCIqWH4/o4qXwFjHoEAmj+OvoPOtZqEUXOF+/i8teve6XwPTXK0f0ZCMi6SjewDWWH
O/h0uqUubVo4i6WVU231VQ1pY1r/B6PSP0x7N6AmC1PD10918KsAJCSjTle9O7vDWqRu5PZ25Y4/
lV24odVio/34eNDjzMjzA3056HGuQJgUQRQ0Bl13nrY0DYl2T/uiYkdfl16PZ0Mmr9sLu/ZK3MTn
SDq0yD2RETrKPR1fxHEr09SxJIU6FzEE6UbBabowK9tovnWgfD++3+Na9a+hNGxt6ePAjOIYISaq
ZNbKSWEox78yd+M22vX3cJuxGVqMfevzGKLz5uNB35tOxosx+WZfZn0CrdGSjFjClqlPfbV83wCr
JzSuSHr4Vx7mVW/By6n7/lAkuTSasRbtyuuhDL2cRURTSA/Fr4JGV9K9qKanPo93X5cpq0A3dJNu
7aWZ4kUWSwn8VE87XhfJgXUx06udeNldQ+RD6Gpra2Nnroaz8nt2Ko93nNl6fnt09bMAKhSckcC/
HllKpqIQnj9MZ/BmOghj13QNDy/VdeoFq1M9/e/cqKECTSHzreFdcpz5HUGRIw7nRmtir1md7dAE
eCze4vx+al4eKfuXO3sxFG0Or+8sG4iwE13HwIvcZM+sDNaLdT4HpBPLzNuyOIQIFCcLEhYdG9/+
65GCOgyDMs5hmu8lsCjf5Uc6qjbFeXKu/zC+7pVdt5/207a/k+/T9cAneWL6HG0eugR+xgTjRmOq
hFXCsd9MhbOwrHBEsksqFv68VrRvSMFtc9J3g1mjTT5hzHDcM/37gIBUsUqGS3EsEmuMAjuIocHi
vgB1rgLA7rdFGjn47ttFIjsBLOxcT9e52e84LMILtVaRKRIYp3ZUqtusuTfGx7gs7azKT8Awn9/r
iw3t+OKO3XF0v1HLueDiOvTY9rwCbrxr7r5xrM0Q0eBacdH/BNuXfl4MNNOrBegSntOK9vEK9e47
AdfDxEBJhxna6zlR5w0hw6KWjZutDyuTz3shSjtmIzhiC+g+OWVy9UYU9TwNXgx5NA3lwuzyKGNI
9Rz5vhg62YG6fGxzMh0kF/OrreymaL9OLJBHn/Sv5/1i2KMFMphNg4I3sy/FY72PHsifuoWMstE4
Mc3fGYgeVZMFkj4PDitHAiwLdbTQWp2BCrey8Q2izlV7w3yWWp8/fnfLuzmaQTTJ6YqCFoPA4DjF
m0+VRMKG61fnOrjuxSjDwDF2NSmIbANt843YnLLOU98ZUuMYRhaMgpj2vEy/2AAiAaF8NJi63aTF
VRQf2lE/cVNvJ+Si7+J0yR5N7/hxy6XmWwELcqbbWUwDCU0nm673Hwp93jV6fxfJ5qZPks3ffZCM
yWgGFqUW1urL3vrirnox7MogZMxGk+9i+mOMMDqPBXEXmdVBNJMfHw/39iG+Hm6ZQC+G0/4PaVe2
IzeObL9IgPblVWtutbvsKr8IdtmtfRe1ff0clnu6lEx1cuwZ4M5cwEBFBhUMkhEnziEKSaYxR62p
H5wFaOg65nDhM5cBxDqe82gxAJ8DDKLBjpMaPRXObhrNTmvzRjfAgWOCkwhQoJxzem24QoWN6LsE
MCecL+euRJNmlpB9gapHKD+DgHyvKC2HzoBngv77arUydJ9FqUHNFCEz2pm++CTO365/kcstS3Vr
wAJBCenRKmRyQx4WZV7LuWabmN9yEyV0u0Q/qQauU9YCPuPftIYzHxh/kLKAdgJ4GXbRwGA3kpTI
tt6MtyREzVbQqkAYxsYTekXgWLtYPw0wabC8YWweha0LumZi5bFsxaJoEwI2huZzYSocC4qMT3CW
iBgT9N9XnygZFQVl7QWI8YMe1HvVUXbA3gBLnHilX96XfvZg3VaHZWeelAfTDu32YfYV9HzlY/ks
30ZoVf5By1XSJFCWUpkEXBoveZmMeiAEcwbQ00GRNsvyR6n4IZoSXuf/PN+3noyXzmsGlpY2BlAJ
Mlj5rQ4FPImARs1u5pGcTD0yALetQkByFl17lMMKqsi5OXgYLmh8c6okD7C58jYpa9NZUMHhHHOX
xysYvFApwJSbogKBaDAneomxHrwP8FCG0JNrobaIZncIORGwrclUBNrHqD7nZsm1yRzpihFXSzPC
JkqHmDxwNZ8E0QFl8hmPgug+3cWH6ndzNnUTzxxTx6bFrBG7ZaVxVNMIL0YFjftc+zmEqq0NL9aU
YqKJJ2FC/9h5gJ8ZY490lMH7Ig1hzJTNQ5iXbmhknwQAvaTU+MsU+gcNvYUJHMOcnXW5d8/tMu+t
ljR5bXa06GFBnUUTnRklx+vxy3ON2bvqIpClaOBa2akQCifTYQK41p6E+tSRGvdgtXpp1UgCowfv
2GUfdTigqHuaCjg3il0WW/foml6QEiXFU+P9UVd4II511P3k0EedsNc5JHcXpyJjjtkZMynirtOx
mhawv2YaurqGYClj7/qKct1id0MyF5nSwq3eHz0FFaTpmNyAR8xu9oVfPvPeqttB8rGKzE5oEqzw
UMBcunzJlMdO+n7dH87fZwcKMAxpdXWKvz9F2XGJ+68yRBQ4gb6dQT5CgS0EqQVBRV+DkcEv98kj
tEtA9uFoHma1KUp7BEhh97sSLWz8vZfIVudWY5G0mw0EROuaD5OruJHXH4EMdis8QQBP3Un315eS
6yZz9IeViQSlw00Nh4JNkUjJAVNSPZjuMPj8ST4K7m/WoP52Eo1jFGwwPs/WvQYM+2KmDE4Kc+rP
yQN6WZ5WPl137OIpQrcW6tKgZwCAHyWo8xuAOBRJUhYodKWhHrnoj3tWOwYaiF+V3MCcT63xOOc2
o3JlkblE162eGRYRBlsSdHDaEegXWAnw7tf92kwZKytMyigaQKKhioJTpn4wItHWoEkmSm9/YERD
RQT1e1xWLuoiTWtlKq1MJtIeFyknArFOMnPy/KYnKyNM5EVjOE5LEg42peRFJaQYgHxWda8xp5GT
AHmm6KdbbatM7TQpAyDZrhTkPIqPQbF+4RLLbp5cK4/oz1iZCVvMOpodzNQaKjyABMV9bOv6m6mi
ej5+r+onoeZdprc3MGjVKFALOC+WDBxd+jzuiIne46n1o1v9gGF9X/8xODqyu3gCwti9Hhybcb4y
yERgqgFZ3qB0bc8KBCC77GSRmvPk3vxeKxPMeaUvLXDjC0x0k3GrpeYhMzHQocucCGQr8L8ykU45
PhHkssryUc6xBjR7QdcuAe2ciLcBngyWR3wDui0KOMqoKDOv6vkvX+zDKhONQ9IAA44KH0C87V58
XnbgAAmiEx77+/aBWsR43vVPxnWUiUxRHoeir6ijJwm8Gph+dixQJurgaMQMEGBf4mkIoDnpcexu
x8qHq0xOJEtXTy24AuCq4isu2P9RR2xcoAYeqRgQiroP1y1uRA7mDNEMlEzsCLT4z7egAjacGbwP
s22SONB1YVfngLmo0V/XzWx9QwvPGVTkKUYS/++5HXkGSqihDbLyNBEw3CmYFi0N23CoKGPkNKVd
BryNt3Gkndlk4iZdkmVKzBrqixZ4SeyuTsLGScVJq/cJIHPPSzE2ltfNPTgcOO7SDcc8N4C6AroU
PVu6WZj4IVM1x1IJdwnYPiVfdeTGxpisih1TBeYek9jouARURzS/GbmtFvrRrllnoghU3cVkyMCE
DYWV57tkAYYCA9/aLAUDunVQsdWNRPbGyVIEZ9Gl7FPfjX19nBoj6m0pKRKdkzk2wgxlOR3FTjxr
FYOt4wtAMo86xrFtGTCFVnrLxdZRUt4rdtMKymZou2u0j85k2jBbQkxVNJgUIbMJ6FGjeepcC55h
yYt//QtvxRZqjeAOV03UJ9g7GT68ZqCXhn2TxDlllRBfqiUmganFeHFpYbeb5EEPrhvdyA6oB+Kt
hVSPMUuZ8a9WRcEUqVF9Sg+ZbrgFmFeum9iYCqQ1xw8bzFGioV1mWZBWtQ0BPJ5y/FMj2SHs2me8
UjCuQm6SJv0y1M1kiwaIDKW4dMD/03A8pRHKRvD6VzAvIoyLSFJZF7MtTnOwNKCtAI9DJGJCUny5
7vDmmgJcjUq/QW+/zE6dq4RkuUaTxPxzQC9H6ntOqGxbsCjGHCQEwI2fpz4lARvGNMGCihsOEK+2
gHfRdSe2Ah8VfZkSKlD0CRMYGQkFcxawXIsW2Yb8LGBMQhe//39GmMgA1woEoiVERhN+SasbA+DF
vuFVVukvZT+8IuFTKAra/HiInC+WKDekNGrMA+UQZ5Ck29xQ7E74YSwEp67l/b5HkL2BDgh6PKA/
Zb5MTupmEUfspxCkHIlpAXz3Ixn/um5k6/OvjcjnHnUQTlJMamQJC5eA9Gqsf7dXgGFprBYAREDj
IsiYNSOVYqSiAgsTCEc1qQWckexlPEr/wBFMQ6NEipFsZPFzR/paW5Qx0yccEOFBMnu/FHnNiK04
Ri0JYnPgWgDlMvNBoCLZpiIg7LYSZ3dmMh+qELPXkJbU3eu+XBpCWw8lZUpZr5ioGZ/7kvdZH4N0
BefRqN2VInlOi+4mb5WnPzADPkMIzgC9ZbEBZi5R2IUG9mUf5wdpnnaNiTO/yDlt8k1vVmaYEAPa
XwBLEMy0TfsDSDKPmORBTw1Ow/vyUoNFQ0MPVXkdvVG2xxKLzaCLNCl3ffwCIOVnXYl/RKTxtQzY
X8XCM0D97d4RDK5ssmqccwQKs7rHh6objJKocb6AUErnbKDL04YaocwtJoQzkA7Oo8GM225OMZNh
h+CScoyuOkxt57fS9Aie1/q3czWMgdgDDB+IvgvemxLFI63AnIQNdJ495ZobLrEXEk6d6jLrwAqu
oAZ4ljFExF6F6kTMdLKgej+hKndn1X1xXCCDyTmmNwqliG20piTEOF6E7MrhNdsPwqSMeK9AJErz
k4MF+VL9jZwAwHf5k44sgSesUYNIQhR1CbJbhflUUdRZZQ3dLpAmuf1JcsvaTjyQ14FcdwLHjzPd
UkaIZnd9I28s55lZ+u+rSoUcLRFGlmBWBuC5nIlP4S7XTWwEIe13gfCCtucvakhC3Su1oKioOWdf
S/Nn0ptBLd1hcGF/3c6mKzJ4Zd55znFmnLsyyKUW9Sk+GUR9TjkYBaOJ15HYdOXDBAuMAbXwIjU4
LDAZNjma1dla8xTVoYMZB/e6M5fXBYSDqqMrCp58kD0x4SBOiSXOgHrb8twH8qQ95oXmNUkLas/G
NcrMv27uktebht/KHhMHdTu3Zgs6Q8CxrRIgWjImEujy8iE2QVqgYeJMUAg5YZZFewCGvpw9fVie
TRI6WdV+V/Xus5X1aQ4+xSn7MppK3bmVRKoUPAej+C3LhdL8k8+9+sVMbisbcD0mClZINStbIRjP
0W6uL8r7KXZ+ZztfFBoO682RaWWVyjAxvQlvAihSYnsqb6bMGTVaj7ehX+hYh3RXTp7Z7+TYhgKN
eGy+CBycwUaR4fyHMDeU3JgNKk8EFCimvUUP8t4PWUApvyQnPMpHa8/rm2+nIyhSS6Axw3uFBQIk
aM2LEoFFhdgU1Qi6tudqssF46jSn/lu6q/z2Jg94rdONAx9h+GGWCUMM+xhhPcOsHtZ2jnk+owWB
f827jL9Dsi+/7IcdJnimWoDSJrVDF1Swa183PVBTUCp54i7evJ9uALbDBEnNLd5sPETxMXFE6hCz
QlZk28NdAknTeQakdwS7z7TP0FosnMwpKLbsgXDyO016F45CLAn00yAMQCGfCWFo3IWiYtHmFRWi
zoLRV4EU5xUotp1a2WFuamU4TSGQ/r/6pVRGo/9u4MBEWx8iLNLr9Y25vR9W1pjsOMxdUbcdrNFh
feslfW1fE09wiD94QoBh4JZfwKQLdbGQKIhgFSWDdoTPF1JUw6owc5jM95o/34CuEyrY8a58wDgr
58C84El7vwusbDGLOanRNIJ9g7onOvUPZUf1w/PH9iHishBsbriVKWYlu0nQQjmlK2m+acvbgNFG
Vf/K+VxbRnAjxC0AaBdKOXe+dr1ZigaKv7+CQ0NH8y/IcpQuuhOueae3D5TzKn3mbnL6Z9lPtjbL
bPKyHIZ0rGDWvAFdBYCsgDU5VL689zJrL3kg0ueqjmwmTrx8NRMMVBRJzHy7KAfPJDiMcI+7MwPF
R2UkdWPc4iA639ogR6E2g/KZ20ugf/fS2Q+7zIcshgZ1pRZ2qTCH7IB9BlHT2yCvdcXd38wK/4ro
53rJfFE17/NC7WAtvDGDNLXjV9lTdlUQftJPsy/hOMRbCqIuvHrQ5tYAtoaqQQBJBCa181DSZkMd
Jwwd2uSw+IbfBOEpvgVqC+QjPFub4bMyxdwnLbNelhS02HakRF5NgM3OS4+zMzZengCb/9cdFFPP
3ZnEJm/J+J7IwDeZvgJn8pQmvlIA0W9jZH9yJo9Sf0Qdhi8/8zzcfOWszTNJrWqlIcSkDa7Mew3l
axwQoSvdyndaoB16Rzz+fsOf6mh8uMtsDnBHG0IpUXtx6PQRhjUSHTxkPCW2rcvz2gyzFzJovpVN
DDPWci9MbzmUCMWyDCrzkAPDzvmEWwfD2hizFbTCEIpwQJh0ml3vQacbSI/xZ9HvHbx+efFC4+Fi
l68WkElptfzfeEn3wz5/Kpw3cFv49TOvw7R5nq+9Yq6+CUimUJiAV7Pq1/vaj0BP2M87DGSjHZr4
Ja97TX/4NceYG64K5uDMoPcUqKJ+0uvqW0SWh7JJuBdbniEmgaiCMIOUHY5Nw5MeyF7mhXtst+Wx
edOJbWDSBeygoBl3r4fJ9WSC+sX5Rs/lPlMSCWZrc7EH60sNOv/rFrbepqsvxqrFxBNoRJocFloR
6ALJBYmbS0LTg9osB6y27QvaQ1SbhgoQnfvSqBMIIRK8FWXtRZcSu1Q5BrZdMenLA2hRTBGcGwhn
PUfmxe28BTf2ABmlbgFVRF44cbS/vmjbBxnAuP81RX1dPfGsmIj1IiNVmF8T9LduBRD/opH5yXLe
mhdwMAWVmz3xjs/tBfwwyiygEhei2sf0lTOHfl31nlEMnGjYaPTTVPthg9nAUjvLg0TjHPNMQXZs
76TjsIsCJRB92dWP8m78YnGqtf+SND5sMps4EVRMl4Bp7v1VJbmJB1k/cT94oAc7NF/+1iz690vI
dpr/MMds5TmTST5aMCfdobIOmonklg7FRl8NHJ+93byAvgBs8SpSceLzNvS/3EQ+rDM7uiZGNMTQ
yACN6rAvfRCEuW/0DVfd8U5NXpCqzC0BMzsaCHsQL2DTQ98djNTJcxQImd1Bck3Eawdc7Pv5yHWR
7rPLpPyPiyyGotTTIoxpEYqCYMVvFXQ2IGbX4YFcKUCn2vw71+bDfBW2LJNq1I3YkDSEahDpHaCt
5YBmRXiMfqr3qCzPL6Et2vFBSd0F1+rgejLY3JbQLQQ7NQZJL+Z7qsECT2OMM2gcH6P0uzXwKuQ8
A8z1x6osI9ZiPEgECw0aCcJ5EU8MnkbdxSdb+cCkzkkwBSsfYGLw6XVu2I2+EPwP7/3NY3Rlh7q6
ypviBJIcgz7p6BOVlocSkFLegV8bAOnUfobsR8m/lGyeCyujTN7M6wkYLRVGJyiBo0Qev1FSb8tR
gg6UqH4J2b/ue7cjzvW42Cw3gCbvn8BgcinoX6OiLGC3RbnBSDAFWQSJQ9zxlO4o8SFIcDi3ys3U
trLIZNIB06FR1iMUgUdI0YGK3qq8Q32x0APwze60mpu7ebHJJNPe0CNVoh9UPMiO7kg761Yv/c6f
PPo6jxucxXb+wllYGvDXopXJoWUtCVYhwKgaTLINkDO6LAWmfSNnuvkfHo+czcFekTAVaQHIjVVF
tIB06raUXeVE9YJrT0xPYXaaIOedO3Iwfg7BlsWls9yg3sah/PFZ38+U1a6JcI9pQDhE31tUNRKF
nVslsA6Fz5so3X7ZrSwxqaZN5GXKU6ys0B3CAPVNDF8+6qcqscdT/7WJkbu5ZSvO9mR7FjpYpxeF
hlDj5fsWGNvHzqkcjE3Y85v4Ft+C4MYXeSOt25cOtM0wJYnRtQt9SuAZMYcC6hlkPMWHItlz5IGR
6Un2KzAP2dwn8/Y++cccq9c7CV0vCr8S3+iVEC/O399Go6+BF9nN0BoEte/1bfLebLzcJh82mWe6
POXlWCVwkYInu4dp13mzJ3aIH0hRogzZf1b+oruURqwcEKhuk317Q2V1r/+Q7TvPx1pTDph11s/a
YRpBdUL3K+RankBu60wHsk8P1p670Nu54cNp5iTLIN31y+kRJPk4YezcL4IWwt5QmL3jHf3bx9mH
MeY46+cC8lC0VBjqx8aAHHH3miY/rq/e9vbAUBiIcqhWI5NhJWHIFaji4Loag68XUujDjWR4dcYb
WNmyg+qjijY7CDtRAD3/SCCD68DxmAPXroCQXn1AI8cPB2AjhcfrDm1tBbDdyGhngPkCMxbnhoia
9oacoJFRGjulWNxW5Qbcli8rE+x0W5ROkJ+bs199GsltnNi0ZcFeiJ8fgZvD+A2S6YC7Nx7VvJIE
xz2NWccwH7ReH2G77GroTOIQJH9SPIJqKMYr0GKjTAdM3LVW0qpjJdJHRLIbniI0MbK96odf+JX+
rUQJW8iRGMcXlQvdB41Aw6smC+1gJLuE3uVB5FihhSnb0CGIXOvT9fDY6imfGWSyxVKmRqMYM50o
Ih4tSavxIXkAnYKE99l3KVB9eWcattC7mewV3GfTRuzIEiamRUo5A40b5vslamqmwJXB3yF6g1yi
NwuPRtj/qIaC0yjeeqDBlEUV5QFxAEL2fCdUqV6TVgGKYhgatxWNR6vEQK84SLaoZPtSBijcyl9b
KX81E22np+mnPMtfOrBMCoDWElO9HdXh5/Xl3whfzFZjdhwi5xIglMxlOYZ4VtsQuF/Pkz+OIFat
m7frJrZuGcBbgDnlHacHUM6531PciAJJEFL0QJJOEloOBmgkaWPak49UbnTPsbjplQIuKsnCt0WO
O7e4iLGlDGb3a4R4OYHEMPfBQveQfFo+y6fKhyIs70m1df2XJQXgbpD/oZHKPoPTFGJ2xgybo1Pu
231/n+CGUXvFXoGb+u6PioVnBpmNQ7R4KeoFBkG7aBvjs4xBjevruHHeydAVxYS/gdwN3OP5MkpW
o8SW1uLDDd8gAvelhQRGG06761Y27tuUSweWdPAI4T/nVpoIsDTJoqw+yDjaEVp6oCmTj9zmM/21
zP3ozA5zssZyRfQ40gdbv1l8GcRBA+YvWm9xqOIL/6K7mVhWbjHnnp70ORiaIeUL4ml3GNHGLzN3
kV9i3gF7yRKEbL1aQJMp/IBXziqWGpaGFypiRdBQjMFckAWUZEr/NPrKYXZlu5M9fhd6M0Q+vGSR
pBZIVJd5gu26qe4GqwMpfY0p8hAinM71MNk8mdZuMvFudg2BZiKh10o4KNmgg/xRe7OLZyCmS1yL
u6M5AWMy4S8uUaFGDXzrPAkr2gU4C+8ps5yBtxiEHXhPo82stVpL+u+rd18q5ZBtGeHgtNyDNhoj
7LyZU97XYvKiKOaxYRB4lNbdXS7mfpfKP3JL9jmfim7ZK1vNpHtj5QlYFYHH7WFHi1yQNXvJLocI
BG4tzoAPNhKgFVHt9cbv3GIkbw2ZZBIrTViAOONXg3txJTt/MtFXF31b34GRjHOkb2G/zrYek1Om
oTaluccnG532JJxkkIdQEgDjNsOIam+Dmw+YTJBZ74wD2Ix3kBrngL62/cUJJ2ESR0fP9HylJ+ge
Kx2yC1RewfIlVfpj07afrn/OS6av9wSDLgvmeoCbfL/CrT6nQpowGwcs6nKHzOkUETCnw04Qbek4
ASgBppATdCGc9ECOys/2RnPE/6VwsB1UH7+CSajiaCx1CF+xHcOgOETH8StR7XpXBIMj+sXrfJo+
Vy5UkGJeOG8ngn8sswQCxhiKekoTQbyH0I7fBYUza7jAgG5il/kheCU5K769Tz8MMpdSMotLp9Gs
uoCqOOt/mH0SgJ/o+mfdvpdBAOLvz8qyB6jmEIfFAistJp1scotqngNSuwCYWOCIY4+7OWmGvkwL
HwaZhNqpyQj1hL+/YOkmB0h50Qqp5LUB5Br+oDyKNxNGKQzQrQIhS/fOKmzNCpwPIOQHNKMSb/O6
8btKviNhqbnt3PuZUAWcBd2M0JVBZjOKZEqqWIBBGfJ14EGNX6BeTh6ACvcAx31QDhCmfVAi9Jl4
k7ObacAERyAYCkGNxb5iSJEsVUkB2iVmhyJdsquSN38vbdqg7K7gfdIhTsgk9XqBBBjIp36dv2WD
hN5/oV9PdJWfIJmk47m85t1mfgUjAwZnAeI3Ich3/gkzJVWSELI+KNtJb2AjOYqBfEh2FCwVnZZj
6M53meq2wPMBzFfY6Vcu4cUGlgISpB+/gMnw6mRqU6vheUqLWcWhwhmmBPEOMui86Nla37UlJr+B
WV01qvT9mfT1F0UonLS1286lbDL5T951Y/ODfhiEqMv54upzN8+RCdfo/aZonRKlM/oq6zB/vQfs
zZ2/cFPAVipF1wzD86ht4X+YS1wqjOkgju82JxfjC5gHLgKonNvaYQiSJ94BvXlphDEdNGXg7gTy
4dzH0arQk4Emi53ldv2J1oaSr1MExBSlJYbEGbekTncBm+Mg1YR3p0EHvdkHdToIBnQPMfrc+tqT
+WC8qA7qUT6YXoldt1hdCqyN3On1eu7ZDJ6VWWZzqrGqDhB6RFW9lLt9ViR4b2AkiTMCtYUXQA0P
xIYoFkDjhy1hpLm+WGEE0pLeHdzqEbSXECWFyL2HSxZudp2EIpH7P5wcW2GztsvsQkiF9G3Zw+64
aJ0vW+0MQspYD2IV8haFFRcYNIjC+6aaOjs1ie6i4NATuxxJuCNVWzqW3pW8a8HWKa0YSEuo06I0
xybEMo4tQYrjEQ/K5nO0G2+I7qRPE8AoGOvXHOjb/5y/Gz+uf2ieUSYjKlaltxYki+1efCIzYCjA
qw5Jynn5b4XT2jVmvaFYJGRQWkLWE2ok2R4iM0NSRo/Xfdm2oqJAA25bMFcy9wGIXGhmRSJcQKby
aMpxDJ7bnOfK5jVHgZIVBh4Rtjp7hii9GM+QLsU14JvwFkXgfI689jg40OvYd1Bk4cLct1LA2iCz
eJXZQ6tlgMEhRb3L+jp0n/s8c4eas3yboUAV3kHlAqkuFgCVkzQzmzgdISQUGPoCNsZPhqT9SSSA
teKdxgGXRSaBSt0oLQUlNs/qOFh64dTp1dP1MNj248OEfJ6jOw0cODoNNgEiScLY7qTJEOyOKDLH
l80Ps/KFibdi7KGcYVFDcmTL0NFtpgMkQ0CoSzjPsu2gW5miob+6e+KWWSv6AFOdF+1KtKyNRxOU
LbNP9vFB27e8KN9yDfp8oIiGeKWmUXW4M3ttIaSqMeHFTRQ3U0U3T8KTQb43OHN+/2sBt45OBM5w
DefAuaWZDNqghbim6GNh17XuRFnlh43Oy65bl2kEHa4lqMuDzoIJPFUvq6jNNCSHl+JzDpqsxO6A
9HkAXswd35rWpUw0n63PmR/5vHvn5rWBFtUw6a1TggvmLgZVuoVIE6YRo1v1L0p9k6CBKrR45L5L
ELrXl3SzB7Iyx475LpLQUfpvpNuHDBwML/oBbX+3wSCO7vYH4SF/zD7lj7lXBn9SP1hbZlZ5UJOo
h7gMLNeRvbQZlGY4d4atJL+2wOzumoBszWxgoZCLPYiKb6Zh5pRheCaYfT3HZS5lMkwoZWM3wzGV
eNuZLgN7q1s7wWznCFJsSOHUAppUs9fZ2UG9p6BqqC5w3gFb2XBtitnJDemTOrUQC9Hc7PSp2yWA
nAyq8f+6RDPKKkPlYUuyibrUYqZAxaDNL+J+048fuLf+zb38sZ3YI7hEv7GeGjyMaZlsFndSaNc9
ejKhS8VT02+zm+70LoC88g1vtI0XG8xhnBtNZ0EWCLWbTneU7rMEpeLru5f3wZhc0SRJDY1wWMBo
ux2qEP2FQzwOyy0jAANgooWSg1y06/FKK+e4Q37XOwW63LKjJqJDtRN/3xdDA5ga1wpw0rJNLFPL
hFbR8VyC4t5NmUKYT2heqkj2rpvZbIVSkiBwlWNu/oLjt4KuZbdYaDuqQbu3fO0ISV3TrdGMKQGt
n4L5CEoFfk9mcxVXZplggGZ6YaHfim2sNPtSNVxdGLwo40FxN8sWa/eYkGiLWs1E4d294lbB3GZh
F2CPhsC2RxtO4qm8jVAUHneZS+71I3/AbCvqARWwwAaOkozGloVjDEYtUIfD1VA1n3WlfpK1mnNA
b6+lpZgKZXC5mD3vC8BjhwJ5StByH6qrtxA020e9xIOL0+TNpl4QwP9jh0m95UBkQO/hCu0ej1/7
0qZ0B8SVffMIYbCIO5zHc4z++yoxiiEgq9MExzQlAuc47hc6UOpIWZw9sP2NPhxjEvDctr2SyHQB
d+FD/FpjTC2GUtP4ioKos3QAMBdfrpt8Zx64tpY0T69cU6WihmA8TA5+/il5Ch2Id96qh+k0nWjx
p/aM1NH34IJ8g1QuKOoMp0Kotk4NTgl8gRQNRPXx+m/avCmvvy+zJ6F3WEsFXW5UaLJvuCz7+j7Z
x6DuQKlEPY67gnfy8SKK2Z0Z6bMGdTEkuRf5QBvB7XEJwMCJmefUQ/mCc6BvXiZXHrLtAyExFlFt
YG+EdLcMNnOttwUH6oOYugS5OrcExQks9uYs62CqkujO1O7QKHkkjyhAIbB6rwihEE61uHgHPGfL
sJ2EUiszRSxhsY++LzIukYWJqTpuQ1a+ngre+1Sr8G3MAugoaqY8Sb7kasfYz9CGGd3uvg94SXzr
zrL+akzeIbIV5gJF61h9kwVaUUJgtMpBEgmV2+L9kSX/4GwF3odjMs8clt1Y0sCUg/AmRL2ZPHZB
hPcOhIe/FbWd8edTtsrbay+ZJAQl1H4sBpgUDx3UlEBtcKr2wwOUdF2Oc3QfX8k9LHvfMCGRkxqW
hB1tImZHKGwWk5PelTSjJ5gI0D7jDYKBYJz7N2bHSbeba2uAPRoNDNAPsUAFEyIsQhojiUWRZUcp
tJT+hFsXHHQrGzR+V/GZxVWcWhVsAKjudre0E1zcoEG5H/fql+QdeMtZ1M0dsbLIvHykvLCUilqU
7pS3dk+C2A99EKyAcsDjl2E3t/nKGl3jlX9DIU6tOFL/MNYzjffAU7uLyruDbgbKygqzC8BvmTXa
jD6TkojBXNy3Um9X5n5II7ssO1svrP8zNJg9UJcpISVkIW1oBNsyMP2qsrv+nehfuIj9lUvMudtE
ETRII1iYZMyFyCXUgUc3zOJdJPK4e3mmmONU7VBuLejNbxm/EDCOStYXTQhUuXGuu7TZCoCKHlhz
QTwEUULmFJVFCGiKMjoO4Aw59VAgBPBI2k2gfjHvrL+G2+YOoouco3Q7AP+xyQJ9LU3t01bFK6hs
CtWGRH37CfLLpl2aCq+hsn1qf/jHAntLSLZPRIF/rT9hZiDzMGXaHgkd9vTH738w7AkMqgHSEMwn
4E3E1GHCtCSAYdawBpStTqD4+0ftfvQqABIBvxZUCJkPtmSFmVVai92L9iLIV+5EwZYiu3hBidAI
Gn/cmSPv8r5RN4GgjIjX5C/ZU2Yvk1EoFlNFNywDP5DsSHb3TMH5ECd45rXANz4Ylk+DYoyJW4CM
/zrPTkKcyV3VgpUKs6wPhr8cIY92GgEPo+MWvObp5XECY5CpQtsCoEXrQqDKbMeukGGsF9KbSMA9
y+CpbF0GOzWBAwuIAhkPOcYfXV5S1RqAVwTpSlh/Letjrjac1LdpA6yZVJNXpy3Z8zWrplojLaTY
7aw3bsO28UCyG4OjgCcSeZnT4cvKDnNyTNZYp+oCO+UiueqYeCCK9c0FFIp3mXQa9T0nOV2ei+f2
mLVLxonME/ULgk6H2g/3EQaMKYY99iKXxxZAN855dj83xpwfTTc2UdjCWLqPdsqOsieBmp3bVtoM
OcrsLCIYpIvazEBSIYMqGirhUfJ5kMQfQig9X1+3bROmRqWgoIbG8g8oI97v+oyGXNj9iM3aqbKX
/8sA2zwAP3+sLwYMEEl39aKy6/LtuoXNiDZBzwo5NzBUq8zHEBK5FrsQFtQ+cZbQb1uoUaa1e90K
5Akvbs4g6AVVL5ieftXkmDPdWIapCOvSskdSGeqLPk5iaUJ/re6N72Wm9dJRCKFctpsnWe+/jbHR
tTfLUsrkm5iJU/Rd0iao0tiz2QvLfV8PJboLUV+GbjxBGgqMGka2C+cGogLy0mi2KifCsAPrtaZD
Bx7qiAGxyPCt7cRZcofBLF/LcexP4tQ39y06djeADE4/ugQkfHZfCx1xMC6quKmcQUgvBVO5YQvg
NGhvWtKZ4dfISiVX6Vv1sa4KxJg8jiTegQVV3EOwXp6OdZh19Y2pFnnmaaIYLa8i9A3v9agKi9c6
H9U4mKN0FPfolleOKY39Tkqj6kGX6MdoNYUMQbbEE8p6RtH2iZ1EapI6lpFgHm6StMoNQ2s5hAJk
TKdoaXAKFilpnibIR3mT0tU2ZB4g8GzJ5KEYRgjUd5awyxRFOKrdEL8WlZGBe6fWbwyNVLf6oJVf
MY4zaE5fa4ndYgbiFUiQ4rSA4juIun547aopf7QEXfEnQETu1diA0tmkZTs1mg+tFd5nkdw70lxi
ll0YJE8bBcvRtOJ+KWvNGctoLxTCW0GKXVRF0kFaFMWJmiL1mjD/JLXpfRPXr2Y/W/YiRO1tmBe3
k6jd5l17lAp1cJJ8jmxwJT5kyO1qCPi+1kT7aYhPop49NuLQHVulTry6Bk+9JS6J18qddCSDbjm4
kklHPTTEE/gUdV8rFHmnWX1m48Cq/KGWoU6n5N/DYajdKatlZzAjvMnR4L3RQzP6FDcGGsbitJ+1
GHO8WvRtScpHc4gGVxxFnM+k7By1XFKHZHNi513uD9Giu4VoEH+JxQIlVLzRclVqHXWIkxOocS0n
wv8tlvlVbc3az6o6gAYxyroLNOPiqYZWxSxl9+Ai95IyM+7AcP4tiVIcOnUe2ss03sn9/KZKsfUp
G8h0YxlDcl+pKog9yuSnJI61YyjDq5zLj6U5n6pFr5xmsJx8Qmds6IEI72N3rrVjk2eFp6F36Rhq
+xM9bRmTdLmfLOmezPJjVJmvpASdS6MoGth7Zeumi9TUzaVat6MJ2rkCkU/aOHr9gq80q0+RJNsG
BAy6/raL/HiJv0DVEQNmw7gbSsGZlVM8N4/KKPpCo+xiiL+mY+1PfRWIA4DAIbaguexqkHIClnJn
drNL5qdcBO7Kqm9rJXFrK3FlBXWa5g2kmF6YN15j+Bn0m2MFBA5a8WbF00tWJqdoUH4IRe4bXXRs
0vHe6CbRwbtsV2KhalEDj0Y7wI0BGNW8yex+TCobZFgvTWOd5Cn8XJXZ7aLku0qOj1qk3/+Hoytb
bhWHgl9EFfvyiliNdzt2khcqyU3YJRYBEl8/7XmamapJYiNxlj59ur3ZvE95tVu37WRv7b9al5Ei
+vtc5cfCdm4zBHRLF3PWoSHCVsK1cE5qbgdaOwV8kPuhnbJ26X7VBrXkcGx4VPVEyN/Zeyyt5uum
DwB88/zuu3EvGyWwKx7byJV+h5GT8V4MUV19uB1kXGaynXv3rH9rZwGZ+BxuApHxo5VvVhls3uf4
rW0Ii0Fnw3eQwlHuvbybV6gvokanX1PxMLUNEf9qwPRNLYNVngs98LrAM6IC16vzQc/RnEPzlp8G
82W595ypX6Hccd1EaXayCBboWQGPv2kPRCF/aVu4ADyMMmX8PoMtaiiwOrDRWnebr1RgECiKv0qc
kdfWb6DSHqhCv+DzESBeY6uYX3XRP6FjRZTlNvEatgyhUPMLg8S+I6m/Ts5FWSq/HJYThawk7I3C
otSIakJQsg+UL4OCqGZCVTpuwRh4GgDVJi+s+mh9p8tVYxlmNGVNigxMp1bZaeOlLY6yBGEYzflh
8wirOt9zw3kirQIZHngMPSBShpA41V4A793AwJ+0h8PSQqsgX6PZW27a+F7mGAWX5QE6FwGtv6gz
xUr5burYx7OeitP4CALoYKfv1jno2720BqKqJ70aYwUa8rU/dGFeJXRJMBOTUIJywqkmpkwo4jAz
htCtBOYSZGU6GY3cdxwG68F4yd/s4Qc3XJ3/NcUH8xQfaa/qKxiNPcvNC2R+my3QqrQtgCexA13F
FZEIpHf1agy7zU5xoFpmcuK1wTTHjhXR7rlhw9WeY25FXGeg5P92S1JacY/w0cQGv61tWlT4+Pdh
S4f+WAL7FkFpJdS7awviW3Oo1sR6ljSy2jYYpyrVGoTEkFMKe+mgQeXs/o7VQZ2SYiZgm2GjHqzt
WIPma/8+N8EgJyLQ0+lOqIlvryRe92QYf3rHYYk3kAHzI65h+2s1+9Xyuz7Ew6844fUZWy12BV5/
1q57au9y6tdXFTRX+NR3secEaNt6mq5NOKL5llg4MwApj2T2fJl/lmpQ5hnkNhSedMaOOcE6XvWS
9LfVCfkYe4vw8+O0xsV8a9ewZ5H8LpVw9M55EQxY1C7j3PG1dbc1Pj2MNWw4VdL1QfNRarv62kNl
Bvnn4Gpx3UYvXp4eFVmJOQnsOflhQcpzEiCmtULKJZqbeMDktyRus7ehElMQflf53moiD920d6TF
cVBDg/m4vIt+zNVQW8k2B+bMSY6XWleIO9/kE3t3fteFgh06yFAXx64+mGWqjIhDQZU7ZDKTWQms
9SSmJpiWHS9QEthhgfavAzkYgHTfPAYrkXjy/XHgu7EFPxuhgpOJ30DR4utlde5ST2sewzBtwF6Y
mzIG76EyHvrS37yTgopAzVh7KLpYcU+5d6zEmzceOiMerdTCtSjb97x4m7WoLhGGAx0e5Grq1XMA
tAwGabWtx1Tz6XJ0h84vEB4Ptf2+WBEeTu78m8qQWhB5D3SAzuJs4LaVyda+V5NKZuVfhaKs/icA
sighGCpEaz/1Jq3+ipsu/jzDLzYC81C3fcxDBkNRaRO9jvkcwRCrv5dluEwSN+QJZTbFInidt9vr
sbvZVCUMzHQP96tI7PLc/E4sVCCq1d9oFS11PL7Z+C90brifdZUZdVi5YGPuc/tza2Kt2unFsbnD
gWGCoEORuMuzn9Hwr4HzW/ITdUPN9DvlMo5fsgqdkuD/pH1gLUfAKhzJ54nVFQXCE7mbarbfyBKs
tkQsd1kYwUTT0ro5w7XdYjgZwaO1qYhGP6nMamM/Wj/44nxNXWDHtA28Ik+W+SrtLjCtUEfQnMi8
1GCXpcaSYEDvOzIesGk8ZDpc/fQ5VthRx5sMQ2vDwwWdsDl+EuWfQI0NCx3xnFczWrbEwfoLnEVN
W/dzoyRWjkcQ5+VRNnAMhJSUWQT85Yn9AEnV77vjOg3EcJ6uc+1dRLgDDMlQljk0LJCVDGQyxb2t
1d7NU/Bj/MpJahromgjlGHfgsVotTVCABk7xJ6pbq9xGtQqNAc8F5Wx/UJsUkv3u1+b9lc0UOB4N
7RHgYksQNovi0nQGPJeuCCo51G/KCht6+7GOS+hrOEe6EPxLx3Yuzao5KvhPy3+GKl7qtB4zSwnV
9WhoMQ5SNdDHfNjzYYUICoavrhpY/bnzvgw3YOJUd6ibhPBdcZKOi/IwbmcvbF1Kqro7e8YUVFiF
qqYbdYfAlW0y1fd6bmO3/V2Nf2zAh1TbAkqB34N6r9lDW7+3vkrKTSLE4jA85ahq1pmv8DRf6is4
RMSig+0LA2Mmo58PuVqEg6pl/dYlZq75hvgzaqS9zQogohcOmvbJDRFV0giXAYmw7X3aYvtYQ++x
yptl3Ce50wo1Gtg3RVawrysi+LgFvXLSxdGyoma+FVDR0lFZtbt6DMvqtGyh15xxOfQ59OSxZDjB
o4T0juA76iW8C0c7tdV09bpI8o9mC1WQwXFutPZQRKa5iPoxZFYdmE4Jt0nDN5s3D1sj07zr8DaZ
72atJKUeyqVBGRc1hh66ih1WXtR1J2uI4eBb41W39GdtnErEAbWYA0CjON6dgsGK0cOGADz3ossJ
mhElD+f14qJRK75M81PL71Vu4SZq/jLeXuUHaNwSFj0qWDldo5GOKf4IhdbXSHb6ddQBRs+oK4xo
nCPG90INxAgmFNrPcsOjxtIA0izd9tTJmiXst5M33Np6BAE2GVVojYhPzSR8Y6RunssYejrodDxt
DFLTC6/uowix9G+jGzCJK/4xETOTzCxcm4fKl1jV9gM+QrsVAetPXp0NiJQ84zBmLMeDguGY9qCC
tGwMGB7ljAUw6mDaqr+CqLsXboU7VEejq0YNdxMs/OPdHbAis/d4JHtwM+RObB+VeVSFiq1LYihB
W7SYYib4lqiTA7UhxbbXm/umRYYatciGqA2r4NXxCSXV2KGwd94Q9Fp9qBm2zV/FaLbk14V/qvgj
Sj0n3vY1IYt0P2JJ7U2QfBuDocezZL6L9ofC36Nn+b1UJDzi10AZlqNw2M6zB6Iz/K7CVyCKIBC5
F1dF63eDJIQ/2v1lg2CDv4GMEXjqSdE84krnpnPmswKxwA276nfaYljwoNAOK0xRZsiKfRXOUxT7
ZT478meZbrYVDNV7Y1vhoh4Zy5xp53mnlZ7b/rMaRJB7xFb2s0uom7hK7ytLjNSL15vav90GJ9gN
isJN2PX7oSz8l33N3+Tdx+pXsKvkmaG/K+vBpIfG2g+o3sxvG38srajPH6UdFJSs8Elwb8A8tPrG
JniWBTPHgvag7Ao5xXPVXbxJiXUo6BsMk9CzMX9xwKE8r/xlWsOl/FlbeAuFQ/fu5YmCNtm5uGjo
c5villioId5riwxI1x5Rr1r+qEWonlVoSbGwf8ylb9H97GGv0ULJQfDDKCzaaBNRQawtbWZfgW3B
RV8e45I584uN2n90JeSFX8IUt85Otw9UL7xMzGN3bFCBNqhxU2T+qYPUWIv+CiQ3BnXp/arvVj0Q
VuRYmdfGuPOF8YYP0MoAZVVpn1FDDdauA3AzqXe9gRZ7g5Q0vmsrGi3fhLb/b9sQR3w7EPdn/jC/
KoyrfbWBQfDE04LiT4UgJVQWuv30bdlkyLiBZA+PeoH76sI8tSHqL1J8G5kfLwkmO1uwFr+etjoq
dlrs6TuII1pWmDeBqu/s4ew9kQ5VNHeP8gc8Oo4A2xNAVR/ssaqxiwGCBTVnaJBZDw+vUI5oAr9t
v7FC4zkjUQkC4n2bOnnk/WxVsCIlrGnvRmpafWyxl/uemSp64qj+6M7+CBcvyGCjl/FLeaci6ZOX
DB669JjiBmYlS0YRKzzu73oHKXLUmY6P71uiqbit3ys2iqD0kl/18WbLq/Fez+DxTs17Da3ikrQm
GSuQB7oZu8l4UPxXdpG5HocqUq+VE+CSS3Qocxc6P+0/DKxhRHkC37nIjxsKclRxTgKejFXE6AHt
0EXJnu9lxrBuomWG5lf6rlaijgVK9aj1bOmLwKmIc3bfqpM6+16XcpUIIxlqvzjDQcydSTcnaprz
k/NdxbUIHLwK70Pl6/uekbWOEILfVEHGp1IlHTuxD8vy138Nh940flwPEBvgodEOvvjVLt25h5H8
7E9NOgK4YXvzgL7LjC0wzqJteTgs611iFjsasNYfT5sb2fetC7rp0vx02NAGZqDHinj94Y3DIB4b
zBt0yA7AU50m6J0z41nj3R31vYQObg50MdrqX6aQ2ibA5SyGnuLZi8uQzj/82HmXeSHrM1fRl4ZV
Y4YGinfM38vDYhBlzwXW9wxQjJBxv2RDSkYo1usgrPbskdMW2MAYfxOGBeNvc2D7pfifhv1i0lsI
ym6g2aGWuXtrN/+rDiVwri1rtVDRYsdMxERU4zS+434uv0wj6woJNXWXN2nu1WTNj2UZ19uxt6/V
djKGu3QDz7rqeU2GnYMeuAuRIV0RTyKBhIimRVX1MXpwnLivmJ2Z8xVNDM9h4LnBdz4sDPwQsuoc
ty12S+jO4TfVvjm1iNgE7WD6LsG2dZVrrxGz9zGNwan9jAzq9jkPi+qcmz+lc28qn3/NPDXUdJMo
3d+s4iAgS62dyy3UPUTeYAAFtMcCVEHyosfSVSaLFKicS4TzwUeIucFADA0CeuT9iBAhSYvWKTBR
2vszQvVZ/TNB/aLEBc/q7A6+NpHlfdkDqtH/FkTCq5zJeq7WyywIwAMuYphmrjsPfXSErhS8/7wM
cNquBgvmBGa4NriMWHjFFaiHoLwZ+AAyUh9FD3zuJDLoA0Jjao9PhLpdn+H5EjF0XRg/ZvROT7mS
MsQfk+63XZn1Tbi+SFFLS6ZvcdCAneGg4ac+EndJu3dgGtozv3e6D9vFPlWceLx3EvnNd7JB+Ssf
ow2vvNhGjpZH8wxd0j5p9EDRLmgQp2jTH2qXoRNuzyuUyd7wdm1hf6pwdXItG/fUuG3v8uA2P06x
X1nIlj3AJrjx6TD+qK6WJF11hLjUUOMQhphBNE8gmIcDjaW2M+x9fijfcdaj5qOlfxVV2MsXZtqj
K/RQU0AdBqHMC7sGBj3pVMcWHETO9mfthqjbKVr5NUTFnNtJeStXaKtXdiw+gV1sPRmPcB2TfQKW
O9BHi8djf1nnv9IK6CXX/daFpJ0e4EXPvbsJuXtUEiilfraS5Mio6O5hJvcj8n/AZdrpE1txErZ8
iMV4Th9FAj/3VonXJ8dZr0duwbMoaZAHViVbUHMh6Y1NZqs/qoqsg3I5aKzNH+8YegzGcQFIsJw3
6MxtoaiCUgkk4AmIP2vh9E8gMPQpmkWtRqEHjP2fowO2s3fqDm0s/Vm/J2RUGi8XKjB0MpKR8Nbn
vyv8ynt/Hl+3djt18xnDa/ci8C1tYDQ27F8sAnEVwIVz4HSP7qT8o3j2H02JYoRmvXdQ7bvTAm3o
T+uSDjEdQ+3bOHI4XyM5wqxG1yIM03iR9Sd776FwQcd/xXnboEwM6RYYbkzRgp68oJlizCQmDYXy
jqdtH+SPVoEaFdWS3I3wwcw6UcwQPZDt4h0NLSdcPl4lofdm7JHduq8NMwNIDW6BJQDW+vKq5mGn
nGvlABwAJZwxRRrNHHquOtLuyoMxvDvulzpGJsMxFbh+E+Aw0tTY1H3OwPen1D7RW94m+ltrxQWE
b5tbDq/db4iBAoPTu8BGMi66ZEKV0CsIarLGgyWoqzxg9x7STFFphOVHBL5+BQKHpUInkMaHNHad
9aGio8TsfHsYst115ZDI7VOV8JnCYalKAIGryNrQjNMhxKQFeCZQvuqqtL/QgfFnlcVbAWDIrEhu
j9ANgsfoNAONDe3t5RsrIin1MPccHHBiVju6fCnCPbl2na7ggbWsPruK3BlSCQwF9sWa5TNH37vD
e7U9BODcHJgO17a3uft2TMDnJou94mpXpe8hy2PfwM8lixd3uej9O691Ij39jtEFELv2urnfEr7H
/1tUYeUQHHBibCMR6qe2pOjqOiyHGY/cODPxpNWuHG5NFbfefWb4R/Gh9Gd12zXOHr1XoC3QRqsv
RREViiR0Rb7ZK5TB5cr0R9QI2HnpxnPdHzRbARZ48/IPq77IKXGnk94e1+IqZejNRxduRlMLLcyh
OExKF5qgN/f0w6C3Wf2m2Hw34L6Q71z1maOwHYezNZk+73TC1s8+Hw6CPwUq2LWhgapQouHFWZo1
NJRPh594mwon0V33uah1NOCia4PnNxqQuauG5UF9zTz5pJ6VOPONe+h0yqC30trEdf1rcCbaqaVv
FGLBRlosy44h5vOuDZwchQmyqSnA6VOR2fFgqw/h/Ax98XQRaXLjw2vR86k0gSEPaUeIxHYiKZAN
ChOmSh0Ne/Q8m+OmpseTsnH9HLUyx/OdoJZJSwzx9XvhOfcWpdZg5JHZHpXxNJuZGN/n6r5KEVL1
mOcWRO3fGTQl2MTfHFmHAjOhukFz1NVEnQ+1B2YqOhyJFYpKvrUMDFlxHWm02npE5zY1FziOL4BG
IMnWd8upRnKBA29UIGRXpoyq/MOz2p2loV2ZoJWOXghKw3hxARgsNQJ+wT9GsLvgcbTzVgqYBs1G
a3S7HnAwh3K8ifSoKiaBPJxPK8hvVuzYNG9S+2fJ7gqbj6AZso7tt/bPLSVerMbv0cnalpJaihJp
bR+PhXnQ+wkXBV9mfOj1YUaUaXMtmhwWtYbjmy3bbdq6d+1LaeOXY32I191roBLZciXGnOhrH2BV
NrBsuNnKL9PAa4qplwTY6DUQKwN20qhZOaNf6pTbpPwBHW1e5XIhI1P9M7rJZ00XGXmTSK3K7Fqm
dEbQl0CcgGtMNT4MqxKtnImGGa9svru2Ja3jEA79iwX7e0LftzOvidGegOwUaCirYfnk+YR5qEi3
elf18EYHllXNSxVaXhHB4zcsnZmIDVi5jbNgCjrBHOuoWJbr+5S5WK0f1BGZrdvTF1jLMPpQyhJX
+C6XOVlBvVsLcLh0LxZo+vQc3pMg+/Ve1C9IffSzqjLZwFjRLnxzhXXdcNXdBx0w+OUPq+ziubcT
Z8VIy3hf7em4NiBve3pxVxQWYowl2cWY95qVdNWVodfB+Q9m5hWHSiZKcaq9MZjaaU/ROmoTD3F4
uWGRFjDk0pWJ2jx4ZSSdw77YpO1sNByixtUdmh9VVvtR8FB36g91nsNp0s7tbFxWfTrarzVwzwk9
51DVelDVBpitsNg1G8AQ+oaKr9Pavajs3VKzwOJ8TvjMf3g59URj7R9O4Wpxhn5MNR+qtqZ6h5GU
VcDiUSmiiSsAgxGZJvWqd+p18sTB6OHzwWqMO7A2INdgdv6409+XpiRYlDhyjhBU967fOfu+3HZq
hbXu2VjJLK3AwuABpSmDW2HN9LgoapQcmHVR7V9P9agdaqIAXFnAehAY+pUWROU7K7OQA6T2vkzT
cbAnoEpt2FMeGAUmJHAUdqXwmwU9VYV51YAJzoY0O7dhsyIa52PiFm3m4VVy+4mMThGWFHJoRjyI
+4qy38FscDNP2gKJHZSyvcQPWkeN7pnewxpjDWt4xS90IJay+bCA9rv1g08XoIbCbEgOYBWDBAxr
Bz3amqdaXMo86Lpgga9GlWB2V8qs9T6HDcAa0QBCYkC1tG+6EXk0mEfigBO3oU4LWwCSHTGsuKoP
upI6Q1pOd1rgIUYcqWNKazVYtbQQhw2qOQXaDTQZ7nMyLkp3oWwizXpCPeRCH8XCcFFNer32m+0T
S7QQPv3y7J/SfZivntu8FOPXKuIBdf9UW0jk6OWhZmQcnXE3GB+2LUgFjLf/0yce6MXFlbFN3zwU
8dvQYt83AFpmoNOj9xVIcakjsfdA5QO32NnK5+J+AyCkYq9vpxUopnwqNHUxWayp38/Ct8aMQ0Sb
ZyXOkqFHVdpTY396qNzbT8s7rHpszaHpTcSGZpb6L5d7zfubMKoxQf9ttM/NOZX0XQCKM9CbPDbt
nz78YB7Iex66LtGbIswhgVNQDCzR6ZdWxlS8SezLGE8YgTrV58z3k5HlNEKb0tf/eszJnPxhe22i
ASrqgcZvJnpnIH0twuuhNBKufTNUFmK6NTVxTTQbY+DAFwbtse5easxCRudRoDKq1AMHv32ITOND
cTHKA9ZsKKHQ9GysUMxC3LqEWexlRLsOUV/DfSy45awBaCjupouRieeBtBRihzuU7Iob4mKuZ1EY
OIwz5oOosF0gd05UgyRUjCVahopwzOpKuYSY9T9mswsmB5C/aPzCwV4livJONQIFpyw4BiV46hKP
xR3aQwcWFkXtym0r7aHLNFTquVz+LUhbFszgFYzhy74PtZz5XT35UIEwlrNcMtA7fKf9m/Xb5l6q
LR6GDHohoevsCyd1vXPnXkZ5tkEE2up9o2DCCBTNexVxb9686xBuc6dPGHVIaZtHMRUnbZ0Lsqzu
vm4XhJ7lc9GGqOiVuzNAPg6tYtWMn7aKeSbwDtO9TAxy+qaMocuxp6oZ94CLJdV2juZijM1CF+ju
UMLfDJRat5M/bVkGo418Irs0t7x3kMTisWryYCvPEBcJqFL47jJjGDGlzoJa2TADA4f7+hgeWAse
VQnHVFkVTmhYDOXAjFH59zpOQf3qgCack6JHo/1rAtSpdEglVL+rblwFxf3JZwD6r66/SAptfhsA
/cyKkVKtPbbCOnilEYsN8P6wHtfuaA1KVCrVblEA1o6Fkbz2PSnFtmIvUhWzpcnSyGhXgPjwqnSC
+RbGIjB4TuUAH7eq36v84/UhywUjqvnH9D7Ywg56DvxYoqK3qIxnWZ9K3HGhQvYV855lRryy+0S4
NJpBsCg0pITGDdwZsRRo2IChAkjyiYrJ0lKP0aLavrq0v2M+xRqD4IlbPZW1JaKzMZgu49aeQWkC
O8lzYo+N50n5ZuuvOoHaUGIqppQHpy1Jt/CjVmEssj5L1ibFWEBVjn3yrXq+7lvfVWOgrSwewXDQ
QWho4Z5aYx5v934BU1npHSRYDIvWpZMCH5B53rUmOzioPxaQLczV2OUL1IPpHOTCfdum6s5ruqsw
F6qbMuTaEjZMefUg98J9yulTShdo6KTGKPECSzah3JTUrKcq0ldAr9uAkYoy4iLX5ZKZC0rY3mQp
9tt3sNR4KvOHXmEQy7uLXdVPG7hFOaMjqPQVJBMT4l/AdsQI4lFjv6mbubfq8sCkAbgRd31zH9Uo
jo72YodgvKlOCMpDlI8iWzT3VXB9VIZzAadwb7k90MM+1ooxMFX9k/fVUwV/b/Jy0kocpEWDYekw
VxiA2rO0NjCyZBs/uvp4avU8yOftrVFAL+FLvmsHgzTIAYGmqPe854FQ3T3MQbJypOetbKKSsr3E
d+1mNCuzCTx8SN31s6wAg1jop1hbkQl4sDGPP15X7QTChoLhVSvc1Fv/tcqQcgtNtdvbvz2dnLBQ
2ebzscD8hn6IpommFbPyUW0fEi0GvsSCv9gLK2ZDTywkQLg6XZtpI1KkliyDZbv1y9Fkf30++6W3
hDgRthzH5S4g7AHSJ0PtpRhHC6Al0Bc4wk/DQ4NtneGSXNREw4AOwl6+0/cgI+y4uDVFEyKSbNWS
MrRHi+th0boAihU3DXCdG8T8yaol0FEmTCDzLfBk1VxSGvNxskBQM/m+Ga6K9zHrY5LnMesOw5hV
ugnuDwdVTg36+mMASJ6vl8K+URSyVfdtbmBzZKyITExr0LUtYEoqEkqtIF02SMbLZQHYrrAZDMmD
Xr57Be6A3WNGRhYl0scfZn5QK2lGxDxVJ9ZriXp8E9px2cwwF6CRoTBCA2rVTlTyJfLG1NqChjPi
sSno+u8KIARF8x5jvMOByQqYCa647XafuvqXLgn3whE4vlH9K/Ksnd8F1nwBMUxT1hWc1Lnte8AL
xcECxtFB4w7qc/OM/ONeHRWnuqGvuCOZb0uRmetdL2z0c/BhLgyC0titz6MqgoEyoqIG8oAS2LZy
1txLj8GjhraOvygMjRUvC3zvDTATw9qAWKEJpiGGthy7lOA6VkPAlbeVHdoK8X2IPbQcy3rRQKtp
AEk5bYitiGABSVBOV5kbQLiHaFMxYJd7qDfFeNt8Ddhz26WdV+9KC6wW8C1lg2bsnAt4VOKqNHTf
8TJUpBHk60nBJVKrOvDEXcwp+iBfChR4oJtsVnOqxyqlDbR26/YoWAu5qgPg9p5DsU7yXVs0KQOR
FFcOI0qAqOxSuxX6GsAmM2LtAY0wyJKQf6hjNIGhOuAYjLgxvhYPVo+AkGG2N0BLWG0aQguVLDPo
RpQGfQXG5vJnbXi32i4BO/ygm9NFxyzA0LBQYiNBw7ZdCok6AGy4nl4gNZ+xafrcNjeUnueDbONz
gPCKFdb1jzakDjhnsF4hPebIi8GPgsPBE6JJ1rRFowdf3UbPemaAFYv92Uli8McjfO100EEKXOFZ
4kFseQIXyoPH1wZ69Ct7SxUyheDI18rTKnkAwgVRWzRkeKhug0kAAMy+EQ8LbtolnvxSJTPGu7ww
QG7FSND+8lQR8xagNdgzs24G7osdNoPiBNCF2+DxDUDmC8y2nSAHV8CTGLEiJcPxaK8WY0zLb2Gs
WbMCAM5VqE6rTTKAgJiDeDfaBpk6C95R0GjjC9FXBwAuQLX2kmM7TFk28moa57VEX3ARG1gjHbjI
dJ93LXGcZm9MTlA72OlXv10LUEhoeMEmQPzhqJAneDopUV/IgCnmaVOGQ+3aUS0M38aDtdDSL1J/
loskLn4zho8KrUE7dEIGLFbl76PRBsYGnU4M1OSG6fKxNDYygP5UABbW0BO1bZ44zAIPr9TCWWg+
Z1YGMVFQPddEgqkHZSK4C4rMQrowMHAZgVM1LET+xMzbwVzBxd8GexaegK9gali/I9zDigsW5K6C
g8bJncMIcqBTDqGJ45gGngBo/Y+9M9uRGzn3/KsYfc8+ZDAYJA+OfZF7Zu2rlhuiJJW478H1beZZ
5sXml1K3XUqVVbbnaoABGi0IqapIksGIL/7bN9ob1pAmq5aVK57zLK93YVbc+nNqbnwVbq0cnBlr
61PoG7d66J96ybTI6bC9Lokuusxyo9gZs9BrBejX5pRjfVJRLYl9a7FR+V6/QfSerSaO0alloGF3
J+p7OpAvopjdo224ki53/JVqRInQs8uWBfKioDFug7KjCqjFl1ybnIq75qvs5Kepg2eYjOajZ1ac
6ubwXGQW23+jTMQViND8cL4eI+vKc6PLtDTf68bf1W17N0gg2x6wbsxKOEXIeqfyjjI8f+uKCrtY
W3yxSkAhAgQ4ZQedWBNcfVW2vViGPIdlH5cH0ic4pQ2NsdAuqsBJxWekDpwnYjw4tYsGnr4Zy6l3
LjBrHIVznB5FqMMtr2e80pYbLIWTTwt3hG5XZXFV54NYhN58qRP1CXpq4rAvzmsN9xnp4tYZqmZl
2gxSWwjx8/mp8sV7b452ZR4Fi9aobos+fwApg8Ct/IVXlLsiGD6ZfvDZrct14QvobqRBfowFcyju
HFVcqHoADI2vhqC9q2P9VHMErULnfTPIq7h3LosW5aGV3wdOea8j55CoQK41ovMkQfWF3uwi1DUa
2OMe3YTTMpIJ75PdbO0JoAzD5NpyIJWzJLuJeoRSdewuwyJBKaKfZARAZnnp1piqs4GOp4if0Vy7
Qt7XXnuUVrj+wnGjG9nm63RUO9G0l6khd1Oe7fRgsK8OJfiU4SiIDOsxjcKdO1rPfdpO+7wbcvi+
8BhnGLGPJumd6vIrqVwOoQGVeO2kwO5h/FQYFb2ZZKIgIGSBUK+6JcEng32eG5Q+43U19GBmNNgM
2sumpabwmv5qKmSyTPLsYew6RKtIiL26+eyp7FLi0cBNdFsWxTUODM79qIUKMgWtgele1+5KKvNh
AIpazQ1rXBbPvOujdSXTWB/SJAs2o2HUHEaG80pLfnFVbetiToMlMB2EVxtzmuza86yxQHvz7GA6
4U1n+tddx+og+vqrmXdyRWtNe91I9XmghQzquzF8TGIQ92U9e+q2CAF0PFk9NO0Y3iUc9K5D0yzU
Wpf9vDWLgAPjBGL5TvquA55QQ04I29QX86CSck9ULQ025KhuSKQY7+OeEqhKEnyVlTmvppIKmWMT
4SUOREDuTR9MFYu9FebedRf74twYbPTZvpdGK8Mt/Meq8ZvxnZuS9XM8nBtVDQWTmMivF3FfZ3LH
4uDGn4QKO/qGFY3jr6MooUci3UuZG6zlhTWZwS4LChMCruIQhKDGTj7VeZxDDsxxddZm2bgn2MXf
yIoVcQzAUAe7UFeDHyB5yofu3RTBETRRAmFhedHG4NC1aiMWhMCwzXvT6NP7ISyrPVNhXnbCyg79
NDnrKhn9bUTwzs5zmhlPyRSxopbTMqk9iiUELNNZ1Tj9qupawotcer7vEPelOx+Ibl01GXnN6gi6
ebm58/3aY2cT9XayZbUxZ3O8ZS6A/Lt+v6uCGSwrGaO1Y0feTQ95wDsEuu0nmVyLSQXIYfWj7DJg
wimOVthPOBzQXwAXjbGvVRmsMvXZCaONk0O64/DI0Fl3iQRdk/LZHfIPdknK4ohSOEzBRdrzOqBO
m+vqQsHrdxn5Zpk9fA4Dea2t5Ebm5p0XzERCFXQ7zIvUROPeHQyiHiiZU0VwJ6Bw3lED67qgiJQO
Ok2+Xq2KT70VPvuh+lC041cr9btl4vTECWFWsRYqtVEEkgXqJu9HPKqw3e3gVDdRHEtifF3dFfug
Qa0NXGOmz3jOTbWXpoyweTTNFPprpykHUhvbY4E5mqluDkDXlLTdgNhLZHkaXRqzE5TXSagCjstB
G7jlvV0pjthlZwzyUKSeS12LkJzO4zrK27VXD9LbNqY7i03Ukr5/WeeF36F3kD67jucAW3pDaOQd
UFNU+duUXtQTv9rCpxCICt7ej3oULMIt1fM8UCRvs7b21M6puuOWpYXRwqMUfYb8pMz61TDFCLL5
13BPQdiWbO1lPvbbPAqHYJ9G6VAvS6NU4ZmYu/wiVl4RXfjeNFt3dihdgaEmoG4qyRyEsIllWuxN
pwwGdD8VKqnY6udhHfdTFpzbQvZ0ZuiNebj1UgkamDgN62Sdabvc2G1ayf3ARVC82WHs3EautmBi
ksmatnHXDO7XMqrBLhM8WTgtCm11+9ImNnSZ2H7LJHJAXDdtWKn8fEryhpDtZLKzNd17en/Tt4VF
mawGVa1DDeJFdW3YzfvYGYrmTNhBhpMmNcIoQNrdIgsIzC4bN4VpB/WStNMO+ghEicXCbvx2LWWd
ugd7LJr8rMxtnGcF2203mm3J++X3w7msFWtIS18TC42KByA4B60kpSjviwrxSooEYHZyWR2I556C
VcJ5CD7WM9PE31VqaOZr3tgx5gx4jO10awXyPtu5staBa+MxmNLW4exjG5a3tSirzGVYpv6XDkgd
mDCCoVpoFqNxl3Lgb1BiR6EDt9P66Wpqk7FdRWlxRO0qa3j0qMwXoVk1cp023fApcGUlTGr21ivv
zBCL3G2X+Ka+D1qCvm+sxgZnojFTXX/xej1yqmLfqnZRi99o3+cdaoR04iizcrOqyHl7y1GvoiFC
xN5P5Yw8oWhcw+JEMU1qP7iNHhBdRtVRVlzgPSRUoLXXJRkr5o0YixHReSlarlNYHHnnvJ4z2FxZ
uhudA32dNU4mq5UUPbefr+akD3Xh5fdtW0bF3h0nUe9Kp0rave6rxDuPZ4O1UUFzFndFLww4pFxO
wFd+JIxdWACUbb1Ctsk69fwSunywZHcdlF7lnpWVBHYI05z/l1VTmLdl0jT0Lg2IP122Qdb6h5S5
46y1G0JBQK50+OfdTObGwmzd0PpouB3U6LHdRrN1Ulk/ORJNplZpqVf1WM2Id8D8nA+B9sTYLILa
mbt7ORtEhAkJwzlr2yGMySvN+myYj6xhEIuyfZ9knRyurNILLgfLHq+KwTcnxEyeDjdDG2r7wXAg
ftZhYebNeZ4HOZjZUA4f2iEfHPTmmXKhKlO4dgfHXEifhlHRi6mvRYjaO9CN2rpJGaEqsSS9Yf0Z
wtATiYCnqIc5RlcZ2o+tGU5XY+cEj+lMvboVQ1N6O3NO47s2T+L+0pqOePaEydFYlHWQkFBssCwu
u+MLRhq/UubaEZOTPeDNnFEEZlmHx4L+qd4+oMfDxkk6h5zA2CzvsME6QPKuw6UIaiB7FTtZ+Cko
28ZaWo1pOivgnMm7ILa+fIxx7znnVRdb4Xtp5KPaUH4PADX4U/tlWcZVvWc5olvwWEmUbr5fWOmD
HBpUOHWZYF8087JBusH8T9dj3vvBemyDSpyFSezUW6fUtVz3vVF+8PuCvXGcaze58PvKJpGswgmw
HGKY1bF3ODwVbcpu4vlVCikayiI4lIUlUV5Y9mxyyB7jeh2Yfooywg7mbDeWnMeQVScKFr+Skbcc
aglGlbejxdG0G7Nhk3lWUK9kXKbj+2bMbH9hBx42hhT/JshFUBIuFThJmOw6q8nwoyccIHY6KM7q
1hi2VVIMuxChvN6GadIaG0M2pbPJA0uFIEohyCxwUZvGB4xrSbRzxqSsYPcLaLJ2lG1LvUPxhUS0
NcddbrWcXa3CjptbGTMIS0CTgBlZ6RA9UNc5+MusnspnXQRzQK6fa4Ntdi0V85kbjbiB2SGNbNfM
KXq0qM+NbjMGU2McisIOPTQMuaRVQzzG8UOQNDSrd+BaWsxBEJxoRApXXNmRVX2cSva2i9wfwi9t
37J74+OsL2Ydle/byEQakITaux9LL3TXU9JmPhZJD/8sAoyBk2JCgF1+QH+CMM8k4Ti+AP3NS700
/aOzQ9fAsQ+zn4Ikizh3UvhFp2l4oZj6xMV47M5mXyHpULOwUWsP1WQ9hMk0NXuqTuGuvMYr7b3v
BVmyjtKoG8tLSNYobxZWas3DXrd1NG3h6l291xP5uqvEGQcF8uX18uBzP+E6OGtGhzSrwnrnszgQ
nNSURf0Aruip87GQnbmaxgBfcugGnCNbI0b2nkf98NVlUnLIEgLHWVjOOSrXTKCOyQQZ+NOYmxsT
9mtjpzEgDkZlRHZytPv6BqgOls0mCateaiM1UyizyQFCHU2dbMjKC7+Y7iTFWSni0YCxcnHWDMHo
d3dtkWcO75wdu5tpcMoBtVDXRtfVyJxeh9Ie7yBA7HWbz+YZ0bPFyo44G5ITDU9b6wqNlDJD61G6
9Wxj+PC9GIuDRgvY38oky7CWjf7UHMfs/FtDCanflzqL5GqqdUnc0ujSAVqkvC9bViL53ue+HjX6
Iaxe4TgG2rDetfBOpqn11BpTGGw7ZsmTPY86uA0cDQSf22WBFyFOoaWkERTltZ3F8AvMzgKer8uj
KNNUyGp+K6XupywGJU3b8okYcCg7f2q+NgaGX0ovJl+AfnIgx+0yWVW4JxbFo9xQU1AnXRjfB/2v
z+N/h8/l9ffQivZv/8PfP5cVLF8Y6ZO//u2qei7udPP8rC+eqv85/ujf/+nffvwrP/nHb1496acf
/rIudKynm+65mW6f2y7T38bkOxz/5b/64V+ev/2W+6l6/utvT1/yGENwq5v4s/7tj4/2X/76mzCd
Y57sf70c4Y+PL59yfvLiSZd/2TbgmOVfvpR/ueuyV378+anVf/3NcMzfffo7+7w+ynaV7xCIMjx/
/8j73UKXQ9iDpWw6ZPo8sKJsdMSPWe7xMzJUfBJNoRhdUinasvv2mZC/my5GcjIpHFextYnf/vyq
PzyQfzygvxRdfl3GhW7/+tv3rjUv0kYkv8hXDg1YpLCAS/2TgCd/HH2gG6tfFZ2ty/XsKz1/mkLD
T2816rFSrvopxGahE+2EOJXKEOolS8cpP5AeEdWHcm4Mxe5YRdgv0tCAkPFSuzWuKejb6NMkYDSe
hNML52PXExC3jB2zqoi/Dg0TM2PGSmpdy3Q6suZemdfjxxL9nV7LMgA+o3Vl66zTKe0SwjBItl6C
GA752h44slx3Odvxljh+K8cS1ePni2wr7AC6XFWej+wj/lmaqcG/99jtxLmdktmGfKGAuDL9Okrz
pel5lfUubZsBm0Bvln1wRsms3A9WXxmoimMdA2WqqsrWSW5zCPGa2ODYUMvQpTyK2o8h5C4kC+TC
wxBETr/xMnKKlnQl8aGdirnZ+FXiZNdxk/bjtdtLNOlhG9bjzswVQRpjXnRALUTmdIu64ePNZDfq
mEWqNYrhHnTWXzU5jbTWVpKHcheLzM4eSy8u/TOiGVuxSX0h4kdlTXO+n9MImsUksD28TtowyVBF
eFj/N63sM4EHx2OP8dwYl4sH+lnDeVsUrkPRTfpGFhn7gzfqmeHDMO2WOCJihS4tyxC3ZFWV7Ger
qIPtkDbCPNRqRLwQptVQbihIOMDIfOCxhWbd+cuhrzlIlHlMmZjObuMfBs+zlzJwQAHMmlXbTPgy
6eyUxY1Mo16tTQqaeAn0Ms27MJ8b766MgVBvhjAaVL+iGaoPCxRZHdAt+TUm6JAP6J+rCIR7ULNn
3k5gUfNll+RGtqfKre+mstTFvuqKRD/YhtbFBhhp5nvIhjs/1IOLdH6cfWRnVCT+p6knYGhpKkOi
jXdBHTkokOy7ccYgcVcOkTqIf50BYTh5KGNwFbrQNIfcy33MvF2UJNDXbdrcR2NpDIcCcyeKnLrO
BUINM7oIM4mf100wyRVFkecFTk9Dvzd1G1+JKhbO0pBafI5QnrlLumpVXxMd1GiYzdyGC/NHCsfI
ql2c6EYyA4PnZMRs1eBxshdDjmOeOybnC/BEL1t38ZhN+0nbHnGMHFqfk2JmfsS0zpGX/VAEKPhj
mIZVqGfH22dphBNTVr4h1spGZ9rXXhmvZzSV83MteVx3Fa7VgZAAClFY4CIYL0uX27essxwVBVbB
2NjEedPf6nAYhn2n2Ivp1uwb+IEDDRxrNDEG/SZWqPi8wdLId5vErJYdcB6iEYD0/Howao3/3Iwh
E8I88T81xRgwV2xd9NVjGAd1e15VyLltw5jW0jzycO1xvnrZPMw7lcaZRSiBGEwIU9NWRQ8/qFHC
V4UbShjFY1RCUyITXCRdKNpVOboyoLNGmLptu9ZxkTwPIwDQapBj1K3AUOgdQO2q9FKWNbY5jqUN
Bp+yz/xVa5hFuKSeIrIbIhfzSu7wBTZ21g/uNptjGa5tkdTOdV94Lmf6sMNjyxmqJqW8iOzovJoJ
5F6x/8NHFAIgobeI2lhi8sQs4xXoApioATdSIOWjJDKcDkGNL/sQdFCHmBsH4xhk4tT+17wRIHS+
hV4DkXkopjPhV337MOV1mh3cKuvcRWzoIdhODeeTvUlPLNQkLTKCMajwkAlVKr2OrAyTdeYMRrsT
NnIPjvqRIgzCbSzOCtPRwMMyOCzQGbT5lmKvcTmLIChHrW22RweYGdz33aDuxjif73slQvwJZQoX
EFYiDe6g677YaqouOopmBDFEPzjLIrHg4YQFrLSe9NiNqyGUTGqvy9wczUOO6CgMtGHv5iYrjDMl
C3QtmXBnNJMp68TSN4gYWliBOTzYbdFLIIsxche1NDuMkIkfjpva021PpgUV8zUFvofhdzCG7pET
bk2UNziFPDMN8DyUuX5DoK8N8H478A1Rwc5BjAWCiK5sF9vzVNyXhQ7DlfCMaEKYrtsJPYiWzZIO
IQOmJElT6oeoyQv9UDcW1qqhNZwcu4zVDZdRi3bmkJHUZJ+J0Rnnc63t8R09SzB6tdqV4cZ1p+6+
aGQXAi+ko0Ao7s1iOXoqDnZFpSZzWXURoTiuUawnpzoM4wDjncuZiZWjtEWDkZUT3ZWCrrCWKnXi
4WATfUvqJt3foguzqNFvDk1V9usG2tjdoLUxv1hSzSiX7d6T11YQpP6NqnqiOr1mUuHuWw31b5WK
FzH2pLb8qn+sC3+sL/+fKyg5fRMn98/rye9FKDXl5vnLc/P0QzX5/Wf/KCal+zuFIsgfmVw2yWwO
WWR/FJPS+13QPcvzYRhcGJsfiknnd8c0BaW/dEzi/l1q0D+LSUv9bjqm4xwr1GOXF37u3ykmj7/q
ZXSdNF2fVi72MShNWoJ+ZXz+ItFVTg07Xw7xMzYW5VRqqUFgUBZJdDb0/VAjy81999LKAbiS+rzu
/fXsYCe1LMKHKFSAay9KELoF8Myhh02KsSsVAzZ/z7tBf3VmCXvduYhHu/5zA6gJCY6PPky+AEsc
ZoGP3jMuRqcg8mFATh1wmlrNZrDFwH0JSvIo8uZhyKYzow3v/AhhZaNQjTsZO0V2Pcb99UBghgsf
gSBw2w/z3ifHJk8wy3XqJkGJMwGiF9r+SmrCV599KjPVYQLjxIdZb+WYPDWxuQPyORi++YHq40oE
01IUuVog54AonfhwPC9tc5dG/hbN+l3gIzPICnV7zD4gPekc4B1aMOkvzMhfZXreex0JXVabzYva
6HYOImp9zHSo9U3QgiFpeqBAIdEL+z6fy9sgTc4K3SsUkgFrUnQxGTGyI+cLW+zZFKFkb2EhF2ZA
qlmcX80zSWsA/nRk3QqhH2g9sW387EOZqb2ZNrsmbi61DVk428G7MIs3o60OeU1uElpTx7AQiWK0
VclOK2/D5XnqPn0qk3onFEZO0e9HvD122q4J66MJYEEECxFlbRUTBzA8At7uZtIB+nHeV9V0CMuJ
Nnr1pvarK7OFuIOspAabLlRqPLP6fiAgDt9ASfZbsQkJUXNFeWflMX69+l2YIEv16wutNBq3+jCq
nNggVDQgk3sjKW7NrrufhXvrmfmqlP227g204sV2NtXaaNEIxGm3gQ560Hq69OJhU7u4Kv1ZY5+3
b9g/tmAvxAA25OFWyPOiFhYtAogkjW5hC4KEvOYsLMhsjEhV0u5jgo9iDATmsAmPJHSC01xCdqxr
IyJMR5w5qnvs0dw03by1gnnXFuPaTlN0Mg2+tHRrNrj8k4r8gIDIBnJD37mKoDmB0pV9bA3IlCD3
5k0jXo7wl8pfyzQ42Fpv01bfj0n3zg4za+9oJF4krR1qkW/MGtexrmc62/lovjmPEFPnVAJ22+5X
bUydMA7vG8M5s2vgnjRyl6YxPIKhk3UhgXMJEOuM2mLDcFKPP1BC6I9GTKW65Rxy5vlNum39+rPf
a6LHanImIhO4p61xSdoaftnm2Lgg0A6lPIDXZWdTiqm+vEOziqXTSz+1A1R0otUd1bi7yJssQ9SS
IPKKSFTLZzgdqkF/UeS2TaBIspGEUGRGd5dqNVLZmBd1Db/TOuHzmA7nZD49ebJeKcC70ay+tJZY
1837Fv1QpQOcavbWdBNocpw0svTJJXLds8RArUty4iaprG6lLBu+TOJyi1i3oIq9T01qnudz7tHe
sl5aCcq+htbMZYxENT6rSYMas2DJF1om1ogZdfbvst4+H4V9F+UkWE3ludNEG8vAUV84/N5surWi
9gMt7FZKlis1jeexdnZgqtsWFyBBl8+6nfGiuji3lIvVulYrIIJNFpRba0jQtZTLJm33yGP3XV9c
Fy1qp7aur/qOtAAyUWWUffKdZK2K4F0S9ptw0PUiMb1liUUgnrPzOOnR2+ScVH15UXroGpS1VQ5/
GiNhgpnFfZ+HyxIleN+I21F4n4ZcvVNjh5aiuM47zDF2VSPgc+Xaz2y1LqV1bvczmTQ8+1Edoa0K
myC0KnIiPzX9C9jz2V41xNG4bn7hzJX8Hq35/wuL39jQTcdli/3ntcX1U/NU/O//9RKg+vtP/VlV
eL+bwpMc8h3fYgXxAID+hKjk7+oYF+zSjvKIUNl89CdEJcTvDj/BTAdWtAXQ4j+qCqF+hz30QK+O
8fg+7cn+jaLiJICVYsbkSwnawvhCAoUdS44XJQU8vG1UFqEpE9DDVOhN25OGZHwvP38AKl/iYD+P
4isQN4/KRUhci8cA4BejACXYdgeIsGoSYEPgV2cBf+ls88l5I0v4tZFcE3WKtC1anp52+UQTMaaR
yOOVTeBhVo5Ejrwj6u7FU/4D5nt5OdZPo9CY8hiTbdIRyVMk8P54PSMp2Wk9h/Fq3Fgb1R/T6cCy
rvXaXMVi6UVbJOTVEljprcaBrw0sHEEDH48euZwQfhw41Ik3eo0frWSKw01v0RrPb/V+OIGyJfAb
U4tmfpYtLTpVnjwslNuDbFUUr6zcRLD5LNRbt+8k7/n7CL6imhZKKKrqH68C5VShXIMRInupxL29
Obazyc6M8suwKv+FhrTHu/IShP12RS/GO8lSb+rWScfj42qPyuSeKIAEnwm0pifmN2b6z0O5lunY
QJLcRfRSJ5fWBXRpC2USr7LkHBQSGW20pCCLxLD49Rw8Bhb/eE0M5EOTsnpYzPjTmWCbtWvHGdfk
T+tZ5zWBmRmmf/SQi1nl06oolr8e8ee55zId7OPEdx3hq5N54Wexkzb4JJFUmzSgV4DWyHHLufXf
GMh67SZynDoi+ySLC+fkJlrWqOVgkVohbqblcXYEH+KH6oxYmusPGV24dsFt9v7fvzgapSsOV/xH
LvOPU3KwjBpEiRXKSoOzSYjbDv2SVQ53vx7mtaf2cpiTp9ZWZkFCLzN/CPqDiPSSF/Gq9eNrzLJ7
GTrfd+d/uu6+diOVsF3LZiWU4GM/XlUuZaTjjkkykkPiqmfKfFC5YIF88o1n9vOiQV48yki63dHT
1DdPHtkoLBjI6riP6I1pfTl2APv1nXtjgNPW4L7MZ79RvMO4EzDq0Aax/vjrEazXHg68DxshFBBi
qZMJDtaGb31i2qmPxh3notv6Jj74lzO5rsv43qSsv8wOxqo9M2/fGPn4m09f5mO7Y8+2KAeUaf/4
nLy+QVQ5cHEIrMjGu8MoM2DbXJike+7Hi5Cwljdu5ysvszCFoPGCyz7mOsfb/WJHhrTq7cpjn/SF
f69J5tHNcNX5U/7GvHh1HBseTroW7JdzsvRS3rcuglg2k46sAokaXM0bPxjfuJxXJjpF0t+HUScb
cpx3JA+UEEoWfnxHtTeFeK7Ny3B8o0XG6+PwgOhrQ9kkTqZ5UVYu7k1eKFqS7VNMgYEVfe78TC56
u35ryluvzHnBVOTdZSk00Xz++JDYf+s0nriq4CMa2sUS3TvH1JW5ra/0c7KV25xIk19PxZMLdHlC
LLrHvZIO3I4rT9bBJBdtlNVeskqrz/Cji7hu171LI8TYW/3fjXSyNlm9abt5K4gCwd46Fag66CUH
0j57/hvXdFqu/XRRxxf/xWQHmK6GxCa42yvEwS6JnptHBJZVPyBzwwRI8G3YnSHGdK99gxgm2aDO
r7RjE+PoBWsXXdkNIiXCWlGcbX59G06eMcw16CFrtKCvpgDcO3n1ky4I0S+02EObpwB7VkSGx38y
gm/5YIam/VPzE0s17WDOJD6UaMcKohS9t/pnv3oN9Kih36kN5346aQgCKbs2N1m+rPEYwlybd7++
hJ9m5fEmvRjgZK74cTQmdYuFq9bBxi7mR0luv6DXvRb+G2/469eijp1cju1Ov9UmL+YKhmak44g2
Vz0Z3SMectwqv76YkyXx2xO3oTE5Kh7rDfe4GbwYYU5mK5C4LlemhSs+R1LZWhPhF7F3/euBXrtr
9nF558DAOKePBftMmh5lqoBo/Y09nwXB56zKLtCvvLHIn2yc367oWF3gjGS1ogX3j1ek6ywYaIfH
DLMxaaBRxP2E1z2IRhLF1JVnJbe/vrLTrfr7iJYNuA707khxskzRwgf8ORsIBlz0K8iY8BHUdE2X
KRKwrFsCAaaF2uSbYkR281YzodPWRT8NfjIblRd1flwwOPEsn6f1sV/8lCz04tgp6Yj5bH99sa/N
F8mbC/eujnKW44x9MV9818eunDBfuuwuNdxDNwbbEWTq16O8NllejnJyR203VmZtclEJHvqB1LDK
INOFtLUW+devh3rtFXs51Mn9Y7pEcqoYKrKKd1DZF6hS3joo/7zms2TQ8l6BvfimSx+NH+9a1pCt
ohorXrl33o29ydfYbfsd2YYrqOxtfc8Cv3zrSb16YS77puD1VuZpkzUjt6CJcCCwTM35Y9xV5LLY
bvnGCvX6/OOq2KVZcZ3TjqFdNWbKhmBfaabEIt7Bx6/sm/jeWSbrYFm/sXuK4w70ojj9Pt1fDHey
XkllYJEzGU4QlrIgpkoSUSgILlqoJxJYzyYcqwf9SEag2Jjn/hYbu7U89vEikPs/WDq5s8Jl3XQs
W530Xat1mvpuECWrHndnGqFzPoatlebq1xP0tPD6dskvxzm5ZHxsWDsUrxymakuuqz0x9jvrFiB5
+EzuuHneLFnsPv161NfeQHYF6mQQMp+ubz/OWBy/c68iXosuVgtA5YBDvIuoMRkPvx7otWn6YqBv
fYdfLCjIqo28mrk6zQpNQjx5VaoaujcWlG/T8HTe8JBoTU59Q3eqk6qrdcfMnGt20vSx2hO4vWw2
tNRAXU6zjr21U3tiU671JfMGb76xzVfx5q3z75vf4aRep43oVGNoTVYGxvhuWdc91ue4VORmKrdr
CQHzqmKFePOLEGF+LpELXM69jZg+U7jDLBL8LBQTT8PsuehKZXutCkJtOyiWrexzALJCBtCbKF1w
TyDLfmPtP+23/H0mvriJJ5PCdnQ6qJGb2Ky6r9V++jifRatiNyLypW3Kv9B0XRyPSv/8sdH/6cdp
OMjUwQvMiNaduiBUud+QiYEVelGs0o/Gsl/iivciEl3hufJVcii21ht1y6vz8+/XTIvAH7+BNJCK
1MTnryoCCpr6s36rxjvetF9d4snrPXfJpKaIAUiX3eaHftesq0vxZv/Lb5jEr8Y5qe3NwhJqahmH
kJzHbptv0aav3QMJTOu3zm2vFQn/eNmI7/nxnqUpjTaTlrBmjeJMBj6VMe0msIj/eul4de9xBNU4
dZcpvdPjijbL2s1Dddx7mvPh0T0bz/SCTgxfhyu22jfW4Vcv6sVgJxdlFuVcFxNpkeQObQwIUHe+
t0X1xgZ3XAN+ekoCvBHIW8K1nEw3DAJNNmLiWNmteKLz95JYxk1MYEtZEuRiiH2Dgfo/uo3/GPNk
Bgax2WGQZMx2PazVMkOsthcfSAVe80pVmyl4o0J/fR0RlOaUy3BRpx0wZ9pMeaWvjwMi11hZpAws
ibdcHvujJukivnuLiHn1Jf7HgEci7WXVWsSxUeXH2KPBv2uqdKGa/0PadS3HrSvbL2IVc3hlnBlp
JFnBlv3CsmQbzDl//V3QPtfmQDzE2fKbq6asZgONRqPDWryWe7pG7/ftt0oGs29qHqFxMYWE8hdm
7Q5o9TvID73bHulNonNiVjYn/Y8jXunD7NiQVskIlEvqiBdf/1w74V3sYdDW1m8xhGx3QXxLbnkH
YDOK1VZSGQ+SJ3jA5S1dRWdwVadwkecnP4GJa+sSUoO5nwUlmn9njrlsH7w/S8scPLAgdVZVG7Gr
dmAUamaAUQBOpevDM+cc8KyEfsgqFEljtJ0KZZ24yXV3nR9AqeZi8PEI2hYg+VMmWB77J08g8/bQ
40zuAKuIyA6worJ5HqvbfZV4S8dEPUOYZtYsQEDSj0cpIkGLbu4y5vn7zStsZRhMYKPVQ9X0DRZO
DSiLaXfQAtXnUzhvLpeCp6eKqhaKxMz+KArwfGpgYLpZ1QJzJ3mM0TGyv2DbJ2slg9kSkYzIKAHH
yE2OdeQAOBZIzpCofQHdcWbYWrB440MH0/c/8l7TkLESRXTWoejDnC5VL6W6Sql2KmA5IA7g2Rzl
6Ha/c1IrEcxJQn8pkJpq+F3aE3ZCugeg+nb9rTvUQKxxAEF3aj6Jh8zRjn3OWdjNe20lmtk7oR+N
kBDcnmnWgh1HAy5SFGI2dKxn8SofZOtX2RNyjenX5GVf6y2rQTEICWsZeX+MQ1+eavSA66NSQ7JC
7qqFcslY3r6EzQTQWgRjNFUvox8bBVAU0rzpWT8pLrLkrgT0jABteY8KTgPAQ0ApCUjjDzjHtWjm
hJdLpYhiDu26MTmoxDzJcfcL5Jv3+ypuLSKWzkQPHFKRAL26XEQTE4a9QbmdFXBIDImTg7/wAxJk
2cB4BfKdaEW+lFAnqhGGGHF0Y0D2DO1dyHu90H1mjR9ltN8CGCc1LmkL/L0Fz3U0xkeAqQKeCLqT
TI4ePDHMG0mfc2MxQoiR9SsxvcEsNB53BUcINagdXdiWD7TZN4VRiODPanLLJgmIgARBQ2Me6GeE
jHMvcjRi2ey1OdTNUMXe5/lPsP4C/O2oRB94Za02R5Mvdz+XJytFLzTK+ZPpRt3y2Ir1l78yMDqe
t77dJ8sqzSjHmmGszQHbBWkf9wVsvu+RKdHRCfOW5mZiwFyVCWYSoAQGipzmiN43ELsBKdo1r1XA
W3o0y0fc9BEUuU5+C3xl8xsQdfY/Qtq6iw31bWgQA8bvaqmLgNhaGYoEGE4B9UU9moFA53kdAtX6
2sCzLwDw2bV+mA+K/aFk9Fo4NaVVBFUoug4YLRg/6Gl9jGR6w0HEzIgz+5IngpLa5Si76ZaQdUeH
lQZVLWbF20UG1EYM/l1MvH0G1RcitlfM6h/bY2M3WOuM42158hgzHaZEKEUZ8mTQV4NqSgOC/l+q
xJipLuaYYYzhB4GQ9/YYo5TGyet8lx9Ft741lUObgZWHc/42k4zGaiWp5qudA596iTQLNAMeAPKp
BOiiN30A1vDrrMWs9kkIMg/8Of6+trz1ZOylBCRuXvVS4iqxiFZrBfg8N/sSNt+aa8WYu1koMqVX
EwVbFqggtnAAAPACAjh7OWloGrebgBfHcZeSuclwV6aqokMiAGh9ExA5aNnAeMIR5HAB8i1I8rhF
wNNz00mv9o+53cqINEsvyjCb8Alcn7oJmBberbPpWlYymKsNk1N1XKOfDGE+7YMaDhjsDf6HBaQm
/u52+y0HAy2Xtthp5aJKChZwdKLHCVn+IHHDIwmsM1h2wRt1iIK/MhKNzboQo48sa8bdgOwinAho
mfCCj9wYGNNX0aE7A5/xcV/ktuXDH+roDVXQd3upo5QKANqgt1GKrvoFuPiYp/zQ4fojgjEJY2qA
wFdDhDqChlUIz32jc14UPC0Yi2jmoYpHBf6+N0CXIZ9zpLL312nbrn8rwfbSCKU5m3Gf4vg24G0A
0YSk2cKYc5aKrvZ7i/sjhblHOpOoGK2GFGB+HtN2uCn7BU0WulOqqVdG6tO+UjxxzDUiFlMXJwZ2
RgQmWCS9dvMR6FfA89Xk6i/Xj7lO5ERo/ol6TaGxRSCTGvKjWUWcIg5PIWonq9sjrWYMwGdYvxnk
ZmPzFGNmlkxAkFbBgT4d91ePY3RsMVVSC71ICW5IFUPJUv9LBqHm30lg7oysMFRDoSdnGC0XTU92
Ama6vxNBV3S1YnkdTWg+g4gMc74IHAG2yNkT3slhjv/c9Sh7t1Xilik4Es3XcZCDcfi5r8a2EDT/
ok1RQwcf/X2lRg8QR0wuwAEoUeZWmQ5e+eamMoH1sC9nM/eIXkRNMdFEIursA9SQo3qOR0QK2nyj
AanAiTC/A1gTwVEftUBRvjY2xtpdXkS7aWsrsYxjAE1PJGkA83etBjhAJhCZzIXjezZTTmvVGG9Q
JQ2JJAuHRw2G61Y8i44CSH4UTA6GF92AzrYRD33uCCd+UYinHuMdRIKxdEDvJ6BC7J6lNnfDvPi8
v3ObFrJaQcY1dFOkz3qNwMQwXormdiwTd7L+UgZjhU2j4D0/0sOUYeWq7xSWDUwDzr4mm05upQnj
FSIAOArAYMQ+ASQzwKR3+9CbBQbjww6Y8cAbJa42GKO7L/XNst/dTSuxjKcAvuJoTGhuRwAbBogT
AnK0AvqU5GVxeTvFOAy1kGs0mdKXB4bjrFpyMdFuV1bCU4iemT2FmKChIFKldDnOVHhuUHoX7jET
OjnAzfbmQ1pypFHzYoWhxIRqpIUeGAz9XDqohKAVdzat2MXYPh6Jcau5llponDw73fp3UhRL09Ew
baDPh4lYqxo3+kL7lYxZd4B14xeydqgn/UFsCs7FsbVLpoqo0QAeMdqtmCMLNHTZQmMsRIH0HqQU
9RVgNTkmRz3OO3U0zEhpOiRZbAAeIuJpxQGLRmonPgACC5WlCASUeIEmHoo83r68zdXT0UBjoDMb
Iw+MSnNRVMusoK40x8Kp1zQgVhTZtV7nt1K+fCSgBEDTb2HUYNY3Vh5i6hEUPSgFTreSFB2LiRIo
NyGngX/T8ACAiAYs3UROnzG8MVsysYmxT339inDFVlWOzW0awkoAc20IiQnkfipgqb4CWsfJixwo
hz/3t2ZTCwNTCDhBMAiFcT4KhtYbcUZmuwBDKynIXU7aX/sitvSg02N40YnYF/aEAt4RPIAi/Ns4
AN4PneUD6It16WVfCnVerEkDGAmNu5jEU9DSdLntGgDgG6C54iIvFKfKbmcgAVbARDTVHzhCgG/Z
F7epFJZNhGZ43LHtUxiJBuSOgLsuzAESrxYvWWiBqkk07vflvAVY7/T6I4htnzKMUZrUgqb7bOVV
fzLPmPLr/NFb3BGNTjTdAR7LKxHT3DYogj+3ANcGmLub+pbL62/i6EynRNcni3SjCPQ/xIKInr8Z
s3IWB7TexfVk7+u8GQtaK50Zyzd6vY3GGg3YrQfAmHvjH3WD2mleWheoLGCnfoie9oVuKqcCow2D
dCKQOVgfJcQp2r0nKAee5nmcCQouGQF/W87Z0S1niIsEJmq+oX8whgqgRLWYUxwHdIzacZx6i/TY
W8glg+piX6XN9pmVKLYrAqDzqlTkWMfRAW4FIurlCqM3aKZSvCrgtWBs6mVQZwhIE6who1cEYDDy
lmIpq8WLQjBTqfEnsxG/atb4maPY5mb9kcU+FtCmYIVAYKOHYnCHo5x6demkP6svjSf70ln6KeI+
A9EDr56/vaIrwcwRMOMUWHTjTC1T8QEH4OeDB4Ir521Bv7bcajW19HenfyWPOQlwPEtOGoRSgw8o
g8Wm4SEYRp6VX5kXP3wkx2gZBlqZEeMg0GEuAwxKA53JhGlOeno0dRAUdS+FwclEb+6diVBNNABd
iTrKpRepTKIQpASRGwH60GKcS7yN+/knx0Lop75buJUUaq2rKKCWgHPbSFi4Ge3DmT89d8j2HZDr
AXVZQEc7Eccn3fXson2H20m2dalaK+HMOibJ0okWuKLQW4tpH7CBhtwqwqZhrEQwsfxSZSH4ud7e
lEjVugvwPQIwbbnRoQlk5cBrDaKH9/1yAq4IfQsmwAkZ7ziFwFivFyyn1ITAY42cthncDqMdBiAn
QBtzqBYhtbVwPnD2cdta/ghmojmw4uUDGL6oCxNBGGtLrnJQOltw5CNQ/z+XXwFUnjk5J+25IVXV
VOBrIhalvSLMscvmKuusTMMxB0Gm2lOeZNGp+5Kn3YbPRF0L+Q6kGDAyo7LuJBOLwqohJzmSQ+YC
V86PHOmLrtjqg46uJNpxFVdu/sJZVbpdzHYCi0GyNLR/YySMzeoMGUGfY0/1QxkP3NStA/QShLCY
A63uE82OTjwDAk7ElkjMuyo0l4QNvTyQYZ7Kyhi/5fzlEwFtIYhqnOqg3WveBGxJu3OAGQjG3aC9
0kAd97iv8daG6kD/BIoVdtNgW/mXfMJYi4GnfZXck6k9hAAuQSQZ7EvZcDoqRkCQdoMDQ48Dc0oK
OVqMfADZaSoBqK5S5pOWmY7VSLKtZMWrmRHeLNSmXiuJzPFItIgkbQHARwPN4WMv2Evf+FW9cIZA
tuwU97qJ5yLejIAfu9y8Ph6jIjOQKVCXySnqwtGjVyUZQZPzgXYXLOFvSW/94iu/DdzVNq7ENANG
6mDHxk1dmUAXne39jdpw0BdSmHOnoWgDuCEBDjqZQUv9M55+7AvgLBg73A24xgLjQhBQdV8qEazB
wyOYRxygXfj7gniaMCaXWlFlqhUEFdqvtgDlBEAu9yVsGrWFcWoZ2RUKVXy592E4VINRw6gTYfKq
OHYAa2pHi3xFOcemr/vCNtVZCaPrutp+jPTjNbpAHZJ04rU6W8ZhsEyJo9Lm7qBXDFA5GIS12HH0
sSvIRGao1JAMUcAngIw6Knjme3DI7uuz9ZRREQ3/FsWsHvCSMoDxgnVDuR1c0St84YacNQ/kpG5j
ywdM3F9JR47MrUUEeAZgEeDCkE1nbCLvkhFgnJiqhj2MXg/dxIPsJT5S6YDZcuH2sgKjFNy6+JYz
Wsul37XavAbI8JqsgPfDekhvFhevtHN87tEhVx3MBymzl6f2BZRdHG23NnMtlVnhsZhNNU7gm0Zn
8Zs787z4qBdhkMkH9O0t8KaJox8El+eotvoOgDLwZ5UZUyW11Uo5Gjl+PwXSn9aNhSZ3WjI3DVu/
31eUt7rMBToiTKiBpJGBP0I5LSDR0kewL0eckGRbChwwem4QlrB5DStqUQSiE/mqBIBWMwFaWapl
3cnAaAQnyNpyLBQP/T+i2MxGUkhgYChRVsK78ZMpHar+1xQCt5CEjgL4vv3V22rawHb9kca4fJ20
QBmeIc18ml5N5NknQM6CHBsjRni+OZhAPeuRvy90czGxXpIuI87ClN3lgYj0JMnnBQdiGr6oKVL6
CaAfI95xp5cvE8yhoUFF/6mFuUmJfbX1SVe1VZuCjspvrhPQiLc20Wzrpf4GNlzEdAAS0O0OzCJg
0LWnn/EDL7aTNxzOxRfQ2G918JWcCH1fgoCxQ0NMjefc0/KifKnuIhxC3Z3QMV5i/AOoFZ7sDmcZ
JHP4d+WDyJ7j2DcW/OJD6FKtPsQaMG2+gMLBLSLD14H1nUaiE8KG//W+rsWYTDWgkzWiAiU8c2Nz
BMYu+VU00kESiu9/J4YxWQPFmnacsbGd0N00KjpjegXwMOVQ//yIIDz8LeAsoTWXcWUAkgQXVQJX
1supr+lRYLXdqyWFj/titibUgCWLwgaajCnkF2MnZp+bdTrjDSDODi11RT7Uqbz4B8AWgw9Uuy6E
MbZApLlpJtpkBForPVcPIXIaJfmAJaw0YjFygVY/ilGDh1Q5HUik2JV+Y428Fo+tAvJaFbYLsleH
YUZ3JO1eonM5rUM8ObGrF2QNpUB7m/Ajt1MBrEue19zw0ReS5csD1YMyBjwHWEQ1QAeAO5S3tHFK
8OpXA9aIzudnPGm0t9kZ7gW7dZjxChcxDAXoO3S5X8oGmuzQxANkh0+LP3vDsbq1bmINSQ4AZso2
5igw44sK5r6RboQTOACiBbCHt8uCftXKhcSgipH1SErdfPqmkCvw+R2XENO2XeTsC1Lxh1i3vRbE
HLooMaQczE5IqXQe+JgPhrBwboYtCXixoSSCKxaXOXMCVC3XolxDMJ3PylcQ51yj8Z93r25t0koG
Wxg1wFpdpDni27bLbGF5SaIGdDxf9peKJ4RxhL1aKaA6hCINJhRq25jH/hTnGUjuQfXH2f+tFC8Y
qX+vGpv7CYFKN6gmntQjgmd62MAzkCOsq48qwkjl675qnD3SmVi9siYUmwuoJig/RXCwhvP9vgDe
2tEPWNlzo1Z9E6L7xO2bDESd4SEBk3SK0ae/E8McmwK9SJ1kgd1SiRPM74F1qzDTIojChrNgm/rQ
FnRaHkcxmfFIJdgShwikLa6GJg23B1NpD848N83F132NtlwfytWg+aGFcgDNXS6cbPQikNEhqKpq
N+tHUL2Ce5zWNZC3rrQPxIoamkBkZMQRKSIBfykuj8wxzwbcJHIKK+ha9AjdNNyS0Ja56QpmZIAd
D0CPt0GnlTUUYBmED4BPJW37qkjArDFKTlva1rqtRTCXfBYLiy7TK1EDqnNo4SkWJg7pb0UQr5mo
y+zvEk8hZpfAhSNaSaqlbh1WdoPIHlDY+xK29UFgBKQMA0AgzMbEA9DoBwH9TeBLAS/zDzk2bJre
a5VvlfGBUViUBv8IY05r0UpxWYJDztWr8BxN2XcJbKpKKnBO69aqAToLo/XIb8tgh7g0NgIycxAy
halrpg9N1HggXnb3V23rmIK8AKgp9Ixi2P1SAiVmAfYIXqtEAUN9lt4LsmqTgoeQR42JvUTXYhhv
0IIlauotPFfNpYocoaUdnV2MbkjECxJaj0LpapRSjoVv64bkOX0iA8mYsTk0CTUy0fCUnJRrQX5q
qgwQHQZni7ZmDoGI91sK+zwGhzIhAn2w0ntIcjMMxZ4m4OV/zY/ge3QE13RivxkOFoB4OLI3FUSb
DnYOrwEEX5ebN81qPoNcC6mN8k5dHsNw8rKBV53emqYC6dkfKczejZLY9loU4XmDV2N6Ra7MTxao
jV1y0DDoUzqg3wbD9eDo6EvKURG56lQ75/mPrXEqDS9zsOkBtUkEnNKlruVo9HKnhTR99BZb2+15
6mxU00Bk2KoufbSGdu1X37rUG78A0bzlDTltHcb1FzBnfuiFPk8zfEHax6BHXHobhYSa48U2V3st
he75yvNLqSEQDaReQHcUbvvvFTiRncS0h6sMCL7B6IJHFcyVL+MBGTrgrVy/zbB4+05hKwmDOw6w
VIAgRx8dW0asMP5M1AQfkRzjg2TaIQr302OUOimyAxMAku1kOcXLa81JNal0Fxk/AcHALhZFVPXw
CZfaKyVQjUMFgrG6IBHxJTf1QMDjNPRkIW0ivCUMjfv2vLi6U39XvdgTMJ0Ve8BndYHtfWP6mdce
zUN+K7uqac92FiSHxmnOBff4bRjExccyByNqkUWNarz7Vb17ShLxi1iALGt/K3gyGLOv8kmapTZB
+rsFpINctCCjQjfPvpCtWPpCE8a0axSSZ1HHsqvB5EbghLLpoudH8KKfZi4CzhsK9d4uMzbemWmk
diLEIRN2NA6ab7yEd+nJxJwi3W75ODmzm/6Tov2EtvzSTV0wiSZO5yucLgeu6uzzbo7lYlnwLcU1
VV35EkGybpu2cMofeLkO3m7SGGZ1uBFvpQR086jnSsdMz+181Dn2sgXUpIPnFWVqdBRZ6BVkRIA/
EIPCSLMLh96jhYwFBDBAFBDtTjlqmOh2BuDRN0Et2g1qn4gwgS76syp9jklthGMX38GoOppaVjV0
XWlBRfNTzyiOnX4y85f0rASzm3naeARpSTYHuXbmQcJtZf0vxDPRbV62ktGZtBIadEdQ6b2ARAec
NJ7iICNxm+koVnJWfitrdiGSCTdkIK3LaYWk5lK3fhzfzOYN+NTsOAvtwQKLR/+DdJOPlAZ4qzvO
cm9EAmvZ7PMe2FVGqTZYbS3TbFVsf2Ttch23Bae+vLWpErUuTGih+scGHEtqkKY08AquG8pVV4hB
2UWFrWskofPuk91b3WHfkLY0W4tknOwsFGHR9NjIkkxuGTYoaea2CLzBfTFbBUAMs/xRjXG0aa6A
1nuhlDS/9AgFYFu6pn1jAjquUREwGze7V1EG5BnqlkdYi2U8byM3CHg6qIfHZvtJVIvuPpPznuPg
eVIYhzuVfW3OE5Qbo/xKnGvf5D33eRIYt9MAvxb8h9BjVJMfvRDfFQTEhPt7RP8Ge22s14pxKUvV
o/9ygJFHxXkSrqwCg2d+hCP2d2IY10EPkjREeKvgPN2n1b0q/wIjuKfOg7cviLdmjMMoBpCfgMY8
c432IFIC3UL/u31/B0weJiOQWDLcnlVlawU5CIb8ESUkUaHo4DK9ci7vmwxtUYaWYLVmo/Z6IMUP
SfwRF/BHBNsea4xGhn4X7HsTDX5Yj55Y1+64LBxN3psXrcGjURw8HcgssjkXUDmZICIG6XhBTHA0
RnidxiCYF/yOV8fZKBRQUWjcROF2411f6Xk3ahJExZ/Lz5Pb3hQ+LmxQ9Nkx2uWAihEM36ozD7N1
I9a5FMs4GwGtiIg/IDZrjsWj5LZAoZAf59nXTqgNcIGUqFe5PK+X4ujvq2gnV6ZIyC2IE9SfWfYc
y3dWwkEVeOtC3ZPB+J2qA2gnaLahUi9FtYcpumF02nyqpMOgtwKoa60JcaMogvu9mePe09NEdHpd
rnxk3qKDmeWSq5tp4lRgp30Qirrq7TaLSnC0YK6s1JfhG5h+iAdYBhVjbVXn1FU7PSfNvDhyOruA
DnMJGd1+km7MkFhBF0m6U6iGcIX0Q3QkoM72NEEDv/LYG7eTqlenokHnYDKkSUDyVPGKuGhOmiLX
AWII8BujEWa2S2keDmB8E+9izZw5MzEbXX70aYfEEmreJjDmGVeq6yWo1LIOGIq9U/6idCp9oH5X
DoC/PxhPmMZ4Fq/NEvh1/Btv43F5KZvxryBaK80FlG5IpSvCtRDOo2OpdfTUioJ2UED5O2GwXNV+
ovt/elDrXLLBVzZfzaDPJl4NTI4A7DIkUDHDEuw75A2DvVgVxpclpM1mkQD5C7m21E7U+BYjLFdW
Q/79o+NiCdjCNGpocdhNb+Bm4YnGiJ7pDgCmARFR8z8sOUcvdrIHqIvGkFTY7bxAk9E0OIryWP/7
CeRLnZhADWzEQ5/IFNZUjexce9CTp7b4tL9Bb/14zHFf75DJRGkkmiwQF0ATwNAG8aEnyLnpHn26
0QoQJiavCAYMnPZZ9KMctEdIwAG1k5eM2l5Pk1Kt0R5StjXeyvV0VLqBMkf8mMltqYD+2PT2VX0f
HNDl/CODcWx6BvSD2YCMIjVtAxMuasyRsPFguRTBOIFsNHugkWPcz8yU8zST+1xJTspiudWcHRSi
1+BilD+JC+iUoxbsy5hQ/LKv5EbUffkJjC8gpt7lAwXNTz/HN5Nr+LNqh3dg1LSz79nNcJP7wtec
I5S3sswpr406GqsRMJaLPjpp9FkxnzlacSSwqGBZBTRJmaI9xhnmXvoCyavEf0MFLW5HV3bng/BI
/k4rNnNWDzLAzhrYi9znR6sDB0zLA5fgmD2LDTZn9dS0MzYr71/SKLIHvMRkk3PEt2KjteGzid4I
/SBCPUCKGugn+XvugTG7u7LecjLTd7A8echYZKeeE2T+F9fy+8CxzabCIhk1+sFpTNaVtikFVu9I
r8arRYIm9qhziYPwIc/B93mccSLIJxXhodOdxyteXn+jpnBxLDS6E6vIKYraTMT5x7fkbvaoOpIt
vVhoqBhd3bc+GZ4RaI58yAIenu1GCHyx9ozTqUssfY/xT7dpWkQ1sS03pyJ7kOcfnBNCz9h7P/5n
sRnX04qZOIKcmmJtW8/VYGuRqzxrfnxKnQLNM79CW3NGgDzEdv1QOeE9bwiOZ8qs31HmstcF3CNL
ND9I6vhcaKmXa9VxX0+eI2BcjWF1+tyHUFPvzFOZ9G5dcdNO9FN3lpJN/TRhJ84ZBbPPMGUaOXnq
ir2bPKAsApRZTGHOxx4ZVOCMviDlZyg2DzpsI9V2YaxsCXExWnOYWhzY5Lr8rsXI0BOEM9Kn8Jbm
4YE2x7m3OEb6rrNgSovSoNfWGEcB2rYxnPagSLKLiVdOJoBa4d7SMtEG6DwnVUwxfq9oklPW4Elu
DnP4teyek7niPNU3ClyXy0htaXXmSzwXo1qGrYynFsX42slbO+uRvcx8gOkts2Pa43UeedKvRrf1
/yEVtfU8XJ9+Fs/HalVgSLW4towH+aT5KMs6oS8/K04OyGWej+McDZaEsJuKJLVKqKu1heRFwE3z
poRU/v4B5O0g42dIGJthVEClwZrvwmix51rx1K67A1n787g0nMCeJ45xK4WYKSWeo6B6Qf1KbR40
88UE8Nww5LZuLhzr5PhQNvNSFCQrLeqs1QAYl0EaKMBE5kPT8GI0Nv0i5mIOSnacb/CQ6bBH4zD/
zG4jv/V124LDudMPkYexpv2d492BLJC7EIfWICxQb/Ct18WNnqdH1PoctKGGdpHZ+SO1SulHdOJF
3hsllIuTyFJx6VMyJwllyBqd6pqEN4Psyt74hOlUhCHptQT8rtKue4qTcqX7iR37vJ5KzuFgm4wk
oTeGHg0SroXS+lJ0N0prcJoj/ssz/PcVbDD+RgVQShmq0LJxAec2AHENQPLIQ1MA6t7pviseH1qb
a0tMYNODmY02i9JNFcurZbCt2FbcMrCc+Cj2TqHb2i9Bx8ANr/LGufANJrIZ4toqS1GHuwnPFYBN
jOGbrEmcm4lz/NmsCto2MW04QbulLa+j3HIqS/FGS/L08KSNPA/KU4lxNnOe6DrG3AEOE6GBH7MD
df2p7XkNg5umaKGDBqzPaMB4M6PVtZT0VkTGGjpN04M4gOAAEy37J31Tj5UE+vtKQt4kqPrT+KEr
Bxu8lvYiPw7jv6QcRXMyDvVKCmMAk5xIWZKD3mi2nkltBgr6Q1A+5ejCWy3mvolJYrbp1KB/Yelv
rDY5aeLMQYHmiWC2XRD//3Epo1+vKo9GX3JCEd6GMFGroKRirPTY8nIxTLtajEerq8ETOX3f3/jt
p96fPWGHSPsUZQmR0o8AXxTPOnSs5+gmGic/Q0YSNeIpqJzCic6ZEOxL3jqoCqYbAPBPEf7fmnBW
JlfO0ViCghEv2XHobStDERq0IVNQDrN+niLtVcYMvbcvc2tV1zLlSzOvMTMlIG+E1JWxuHL5os8F
/AKv0rcZRiogDVYVC5hHoF6+FKMmtWm0hEbjsW0Qj8y2INnWK4Fnxfg4beuIRneWXC33VGBg3xVA
E+Zhqm5F6AhXNawuhi4wOX/5DV1IVII5KhiQ+kja3qvmQ6MVtgSkhQ+sKZqFJI1i4ZvsfHwr44hN
I4pPtXYlxgeTMqV2PLTdzY1bCWE8R7bU0TLNEKJbd0Z1TAHvE3/d12PzMlYwH65J4OLBwD/70mit
rp0M7Fp0RPKhfIO9JfZ9Z7coC7odkpi8EGNbqz8SqZtZHYFQLQcL/PN4gc+Va4TPtdniAuGcM54Q
+vtKSFZVQq0nM84Zsoi2FQqhbyWh7GnqwHNaW24RaAXA6jF1DD+zr9CSzLLWW9BnSEcwr9132cQx
tk0JGGJGq6dpoAGCUYYsZr3oOe7bsE3s0EhtQ/jFMQPqA9gHJ9o4Kf+rTml5GTOIq1ENywzvh9YT
nfa+8FOgyCwOwnpXvuJlvLb0WQujv682BzOx09BWKoDRivYKQD0eELk41+GWI1iLYJYM90izNCFE
NHLnZdFdoUsBqUy7Hj+2cmBnRLuiJr5rhc27rNXq5T+Q/4vbOsXDdGU4RlBTIqsPjFDjtKKABv5V
JOnBwXq5diSOZJJIb+LMgLYfdoubdXZm98D0yl0AZMQPGUrhnPXcyvWsxLJPMUHTYObyiA6IKkxs
UHcNV/HcoUNuCcf0U15I/bGvU7m2xy7SuJ3O2wbzW+l3LzLkfkESA6WNh8kFKiWlTlUCynNVXqt+
4xTB9IH39Fpf5s7sKyK0Ugr7GQyC3NV93fa41Apfqa9zmedBtpzVWhhz+Cy0S/VRCWGKknm9NHvW
+Npp0tP+GedJYU5daUliVJfwIjPQKcMOoEpFNd/LesdZOt5mMUdvbAorrkVoo82dN6IqhtwuJxLl
qcJcjCaqUtVYGLCHcnA0KQHHRuMZ42F/wbZitfW2MMFEmKSKVMmwuqTzCjVQ04c+B6Oyjub6joPk
KPNkMbF1CR8fDpRhpXMBm3Qsvk6iGw9uHUR++il6wGy0u1D+kOvipqNUts50198l32CV/W32DSuw
r/pGM/iFmzEYN1Mtid4llI2FEgJqfvOggF8GMPzlWUBLtBCM6NwgIC7O7xIP4NhPvHoAx4jYOnVY
al1SU1KjOcbAuNh+jsKWcx4208er/WWL0wmGugqLem6KEUdxEpUvtFRmgKsJxZ6TyukYoUv2/or9
7cRMxqV0pAH5pg5x4ik+KFfdIT/2x9RvOZ3smzcfJqclXOYi4hLGmYRtZExVEyMr3zSZgYJ7Np/n
KRWu5b4jxyoeMP2ybyybe7WSyDgWdBEqwEfBXjXAYREz2Ym1jxQA1ZUIxqfkYtgskQkQ0iW8TcTE
nrqnWOncfT02vcpKCONVwnA0mqzGHRfj5OXFi6kkBynnPD1528M4lbjCLOwb1LcA+KJSeoms1xhY
6cnCkcNThnEosjHHhl4MaItshszv+lQ8kqQvwJ2BHqOQs3I8C2C8RVlN0rRQ9rMplFw0ZD5Zi8ib
cd9UCKEPADgVBZhkjAnoRfwf/jG08QR1vtyYQ3o7YPT8I9a8ksNYgdjFGIkLcUwxEOMbRX5nCcbD
vqFtPrrUlQzGCIowN9OSBvTSbftZBd1q9GB4UrAAGQZ1XfThcOlNNncIb2IRnIkqBjuZHaplZSJJ
LuAA3Zaf2+/GIfZCNP5Isy2+Sl7iWS7Pg2/mA9Q/ItmQsTClThn+uUKa42LayhfByz1hcQUvpjyv
bo3W9Kcs6By8A8mHnplr8dJloAx6BZRZI+xjX8+2QgxMMqq2iTXf30vOwrIp+8QSl9R6u7ib/k6O
EydW06/7IrbNZbWSjEsHckosTTVUkQMj82VPOlie9Gl+HbwGg2fFqTjz3ujbd+NKJFV79USLMww8
d/QUvDEYfR/PVWSHb5Mxs4tesWxyeMWPTce4ksic7yHv0BE0YT4TSdlrIMxdk0z7ZnXjtzLkTuxu
+pKVLOaMd2UjLdYM7dL5U5qCubw49/2/HwtGCLUSwhxykVTJAOQPHLmlQIf1dwCa18nnOAVKZTk5
+ybCU4jx9ubYiPJIQ9VmfjALAmTz1I3lhVO5eWfrlD+TZi4BI6Qhz8cYxULC0GzorEdoAOVNIuJD
KfNoJgE78S5QYsQwynRyHYtpFw1uKuoAcDCsg0aEyVeUWPMaSZNOZOzbu64r5cLtxBYt7BiDC8Z5
aj41ct86hmEirUu0xU7DMnS6MpuOOlGjU1yY4yHvwXg6kLo8ar1Y3lkYnjkWYOD1x6INT/oUhf6w
kOGKiFX4eZHk8An/P3J7SR8PqOiCyo8U0lUZoc1BVrvKK7WhuF2kWvIrNdJvTZOM58YaTF+dJNMT
QGsKmOjelnJ1AUBKGP2qUQq/6qewVmyTdACaahM1tzu5UcAWGarfqlofMPYRKk49Vfm1UoegIBYI
+ZIJEdQR8z59NbIxRGyXTPXrHNXttQSKgzM4WppjlCn5rYEppMwG81PuylLff1v0uP+sRZLsR62q
3+XJ2CL4KEwzd0B/WX4pCtCoO0lGkqcSI6L3/Ry196lpdIZdKAIarmo89mtnXEr47L6upa/p0ADK
YQwz7cUATQAIp5UlDmqNWLaVCuqdrIuyr1VhcxQHuYnsFAO2mSPORV3bGghvMPE91V6okQVTIUCJ
jSKxdpaopEljSffQpY7J06ZfgjRVKh/UK9WD0JnSQxLB/Ab1/zi6ru1KcS34RVoLEEmvxJN9nMOL
VrvbAwiEQCShr7/l+zY9bbd9QGHvqtpVMA5O5rXvL7ND/Gu3kigx/m7qxEeOZAp+SqfLCBF2sLpe
irwEJNOMk58664JHTaDXWFI2LZjWr+fgE06Myxm29MOx6Xpx3LpBfYW+XcsanmA22abObuniW5o5
rfNJBAfKUU912ZBgLxst7XPvseUnqlf/dRn1+r7unc1GaMmKBqurSUlo9cPo6zjnc7sVfrWHDxPm
GrYEQ7D+90h0+z6rYX/Apxl/4IY/pEHdT3sSm3k5VUPTvuIFdWVg0YmuIgpT48ThA8yL6isd+ip3
nYhc9M6nB0nc5Y4bL7wMJJZ5NS5rQQbnq5NVf5hn6z51ZDMn+O3Hh4Wy7jC0Yj+4doKJOm1ZucYr
XP4pM+ky1N3vyKecDjVX7l2rebpuHXHPOB34674LjSyu0CAeaZ3Eg+AtL5eVm8QN17mAL1CUI5ap
yn27UJCejkkEoPQymlfYuILWK912RaMVTvNRmBi+KfhRyNcBbQDhfHQwgWeuSDUVZed3tvCCAerF
jkAaLvyeF76EqqFnvlfSoYa/8eLKwz5sKmmCbir5Ngc4/1qdDVMXXfEPLofWrl5qeVBfNFM0mzqK
ZYnsIoTqICcv7eedwowVI84tG/rUc2uWxnqJ85D17sFpg+DQ6qq5BHBLua/Oaj5jOy5PYUXoaRka
hQWyontv9HCBf8d2XycSITJhDFIj6qA0yPh5HjnmLGDHyS59Ge2m3GWdmcmcGs970G5YxOv8xucZ
LxE21BBTTnw6Y/g8XzgiZoLmkXp/DY+Pvf9vdQEUecvRHeu3lm+3aeYX1vGiq3cgxDE7wI7kMFNY
OQ5zLqx53wiEE/AR8vb25Axd8psmM/s27+MjDdZCGI1Wx+RztB09Tk/TNN2MnMtVDzShPCogCT5A
YpJ3GBhAzNfFo/StYV7ZYtJvsWGdUEcdpkl96w5JFzQYf3hg4IbiOQ8kjoq5jVg2S48nxsJfu1lf
eRjc5306OyjREkwgFAhev28zBKpr9GjYcPZtmAHBdxEm1v5l9YZhCcU+p94+KkVPbuOYotVeMWt1
FvH2VInhqNcQjgDVQ7sM747uDgg+jxO2yyvM2J5VaxBLxd89B4xU2Nc44DtYByDpDz5kY1L768Vx
nvYRkMPCZLJDSE7N4hTO4j0Qh316c30LN9/PBn+9W6/FvDBdjs2sf0jtZGwKD73tIXCHAUwZki1R
Qw+PKMcErE2k5ntzbapWvEAc2yZeBJsTg6iKdAyCRxZNbqIj+uV7FneC473JWSEMMwznJJ538JD7
jjwMQ/zEte57HS8Kq2gakwpXki/gaemIwuj4RroAx9rw4HXs7xqYP9EwXucBn3+AyQ+OmRawcIyJ
k6ydf0DVnZlkD8blD4iq/LCMhJmC8DypK/qkZ3aII6sT9MPXrdb3Cf436ThpVc5mCNPQDUpnX5NF
INWa+7nntA8Vo6ch4BnnU85QTS21hKHHFv7Sb4OfhA2qnqbf/taQKKV2akuyixdRic8lNCf7a14X
Bu0l2uNSdGzOq8VetDWvVE/XwRseu31XWePgn+uIxtVI4jSU3bnb6XmcumwNkJWwxHVuSPWASbCy
rfiPGZF5S30waJNEBieSCXK2IkdVz1EGO8YmVaQtNtlAUexJna6hgzC+1ct7Ra7A9D/kJr8626Q+
blOtxkc1KDgkwTSVtBST6vCa6Ob9g2l16AWE450DihWC+aE2r8rgPXfVKBIZ2p9qCBXsYVi+Ds7P
6sBTMp4Vcqr8lMMItFr2S7BK74qe5dltug8M/2yZCvmaGNY8TbLVCdIuilrAFlu3h2jD5Q5jz2CY
TmSnWF9sZBkWjkxcP/oT9c1lJ9RJZ3g+Jtap/zo1iJwIsbjEfFvr0FIZsuTt0t7Y4P+WvmJJgn1y
9xIgu0AvuBCg/OFMhwdnYupvB5v6f1XI5BmOax6y4713jRHrFCtEJz2+IoVR2WWe4nxdyckOrU0n
cDxfnb/rvMVlCT3tXjRBe7IYvNZYIKKKn2YUCYfFDjqryDYVegmRzUL0kqh4Ah3vVueRQeit4urm
4otaV5XoSR4wuCRP/W7SUNWlYG0+CA/LWGGJebqk/n5QrUSudxu6ydB0t232CjasV73hFO310+6v
+VC7t86R96jHrIEycKEJnEmnDARyukx0whdQ6OfddcwcUZc4k9qETQzb3Lu7ysvrrhG3umIYPp6a
0xR0xQKbXjYeJtWceK/ytqmweYRKPfVro7EKCEya7mRZdfHb2E8QdQ2Nc9e8O3JKUSkMSUP8orYo
TTv9MS1hgZnWgoWdg4ya4G/VT2kz7Flk6XvfTAdmLVaO8+k6e9Ft9SslE+w7hcjFLxC+2gKO+2m8
7V+zgDlZNZLHPQwLOYUvTHmvKqpUEjUwF/ag1FU83/3/m9gXPvFvPWrQpOPjP5fX31XgvQWI6E20
q0ERD24Sb32dRCa+8yV6d6m9zSKAirrxCzpPz+3mPkmURoQ0uC6q10jtn9K7hStyAMh0jzt2sbBc
BmY/HEU8XMDRtskesK+pXR83v86X2c8qBIC3OAmN8A7xL303iPNOtj3Ru9yTxqmejdN9Ok0TJCP3
UG2tPoRk/LPa+7t17RE2Jin3tkfJ6L2uDGJxNgPtgfclRHwLOvXFphhew7Rf4TfU3APNf7hCfpu/
e1+xK2DkVrOs0eTexxr3mm6OsbMmqPD/4C/Lfh+T3nwGmLwbOa6DOJCXgNpXW+sjGaADmJW5YWT8
CCDggWD0fluxfN3rEHWZQ+pMeKgAd5wSCyd5K/Aj2N4Nabu4J7SLeeUhDFL5935UBZPBgfn8P9jS
lLXVWxZ7+OEDaX+k03yPDLs6YssrMgLeK77vSSi9B6u6n8CbLIyoNLLU4oypJYs1Hmcgf3XEk8Bb
x5ygtl6X9MQlSeci72JbOnCjdTYRuNz6PhDWwD95whNF6ztIFNrPnvDjgybstreyrEl/FhgWx2N+
hlSypCuilL0pQ4RqHoRwixljlux2PdtY/zhTwHGs1oXfqOdAOfeu0vLAuubfQPo6RZ6wyjGu+bxF
48kG3dM+RT/ETI+wGk8rzvKRDOdNVlDQkmTcv80c5yYKn9VGvhAkhwjnvuT9cMDGOeoa1/f0O54F
3XC7ZLqBRbHGtbeo6Ek6VUZxeXUovdbI5WgWwoKQ4DhvYU7HJfej8UvCBTSJwvZpD2huOveMqj4P
OLv14XAwts4Gr0cF31yN58OTxuII78WsE063Yl0gPCH7e4xZvgxRVx6ABSwWHqZS6Xy0G1pOkbQm
ROAUx0ChOHQCgQbsleHemjvnUXP2tMvZy6yjQUOY9p3B1hPfvbzPITbDZE+qqrpEjGPa7vYZGfBt
uun5cVBAMCz0qWqrDbqeEFNbdMsil+LYwBQQ2vVOvaD5expplDi8T6ZKf7QUt/0G9HFnCakrgBS6
dAPnRZsRk1gNKuH/wpllS1tlFdM31dCj3zd5FU83aiIEp/wCvksyyB9sgHylNLGhSWpvvAiC/reh
idOIMm5gJVQvj2pt70Th7+urCeyplu1zILtc9TYhxElqNlxVpJNBv4QgDZ3NvGzNl3C+Rve5o3up
yPA2z3GhQHgvTZwo9hYMX870PYkWDy9Imw3zGp7/2iwwg4qQI74ko/vhIcIcwpy4l7dG8tNCoDkZ
4c7TjYmrbmq7EfXC6hirZv9/2mG19phZ/4vzrqTUHnu0GQ55JWt1qMV2CmaottBjXVDs4BSAZFU7
2Tr9+Bjtjdom6dUAEveOyPFEO93NV3ByCC+182cZvdxZ3HQ24dOq7W1yed6OWKBTkzpei+2Bnn/8
6Dqe08o7jbKFo8VPhZZoC6e8Gp5qJ7igsXqIqzfX3sGGJayvHppK5XH/puodp6XOA5S2IGIKE8Dm
xIdzBPFSgjiwCjrbTn3Sqb2GZMS7hoOU++jjXm6R1ttItBrVEXGxKBDIWbK1qJa/FndoazEB1Vns
OgSIObjsGAeV0JcUzxaBcalhVVHD0iRGSqD4beq1cxL00Z8LQiVA1zWjLrIdj654XZrPDkkNMVO5
GOtib+/uiKM/LNw1yEj1TwIEDiyaVf+ohpvbXf32xGJ8g8bwM+1lwkaVMUpSE3/9znlODk92mGVs
CG4bqtfKfyBe/NTP77MsA0qB3hfx/IGp2mSq0TRqPz7uKMaTxTdw64z+xuLRdCvykLvDBg4BzeJN
d04RVHUeNuNJrDen2U4j3XIqo7P2o8s0V9hV654tan6JdsyFYXVBNKrhuWI+12C4yXB7m+JvSrdE
h03eCE6TvV5OPY5+usu8la9s3I88bB6D3n/eK/Dwon93PZQ8bMzrxoIv1wnhLUT7C8JOyMkPEde2
q6QPlrTucXN07cFDR9HG1208WjLnSu6F3fZjAE+wZPfW3EDEOrl5VL3E289O+1z6z0PwYR0/o+1d
hfdqOdnYQuFN8omHV9KUod+cJwcDZgOOUbXhfWDHKJ5EUAkiKaCg8XBS41bSDpMhTnyKAn328BJ4
Laus8TFtsL4uK35ruR3rBdq/7rsHCrVgdIQ3F4rF3I70kWxAEgB6jMNP6IlUUFEEqMGbTiNb12Kk
bTvDV/dlGpbTNspiXKeLAoMJuVASMCi34n+o+t0k9M19HNifNQQEF9Hx3rjDn85RT3o0n9atfz/F
kHiEdCnbxVMTB39wHhwAXcjU5fOjr2fApBTlfgO7hUmhKG2b/+pd4RD34BHYdOuLcvHFDh/XDKmU
V4+HhzjuLvhv1E0dudY9gY3PNR77w7TNqIBxeUp11w5B/omXLGEEefltNPnmRngfzX+02zKQpKkG
jOAu5sb3qhhVkHO8PKEbXDY47htMSYVrPvciVZ04Nc1w0SP8r/mwZn0IL6Phs+3vvGpeln79Nhx2
A3F9YEBWYN2b46bFMNt/1GCS2/lYOfzHuMgBJnoZPAfOC0exi3W5+aid9dEf5LVj3mXeAwB9W9F3
WNxDyBJnNEsquyaZw8/JDc+1bVBgQ8/UhRnlv1HbIq3JDyCtJ8K6vMNl7+4m5xs6jI3m1UphrISf
7YvLoHCtYoPQ8cVt/wmcI2grCxffsXPIa5fgadbmRIiX1PHf0XMTQIhXtt3DNYIRQgYHsmTYMIBI
HiOJ+tdf8PK9eMm4GHKt6mKBRlj0uDICCvew2TyvVXTqvfjFRPqEQvw5oG+ti1imtjoBpMyMU+c+
e7ZxnXmY/An7A8WLtcOaI4g9JWq7wjj9rYtU0fX0yNQr/A9qmC+Pd58uZ2g/MCHIMsn9P1XovSDR
GLOaqEcxmkVE9HvcteeoYVeUGQfqDR+B82t0XGeIOnrwqhfYHqSM1Ue50oRpBslKbmqgGwyzHhHH
UbrkHFqjuIE4tx2LGk1+3//1hqAkMR45csJwpqRz9KwdlU/uxZu9Y6/UP7fPKT+0Dowf+Tcs2iM8
xvnANvfoxjTvrJehpUsmog98M0kvR7xZnkVkyWRwmWQPsRjbUDb2B4UdEIp3f1mwdJAhh2PHt1+E
04xv8tIP86UN67yfUYWFABKCo8Y7GxuFSwR5W/SNNWUjqrTCVYn/2SEExlZBYnWfTt6/CjWGgyOL
ovlH+33iXv/hwrWH8/3DY1FZxa/SwLa7cf6Sej6NXl1EAA4pf3NGHKXWnkeCW8uYo7NPZdjIQmGr
A9FPNkGXg2tinO0eOuCmDz/mqr+JkVzacTVooed/UEUcDZ90rhkUyNPiPY379B+sIDjy6tsb8gpR
VKFRRhbuP+Egst4fnqJwe644Pu0ebQ/DJl5g3PJEYbobD+ybDO4T5mTh2GFelxohf3PBolvlLM9L
+AQ6Iqv6By/66HCd6OkzcGc07MjWdrtjVeGGowx9OWJQ/DNDLcBiGN+Rq2N2zKT5JXxFikp2h13/
t3CWjSFJVNSkAQd60KQhjIaj7q9abS43lUf4ox9syYZ7ISaAsb5r7hVV8Lms2yGMbyGaauTQFg1O
URL9N+N5QqYaqzEJcf+G9QhedEydnpeyoicgasD3D2YNy9BdTiwkpRo1wLWHYK3/QLqbtERAfoqV
M4gDlK6Y013kIQz3/eZVExCkX9B9+GTmjoV8HKzNAkaKdjtsM8mM/WzAtglnAcXyzgRgrECWaPaP
4cgOYfURMX7au+UsapGIZcS0E5izOCpF+70i9CMSHhD76CDRhRNYmSU2MM+yti8WDq5riC0oTrXX
331lcRS+/Hq7huG9AYuh1x8oR5jBlQb8EYGCabUX1TgfhMDB4iBhRMM9bVsOsXAThz56KKVbz0v8
/jqZ56iCJZ/4wzH+GLE1ketbPUIEtj436NsVHmzTnKgAZNE+YkknDcju38JDWpxX47v05lSD0pxp
tizoXqLMrw8dTPKAMvYKKACG2uiLD8SHN+YMDCOZPfwD+qeHhiK0//XKlERD+WXlnznY0kBGmfAJ
pJ5V3klE2bZ0Rv2gj8YJDiu9991dRi9bp8p+feeYGRuXCtYutz54DRTgDVWnKy8jwr62aMiWzs1t
BaX8b7r9iJ4WWJMMzvH65snxtq+AueIuk5LnBiBsEqkDmMaSTHs+oXhu/K1smvlE1jXlQiwJNKJw
LYqf+DZdR4mrBNZGJe/qAsbSxyB2nrs5OHiiP7QheeKhKqWHQax6Amcm+6dNSnAAW+0kHkAE7Uw4
71yQQwGQQ+vmxJFu2g/+GWBl7vbLKWDGAyqwhEgY9KeCcpyMlBa6BvQ820Cn3ShfeICTupr9/yAg
qo/t6Ge9nF+pQGKujPdLbPYZE7wtKacoyJsN/WHc/vPY/qyX7VJHTro6LgDN8RS48qxAU40gOYj8
tzQSjt9dMbjlFizPQ4dfoPuqlMZBjBzm/SXupnx319vYijcpzRNOzQw7C9iQ/qikONtqe6rlclLK
RUP7Y0d98JbuJZw53pnYygDQ/2pFMYVONtag3+DPg+qnOc8yLtm8CjyLCtW8bsGZxO4HOOCHzXQl
WsCH0WUXALQFRb/jaJIMHBHHPopKE2LKTcF8GxnYBbJ10tVUZzipP5umq8tqn65wsUbEbfgdTgr8
Av1v83jqYvcOqNfm+b9dTICxQkCI8ig8oF7tclmq8OpYP4PF0aXZME2vZDmYFQpG8mbM9Avsdkkd
iXvAo9Lbh1M4VQVcbhK7qhP391zGKueA4lwHL4bCGGpOg0a/eO2aVquLL49RuWxp1885mttMR59y
0se9hjGpG2dRrWGnxPMJOaiJMwx3wCR5F4c4c38U6U6VDN421RYjPjoZTVKZ8WHfo6QW8YdY37Zm
LSJhD4tZy99bfutlOZotVy5MXmT7AtfvYgxgVd+L3DL27LjYePv6EKLBrdem6FqVcoRrODCFqVDN
LJUdAA57BzphI01h4fjtv5mBlce+8/Y77uMibrbLwsAQudOt3aekqc5SR9nAptQZURx4GPv2mrKu
7Sl2mrvxuxK1YI68s6QDCMb2ppgIS7WoLjxaCt8FFGRBzdFTNYNYqnnZqP4WMhRwnsqtx59sb27Q
AaImwQvzBxR57X4IDM+V/zOM8DaexwPDhMQCiMnX8uYM9TdtZzRfw7mn6nFsWC5DuHqOflq1fo6E
vg9O8T4W97i1zUkbnvmVhHnC9AJTSACiXuZgBLmXj25DD66DQlk20cuy4+FU3YkscKf8/eQRB2XY
5FHUZ1HP0nl+gzkTwsLzAXp9zx2gu64zeBbdWDemrrYoGVih1VZuAkIpR2PNw4R3to+dfesjxLjg
LPJHxFsvEjS698Kll4S0Skf9nzs2qekiUI9DMe1RQXFRR2t9kt1celP1tOigoKs8x8L5YHQ7DbJ/
iPRG0saJSgU8OZqRxiG3MwZJL5IvB8jVQLQCEeduSRa8A38vmfEPnkEgiK7+josPw2pwP1XfnVQE
PEF3wCH0aWvQEIRDQqM2F956VoCQRyfIVjM8wRv/4lpdgJVPPdleWbTlYt9f3XaE0IAXvaG3IYQg
B9z+AQflGfqgP/7QXvoKXFFAylnWqbFfNfgppOuidH8PtFvMDaKyW6xPFqp89lHSR3Fh3fAyy+49
cvcDXcUJvkCnlsm3qg7hNNJ7VwfuqcMWlnYZUgCzubP211Wwx5DOKCGm/ZnX6CwWtEu9aIpQ9I8i
pvTYRShKAfFAtGzVSdcw9yLAa1UfnAQaqM2aLdn98MYV8D0WXhvRw/QLSwYcTeau7kE4zUfP9i+9
wbYfBmbp5mAU24lzqn6rxP+XxzNNA0vfduGAg9zv7Sa+kTD34i10SZ1Bf7hWGISdj9Bus/ldcI5C
wFRDSjoWnbuuiTOA2G7a/vaP4fhmJQUPQNzbr24SnB2gn7Hhx373TqGJT1DPf2C53QFrnsJ6fgwJ
jIlI8ABnO1T2I/no2+W/Iag+K95dw2WeEl9AJq2jINngOpboPv5jvO29keMP3pROlMUjDfunaKhP
QsKfw3T+AHc2jxxI5X72w/o6zGjqJxZCCtDvr+2qblWnISjAQgUk0P1pfB/vsHGG0umULZt6u/bU
1zckUODAHcy7leRQbe1bIKunsZ1BGVUTgq/Jp7FNCLN0ASOdbfnBLOSQ7CtoxM0BPtiHb6QVx3o3
/wEwZQlyIJ50A8ZCt0EG2GrEg+kHYIhun0jHPVgfsg7fAY82EhQB7hpvCd5QmBjpyYwy22fuMFfF
YNVVUYBKfm0fgat8LD4SirY+rrIeY30JWZ3vGTl2Be/Cd7zjYzg4x95SCA0iVqVNA7bAXaaTj2mU
Q4RW0wyNm64DvzmCHPdgt+U8tMcm7jNtonvlMpnaUXhJ27J/YLIAnkccQyNaHMeZxAcD4iyJggHp
bjtAmwC3PDpP8ryPsbm6AsbnzoZ5sRja1hySqP9aCj7Kj9olsRBCJGM0o/d2wX5PUf9svVigWXW3
G6v7Dxxr7xuFrYRqwldcUO6BCvvNHC0TblWcLzL+22nxCC7ywdPNnmxycw6+V59nPgCC5H2VtMI+
RhU+EwO0OLZyzt0BhSmeqTnwwZRmwj7x0UuP1AEjGNI9WedZHEbjPzE5fbZV2IEpbaLcCg1mOYYa
ofZBKVU0ptnoVA8gOyX47gEWGOD0EEZ3h0gU5SrWeNKt+qGSfZtiNoEgbIS/1xQQIQCCCGoJ8WEq
52Xc4z9DxdrUrkh3btu2ukR884FNonDkE33iAQV1TapsXdsh9RxIdCo//OPY5tWNRJvCTbpJq1rC
zJ9G4EPwbKAGiHmytN0H0umbFMKgKp169Lc9j7zUs9XPME9TqslyXPtR4+/6f2SKbi4G3ZPBA3Pe
C5cBj6RLsnmE4jUFHbhiNKvGrn+cIX6SHoz0hxC7fBo1B8kA9zYvhjxkxE5jMUUfOD1R7uLHSAT0
rWCQSFdK6AyOKqh9tCroeKPJoYknYXhlnQ73IV+Do79hMVjwbMfYhdK1aVznka7efpznKCodEmEx
CRJB/VHBE8fgWX/G3W+pJtR8dKCqA8I4hdtP60wbYpfdrkQS+5C6kbZ7RhSbvtoJf8b6xFxGMJFj
HI1b0bqI6wy9mrwtNR/yCYr8I1t8UQZe/Ra3nnMPAuUBvcX1B+a3aXNvQSdg+645b6QCcIck4qaU
KGpKnH/6be635ezasb/sUR0/zyaihTsO1RtmouLUuhXGQyd8PqHbLvUFzmGxdeuj0D1/iGvRp430
gmxsIOupJlRGe/AbzN3xAOdLj56D7C6I33g9CsEQF4tUvkM9182z5tItOFpWyIQCsCCNsrlLFzRO
mqH3cmh1RDhAeFqhAnwdFrRxuxnlSTuGYfeHoImcaLxOgcHeGmIAX5MkBZrTvlzirj3hUPYuS21V
wWN/ggU5dctm0Xu5ac8vpyrYccQE8dFMQX8dta5LxMuSfK65PHQGtNfGTXDAo6PnupvMox6WMQWb
MB43OEUn4e46+U5nglKdAXuLlwH5kYqbhzlaZGagcfsQkXavCzhlbPUdp15N4hzEQvgW4kA9jmom
+Q4JC57W3OvbZld9sy5bLgKp1aVybFe2KE0LPNody3xXD8J3vx0SDtiXakOlidURhzsURoZ2pYqd
+Kr3MbrgKGcXlDwDGAiQLTrCseaZKcY62cxbXG/hefTZiFOBzEPJQ22Pq7+7PhRqBFQDnjeoWD1m
LiHbzzqQ+q/2/f22I8n7UUTz8rT5EUoaPJbwH8o9cV5tXWUx5dWPtO14qqd4nFF5zLj3hQroYzwT
+ahJtKGz2/SUREsMBz7lBwxkEfFBBv+mycW2ORAvmM687ZD46cwdmAwDVOR59TqwV9uk5ycupfWT
BY63AuuBVCWYqP59bMmMUzgQOTCb+cWL2wgpEjUkc7Zj6u4DjCoAlyGWsRvbU9s4AtwJSof33qvM
pTGNvGwYnimtg+oXP7PucDLNEFOilmq/HLeu8TtCY5tPtagfHfn7CmDk/YrR+Br9NufAgpcdG96v
zPYTKxjBZtg5EXhtbLTP1m9B/bSI7Xxdgh78Mse8GYIk+tHYQ6WhNoTIkG8vrTXizzbgPcYux+1T
LRwIL8KsUM1B02q+K0q8z8G003kOJxdMQqhwfgzr+BxTi2/YzA6+wPFC66YbbBX5/zg7ryS7lSzL
TqUs/5ENOJSjrTI/Lq5WoSMY/IGFIKE14BCz6bH0xHpdVnYnGaSR/eonzZjxSA8o9yP2XgehK1eA
jtSTZ6sYtEObktWsSppWt9LD8EZNiwb7UliN0+5sN0/O3jgq0lrDK7Z1r43UqQdbVH7cM5JuofIU
r/iMJu5R6mO+5rCMOAFyL3kFCuJiVRMp9S9OLltfaVkgZzQHBqXPNvWGcJkUk/GAXiik51ylARRS
w6zEZu4mhy6OF6P7C6eSXy2NbPRQQeQ4t6GRZrctwT3I+UpKZgzqCQMwUiS85c4yYvXSFZX+tdBj
YhBhJAhpcqNz7euS3bPyy87VOdZ0NDjLduxbb89sOpRmhfJM0q6LjEzO4ewewmAYyvVgWCmZXRaS
5XM7ottKpN2jrjp+E1lX3Ko2CPlVEAaH7wPfGAedLdIvDErgGzB12Z7QbfQvDYVxEnCMz2TgTONz
F1U71/ljjVSlXjtCIB7omaCAghkINPWjRrP7Va71YbGsdA2jn+TBLWxdVBnnf14wPSvJMtDBeWwt
c4ssfte7bjefkMxJF/aa5g3ZbuaaaYWIObux3a60/NRGKHlD16u0b+oobYWfWpm8nhlEu471sr9v
crMJtnlajHxsdUJDuI/0XSM12DJOo96VV3bGAvktxTDbyhIKdZ2hMymsM8+y7GzPh3CcXicpBZPZ
6ly/MctxhxU0X+t65X3Vu7CtUKpp2sIaB7YA05vqQ2Km9cmNPFwNGeMVSRYj8055ND5qtER4RTrD
27ix0rcRB+dtmiZFvu3qPjt6g5t2KysZ83JhDNQQUqjHS3JlNGJZFFE1kUav+5ll9DcW89DX7jDn
w7Lqc33jBa3rg/Wtn5LZI2NtouSQAFtedzSmD16g6McN+bi0LcqjXpoOGxRboJGSsF+YDMl67JAt
LOJpyg5WG827dkqGG9OK5W7QSpOSlIhujUwLtmFYDqsgbThi8zZ9NNAIb8ac4yV2C5M56bQZIC+H
u5Qu6MEYPUqYwqSo4NKXMzM0lGXQe1/HQnV7nbLyhtxe85FWjPRchhlBbBdt0dZQq6nN+oadUy26
aWg2Xj2mmzQDhu2UVBjaItNWbud0r2lrWQz0yZV9EwjNWM8p5JGoFyOtYlmtwg6MkDBIF1RYeYdp
7tN9MCSY9RFe3+UjW4vSrdC3GsqOEfW1dRIx9y4Jhs8iq1EhlUJfmpM9bmLlGHSp2xxBP60/zWSm
eUIhQg7IcrPOsg+JO4irLhXh++zWWbIYetU86HxqVxV6UumXecgG2Yp+X7l6eR80HWlsUMUNJ0Sk
PxfskTsxx26L6ovG7gAf5NXNq+wZzhsdl4CrpeUyrkuVCYSXju09O3lrOqtSBMWbMrxpGZR6uqll
x9AQu9LBztr0P2PZJF/q0Iuugrpsz6Hl2lci1fksgGnksKsiwmqVJ+hbOifqi8snULcUEKfmYU5l
he4tdbqU5khI+amNze7FyvXkCeJ3y+0LMcujwYmJjFVTOyu9YBEqAd0h1SKXvDAJXkXnoGttCItJ
X9qdQzHwru0KcEiZrd4B1I/3Wq3rKOwtNaybAh9AONOR8HAobMNSyFOohBcuhOnOJzlPNZ10OaWf
jES1t3io3caf3ZD4pnQ44KZmcK/QKpafFMSijRXWA+NbpvYm9gYdKcOQ3rE7hueMYP3RySP6Nq2d
fDZHL7mJ+6i+tWkkHr1yUN2i0XTrOio97XNZKIHsIko0xkuPjoF/qCuo0RtUwV6D2EJqPRJNQDdx
xTsDzNV6LFoqi6ha1oUnu3PbFPWd0UbdAaHgvFexSRfCDKbkMKg09us82X7z0/yPt/F/hl/K6/+y
5bb//E/+/IawvonDqPvwx39eVV+KO+S7X7rTS/Wfl7/6//7Tf/74R/7mv/7l5Uv38sMfaIfF3XTT
f2mm2y9tn3Xf1uR3uPyX/78//I8v3/6V+6n68o+/vbzncbGM266J37q//etHu/d//A1qmKd/Zxu6
rPCvH59fcv7m9Uvzv//XL/7Gl5e2+8ffNMv5u+58mzcr3MtkWw/H3PDl249s+XfSW8H/h2qJyacO
3uWibLqIVf9u4+ARWIKAX0C6crA5tWV/+ZHm/V0y/87wXIamefwl+2//9+p/eAL/fiL/UfT5dRkX
XfuPv/1ocQKr4sEW0gGZWTrz81zng/nIyKjnTyVbb6N7966miCuysl8Eofvpu5vyr4W/X+jiy/q3
T/vbQo7QJauwGq3jD0Y0FPKeF5RauSCyoOScFzeUVq48M2nWbZceqDj8wbF98TN9WNC1BdZMk7vI
HN4PC+YFmbga6PfO7HPLxnHfs348SnSOHJPY7bN8aRBI/P4qf7GoxAgqTMsVFhveBwscDqW+6jtu
J2JbKwTAY9EKzeln0WBj/JY+9chFzfIKD86fGCY/PkneEWk6rq07XK9wHCbpcj++8xaWU2b3uUb9
qJjLT3oLLWp+bl39D67JX6zCiGYhLYnblVkXHxyvsqdeThTOOIXqfaAflGafTer/v7+LPy9iUQ4w
eO0ZpsGUzMtd/u5SKMPbVqcAJ6nO3bnJqcK+0qBi+u+sYjHNnU64wfijH1dJQMwootUSK8SwnjyD
EsqtU7l/WOXyxP/9Gl4ey+VaQFlJ4Ro6H/uPqxgVcAJzQOHSGY9W3p77Zrii851Pb7+/msvj/Wkd
G3YNXD9LZ1Dyj+skAeFbFUQ8ftM72JO7TYY6+8Nz+ehf/a+LuUw4MSWflnHZlb5/MKPNSAWsisSD
o320aHPZlulbVnsqLbNaKJdZjU5AW0ZiQTtGbesuhiC6n0NBCQ3VwF+zZ/Lb2Dr7Fl+3K1y+8g9e
ZG8QMd12gaIjotLXFMlMmmatxrDI//BZ/3xzWQk9sClsyxIUy3+8bq0JBDa+nLa0iKdjqKXeskTm
8Icd61erGELXdWmwhvVx1FscZaMIoqRazOQ1SIWjT9FYPP7V14SrYDagcDCdCiTJH64kxUs4Sbuk
Pl0sZaXvC6u9/f0SP+6BlzeeJXjnBZfCDCH7w0tSl2k45AY7vRmGuIe8MdlS0TWWFS6nFwarkio1
iaI9ZRZ/Yk386g7CHuHaLnOWMRf+eHVeGgUwE8hZ83xyV8rTxm3Wtvr97y/wowf/coWXgZY6x5hu
UB/78OKppA1j+/KtXRAn8RaZf1KcpuGUFAuQMgt9LY4Roh/qsEhR0xVdxeHVXf7+l/h5X+F3EDqf
IrYmkvEPlzpjf6Vn47F7pbPuLXWvRxfh1g1jMihA1sNCVvYs/7DoLx6twThP9n+er+59s9R/tzE7
YI3CChvVItKMty6Sn7lBj3TLyQqNJ4/9h1rwn0DasNJ4aj9ubYQmeNNtdjZp/BQ6DGPCKMuGF4rG
b4woztpMGuhDwvt+wZ8lmWb+VFSfcpOBQaiSkEiNKkJu2VGkZqYYJVqU2PPkZ+lVpkJa+1Rtc5Kc
fQZtvOWoNLX7Jr58d2gWcqTzn8NGX9Cu9PuwXlMU6edrSk3rhua7XqSrQK5Kd0V1GsC8SUZYdoWf
qStB/hD3xhrXDfDCdAz83Dl3xrgO8thvWvsoW2Te3hFQlInQUtoUKht/QNwdjvQLEDVNTKqjNR3T
TEJI3+T1qsKthlEaoRNKyaFP6n0ejc8aZYhQ+yy9XRY3yC+TVS/RSNDOD8ZtPJfbsLef7PJh6NZu
tC0nSob0BEKS2GPa7SbjSvYXNwr0IzFhBxR+yUwVM7uxpvtAnvTkITK2dAXxkDwa/bAK8wdLYe/r
tm1OheMe4VOCsL0Stz39S9PdDygKBpzX9Xzl6FcBgHrXOKflV6vEIzA+NBrbZbPvtBDikyBlCZYR
GmcZvM2g90znayM3s3lO9e2M9zDqL61JRHn2Zq7e7JEOSPeS9rcXm9lAnwbrjbIZaqozrLh46rx6
bzE6bk7TqzqmwitpI6UnheW0Z8y6pCjvK4vNgPreaO9TExf/c4shj0e7GwttIVuNzp9aYIsR5kXK
vrGyNb4RWgpH7Nv05qPgjDL8fNGADGSEDRph/EvpwixTphg+2Dz84MqYrwb9bqgPFtUF77UsT2S+
ooRcofp9hJahUwf8dmG37emkG+XtaEnfUdeB2oTffHl047VrqxfIR2CNa89iXs/eo2hcX0/v4uFl
dFZa8KxnW8Pd5MOXcH4ou6PwmE65wHkxdHvcFWGysrMbka5VQRksHhdtXK7b+vMYlYgaXpumWNSd
489xvLK1nRqxUbg7HC0zObXrHYqW5kqWYaw6V9aOOXP0vbulVJywyNEZkbWous92f06HRV5EW5yq
dOGfZ+9Lqe4SAHkp2va02I3JCvujzD4zvHJVFfFeUsW1be2B1vtKS2kX2x4lhXEvRpzSqCk7NCVJ
Rn0iWVe0IbybqOYWqGCttSX1fwsLO26GrN/Gek6PHV5Bry8zZMSdc31RSapcnrAC86Oa7jolE8VT
clZecCVKrCOM/vJQLr+KAIlzr1ZGs8V8nNI0c5I/TU/41V7lcMJ6jLQmTnA/BJWWM1EiCjMCflu/
MI9E0NOioFwS6Hj1z1SqZuOxHjz74ffHwc8hs+04umsI6LfklBYp6/eRWdVNUk4OT6qchmAXDZwZ
6H+T6lF9K7n8NxYTrns53L9FRB8Ws5oW7QFBRO869C6HGs/eAsBAl/hENc4fCF+/ONRh+trSIn8k
2/2YyGmpVKYCTbfAHmTI5wlR8O8v5+dn5hgk+S48bOJzvJw/Xo43iSa3prSicAz4bo47BjS5iJNc
/DqCcVN696cZ7D9fksM5xihuLsgyeVV+XFE3HM+gt8t31c3ubq7DbOu6U/AH/N3P7wSQb1IPR3oW
ChP9A+BGb9oLFotoXTaviflqMD7Lbv4wee6Xa1gEQZaHYItQ5McrGXumTnUDrRwXt52chjVhGZJJ
9YdH9HG2FSEX4SpXQwDgEOpblzv6XeRBPQz5L5nzonXYy5QwcfeYBpZ8kwBpR7Uo3g7tiB3UMLtN
mkeIJmYhAKn3ffKnKPPn0Iv1ybS4tYRClvnh6eFupmJRES/gX8XK1D9EMpwXVebsRFe9//7d/MX9
tU3qGFBqTZ2H+eEZxlrcRLLmTZlqXsWM/uhlxA1gf1ertr9f6ueXkkGEukcVlzfmUkj4cIvj1O34
kEnuot7ZxU6JhkT/q1Czy4O0eY4gnoVFmeRj7Gyoji8NgsxCspkhRx4K3+Lw+v2l/OKu8YWa9Ca5
FCE+ftHMPBuSNGfLYDooVgKUZO3oZ9nr71f5xQ1DzEUGahCbXiLiH2+YZWtJ7V5WMbtolcFnTZCh
/OUluARul+2Zns3//LjEFCZWJyq2dTit6QKP88nR481fXMPjJeZusZ/bFOjMDyWdIRGjPYy8Ymz2
2yqUHZNl+/GvXgiL2IZtuCbfLxnuhz3WnFRuoGSqkHkP4zEq6Gob4Hz+6lHBKi6SEt3kTWbH+7BL
oKVqIVCRn8zze2TeNH95t+Pfh5FHVguCyvzFSNlqFqVLeU/V0Droa9BUwQW6TtvaXP/+qfz0CvPb
oytgDZYiUf+wsXpplo9GR91ottlNuwqHfp8/F5q2/OvrUJClLmuxGpXoH98wgDlK6WWJUz4YiH7t
QNvSA4XwHWAW+v1SP30vXNJlH3O4dVDRP75oNvRRYWe4HbrwrM/Vom9S//cr/OqmMcCRGAgAFhr2
D8+/6ZNJeTNbmFcbS5U8mdMLxYI/LPJTuOAZJpVdkJagyR0pP2TeTdT2o6vzTUqXlBE1eRSVtPXZ
LYdPGiqVv3pJDGendEhJyGaf+Rj9NNbA0CMazKwWX5mesW0c7Bg4qH6/zMdhUeZlFAjnKh/nt5Dh
Y/m4bmLITkg4aE0rnGZl279adgScqSEdyynAlrbFZHjPIGoOpvEeyY3t9+oylgxJ0/3vf5ufTlik
LzqvvWsycRhf6eXn3532I5g0ZGxE0XZoPE2NEyyqUNl47c37FJDG7xf7WNQAvkbtnEoFhQ2eqvlh
a9KGUCTcZEKYhjrKRPddmtNZOc5uzNuj6uaV7lZ/2Kh4ct/+3e/KGuxSOlVLIFL8iLj94yGFHNdr
W5OUv1SSvJLJFSZ6s0ppGpyMrNJQzUcu/WCGfnf4B1LQa49WNtkI1esg1XUEsEVbxVsbfczk0yHt
W0HqGxkAXSJd5Y+9E4zVyiyShu7zUNm0XZk6OhrI4exq7HuOXzpMxpZ2iJbt4G554taY6rC9r2an
LQ4IVtX8mkS91a0qOVE2RJ3gINvEysKAuseogSfgl1OFZBsmZRd+ylCyjZvZM6vqRFhdjadwSrxu
YxSVloSLZAodWE9p6Kprq2qq9JEmb4EZKm6DZt8jJyWXV7p2DoGfhfveHVH5es6A8NiTdYJvbbB1
w9c63WBEhEjGa0YQTOupdC40LTtJ9oIiLnqnGFPJwsnqDuOaY9ITEb2bldgm2/mkQs+9bUY05KiQ
rNpeWabm7XB2Nru0E/rCaFE8PcFIQTu1LDRv5KiKJdJGBjdVdNGZB5YxSh4Amd3yOyxTEC9qB7CK
GotmByGN6gZx6KLW5dQv6WvjIu8nw9jnaDpW7oXetciKtkXip1XdMnJGhG1ZGCxj56LQDLxm3Hmx
1dzJPjq5Paad9Iwcr9pU3QCRg6HXQLGyeB1OUbGG5pgCEFFA8GJbP7cS+WDesS4PMIIdH9ZbzQjt
TdCZ1rEeE3dl0T/GZmhI2ioRtqKeIRsMjEUuUnOxh9oYnKVOfopOQuUnOy310wgqYmEbhbZEXROt
RIjdpES+tepMXIxth0o21RoLJA8b+kgnYmVRL78qm8jc9X0Ro7GQ844ubvGI8m8ChjDGay1GPhPO
NN8Notorx5XNfoKrBTKgzK8rQ2knkmemZ/MsVzjXWswigVpeCryHUU/B0ZXUitzBmzZZOvenyowK
37STHMwOThJtsMXXdrLEXVxE3l1qJ1QMmgyfB2xRv6WN78seDSX6E21NdlgdeNKVWECpekUS0O1b
pZu8EC5gHYwmvqk6w7fNXj/kcCbXRok/WEWq3PWpbS69pJ+vKj6O5VhEk5/WMbBeUduQDWbjbpyS
7tiYXXbIXVgvIk6xMYxFwJ1EWxfVlXsGEUMlSpu1/ZB3+ilEDcxEF80icGWYQ6FT83CjLrvKtLnf
JHOutgjB9GscH94xqaxunyW9BHWguqMNlstvooJp45Gnr+Yh83attIctLxUSRSL8zUWZduh1L0JW
3LxagxlslByxYJomd65poxWz0zEFUnY5pXVLbTuxEGXZQwGHQFO3nmbpt3NutVtP5cNasDO8Ctzg
O4oQyTrGMXCkGeVs0HK1W2BN2lnltbfPXA79mXnPZymj+iWvZmaqi266nS5+nXnsgdhGkllhxNUr
qvvmSZsuhJ7YifciHfNVYOrtDg5Su26rSWI6Moznqc8p7g2mu5nHqaKu5LU4gUugCFmj8ESn6fSs
9RRgy7BxDhqcyiVSu2o56PawjnBOPFajZdwI07G/BAiIN8Zcqn1WMXnEzRQ4som6KW14HNMuSMhE
U9EG+dSwy9pB7owu1NjpnIjCYgIAyjCqg8q0emOHqXucpDX4yTQM2zhM1G3bWNM28oAeNU1SQHDC
d0rfOz/YJLVHXITjKq776t2z2UAWep7jaILf510beZq9eJEDMpIbDNEGU9sBASSN9N5N5Qualfbc
VKFxzSNqDnbcZeBDpPbaisLeJdUAbKsoLYVRBdxKGXTNMwpOMH7AEw8IRRxMVKOWvY1VGH1FKKUb
nP+md0bXlyxxteVPxuX0WOACpDw7t9FTaUu6YWNVmQYsBjN80thr9UWoK7wpeW6FB81t8DyYdd24
W+og7n1sRvauLUqnWHGOs8EYoWzuixHk06zMJ9V6/XrQYBlqAhGkadTW29jEWAF4MdwjdZTiEyOX
QgTuXvsIgca5mce5XU+UWR61qU+fmfVg4N9IgwumpUTuImuJrwB94eOQdHWx5Jif26VpJVR8zVpa
j7RJ4oeuyJ/xgU93URToh7KKNlUfHeYSfDh8H4kBowmXrjueiG6Pklq5y5HJxIc76CQDb1WKFFru
0qF8gemzlh6q/An+Q14AhuiLY5bJ85zNre9U6RaBEjo1sXXpovqWzOXa6Jp7FTRHtB57JHA5wuy4
PiDTf4qFuQ5deeVkEyyZWkIUqcYV3LGlGc7OamiyYhfVxUGFRk71eZR+7MmDoyFaopmN/nlIboyk
vFV2jcxPLwp9WTXtSz/uCpEZS2OmUxTyyoXDcbTVzrHLp2yKnmZtti5nuumnAM/wNiq/pxdBuLeu
a7nVKzA94qDEmxEUWM9ohG2lxeJaw8gmh6rMNGjrkjmSTW/djcO01Lv8jOJzOyTNPVHCysQiqBfh
3giyGzVON7Np341ZuNEopmDLgCNar3tzhmQ0HacBjpsdm19Ub5+hPVz1QRKB+BvXifMGQwrhnYX0
KmFSENZQL+O3gFLV21pJgyZC+TWveFsvBTDF4ZUk/EJJt0hG4fiaJiVSifoFYUDua1EhIfK0SEKr
YmvBmKiE9mXEtbbwxnA5Oj1V67wN8cG3X+zIDvFiiGecYl9VG9x6XUht29hijr2aI7YtIi+4dZrf
ag5Cx7hNfKNQn5o0Nha6rT05BULPqcqfY0Xx3sjuKg+Dg1PaGGmAp0TxBf7DJ7JuE87uOLT26cjs
1pxNyNTcJ6QenOBp/dqWjAIhPMmCIPUZS5yvUEce7eDimMFUNozeqlLpbozqDdrG11xg0k00oHdo
S5GfsaNhWnFpG5rVyjXpHcT0QaYZaV0L/MXGXLkNANPpKVIWvUqOQ4g9rkqmI6/karaCRdG3kFpS
HvIgTl1v7SyZ3oiIxkGcorwJ6vTQaQWnqkUz1KytaWFibamlt+otdYBei8kG39NSx9O2n4uiX0Rg
jeRg3+XKuzWqGpZYZAc7WIDateclSHPd5jg1XOSU++VA0GgiWdRrpgC+Dw1voQ5BOTU+ayAjMNT3
uQ8A6XYU3VvRlHTKwsH1wR5/kqNzl1eo8KLWXk2g/CNryBdpMVx5icOkcLOlhMDTGpT7btXqoZyD
x9xo36aA6A2byF70b42pJkoyzCyGPhcgWRSKzg2nVXgBeH0timdtnmd27LtikqfCSzf5bB/M4S53
debtYBVRMfVmtpMj/8EtuzKW97S6dvThc5/Jx7kC3sP5ZW7seOQ9jPE5pMaVGt2TbNXXaMipQySy
3NuBfV/J6m3USzwnAmM8ST0qa+nnUXTAALUi8d+yYR960Hl1M0Au6sw1PsTHDOloUk+cXmcbKkDh
AQjtPhXOsBCd+x7E2rngJjfjuHcS62msMH4xLj0QPAAX+zNkkTbUr91wWOBVPMUU80woirNkmw0V
L2DmT8hJ9fnBMYYFmefGAhsADWmKrmquziDjwu3i09fzq4BeUITy2fBDAYW5bddJWfOrnzOoDxMu
rFJd13mBrDgDzAEVqx7XbTP7Q6RQBV88MRolYaqyBlvWXK+Ent17bbYf2OSMovAxly2yCB9TCw95
7Hghm44Gr3Wj44EoLrF5ez2ELwrASFI+CKKRBjGqV9i3tUr3HdwCXphHfUz2s/DWiZZvUKHCYRnD
Yx+/2MltGPBZ1VACxXjoK23rjghAA7kp7eJkzdZJWu8dA+ANmqKZNy0mU1t4NHIb9zHh7GSGyR1K
dzl7vp0O98wAf6mbNxlmAOVqyA3B4GxVC/S1IVWQ3SotxGtl68tkpODdsLGErwUZCzPTllH+kCfd
vbqghOGalZq7TWMb71bqMxdsk5q878WM/Va8UEpZ9NmBXw0jOXnItNfdRwLtU1FU6yl6IRpf2zRD
RmAwYamYhFrRQsxXLbzC3II17XoXBAj2ZyArxIyiD4FC53uNkINRKbsa5k1J65V9+YHAaKcozGA+
XfXymEzZ2kgdv/MKCs0sDsVtmFp/yssljja/Kl4L4g07/BoLRTc/WBsDjA0ZbjCp7YX+bBfFasLR
UVrNOjathdk+a+aRihqPX9E/vJ+AKSk2w6rZCG/eleRFuWtsINws04bdmU5Sa7SbGsYFBJNzXz7m
CAsyGVTLKDoSrvV+a77jxtvqHCsVkJdSg87qbjDoiv6YDXfFsNXzYuEN27kHuFxjdB1wugeosDl2
3GyTEEKW4RudBLDpAcbaW5iSa11L/ebCKnP2c1KepVWsnazwMTZ8RqB4nArzq0XHlXwo8jWj8HvR
L8M+BA1i3Nt5maz1hqwtwXpj9OrdYt8Ms2Spq4zwgUKU0U3rHDE4JyUAqAY4oReD4KyGag/M50iN
/poqAmSitIGk+d4001U7njTbgnEXHISjrcZY80WFNxSf4Tg1m5az1xru3AA/waukczqI7XgpFw/W
KsVUPmC6ts0OPyBB5lBvJpJh9nTfK/E4ByRrLfDIqt9llb0OIXbjAl2IuTrqxktnDYsUPlejGUtJ
I7+k5JGH7nbuXjpMGxTFd8NwE3ePto1DOb2K4DIgeCEGXqMwp32fH1tvNVrnEM1NW+OQxJNyk8Iz
gLPa1Xul32P9dQ2sC2R6jedP4UsSQhcynppyB/x9GQ9o289meD22D0V67iwBsxCjgPZmUTGpCKik
sQop9ilprYxuWGT2I+q6BSQlmw62GFreDTg8pJgxuooRy62woDmW3boNrdUMpUE41TKfML4Ct6We
txSYb6V6sxQKjlRbNBeKUzRtyC9vLSyqcNF0d03D54KKM6LXuXmqHB7ybCwBVS3GiLubTDBKBCL4
zVzvyN4W5oXaY64Hgbwg/6wD8a2P1fRSIDFn5ivUoK/yc1C5nCbnIoaVCkbMMHF26Bx1ZyNKfRvv
kbNyx8+xDtjqalQrZ1zHDpXU0ncBAzQbC8MFbhKq0shKyCCgbFETrMFKVOtc3rdgNjAPUA9wWvA0
MVt+Sz76xaIwZWKUQl6gNI9v7SxxeHXhyDhdlDlWvRNpsS85KXBHUABoNokzrhrAuI1JfjupfSIE
9lrnvRmQ/c/hqo4464k/K/o7BV+2oNn/7qAKmdOz8HAw462lfr6RM8GHjQ6iUpxW+dHydnxzo3dB
ddd+Zzk+lbknL7IO4AK3Qd3u2zhGc5B+KRMNl2HzpdfsUygYEB6NdXetWjxxqjJvHW/2SzPBTKei
aJ1U8/BqhVDkylliC5vHdX/hwWUJZYCIcQBAOorG2eMogpsfnmIT0RA49gAAb24kG8I+CjhrdKTr
zNtG000X4Ik1763qgbkTC4MAfhZ3WREcgFJfEJdrz3FXhJk4AHFZN921SyQZRQ6JGUHBQBoUxbtc
v5LkZMZ9Z1+H6uRw1aKVW22GFDt/Hicmj1naKS2flXGqQw27dbrO7fipndjbK5wkWD9tdacl2grF
4pLuzrKL3b3jrRmGtWxbkmj7k+5OSwyNBuyq3B2WTbyyym3ufALA5QYIRBtqaAlEnudOe2pxxhhx
u8Lf5oe15LYwogb+M6OnKgK3LLyrokdb/6Q7h4Yx7QN1Svc8QUzCv9lXN0IsE6qIxrQnXnXcYVGp
jWG9pRmYPtCdJTW/drzPq8m3zHTXKm8tUr5dGLR5jqUKBm5m3TP8wPJuS6jDJvOWy7DcibA/KOvN
qJFOlWeLARTuBpLsyZufhwoqY8opV46U57hfEeqz2S/s81Rsi/jBlbvMuJPlJ5Od3yEpm+aFI7dJ
cOfwAtrJbjbWdvFqgUowl7BkSBiDduPRxp6TPdnGwnFNfwi3aryyOgDUD7F3dqKryeqWXp8tx349
zyubKoAsFiYjlWNQKTgz0bfYdsKc42NUUxhetbBaeUMHU4cY51IU48PnQHWxIF9KoBmWtiqrt4mw
10Yy3cKu1aAqAcFyTA4vGcpPcacgZ6R8P6NcBDH1kDkoVmPhPcymutFL8lLq74HW7Wna7Oshhwhw
VeblSuR3k4j2AOuuc91ZRvjEx3j2rYwa6VgtIsz+Rup9zoFIYF7baEwMykD4W9Np1j/15s6ATshz
aBs4483ahpdQAvxpHuuLB2bXQqyeAdhbx7C+H9qrMf+EY7zIirUU2Vsc8aJqXXkY0XkaAloXpjNT
L5ZBZm6okH+eINBCL3fWKVqsQlb37kRAp8xtnRjwOdKvEkNcaw83BHZ7Dbpsg2CTYx4ijrEFZ7Qc
BJjn7NhUw161IEw1ip5CUlSYukUK1UDVo8+/s+v0d0vqSz12dnpFEFRN77Op36pCPc4S1Uo7A6+H
hK1qdt3SfA3dyMemhKcdqyXWcF6HBHUhcMqA/cXFjDMEM/a3hAkgzZdQq677CUoB9+d5xDkGOyIW
iFI6mjGMvdhl9b0ZPwQV8RLDhaf6yhxHv4hvLslyWaotlh6MqCA2xy0OvZdEI/hHgBu2xUpz1T6l
yIYv7Unq0//h6DyWHDeWKPpFiIA3WxKgt03T3bNBtCNMwXvg63WgheIpnkajHhKoysx789xlr6wc
sYnrjuO1x1PdXuoYPBRv61F2InazUvkUSzK7mRnNR/eRsm0oaca6lSs31Nlh3k9U2VZ6nCZ1babg
EcaDpBReV57x2zEbgEENc9jkTxEjzcv1KWF3GVigr+6caEegcE5TKEbtUCf6pi8Yf8icKICemwzq
egPY0uhvHQS0Dk5z2bRMf+WLYvYMG8uHpFgHoz4ZSu2xQPgog0cSJ8ueFldlM8zQpGvhSE+9ldcx
BRlLhBs2HI2svzha+KtLzoXMNUrEFDfnvNMf4G1sl+XIw6qSUMpwkLIUQrtLcfymcJWrkGBbI1xr
UeHqlb6V+sQDAbzIxasFNh7WHzIVxIBgbDRvDuGH4ExkQBDSTz9kW1X+xeuyTHowiUwkqgLX4hMm
HS83Zb7ug7MxD+rsHbWVNUuH26HpvM7mzOzBlfdLx1JX2UxZyxKPZdVlOMUMfsdVqRMX05KEOPTL
tAq3gKHvAC3eoubYFoR+BL+cQEtLudMOe0U00VWZVN4J94x0wAC/TZNq1XbXhktCvmWVteXdl+0f
mWIwbT7q6pkbfHfJVlQPFl2ZibQsKMqHtAzuvqg5DPJlYjDgNHr8mO0rm1erewLhrXKfU93KE7Bo
Cr5Ed1tcevTlJmjRwQaOUZhuqenLpv9U61Oo7qpA4SqStnmDwY+tZtQVvXgfw+c0M3kDehHUlVkv
mDkZgDJLvmal7M5tcwaePBPVd8Rn0B1YbgS+dhRveTt/PQkhObyOHZ9UPxDVAK5Ycd4Gwx3jR6NC
wBhp1K+gIdxYIT2uA3FY/LOk5piyYW2mtO6G9u7zUWcZPMlv27raiFQlZu8sPw8FAnTyrMvPWiW6
2OTJHj76eFeDKymgG5ts/Efa+Ddi8RSZwQlibeY7144rhrPd3HNRtbCzxXVWuWNvLI0ejEoVQIUh
bcdhiM4AOxrrVcGUnyiL/aDoLtkJbigmALvqZiaN+lK+giHg0erTSqWcW/me5cl1UZlrv6U00+Rj
N5l3bgnWeSUXg/SBufO2bzVPCJ80GaYt+JPJM8IUTUAM+Bf6UK+IUaWMa1TQyZasjhvDJuUFzzmB
Jmyuk6R6YtB3LEKhDgSHyva3sk/ZhdpHgsAtgsyPuA7AiA1kuFsKgxMBpTMEWh1WeDkd24MVC5Mr
WBdq7UG483B3IZL+ypS7XC6pN9T+Vo0Ct6mdz3iqKaHJbhPdtkudq+z8M+LoHAImDHq8DIa5nc3c
k8bCATf8qKf0nrKX5uQ69zphT9FWyD5k/9EtA/sWw+QIoxmZAi0DB3Ci2ltzTt+0gjE4T7651pXs
zoBDW5pR/NGZbOKPFt1COUKfZEclABqXmDzc4g90xCJriZzooqNQh8fU1UtBKI4EcUrNnUXaJmu9
1b6k+Dczs2dlTPck+auyYAUb833oVe4j7RSYwNxBP8A/OPd9vWUR/BUMznsI2qkqZobdfH1cOja8
A0GqBcelIf/2ZvvXKJ1rsyTcjj18/WKn6HyDRbmkogEn+sxyZZ0483TUpmirp5lfMa0r0eIhBjKh
p/uua095Uz6rsWLsdBB6s6wThZFIvjTMFfsvktRtpiDb2cyVwpwROpM0TVfWDPyvLbkcE4VrLXfM
fbU3vZbWYii3jvlRpJfO/Bc5zo4Dm0yJUfFGP1iZfe/pQ0egWPstIn5GDl65yP9KwntEqDOZTBBr
edKZPcT8HDYlStJlm9bWj0IxXQFdqHe6pQhUauThlUvf4cQE146tzykXh0b9ogJKTASJ9HfsgZnH
khsOyaPhMAmV+DPxmZgowBbkwFpEMCdNfstYfa945Qbx1xgCPk1CIxnRixnmrp2eEYa8ueEZB5NK
W2AU94Dq/AV89D3L8dhdNklQ1wum2ys0l3WVNpvcNNw8U5Zx+tMl9wGieAepQEXg6n1zWxfFVtHB
29nmcQBFUuWJG5fmhcQWWDXVbqpr1xr0tdbDyxuaZydB/ZV9qCaFpzBL5U46FErpWhXztSK8qIw0
7FT6Y5T5NMQjdn6j8hFLyYk4TuQ8ANFKT61bw1g+j4UBgL0haGPQXV3+KkjOrgWIH0OplhVv+5So
e4PxQQZp0BorN7cyfLIwS514ww3i9hO8ftEdokjdiaZfpf11aOOtHv4PySTkgY82oj5jTyyIzhGk
nKkF6Vp9RHIJDWR45mGz6qJ5+BMcpKj1SuGwG61eA1FuVEbzQAMWfkdnBNakln6geu16m+qh1XZG
BCEkgXKLBgO+ssHrAG6I1JGGph8ekaFQNmX2yuSmk7DMw21/JRR5FadXkpggQ6doVQ470UIMBOZb
5gHod59zY9CPbWLsZEV4TqGxOBJAB3uvW2NR2cxsDZDt6ZXJ15sAeRS21t3E+x7zG7J3EpVYFWqU
YOZ6KoBHZZI/Zd9elCZuCsLaRqmhy48J9hH8CI2ko6O3ylU2kp3ctn9iqr/buPsWzggWMUmtdQjq
AtgJypTQhLno2vGHjY8rYVwn4iaINZjYOM9sOhFVMD5CzxmYDfohshyJ0xYm/igTyb1Px/qcjZiO
iS9/2Hq5ShV25yyybOW0vCXdCAhbbf61bBlxb7K5QkDY6A1Cu49h8CsVw1MKxZ+ZF0/GEH9kOFB7
Y/9blX3Jij+0d8+aGWFxoXz37UBbMFt2cae3hEL0EOnR4jZZI4x1j9w2Vobr81UXVWusQqMq6Nzz
ZI036OBEw9lE/3dLXfrVYK0DlY3WE4s/WeG/pXQvLo4Nc9nrmNhsJyBLROgPtefwHft8fqxLZU3g
A2NVshyWWuZDjOHP/NYHRCtAAXL+PyDKWn0VAqZrQCzCUnT9yapnDGpgIfTLQCG6HPxVXxU3oCiM
2WXerNbiQDQ0HhXD+AyicW0L/9JmySqAztdUIDVUTt9MvSPsoQBpa3WwTiY9tKsowyUg6o908rdK
Y3wPA3uh9+Url61bEKjPwI4+CpmcpdohHcmQpV1YZfeaoncBT+8VSdJD6/t31lBwmojxocnRI610
081ak6s8/7SiGEFDafd5Gz1w8Dym3FpnEoEfwgrOho2fhYWEHdybFV6GbYbbgKG49Wa24tARKhON
/QEqyQ7BZoOXNl/H6fQe5QkD7ya8q6HldgFdZCet2LJ76xNGj36xYivgy+7Li0QomhY7F3lgaDQQ
YaCVO18MnwqFfZHXTGDUfcxIUgstoOnV07bCY9JUV0OhIS0U8HyTbB3UYUJ0VFewpr2q7yHGFRAv
ggeLx4dIT95ync2RFlJeWZmbXkdtYEbBfYajwlXa9GYHwbWLhtytVHuf18l3GDE4riFntYwAwumF
FvJPL4k26lu30Yr3jnWXINSYpQnjBlLvNg5IZeaU+AvJFAfJ58TRsHaYmkL95b/DA79qCutVtjib
afrskvDYN8FX2hNx0w+HivGnP0jbACjhSmvblQ8RSy9byFayV8Ps1iLlVKjBi7mrWzXDFvfStrZG
uuApRZNnqbZuKClSCp2wlRgFyieBtusU6sYPiquwgbsW3K+EzVSVvY1RalMJ+rtQN/gUXfZJNSC9
1KioCCQ5HCSp/YwS81HaiA8qyzqMCpmi0cSxMHkeVVhOY7Suu24FuX+fSyYybbb1R2UXMvaxIeQM
Sbq0HVgdiD+oPrJ4A4O6ypDNg+6njGDD95umg3zHAlbE7aciGSZ2sszMY1dR+04BpPnuKHXNGizx
NrfVs2k09yzMt0OXXglWcg2qzIDlrVaRLkn5F7FW1Bk+B60t1gN4/9DPrvaYnDmZNmrUYgfSPirk
GCm3nq2QNlV+s6YPI386cnuXZWlVFP4/WwpWuWG99eoFc+op0Maj0UG6QOnrYVRxJHr47JbTaF1L
TXihmW4ziXwGswhwICAa28XOGonrI2HMAQQW2AtymtxprN3Gspc+dWDmRGtVYmUs0nZx2XK/624j
zEMQfavzmE4qd5qJwK3ca+c7G5O12uAMQXwIQ80jufAgeBnB8S1jB83M4edhWKK/TQF9Espe7rzL
yMMVMwOG0DzPZH/J+q7x/WNma0C1VbfmFm1NsJWYF2T/L22dFfTLValJ67SlEikzLyPnEmc+Q6MO
+w5zcMHkbu6Ncm5J6n2+NOiU+VciYfpqR3tXWdBKv1ASyfFChJ7EBv8Xk7WRF7t4UTtuK+WhpjCs
+I/W5puIQ292R1cEGcniS2TPosazN+qf2nAYW77aEp0BF6cA3jJT7bKeErpkEIlziqtlNbKi2Sf3
KNOpnskQkUmVm/n6YAPx2Cx8YiZj9o1QmDaFig03qdo3teHaUqTtkAw7Zww90Q1Lwibo2iqMBI1b
TPi9tIOdki9JSZqjAk/4UOY45KsC/k2mrdNyaDiEUS6SnjlJTo2WQADPudypcrOaUER+sKrnAGe9
bIQD1fyY3QPnxao1b/OoqbUJTYDCHhjOwUnljSZLy8kJ9xV1f26nqyDjwG9/SmUvesOtE371ROas
CTNL+VWJiyOvnpEh6lpJzoTe4FMz2QtVgm9FgDsyei+LIEFP5TGdQs8YuOsrQKoOYUxBhdD6gugb
98XV7KofCcJQ3jtUAzFSbkAumYn4Iu1t1iOLSeBLdLZ2oa2x5buDddOJE8i4t+3IWsk1G6tdD54u
hQuIx4632IJIaBZfbfie2mRwMV8Bm+apBebDuWoZuSNrxuAdJaqegNKMXVwAB2xiuyCEONhxrI7j
P44wcnwwztfBQUaixjQXaB+Y1KT+vbPILQli15CD1VBbzzIevjLTIimiaHaj9lRG88XpuJNRGOpY
PvYp3GwUKxUQcv8y8asEtDJDvC+z5extcOqjI1C+x5tMpTWz/5KcQMHR9wAleIlx9xGr+7dSCpZD
dkwZhpu8XE0xQiuUSsg+qvIYpOzpV/K30pSrKDflxZjjpO3akuGl8p5N88qi81AtPqyWGJZBrV69
pP5AGhrjAWkqZJga9j6HBVM1sJxWNu3qxFgwj0mkszWntPj9oU+aJawSF/s1Tg6NJr9+m+pkM02z
4jPsM3iHo6bMoC20Uk4iLWVFd74NW8Zq1cJKSfEzKb9qhbwYYk4Gq3/F+syVLnc2WghPesMjmJLt
1OYzD/iTR/0pMOMVfLURIjcxiDez1p4+WQkiZ7ptQNYlvCDgfkmiZN3B63L0R528Zfqy79l157/O
hGFfBJuoOcTsVrM0NzkbQZcT0yXg6xjBdhxCNlIbecPokkBaLuqeCKqz2S1K50MtH+b0kXYyDxrq
lM769p+BNGLvTONiAW9nWsL5FSXLhlloIzPevjTDzyR5pUP6y5cyHkNzRQQeImGC+DteFG52i1Qc
PJF0gS2OGsq5uoc9MawqTkWi6ZbGdzp+JExP6j/ZPgBhYQ6gXGB3a93ah8LFo5Fs4/pH15c4G/Gg
A29CzhofaomQbd4m40YWMNTNPZnSdUqtuQYRd4jMcN0HzwF+joJrN18GhtfKN1v7HoheJ+3dOUl9
t6mtfzgd5M5VifxJnXYbqBPOzuTDzh4gdhdS1nmRfTZoKI18ow7rINhr6bqVdgzPyd7y8rigGVzr
Hfx8m2RjQSIBRuJwcnmAfQuJ+59UXc3olQ/X0liX+RpOriFO8z5tuiiTpcUOb/0rgWSu3810bcmk
g+FL+bGhgA8sc9vDounWiXbos5kceIfBFadXHAKx1C6V/tmDTW28zPiNInqig1HSTsCfEgSPRu+l
j7MTws9sFyr3hv+ojG0rwYx39W6llp90rzKMBKhfC6leOQQzVfkzyddW/mZJsYcxjOBcVnZrlGB7
keJSm2NspMrL/Mc0vCyA/peCnsoqT4nhDsoN9nOCw8qyjmOF/vuRGIRu9J6aY2s+J+oTaLtUPVrx
NVmMD+zjBMhZ2Rfpl1zrbjl6EQq/Gr6TZ00XvHYybs13AF0wrI9pF2xN6dLNiSgdIHl9ztfjrln6
94DVfM1NnEs7EN7lb7g8kdm1iMpqnZn/Br1fYwsksXAXMqVI+EUNsyEJQSduiJIFmt7jyCbVYvjA
HNTU2za8Aabj1QrGY/Wd9ayukFy6bgG4+ArxB3i7zmb+qNQ11yW8uyaHs4jED4RN2sS8PQ0j+4/i
PRM33+Bk/aHJ2ZpIZ7hLfNx32sYnn0xn6nKvxYUnxWLfwNHODJ3jYsXPZcSEHNPoGNRtEHIhF8T5
0aoYoGP3rvZy+q7y04nwKvK/FlYi1YZ0IZorK7CxhOkqVLdxv21q4AAXxY924+iBB0dI6bjEiZz3
rV+smpG10djQx17PDPog8ug+dUuVaB1j6PcaX7pD8S/qcYG4jhwKxgErVSo8Iw0XMp9VvFe4P35a
Lplgp2VcvafBfkgdNCkXh1F4lnCAJeSw8OIUZEcJT2u9odr05BVbRI6MV43pF0tVWNam5yB5M4bQ
6Rk2pMcOiVpu1kZ/aJzW7b6C6Zd0tCgkmGE2Q3tyhLOG6SOsho9+uoz1JmXKOxCawZOFW8Dt53Ov
eJLizcFFXYj7XAWkP2JuwzMCPG4pD6gOdzK+uvGfJr33OGkICSANDytHFa0yyyMCtx9t16YKq4Oj
0m413BW4AYmTgfa9EPaF9FYlv6Ut+APzFI0/cXao1ENKSEA/HGUdIflnZNpu8UKHt6Rfqagz3SI0
z7bzDJIVQZkmY9L+JXj/tV3W3px2LckbU3kz2kOKHYpCy2FNPQQd1e8aUbsjJjcy6ICEOuNxtJ4R
cWPYg81VRlBLe+gJvjK+kvrTIo6QjOj409BWkU/D7RnWbcQto3pV+jXyZOpr/lE+EWfhX32xdewt
jv2kg1+o7+Lw0HW86vpmwK4wKR99Tr44Qi7xNKQI2ltAi/MuBH8tZXVcSfglSTLz1JjMQRwAz8wm
IlT+kcdPq96PxpFos9okjuK3D78bWI/cnbBAcmc9qkuMZyG+7NRN5UMnw0uR/zEPB+qtwUSkV6KU
5PwzznZcuuzv0PTfumhfthvAaHpMV8QYg2lVV0EpHrnsLoy0uunQ6mwnICn/xA2YPms5fbLZMZt2
qJg7onzJg11YspebPyYppxXWwFY6p8EzLT6KkLkyak2XTqc4X5U1OVHMDDmgneBfqH7DZsuS0xz3
MVZ7gU7qPBztPhH0bnnM5RdSuJ1C1oPhyU8fhGUsIbkd1Ch0g/jq0/JH7PKm3XdNaxa4ItmO8dEM
CPdYp7AAu/Zj5Lke/M/E/uvl30j7Skv8HHRqdfDeFJ8WgoxzHea1FSa7+H5ALG3Vej0EcMbeJRXA
gyovJXPDY4d33R20h8DGWen8KYhTyYnI/EUgr9/iod/ZXbbiSq67Q5p/UwK5hvE1iQ/CSlXMRelP
zMYxo5IFM98q4HTON8Bc2XRyXN84D6a6QknEfc8dHDb3UFgrZcCmOX4G3afREdM3DW6T+G6MV77W
WGUV02KSDs10zzi4RiZ9FICEG8YkAwq+8r5/OoFFAaESwKl5OV5OiyaqyvAnGp4oTgVecHwrSb7p
3xKTJNgOosQ5M1YStF9Fe5igpyz9iGKhfVjyT8xzmJgMUbV/NlpJ540N6+HArikHpW8LCxAwODW+
m+mmFuzEXJz4oftns7nhzCCeTlMeZu3azZ5kSwdJqOO45FBE35cxLhGOzlRTHGISNTIH+gqLUdpL
4athoANLd6/WN5zeGBRuDYx6YjOmwSGBdtAXjfHiwwvjs45lXze9hoe01z7570aHVkJzBB3rn/z0
6jsPopoaY6sop968VMU7UNfAXgXphz6RJ8T7R3AYsW8BxyFZlngZaNCL/CAFKJXaUg2Q27mcN6Bl
CuuRFZ8KRWfgyK6dERTDvBH1GHBliw2l4Q6GzroIrV3XkABWbePmJXVfQ3CFFoq5yk3Yvqijdqnr
Xmd4uH1Eb/OlAvFHJZbdEWZN5BEXEhnvekt2AIzOiFJpIqpR6K8aMbizrzxO+K9KvkXChKmk2Wsg
HoZhLhEm+Zxbsci6hyxd0X+c7DybXH3G2rPgcM1YQIhk46jZ+iZt1jLbNwol2J+MeS/511qA99Hl
pm+l/3JQvkODmPpmbxfvJiMU2cuAstqeRANGQchWLSMYPcGwPgi3l9aZch/zT4cBfVRhvI7PfgyU
HQla8fkXOM5Dbg0wMNGtCT/Ud6KQdBOlgvhxQ133HVm894KQxK75m9JbN341ya7CGse8hzwCpggn
rbhMxu8Yg4c52ub3vBJVX/rxG0F9GY4f+ri1fY/9oGC+J5BQpfEZgVcIaTiXPausOmMlezmbIHDQ
qdt22Ms49GNtjwvBGV5ZgxAq0cmWHjKaL8lHsiSIh2SaMbj0OlCBCPRU9E3J3B+wUkJCMrF7fGQn
CUPzKLtqNS5b7YmbLAo3Eha7gfl0LpBoZ42nKugNwiXH1jgD7B+B8pnSv+KhaPHf9OKVVt9TLbmK
9R1zRqmIvMyRWwmWUcek6agXFwXCU2hSLfBYgEZt3Eb9HQCEGam6iuN/5BctSnVdcjpBhiabuI83
cXm324YnBlQqt2ZPBQMMh/OpJ8rhNuqePL0zFlgzoefZQ/LMtGvItK7cmOU/czpJDnNeALSfiuKp
w/x35SIWm4bsSZkXI2NYVKyr8kvEZyU6jfpq6vtt232yn4BRiT2jGBgwMwEaOtbGwoLJNuHZxlw3
t4smO8rqb45Pv40PLdPPCjptuxh5DGoT6Uuccv8VU/fB8l5Z+soqLhq+qGr44tgw+ZcNwlA522Hv
5C5zr+mdZIuWUMbAG1vstNrTzj5VmlrsemF5t5SXWlyIOYuQwBrHXOXlkra1xkauvvvMO1hDQOFL
KC6vRFgmDn+HoJvx2xSnXvyxQ+0K/MnTKVc4Qz916UBctYt0GclE/rLQUHBYJhFsLouZDLMka5PZ
T9LamBeafPRR9dCGnzR8s6xv/AQLx7/an+wYmcGqTE7V9BeUVAKEu7H+kv1LMLQWDTE7XN/8FDT9
ztRTPwauxBUO7/NWd8w3WHhZdW8FT0DllhhAWmNZ5jsWhRZx5E6Ga9Yvcs8Scn7Uj3riEnFwENan
zHKHk4Hbc3ZvKnC1iOELuOprvgxjP3A0+rQIjCyCdB+NnIv9L7npREVK4yEmCJcOh/iYwCbM6S8O
eWRfefZTYGEhY2or9D+bcKEfA3eEKm0T7V/opCsjjQ96s2ZZzavmx/odu6ctvRE/ptIt2Zgp0+YW
d/86zEQ6KaDxWrGP43gGY08yvUHatEVmlVjJWJ0jINu45+QX0glhQb60K8n97W60IR0qNfHJbUxE
WgL1qmalJty0ZbF24siL/XFpstdBd6Aof2ZwtPg1DTJoq+HaPZsmwTXpxh7XZvDe+k+NITSJUSSB
4ukaaARYklg50z8C5xGsf/Vw3ymgzHxXpiqJEuLMkLzC7kiakcwfSIi9sDxnOmrmve33TnGRg72P
mOE/jTecc03/YUrM2x5JXSIdr7KQpguV9kvHEWVjjTMHjbHrrfxtWp7wf2H3m2tLwGag3vxjgMFV
wU/9pB9pZ/jaxvaZiy5LdJWOuR4OA/mfYv7FBY0wEs3S6J5W8VsZdy3etlWwNKFl81qq68y/GdMp
bDZOzIT3qCAJ+DplyPwVa9y9N6v7iqOvHFMciShatzLyFZYzYt945RGRreEJRt6otnLIse4pNoGl
q56V22GJllwz6DO2XOKTyb5JxLhl8gSHKU/HmG/pVwmJJDa1rd8Mm33w4d/E/cSnJ3NQiyNgshp3
rECMNW+0eJ3/EgzW1Y6x2s73G7jmI865hROuRHHFmMpE14QqH5186T3MPyVY0fFeF7cwZUkq+9cl
yA83WcbnuDZY0xs4Vyq30le+frH1U6d4oD6j5FqPb0hiXdTyWv0JzHUdwRLjvNfEARkT6ubXGypx
Qz2J+jA2fwo7cRW3e8VLM7WMpb7mAxB8j0sqOqazZ57zWzHC1Mp56Eljm/6zwu+CYEqz+LYZsWrz
2gESxDK3LhnNC0tgi6JEUeeCwopRrST7QAZ9YmxS+IwtWUnAAhf+nFWMy7j9knzcNM02Tv/+L9oe
in0PE3yxjK/dFCpazZkLiZnz5mWPM8xO4IamV4+fusYi06llKgirzg7DE311iFis/AA3xlV0ZPFZ
SzeEYtTSueOYlvYwDJiLHdSamgK3r8Fxz8b6fvB3kbGze7f/Va1FW/xNagbLW7g2jvee4TmtpYkD
WDxHVInwdxp/LUwBLcVkWh5UDUPqsMHkwfIyQiqvLE8lYRAXiw4zNn4DZtVyrCzl5yguor71xCsr
2CE3vnbNHFwQzjXItYUUG1wjFFj4XLuWVpBk8G7AaTrjRzA2sGpWvTTzrw0+jOlmBIQ/IB2RYb5o
mWpIIaiIWl76SnAkri5i/M4WmDN1R+WJuiR4+dpdwLeFg4XOp2NVAMcuokKWrvS/Wa/Q7Ih9XBY2
JrxApKffhempzlIXe4SEnlBnTuf2w6iPk3UlEUAEx8J+JuQ8Uj5KbhN+lnTK6QBwVFvIFza/eC7s
CzplCyYvIRx5WGjtqZNelnaKnpLPRg1rThW2GKTQWMd8hmRe1Nw1pxjbMEmFbJ/RWNk11x0JvxUC
wgYtLr/DTV82MTEjClrO3OE5V8R9lolIfacEs6sNQuoSQy7r/PyCWn0W6S2X560+thu8RvoE+Rh3
6xBeY7b085GHZoJncM0wF3BPmuFRCjBu/wEnCIZ9wD72kA3cM55ieiOKYnHzhc0GEuv5X7p2K4b1
iE7AUqDO4Jp1JZxTuATlfh/kvBe4khbjMbbvLWKJz6ocdV35wL2jEYyS/MtZiSpGDJ0vWaymhA5k
UydrzcHVTViKdmppWU9suTbdtWuQZKQjkQXs6VfZGzqdRHSP5NCGoEkrqyjcgq5YhOMhtP7F2leo
v9fTzyC9Of23WmyY44IDWKBqkqO0gH6DzsoZUf1T1FvY+AyYlsgADPww3q5A1UMFZQtj6bRnHZXM
iHZZufBZ9DEEjI6Gu029OejfUbFlgNG1w9Iy+D9+KK+AYyQNnuW1xLpTtJMn7QZxGwYmZWJTLViw
WajKPg2JRPvN1RWLu5TaCt7xnXWzMP7086b2j9wdy+aUowD65Z+msijIgJQmXEY91jAJrwP9CZGS
sjXVf/m41mRP4v/+KSQvnoal3Rc4x69cIuAKiJHs20fchi4umCW+vpIJ4Wf9JapLlJ4Gcc6mbx1z
g4bSRawfgivDFWtvlNcZTT1yG8doQjhdun2NR4XRh8aK4aXQ32yb0qzaqMaOvHJ/BNOJmtttguLS
hd/E6HG3dbzRnRdjQ7YDLAL9ryE2bG109sHGtxnjx/IDstIQGsM5tTy6NxrVevrSh30pH8KET8v5
LMnbimz89LtUnOXio84LspJPOOhlmxtjG/HO5f2mttWD1V9EvB4wjSQKe/r+M+NHcJKTFB3nzkff
ElLFzCxJ3kaF5RnjTD60kuPevMod2+0ERaT71LQIo+CNOwgUCnmbTiWFlc1O07VXLvRzhbhEbHEx
Rl+adFDqSfNXtvAsEJ9O0y8l564ORL8eMvMnpwrnTp48iSOxYLGDhGkqppBkprR55pwy2DLT8qX2
HsY0lQ585JBv69qT+d+G7Z84XRY6NLlhA5a0Svmz0SEEblTgCRbvFE0yuq3//y3v8f4RruXTjrYD
t1g9T/8LZLLauKaG28j2Phy+UrbUO/JCc2rJFpdfjbP70Q13EvNWTqLivloKw4uJAtH8X7n7Nox7
al1NXKvY3qiXmI1V7xb/tLwgkXTYKZBHJ7etOLrK3WRGblIU61QwqMBrUfu5W4RH9pk2Iix/zCgl
d/lgJLdkOJqMmSvOP6rFT7wrhv5H9gKa3srW9wn1UL1h2t3JHkCtLHgBv6RsYBs6YHx29KfLpPJV
wsxg7uHvle6l/1rjWTFXpurVxBZNfCp/zp8xxkszEesYx/F4pfjTGLbod7M61IKnfW12yPhns9oo
Ws/GtNdk6lblr3ZYBTELfVi480psnEKwRVTd8SSJyB0jzeVGHApClmuuPzIcLYezfFzG2VdDWhaF
SJhSr/ekEKm7Pv4XZ9Az8CRzjum7UX8qzLxnp9uOH6+mbDP0rYwLbpth37VzBoKH4aNptoa2dIwD
+pDffdvJJQOfCsUhjW/CPivFE/EOo6xuzgRYDg+IvzJpvubeSS9V96YS+NuRLYbapnl2d2HArdl7
PmI/gqnxVmF6DVl8nZqdJV8k+dRx62P8Qbuxmdap4qdXWKbAKYZzPCiOfVB6Ztwtw/ZsknLLkF2p
z1F7HCOOUgYNafwjz2fSgdlR08x37KKJwBRvTZtqBsNHxor09MiMT9UoGLoJ/JygDsS7Egt0xB+E
Svxin8G0JSZsxToFwuE+YAEWOIK9kvtn0x7Zt1/UGSLMR0HUNkCdhW7w1V4l7QLgBfMeMoV+Mbsr
NNqAKkFVb/pHaTym/kv1Se/2OnqY/C1M7rMwCyKV81MPoNR4Yf4dKf4mI9RKLf7j6Lx2G0eyMPxE
BBiK6VYiqWwlSw43hN22mXPm08/HAfZisTs9bUtk1Tl/fKvGZ0h/tX8zKJs0WCB3bXWfSJkmGNnu
Vt2AHXk1hxgbVnPPMgxJTfNPigJquPgA2rk7dxCZaAvSnQ/6al0T5SBNp4E8WPvRCOGV3bmtqVJO
Gfp/YgvYRfHS/DeVtVOrg3sB/6OGP8ba6NjW4CpzuY5xWPqC1dkq0ECSr8t4WFH8qhJ3rBBDsIUX
xvKU8jlwdqQXc7jFijPJl0icS+XYEftLoQ9NpZArmYacMV5b7TrWPlBFk6dT9ZXT/xINkQH6MtJ0
KMMFkE7Jo6+UbyrGw8rfNeExZ7YOiS2om2gl/FdDp15r3aCBbKJ3m1Nnmq56/oM/naCTGakb7CiK
erU8Q/tXRYiw/JkVnmptfGYkzueGa2Nx7rzkyjf5DPgug+5YV6f+Z1YmYpjmvSgJu1h8v0/+l21D
CkJD8oOBbiJHLYHfG/+7BZIdfaBP4fnXuW/8R2gfZL4gbovQWLXxX7kcUbzllABlxScfKrxwHny2
wHBJt7EWLQFB4kV2VH+nAkaWmwivvIauU4ZsfpA+hr8etguKAdcSyMPe5A0ToGnXwubw4bjCCyV9
8WQSRmVO8KueQguzcZMALGv1UFUbmZeuwbNaqFs8fAnmx1hHLrdAocfZ/2UQ8QE8dDqiii2lxzS4
o8SeJG4/gOeAgISur7bawPr0MMt/WmM4Eac0+MYIFDF88baRaKGJPziHKjtYOVIHRBq8qQeAKzve
pO0HuhH2tTH2cnC/Yj+Zexs6BF9aoqLUBlxNHzRdmfLN5BeJTZSK564DnCYDKeUm7F24B/UZNu3B
tj+V9FEndHEp9Jpb9PW9hOG5ZN+WaJuienodWp1by+eoJo24/O0QDCiOZu7iAmU8SgZUhWnPlTk/
Y+MZj5fZf7dpSs72QfNsY8bH4hq2gLDJfskQistPGXoir4AF2vbYYjeM9WNt7ssygla61wmttxoL
i3w34Y7jpxa+4qO2ZEj2l0ZKHFM+lzP6qRvSALvG8Xqhw7Jb9gz1ov0/8R7l6HXkaLIM9o/RFSVt
kpVjEUhdsBUhu2XlfYvMpwoaNymgRPzOg2vGb3LwYmO5qarfej74fALgBP6BbAH+lGFx8OjEZzF/
AsIV68n3t1F8C/HIZf27CT/jI3cxnhY6RSTEWCm5YMkVl5NPKbiq1YuontZ4TSavpIjsJc5OLDDE
gwyRN3M/FX85Wqoi2eFlBOUcMkedr5QBr0Tnyrh3VCjJPfRW2mzVB7ozzdjOxqYtbmJ0M4Vl3x01
qIIG4BmZZdF/ZShSgvwuVdDMQNHGGZoKqLKH4tjn4++Eqma8kqagjjvRvQ7dp5qjgvkiMMxPtxrI
dVA9Bp1MJHVec1G4uqDqSlxG41UmBEK2v4oEU8ItyRgmRlefgK/xu6zFu81WZ9d/REmvSuuRli80
k4fjTht/Mn+7GFP0yXCUaDuNvza+uwwxKH8DXhv9JR99Fg5ERslexSedBN8oL+gKHw0ERhvGX8lG
9D3ctBS5e76Ncf5ozS4Pv1HBRuYtWdabDWEFvngZGaz5gOP4r+6/0VcRLb7gnEF2GgkXATUKTa8c
2b/xl+IV7dNzbr3Kw9Xns80Q8Quk+C46VtgdGB4y2gYP/4sfubZ+aqHmYjDleo0Gbq1+tqymIbaH
Pm/XNNPx3y8RKn+lIUro3ZLXauZO5KQNG9T2XXwzKZanEbn8lsx/OiQ2gkGofsFx3VAvT3dWtBbx
VhX3aWZwbNEPvIoIu6/XfZQxiPplREPcoiyRl5utc3E/DMG1Cth6dpP2oyX4q1CyAoCjH2FB7NJ7
E576jiOEjEL/DoYhzGplFbcMdU6J9cvLoi1Ox7G59K3v2PkLRY/Y9v/QQm2agXK+tCE3zt7WXJdL
q/Cc3KxFot58isUr9alVC2xLK0ACfO0L7vCfuntSqbYSJMJGrLKQNauJAVxjgKFDGZl6QAi/fG9/
o/GY116Guqb/CJKPgZGjii6SCYs6kmc/qfx+GCwIHFA+6psaQAo/m3sao0c+mgYvKTsnl5/oPInO
8fFTkootVwDDvMyh0m5YmkkYqf1fapUZBlvtxZh5vre1QR6FN31H81YNGfHnT/JU6G0EffkWxiMk
x3LyP6UYq4h5lqSjNT5r5thpE/WupHukVUc4RcR9Lg5gpJPYNvwi2r9ooLyOBBRm13Q4DOIji3fK
9O6TPdKIU6A4MfLoZa1ZdwOWIJRj1rNASFmdFxN29td8VPm4rlGAQWCp3V1DHVLyCLJ0pZE7Gyca
2idtn5jvWQqxsEXPjVxBe4DR+vm5pWUbhknQTAyYjKZ85r20MEtLzxyW1OS2ny135nk1ciqU4azI
P5FMjAWgAm9J/SpMQLivOSX+wf/TsqOsHwTCBOzQPSrC8IEnTBufqnbIU2ZRHoHIXZbput6K8KTz
YiSGZy1f549WHJsFj2vobsQjdtOwgakMLiMTTgKxOAW3sbqXic4A+2WRQlVsFtl9w87d7ZGYYP7N
gnzVBftR+1QGE7GxY3zLiJrJWGmnc4x5sUjfw/w7tq96sRfvQbu267el/IJkSYGTFjhAyZCSIzJU
+TwZLOuRDgZpFRg3ud0NTYVOK+WCZjP2VYrrwn3fAxdz1nbFWkGQuCjrF79iG3ROJ28nzZOSi188
C/SWk7jqeAJiFP9q7mb5QcKdRWqDWKvfqrpVWOOodkiQ/+bSmb0xQ6Ut4Vdr/lVEO8LI0sCuIeKD
ajjb3a0ZDnXz0hqH2H4nf8n8bMNrOsub2qQNBh0XEUtD63RD5llTT/jhYZaPSv9TSbcidiP1yMeK
ArubNjg+VvWXtPAfPdpZgD+gzY4HwcKyRgmnVf3LfNcYmHCCX2l0B/EDeJz6nk6Ag6awc7HhhMq/
srJXBpKbDgBCvCfqugrBFR4pVwTScw8DgXISOYFgj0lDQ1M+TemtJ2IhDW5Wc8EmBhCp96/1SMzP
MzFNAE4WiG47omxQBlIacMEFthPwb0YmuJyBxAfiSdG+zOae06Ehpac+ORENNuAcT/29Vv3h6DTk
b2tyxOh7OLzUzlMk28Gwxzf5M3bniMyy/tmXCFPt15GxTFI/I7XcGOl1wmjXosoN+VE0tVjTKQdd
NqzLRa4Ij2nHuHkcOdgU5OvJ6qP1t0s2FKmX8/sEltmgW+yYXguKnD1qFBBTn1UyZcytqPcFVh/I
CTM5hOIF3ggP33eVlLxq0MS65czKhQ3QEKeiOw2hM2b7pHQkww3w/so0fm9F8dkAZCbWI9TvVvdH
qENpXsbijjyRw6DKjlzJdcxr7E414/Olq/gzMK2k+/T0sCiIgqttHh4r3vMmy5xQvQm05XM8LBdR
GW6n9p63d/Tqjpofq2rX0gqy5hwqxaeVPoKQrWZF9zIuBrQhmXnrxysgvjU7iXnL1BNX1PBhqKj2
3oigWld3KGYoDSjMiDusoC6S06ZaL3bzdovoSSigkre+uCufWXJru37dvtGtNch8qoe5+lAs7tZu
3GCvdxUbKbszo7KPojsKooLfFygHfhx9r3XX2c1CXrUGoXaCm1VFXZ6SepTbtH4rxJnxgx1le5NX
5w7ZfBTc/W7nK05uHtK2vRBZ5kQgRlFgXmjT2U8tvppVo0IMb7BqVwJAavYWXf70rM0AqfUNL7Oc
MvZ4SU1C86rs3OjRW/29L3gFwQNm2LX4RY135M75/S+5D03dO12EbjCA4TtJ81XvCBfLbnJ3HUfo
14OeficEnqTjb6FfkpI7Giip9iwENC2xY25WQ4j2lyT88Kf3Fgk7B9J7FP7WApEpSYuVVzbObI9O
VdobidGPlhdxt5arEotv4vYZg4sMscMoiJ++QGKDGRbGO+tfAxInn2GEJlYIAsquqI9YjiUks+jD
xnJtoLap9beJ3I4eZa9t/475fobFsPyfQX5X1ckNROwY3QeL8lQK/IXIS0iHCtFiCECoNOJcjfeS
7vYPI1tP+LjDPQ4hQNsydbjcSxLsUPwqoPnWd124w/wNXK/3PwqKitEF8GN/SpR9bhwrxsNRfwzJ
YZK2I1+QOpEMpsCAFDoBns9ZT65JDgxOy47JU80qtcO59zbIAE8tA61JCtRdaKcSuqq+SvOJOKM1
SzXGEk7BPPQMolvIU5IqilXcns9gEUsLN5aX7DqiGjGHXWRgn8L8zRizQBFINmoMrpDhuzHPY/oi
9Jpzlr68YJsxjBnq12SSgQL83qKYy05quTKZvCbUsEgTqg0PuIhfdHkXsPvTLc1STnpCtQLzaYxP
5RHF/9B1S7Ib62s5eNfqjyr+FRHZoS8NjAfQoNo+y2pv1/QAvarcyJj724MYL3zJJCoI+2VJOhng
6226tJemHiSeoMP1T6ltNT4UBCO6p9pbQlV9CbHgticKi8xD+eDrJxTP5JM6LWooTnvwhUVyge6f
86XkPUhHpAf9E4sKjWT3xJg9o7edemwfqvGNkc2bddxI1ssUrCVxE+igRdGuJqlzphEpG/9srgrY
f/468PIo8xFVF+8mYoZc6i6VRf23DK3jE201wobLG6Hes/o9luqd3j7xZtfRh5/r3FmoTc1rb350
EQ5OMCmtv0/gsWSYoqVVNjNyASV+6Zq/IKYFHlGdymCASnAMpq0WC7TY4aWS98BmrmQDHIZs681a
IqSiRJgoGM8S/TPJdl1xqWtqeqn0irjt4vyRYv23Md9Viif5lxT9o5a5pC4DgBFJsSTGqga40iJv
BmoRz1EN1+miESNQLvTB+Fp1JchV6fpdFXoVvJucXHN0pD1JSFjCvNn/m0bCir9s0uCgCmFsm2Pb
J07a3LOKdYxT0dK9MfBiMNshKlcDdCOOB/KSEoemWC525GqxAY8FMYTxb/BLFDOYYIKtyYHYz6d5
9F3LQLUCghG3nGHsOHib1qT4rjiLiaMzvuwq2UziJzLo7OLyComOEpNXT1AlxozzBcTFwVmZw/KJ
KUK1iMMf6xQQ6kiGgoEHlrKXrRo3gGZIZ4sTNjI3Rt6Vj29FLrZzfBsjeFUujgT9DwYDxNVYx1R9
TbU15Psiie1eyQY9IzPbC81GgJmib22+FZ+8g7pJVtAVcbzLwmE32V6zmPIfwfTbWVcMVrgrr37N
OQhzSzaZyK+29CH5X5l1JGdxPU6P3r+myoeoPmpC89gO5pc8fwnjT1W9lsTGB7xwNbfeNEJBQq4w
jpBQQGTwQAbtDGZYqRRFT294ptex8iqnd9F+zvG7Yp8aaLTJesqodaA8Y6huvfLXVHRhCQGnVjkf
Q+6twMcsZAC5zLP1ko3VJgT1iprT4r8vZVRc9W8SW/dpUcmG8YEA4n92ycxIPmHOVk1awqpWznKN
gvk6pN1qGJYbjFgP4jmT9hxa5cGvUQC+x4jlabs5z1K4DkP+DcwGdGNvUzDDHp9Yi2GFJGUSxlTP
wH5R6hrBIssXOjxlPP12zz2jFu5IrDy8AgXXUNEGfXKCvaUSWx8BbI/+xDD/0YfNJdgGnNjasRgq
iNvqryVkzuSpIKaMi1rACEbEV1Vu1dVbWeVSRag49gw1kY80c6vXpyEWFSqOu1L/i0k4TpvCqeu3
qg02UXmzpL3ebodx7+flOSJYu+VbkSGnKo3ltZ9cn1zhqP4slh99+TCazp1sg7sghws3bBSry1pF
aAsJyba6L1WdL6IlELbt/zItfml05VdCzRQS4IxAZd2BXUrWq2acq9QkioYLhrwQXWsRno74qDsn
RY0AamrY2Og8rr2wxX0H8RETGqVGPzgjVuUyM4Xo03fUqqswB0hSfXH1zXerP4qY43bYiCY9VO8q
s80MkVxgem1NfR0kn2b/v1lrm3BzRgxhnOxICPtGc0oidsyExGwmt0EKCQVv1jPBAPQC8EDcs4QL
YpuBphkWfOE8gygy/EFrHhtl2Q2vwrhEA12kIGAw7MmwsdHQ9Nk6E/+K4meWE5z/M/mDXg2z3JTf
qBlfpPg9RH0ufViMdMxnteV1aHzRf0YBwiJI0Z1S85gdypY4IG0vt46kqyc5+JLhq0tUKvIakO5S
avqZMoJnDlXHIiLyfRdwXiLHmxWylpOjHhJXD+gpowm0sO2YxT+znLxu/CNiJsEcUSNQA46B1zd/
jVB7kcSml/eUAh+S3MRwNTC5a3zZSzIYoQHMZFZNWuV4U4x/WkFyAGBVtMP/0rTfNISR2jlC1e8J
bdGADsfhHqtLBOuq1QDfdCcNtgHEXYj3x+ElaK9z+M+cLgzIqvQWWxiJgEAsVDFp/ygrkh7kR5HE
BI0xa5GTS49kAALgZ8dseLXVBGMeozlCFNUpeJoavgQleq8srpNpESwjlLVICvXi9Bvxc9Dd+vIq
KoL7+J3TtYUcAIvcqjWxwqPVFjDm4JGOprjUiQ72O3KCONccDUZ0E/gPSyIwUHVkzm/J6sn9H1Yx
4BYZKiFkBUdWQlkBKVThLlF2oW4QefwcfcRnJHTCWkHH/Aie9Qo/QmE2no5F8tMy+Zum2MlA/sbk
bhtsnwOf1h31a81/q/ytkC/ydMjq/fiXEddnTdK6Qi6y7LKwbEpzKb9y1B+6sI9Fjgb9Ms9IOuDV
fCQ1LyxNcb9VMAz1AH9jBGrQUh74I/SKIGKMAwdTFbwN/LT/ihJeesksS5lYB68G1BLZSEScQ3wk
ZihTN1cB5qlUnl3T6jeJwjy1CeeMjEHUlI07ldAn2AOWFJFe3yJ/y5AGBnKxM9VHhHSfYnNn+bdk
gClFi48pvrckBAabqj1N3V6ywJN22SOX3rrge/EY8J8KQZfm1v4+Iy+rIRZmfpUiDylnAPej8Qhc
8elY5c2M0E6OGaGeEUA9mAWRWhohVypWjgk5UiHJV8ydJx+1Cr0I3DCsQWy8eVC9zMlC6JJl2kyy
hxrKC7Hcp3gPJtv6mlgC2r7btXaKSx2sSQGMDdMd75Q0IUbE1HUJim6D6DLl0Qjuc3UAxZ3EJrEI
8MclugDjUXvGtBRqXq66lHdWmDySXTq6RnpJ06MZHFkgAuLNoNExigfWFuUEPNPQfQSphSYTDHN0
aJowW0I1X7tyQ96LnmxIa8I2MkHAlNtJ9VS6NdWnhMv9rlbnQl2XeHtymij9OCGz584V2s2oIr75
e/om/pBhXwPZGyFa4IDxvaDMsEtmcO27wEVatmej29X5vUUTMP42zNp1xWXUvE0UpLItlrGT6uBw
5b8ehH2sZ26Ldh22xSmFyG84sGXz/2jRSfuY5XPTwFOoG5UGVrZpEDrBWTGHGyEip6rnDXp13A3a
KKGQeaqsQEn8NsW9V9TXIIVFCnZlJTNc4s2L7pnsb0adyeEcqFj2B66SEVQHr2t7k6GdRfkh8QGq
fGD0fDYw4xlw8aPs/2bibRvywXG8Ozoph6Pb6vcKkX9rPS25Zvy+JMGxjU4mc6Aq2QzYx1A72+1F
N6FX5IOdP0czdSY2aaP8oG9rM8u7zsfcihOyKohWTANvCV0Z01OmXWvtL4SWkJRnGSLOHvY2lkc9
+xJdBgaXI+A+KeHGRx6isYnxTzTqKihpZ7jhAUtbxqUXS76miVdg347eimTbQbC0KULe7RSXe1A6
xb8U6CFS7FSS+WNzSEwsk3VzrztPI1YYBwhB5ihuSBUjvpHuIK9rAtpvk3tB6a1yGaNTOH8gGojs
BVFv9XolCCsPTI8e+vduugb6S8UUToa8N+dbslgwM2k6Dj2kqotCz8e3nr36+tsMxtHx4oGp46UO
VCI5XMloPdSbPUkEESi4nzMc491CZaaoSD7IsVb/6L3x4sHCvblRyl0Uws4HwV6OLuHwL0H1r5b0
PA3xxtJhEKS3loNcwdJqBIuXEynAkj8N89HFZzll8PVwmu366GX2b1Z9NxMkKpQD84goxRnAjNRk
FJ6ssy0U93cgFhyJzHQkHr+R6qTzzvffjOHU50iHEATpS6MVSvVY3KR32zYcO/iIDWAP3hVB4zTI
vc1GjG1zXUH45bAU4TYz9yapu4WiHgIJAltnseDdjq+W8poQ2UCKjtdKszchB00bQrtqBQyZgEkE
eCbArKLVmyquodh+LBYhXPorE9EC33XS4kHlA6fypcXMwJ2E5tYlaMdAo2p8COJ7onHnG/vKfxvH
g6ikX/jze97kUNEGPnsukcJay3LhBBwFjZVsDcvnfCH9q0AGL/FLq/i15V2Y/CjRRweFNprTrhv2
eT2whPaemcmbXoWXYJaP8F0MAINlWXhFRiJ3lzWfsRRhfrKdNLqUtkXaoG4iTQehUox+a6n2bnl6
y88GbGBUcrTKJejY/JAtFm+Z8mjiEGe4YTX56hDWlFh4MlQwImfeQIqR+ijeSvvX6k/x2MESYmJT
Qigc20Xc+RUBw/lKeGw1dGUBAJ9P8m/dn+Z2QllCID+IeIexItCNtSCYxre5qbSxOQzG/9vqrivZ
xQLfcEz2wa5rPSmvEdfjo2nGZlOhPzFUfOrcvD08L2NXIpr3nMwk/AHjzuqIeFAEsQQ4OkZ+jNlY
paLelPPTAOdlXA5eZ2QxtjYQf0vONSMi8sYYHF9TccHxpKVas0cA45iNQZ80eUgk21WtiV56wUYe
0UxMd2i6ge6vVfzfau/U8l0fQ9eOLVb558jjr4IO9t1XInO0Gb8kMBDWEZ3ypMO/D1uT5cMfJjjg
tMa/h37mlKNBlVOK/cScvMDQPnUcrbTFl9ZdKsBkqV/GappxeCQo7v2AbEycPu0I/ki8sYbgP7J4
tc0d6xjTObQrxhWfjxkz3NpsOYqa+l1Ck1ZjDe/8vdl9c28FiF8KDAxpHju2KT8j+C9C0XBVmO7s
I/KS7n4DFyPKaz5r60yp3nDWZlP7rzJI9h8L0gwK7EnZekAUmUS+I7Vfk0zQhtCOAW9nbi3q4WCX
ctAUesZmiOmBR7aq6J9pwefhKmKu856HpqjxiAe7Fgx9aL+y7pKI/NzN0jrm8jMxfdvIrPR6esmN
5xKyINvHFB3BMPuYdru1lSJ0axOynmzKJQRSj8AOXwzYDbP6xz947QptJ8+ffYGhE3yqzryWzjG7
mB4YDaB18iXJ2KXwFh0vkCVO5KS2D1Z2kIkvMyp706XRuerB2jLax+tJXfUE1ppfIfRogBczA8CK
tbVGZC0dPjRKFV6CKd3ut0Z+7FFUjNlOizvH4lWW522AbnsqThLSERvwTiXGOR/+lWzuExobpcfp
TTg4lzm/u3A79Uz2njfXGHxpYTBJe65Toq+Le0vOu798vCN/RYIyXadVzZ865OMvJYL0XJpW1D7t
YzlzBENmrmb7dAZdQSuKfqroHnwMuwbUcIlSt1EXaEqwkbJjAtsryeSYl9WMJWZJ5OxoyFaOVR2e
aeJiHkQATEqnQTe6MoD+6lSz9vUlZYtWFzuvmt4yc9yWGEQEosYC4lZtbwbXo62w7PZs91VIT+kg
rYPuL5vSaVV3/TkKE3cmQ86WbVa4DZlFjt1kDpvFRtKYkthEffgiZqu+gx4LmST1h4+10G84RSOr
d5RKO7L/vyYhaL1FssOpI5maIcqxET/kHRU7rKkSloJMy8llIbmWTDfK0nCrWY6kkdmO4YrQpY58
a02TdhKbb8cB8tSGTafa3wNLqs+zHAvlb4Yb4+6AbRVrS9UdOHPMN2sZC3ehsR5oyXusl8+QJVOB
2G0zFcyi91qsOCgvV33/a5LfN1cMzmFFWgS4fmCcFQq0R2TfKUIdEpy9xZkNjudpwQD3yfygbNps
3xWGq8evJrC+1DARTj96RDKv9m+q0H186RZxNB2J11p8slE1S2b6GI3xY5JOCPtGFe2jlbpGQYJk
v8nl8kmjCLL2YcDJKIJ/xZTQsGMv+lgnL8tXw3xtC51knIZg7CIgCYOMn/Zq1w/TOplagXzr066z
VTniOQzI6W6ta9kOVx2xt8+V3XAPa2jtumeDxooylISs6+wxmOYhCuxtpjXIAjjVsukcSvbPVEUk
5yFNHpujXFMV2Nw7G7Mm/UsIYf1qJas6ckl1sVLdi57GJ1PfR625HWIfJh1lQ0V0HC0PmHdR5rc4
9SLWHvFDVuu6iFldF1ED1yM51GLpcszeVe09AZ1Sk+/OBGqP9d8+Z8QaFYJtIDsDTH1Rs02mcBW2
4ZqsJvaHs8Jz33WEL+DuKIKvGTGvH3QTDE2Nv5xopLC8qTmWG0l3UIzg58/zf2DlY2Wj9f2pbesf
9WRIuChsUQZHQCZCFcDX2m4BuDZhYRsaFNU40IyO9iaagMya73orofbVeHk0YIpiyG8prTmqz7im
rKd+eJYclVXPGXyGxpSh30LtTqR8ZR9Lncmlfti4g2K2l/CgdQhjKAMoBPjzR4w9XAt86kfYg2G/
oy6ADjvZ5sJqL/qiAdXz71R914JI1eCSJYiBB6zAnNdLLUYxEVPdEQ9CEZACUjeaHjn3rPsxmy8h
GlVkuYOq3SXyMWYEVGR0Oz1sbYZfzeBe9jMiPf1oO8Nmhwv5y4PR8J3VRPrJkfzwMQV0qkyq+oCw
V2zjnGjsyjzOUbwnr9AZkHRJkw6vbRXnrKH4w+eojNHUCxx7gU3EGVeJHfSeskhsEeXAs2u/jdat
cIxWdu3OhfXR07oGnGVumPzWA3HiSAZ6Y94UBjnTaFRt/TrSQlgD/M4mqiAeRhWj7BjeGth1/iDP
5bc9KruoJQec5xpEFsP83iKBqG4JOJffBXthozoDam+9eg/7nOyce00PSYPVsMSIVLU9uZfmqsy/
Zx1XK/Au3WS43SQ3LBvPwLtgZqTrW/sYB6ICPTRmlVfjiZazejfpMStr5EoQ26V6SKerH7SHRihQ
K/JJw55BVdg6009+mm2jHD5fGT+1vt1nlkYIRuf42Fgz/GP6rZRVqEB0qQA0dCP+SbCKiSxx85CG
nvWuNRwa3rNKR+SFHEnFETMAO0aJ2A5Bvqt79PPatMmQTNIZ4ybMewaSRtWKNiWNZH5dfU69+ZYa
EyKtfwUIpEJwrelTxNd+ZIV2inXoZw6r1G5vcS8cDda7owTRBuMm0G0VAVBUMlkIQ/GyqOITAvYK
AAfi6m4kflCC82rpLMktbGKrOFym68HSDqrVecQK1MVlVLulc+QnVpXtyDxby7cx7i4KM08+mwx1
7aa2jV1FgrdIq0cbDuwVb3j3iF5NXZOppagqVxH9bmI4sVuf5LTnIjWTmAopXl2pTHc9trWkDHaD
MR2EbG2oTdxUy9ZDZh3jPA0x9AdYvB1w5FFwiIlYzxP5nW0LVYrsxQgL5SF6jYJnkCln3UYGDKbX
TjQsXVO0ABXzYTbdfJmaHDxU+Fx3tkTcGWfXxIEW4/rLffWpYrOFn4i6ahfDl6kCr6g/e3lSeP7/
eaG6y9DLi95vBL1rg19c7Lk4xwBbonYtXrFS+uqyizBiQqNhqSz1ZYgIBsEZOMkvVQMcWGd/YzJ7
JctSq/gHO4w2VpqfhzrfV4QzUCrKcYrEjpijvH5Hcco20N748GM0UgLRXN/NN1Ece8EIYkVw1wxV
EilkVsOsmNsvbeCffDM5L1Wl6cjeJpFFidkVtidO6s1IK3Xsz5tUjT2BaNVOZE9VzH0QEaPGGiwD
CCjcJJjgTVk9ETZbNK+CQcJ+xBH2Ud9AQkSPQ8nSU/Nj/kDmWGq0HvDhN8i2oBDXY1WcB5yaAYE8
uU9bA6yhL6AGGIpN2I2dAXlQliNaQfz7rOuyKVNXUmzyZm+hZ00xWZVkZum43Qn5IOV445NLY5jk
seRvIQtqVCdc9UBF3E95mRwsWqnMOjgxSKKo818izC6iz90wgq+Sgq0ymdumLd2SuZygfeS6za31
pUeN+7aFFRgxQM9AJVPGWex3LkT/0IOF0KynZorrk58i5wPvMKysq/H/UAm2NrV0GwpwFUqyS7qO
DIOkJn4oQ2Alexot/Q1IP/kMEoV3BN9diY7cwowq/vnVZ99++PGbAuKQB7JjE8WQEy5lF1smo03k
z2+2QbdVuNQJZk6A1VvXvmuCwkLY/EF+zXInkdH5kU/YC9piZ4ZD37jMugREQC2NTvgPCo5FK2JO
gFw5cVwaQcT24HUAr34ffLQNmt8MXWNW8yogdSYbwif8o0ZYgdxgK2aE7CmjGH4dEacH3bB/NPGd
FEzVgXSnjfM0KONm0EbM6Yo7MfqPofQq2ZRStO2p9f+66SeLnJbLMQ6W+Ug5mDadpuFnoz/i2XYD
+XcwfmnIvcnsFwte31R/mjGsA2QSYyqDx2r7ymLPSWuXCD5Hw2kigxNk/KqqdlXJJR8zmGPWyYQj
AhuvBIdLqhshex26uIb0Yfg+rD+iIlQTaVI9b1mGXo3QxhCGdReUuLFTNnnfSRpCK6xhfjeRO/WY
RjslOk04Ycpw3IQSwGYl9orW7so0POjwqmP9EM1LN8L8yMCAvi9wZEOjYncwSBrCY/WCA2+ryBLS
DftKViAZ25grGcVRNGwz0R8DuGMrwbMQYZxVLcxEOf0o/s5E66HISEa7nD+UNm6d1l/zNO5MkBWr
rzbGjCbN7Lgu+LQnehUIQiAM/Tj11dO00n1szddABUMzo53ABl6QwNzL4JVzdOjRTcvT7KgGkQxG
sqFmdDOOb4E1vTL0gZDKbmKTVqshhRAFORCRnqNfSHGgW3ubrBkZ83uABbPz6c4oamIWR4CgAFUq
5CyCZDVRCL1vbpPx0rEzpz2vj5//NaSmr4r4P47OYzlSJIqiX0QE3mxV3quM7IaQazwJJJDA189h
djMxE2p1FWQ+c++51jViydcRXCKZdOZTvSkr/TlD4tAF5mLIfpLohS35xtOwS0B2lHWD+nfePcCa
6V1octah4f/WJNZRcGKsOQ8tKxebM0Ih8lUDlJXYQFKenWWVPHjpz+MUv/lOxj1huuViMF4NpvJm
/cqwaesJwKsIoip2VAViLa3+FQT++PRvgHv/xmoDf3sdI/KL2w86QarX6IlCH2MRMtOLiim1LRdF
TAnKCE8tLqMc2n3qHYTxU0e7hruRZ+7gjP7DKKJtAxy6GPgE5ihDuoRwmg59MPy2GQN77G0Z2Swx
mZRGxCkJvnekbvGdz7ZKNoLN8Chwtg4sloynOQ5HetxG6PnitP4tB7I7XZquXObrEd+BzpC6j6lH
OH58YHKG+08xPtLG6BTCRWggHZA2e9eNmeJJSw00zrHvyHLxlGYLE8x829GdoiVw0Aen+q+D4CvS
dayWNdYO+Ku29TzozWaewpam220sSjTcWGDrItgXj6F90/HWJvCAwnFv1NS7Opd9BbuFzeYx5k2t
a+eVZJAXRJzXsMWb4xbzoZ1A0yMYXHTPXgoLj8Vfay09ClWN0B5WZE+GztzKZGRQMtwMY2uja8Zp
4DxORjCRyvtHyjOHMj/MwQJhs3YGlvERMRMYEPaRVG+jE+9HbT0U4lYHzJficZeyfg0w8RZpuY9s
NnNtw665WLREgxEwjEKr3hUGyXx4TEdFbx17P2apXhuOm0IzKbiI980t7zWvEThSX4ssmlkvLMDq
gxXdSjgnZdQ/55O98mX8HgF19EV+IFb+1rMx0Md8pzU8bXP+Q41exspe+DF36X3V03CKG4+BULUA
sL8Sile11RcCHp85jCvF9t+cDUKe/2bHNK5DtS8BRdQ58hQr+GtzJ0Gz2gHb8W5EECZ42oyweG04
bogiQFCeTEc7A+vHZygineCvclWp4NThFdOn/hFTeE8jvqkM/E8FJE+seWV23hDhW2inTVZUFOxM
vw1XX+vWa2tTwRkR/oOcB8KV6OXMRn9LmytGsyBzd5US6NUpCXMjv5Di8Gyr7yp/Vf10qG3Ox9o5
BpbO3fM9h7k4QPkqe2kMWP7AOuttcJiGcedVNTC5wFiplrFSjGU/6gOyAtAp6i1UouLcQlkI8gDb
A2VzXd/NEkFLmWx0IvZkhjTCZ37adgfLc7lCIpJMOgo1mgYHxaqbpo9mdLeujuDXBUBEgndcvOoh
UpQ5RYQohM4L7gJcUq1GPATzoq/BgshECgVXZDnrzDypyX2NmnYrLevcJ/7GYufolPHC0Kt97Q1r
u2kPRSuQASExY2T5rw6Lg6p5DudLUEm8w/naJtTKGlmIeO5aVc2ryr6i4ntqgZvUYg3gm2OILVPZ
r60p2he62iXZ9BxW1SpA98wWiMl3trAnbF84m63paDEDCztvxcWMvqmAbUTMpfHZBusABYEPnbTW
vbMp2ZNk+rZDrlLkpyTkMol68nt/eSgw9JCeB8V4mGihoDPmuccd7JyjFEwlJPc+cnYqgKXIEkZA
DKkND20OY8MxMzlj1c1n56/IZomTZGOStYRZwvbmrmF2ubp70q8AgLMSYQEYk2arC4W7LDiBpGl7
cQ0RD3LX3kfZLVWJncCJ2I1Q+jYAgybtu6ArNZFh2lF9zGN/k6buT6TQbOhya9gTB+LKT+9zD5Lq
8p1+izVCzrKtQ0nyWaGMGxB7T7raV0mDxPgvalHke3g1ZylCi/bFqPpLoWNPMfSL5fkbp6lwcg37
wQG5n8UkQbD91jzj1AThLrS8ldPLm2a4GOcgdzBR9cYIQ9rZ1c765G86A6zdR2n0q7ziMEWpmDMx
7A0stWIbSZSwlNxO3XwX6rNBIl0GXw6j7U5Mj2Bive2JDeFxpDjn+WfGjRwnI6acIT7EigFt2n67
bnyvWL8vc7fD4hOygLcNNduQMgzQuvPq9Re/Kk9RkC2G4u7NlnpMiX5y1Ot8X+AQ7tkAAUFgwsa7
phTno3ufSSclnL8s3Yr6PZ/Sg9debQgySTaeMHtsajwNgTtc8nTC0okTANG4ZStM33KRDpR/M1hA
+R8VkgGrU49xLA6eMu8mMVt6VL3aMTOywV216IGeRh2eIFBXV6GGpLAMnWJ2/E+3OJ6AaRQ3w6vR
MlZ/Wh2y7FPMidIfQwrKP8VD13UO2Jx0eEdlRxpSxFxIJj7DDrsJiaEKN2lCkBJplh7wClFlGx0t
ylSf67G8WgYZV6hPyrR4Dkw4BN4pixLwVbIg/i7TKEbsY5X8RqVHN4uoL2ZLUzv5mgnefsAh2QtA
LrXxFhdMMUc5q42BYEC8tbOCEAyk/MNvZzNNh1a30sNur48u059qk40RhnhA4K15qiV+oUAsQxWZ
6Gio0qbgFJf9zUYCnHK0aXp7jnz3WmXJ2dPHtZk5W1V23J8dDguP+JqLI16m8FkbKWcG79L6BtZ/
XARFdU2FdRhjufNxb01ojKWpPWu+h1WSwTBRl1bfXTKI000Mkz+Ygt0YIWu0AFvPM2eyFzINCybd
lNZ0pwiycjLTAoHkQYzmoi4O2aAvmv49yNtN5HBFQo9TXrNoSUVMOIb481gyIeKO88NsRK8rHbKv
uaE+nxHfBkdXtMm6YudozlnjslZRxFPvbjQwUkkBUJKMIGegM5z16lzyqYWeV2cwiVaCfHgeXmch
i1lLjnbOShkvtpjZOcCNaFfrvyOhESZ7tTzVdwEUlAxgMfwZ0rutXWeO21rjRxYmJgv0Zw78i9AD
2DvGoL8UWFwRX6ex+YcIbysT5yWuE8l0gV4MUy76VIXCEWpvZ4pXf471ThFrdsio0rkPxr3UBupC
5YfWAnOZE3B28bF+5fRpcna7aOw1csP+NLX22IfhQxPyj6PkMjbOeUzFP9tDFVSizdTpFd0JglTG
3lS4/qr3A5NBj8mwsqNvLLghQKmCtvUm7m0/sXihu28xC7Blgf3RDF1C5ysAuz7OxbiOXxgkLyMR
4c0CFvzEnfbUVRiHks/eeG/Ge11Nmz7M2NMRlKrEbo5uoqd8sqx47XnjXxs1nHqUqnVTE+kJFd0o
qY65T3pI6JDI0cBIesApIWwmLXZGlT8a7820eGIaigfL9gAqw0cKoTJ5SEQGSUKtonPVfLbhSePf
Mg1Qnpnue86qEbaDp6KDnVvngsAdME02anZ+8wQQXx/VH2NlvtoBcdi0+1rh7fLWBkECuzI0nE3h
a1sGmAtq7K0DlSr19Y1GIcx4b61M9UhLc17v4WDA0MWJq+Vyn6QjCwyXYVO5bCP2mXl7lyz41jFv
fqnUeuQojZAejNI+S4D4rSe+ulbtDZdWu3CWU16dCrh5FsvfUvsXikdGFB7jWXzamHTMkpjfCYEP
sUc0XwwMcfPbqD21Fmwjbs4yxdFZpY+OHB9HCMJay30Wq61ffyvq/E5Oi76/u9Q2dCs4yxG+tdmt
wr+FJxUQzasvhncxoQVSRJ47d7reD4GnLzHMjYU1Wcsrpj0S7jHungiuJPe1NgMV6LD65Bi1SMnS
WfixVIA6Q5s8MLc9yqi6Zam6u6Vx00qow5MFlATco+4+hlx9OVG3rcatjz2ybrRl1VEDOqRvaOFH
Jd3FxG7WZ+CgK8yejKnS0UCWMPJNtwbThvw30XxikWafgJ78EkR+60f8553hv6iq/5Rwy55iOQPS
jQMsTlqlCK7RVFo3hLM3L0USrw04+hxKFAO9WmW54Kt83Fv6Z41DOucDLPDDCmOA+TbhwamrZ+lm
e4N0I9MLfyDAH1nEw/2NbgHmkM7m2yzVtba859oiboVMIxNRNQqRKxfDwCSLiZaG8jUpLoUjbgZz
vXSUGpPycGM34uCUpH1WtIcCaTQyE0cLPhsLbbWuP7TWOPkWDjYVtQQcJRsLTcxk2We79DdRnG5k
gJQIuY6jqLRS8wHEH5IRbDImNudBZ7JZuhwOXczuQ0+oIWDemLK5p7W9NnT/RdQ0Nm02rJsuoka0
UZWRtVI4nwGKALxdfwnlCfEjV7eLXUy0I+5nmOtFajjUCkhYIo2w9xBAdTTnDnWJPidvQxuhNqL9
E+2LIaNnO+jviiaUgSboRRMw3CCQsUNO47PfSCBNLYM7euFLgRBEz2KmmPIY8FVXWjE9DQGBeH4k
6A7zjdG2K5eaVqbalakFEYE9bGGsgKN6E5KeGWN4T4OfmD2QJcq+zOFQbNOYnkW90Wv+0aHiE0Jh
VlcMx2qI+SjkmTwyo/fs15p1RY7vMh/kr9mz+zTJUamnxZCjJI+Go8muU4NfzIdDs1zsxnhYu2Ww
0m0Hj6G3igOfYGpgFVBmDdoVRNLLCQKA1plLF++PB+XVRqriMu7qEu+u+rxfFv4cC4ZWpQrehQUu
kLLDlZL9U/PFDesuitjfdUZNf4FTPBmCFP/6jKSmLZ5B2jLS732OZrdyzzjxCL8N8ZMJwBj/ZAcj
q3wv24qSzTo29niQlXuo5HSuivxa9NkmLOCOmY29S6xHDAvIahHCugwukKDbbGMXY2MiUPBMd8tk
5FnG1kLMc8agOrHw/ssrMLge2C2RkAxXTN0JJSca+yI91zEI9ZIAgFzz2VMhfBWcnatJ2nePczYO
BbLKCs8olmQMd0UKoUqghk695qA17bUX8kzQ3bqilAAaZb1XOXKJKu3Y0GvZQjQ+flwXvoa5En1N
n2qVd1cxbVXVhanYGb8LRgHjtTE7HU0Wx7rX0TuJ1KWXLL5ay63IuPDZ1+r13tH6NzGW30GqllPp
HloruTHiZqYEnoWESeC+0Rr3+08fsLZva8IYJa8hZm3+wYOI4Hji3aymfdRlf2VUEGamHTK06U7l
8igkV7tH+s9/ZHnBRKqV4drwGBUV0cGhJEp9ZIm1xgIiZvgu8SVyQBIzYkJ1m8gKlhkLJx1LWhRT
0vqUYgJXtlGH311RHtH3bxtyDCILOawZ/+mZeq5MwL9CmzZGhoI5GO1H7JtfvQM+M0XONVKmxb2H
SpFKGtT42DCPIUfKm9zgaeiYdJawYkqnS5e+Pu2UpYigxlTmSBYNAXxi/DwhVrW6Lc9mWJ3cofiX
eT1Z3+BjRVStMrMl2M+p16UiXkxL9wWxxFw3Yk+diqsB6Yfh70p6Grf5yNEGyim6NDp8aw8SFvMt
Iye1Pg8Wtpc+6kzfEPRLgQ/t2Satu5bNg9XhyoThTbgSrqRYfy7YJU52t9QM5EGGezZ16ksxYikx
6x0fHiIybaVmZ1TWyTXjpYOazHOYIJehYG3K/mTq1l0kHPhFeYqzYF2U+r9MQ9dTowbyXULWTRnh
Cq/WATRDJDd4RQ12a9QoykdH5KFRZZplImLLrw7CMrIBY0QgLNqY5iFAxHs/TY/BgxwoIw0jvu6v
J6rrAaGUkSYHz2MdlbH5040aQfFwT5r2nAZ3w8x3kd4fksT+IS9sJdz0UOlcyLV+MltW3xZBVh76
OOCUURUuBr/6iIP4UUcjqjTnmAXs6UcW6sTeojkBUIA43C7fC296zB+VUMDfdLHmNcAei7WHtVXG
6DKKBoy20b8mBLRQaeLSaf0lxmSpBVwRqXVyoDin/bRJ44AOxsT0Ev/rBbht07YsDH4DNRtanFic
B815SPZYWseyxMRZOPiQR9BQPIk8Z9bt0yf1JnoECi3Qa+ZhNPSN1aEYGgmAs7lJ4ta5dmPGNQUs
ZdBvhPQ+lb2zZG++dXNS2qiTn0qiOkujA5hOFYOCvO+MtzBAoM8+mYjqAK8dbiVIw4XbnHWHwYbA
7BY69LcDdTqma6IUW2cZV5hRxqQ4Sh0jdOugzmt7jJDlLICV8X7yvZciJdAOi+bscUKkspM4fBrd
eK+N4dG5s3JFhBs9mFa96j89V+PPjjeeF59zeLvoFo1lg6sLXs9N61i+S9e+l2G9bSf4W0a0dzt5
nfjchYMqpQAGHdsxEo0f3wF9lYx3x/Kpu8ySxV7+0lWMXN2Akk1d8kByApbXjl7NBQxnheW9i9KH
7sb7sZteikljEYX/psruBdgEYQO/YHXNFoaRMtg6HeA9cXPYOQEwYB1R0Y5gQhpcWDLos/qbg92f
rmvtRzPVXWz91FlZKj85hEabAdA8vQs+fXoQjUM+7pwAAhwqzUH9SP+NM+PdCLu74TMgJiDEMe72
5C4SQReutFsHFGmkNHXc5urjYHJL890dg+eYkVtBKHhNl4ICYGc2VzCz2CealWW/ZOBTuHrgVLEu
Qhtojtp5GhBT9DwxVeG9JCyPXKwprl3/IdF6i70U3+aLo8wrLp0/i5NYJHe21ec6dXbOANc/+XBy
3k/kIMLh5q0hB9vqaBToX5JSHgxrOBFiiLv0xTZyNpwJ+rLM7Y6pN8e8oBKPEvIESC8LdIbtNiJQ
MX7XIRsgvK0WtBYNUyAb4Odh5KHy3MUgXjVH4rrL6aXBxdXmrjfDXaT9CviAbSu2owsU3ewkxSoU
iEny7baw2nr/pRbvQ8ZHFI2vSY86mimpAYhF5CQoYy4dbAZbIiZnhOCmkVu8m3DUBQV0InghWQkI
A1T0vGuYPpIUuUfo/jkGZ2UJwCoDFUigIGB038YNpn81dMMKj3umRmKnu6PIQI23wQnD4zlU7qfF
tVAp892vy6cGjoPy05fRsElr/1GNePEiANeqhZWJHJhdkVH2G232Ocnj6LARM7GSWQEKiCwXzEzz
vTA0RlTBTBdbVQRj+TmBIC7hMEN6SnWQEVqjbzW3A7XIKiMhKHQIIUFNVKpwqS9pgxrN8ZOriuTZ
iZCQGp1DOnJHNCc7eHYwqFo2ZiIPCe5az/6Z5mWL617wbVCffdeD+5v57WUS85gahUEeOwEdEV6n
mnmKUj8j4ubJI+I80exr5Tds08dlCBnCYk0CY1qye7XwBrV18iurEqkkX3nQjWdSN9YDcjWm/bsR
6XWbkJzAI6K3/huo+HetIRcLX5hA3lk4wZy6qD2VkvuiGN3j1KO1bUv29G25QT2lL5uR1UnKJrpE
xP3UWKLEvwFmOisSzsMS5A3sdk37zqMR6WEQbr2x2+pJewh0DmZTIz26mIaLNuTgjiSVWvGj+a5+
LCs2Zq7CDCxK9KJZRH5gH0gyByusG7qc3lvdujW53FUdDlqTAreR/zBt3OKKNSszd4KeArQ8edMT
wyAC5Cz9Bksonqnc/LNHDGujp302KOIpAd3iaX44fPocFA/IFgZgImXPcNOwmB9wTN6mUhIb6B0R
leA/iJNLMyPFjJoNmK7Odl/drI5RO2MB0A7tQQ2QQ1Rh7rlt6FNGRNTKZc+gzOwMdMwDIAG6fSqm
b01UF7P0b1XKYL6u+Z1R/13TojqaUbm1K8KtPXm1nXivkaXutNmrBMmgsBIVRK0hDQg+HKZhDSW7
VBrAr4Q+2bchA+eui9UM5z3ZfnNUgwHzzWr53NMaOsCoV7spR4SueQJZvnVK9OIeRPVXgEpeeTqm
CAtPHRguF4AXcVquRXZwntBkGPkvGOLllP3zJV+p5u8BlN0GVX4xPXgmCGKb5lzOffoDE8lad56N
3AywHzskRtvcJwGLiiR3dimX95MKvmwgzQ6kggaTludUv65tvHfZtGcSeXWGahO18aPyp3VgDiSq
asy7ot7Hnhbts1ynItJwqoOoIkxkEabtw6nl3XKKSy2AUFKtokohtBjlWDoRxY4pYEDvEXB9Zqb9
mfbRss6de9qgfB6pFEawUGmmUNahTB0MsvN8sg8NLKK+WT/MJHjJTejUfhU8bN16IeLhTzHqGKQP
ORVahBfvgHgc3bGHY+Z3+8bRdwMvf5QXx6hqTqymVr6Oz9XTzir0F76B+1xvt2EC9y7l/KawxpJK
G+3a77kN7KQdCUfjkK/CggG0g5EbzZ3hJhDxUmzTFgTEsCKPXQu3mYgPpp5dRtN4y0ri4aSxJv4A
ItWMQwTjanlMgV1kBlXfnIMOoyr4wMRIl8q7GPAQB+Y/jjkHMejNtQvEhit/HQ/urrH2ynEMQCO5
fXINiG1l/Ex09Ljoyapqy25tDjmZWkw1UaYaIxo0BwWuGhoyJcZ0PVoOATRyNeT10cpYe/PXJKE1
fu5yWJahpa8wf2ZEeMG4NAc6h0iB0J66GdtFCFrBjHlSYGBqncEn9cqI4HwU2sNC4TMa6bGRYIvL
CLGFRi1YkY3s0AEuzRF6X6ZN+74xbk467UqD5J3RQG0js4aYTOen7/xz23SPwQDBKkv9w5TWu1/Q
B9YzJFyhLHUFnq9AZhypFYrvIRFbWU7rRrCwNZNiG2ImHIrIXqvGnZZFHL+0vonjjWPehNMQDi/p
mL9YkjwRdvUcQr4202Y4paTodk5sfaqUngzk7yWhKl8bKlhPHESuZlMFQHRiLiFWAn/BkzSybxG5
P/9P+c3pPbHIjI0m7V8UuI9KD+RKaFhLicHc+flwIKbvlCXTl6+HiFwm/8Uv8Kq3TbwnX3UzQCbl
5sMENUA5E7H31vnjZzVFV2Z8m5zUyFp125heDWFld4d0FIIxDZddWQ6w6GEe6ZiWhVXdbLd40Yre
QI3YfzLNLbZz0nzfKB3VldpFDYep8ufeOkXa0Q7MtCAXs3lhlFtkBSZFvUIzN9PrymlRmeGqtdVD
FCnm8RRWRN+yd7JLDIVxYd2oieecuepeuA57W+RM0jokyn/rRyyOYZapOVqNs6017o1s+QJjWGJV
VJ7czD/buXIWFBREdQyKZcWITwa0pq6zofV6uoh0NsHWlnGLg7I5Kh/IOH/yj7LY7da+++r27CcN
Rf3a0uk/aYF4LWBQBAqigBz4EHRNa9YG6axBlhOGrNpfrcCOrXDAAOgBZON39TcqkUeij/ZSqwco
juZN69VnmVZowAz6bTuKt5HKGCaVhyZGdpGgcp/IKCwuXVj/2DYlTGbi/A6EOknD+eBB/abKlSx+
atBI/Gq0FHytgz/iQHCADFYJ0z9ICI/E7ryzgxQe/1Sucf3n4NC8NERVlgB1MnMPgnOn97q6FEZM
7T6EMbtDxuhJAS6lLDcl094kyf71oOY08ryKriOLgdwgQJl6xYLJg/jsk8V9isQryY8rxw/2sv9u
mF6EDG6x0yYh9V/6CcSebVPKkvITxMw1Ipc7KOlfJ45eje696yRLnJLHJIrWZYWFORcnvRu/PBLQ
Mq8CMN+xp7sEhn4epFrrnbhoKe4V9EcRXxg/5x7I9lmvnSdI+ZUcF7I3ruPYH1xPQZn+gpy11Gfp
BkvsyfS+7Kg4Eh+8qTDF92QLKIS3S4e0ib2MjWJTo6UjdbT9bmT9R1GMw88ik6XHT7bqEliVMpbl
fqhd1qMAmfygqw8Dbs7n3kBgYkvwZMyUEEAAF28qd9x7bZ7eareuMBALNFk5+aXRczaBxwXn31ZM
awklcAmP7WZ4x8AB0+JacWk4Yz246WWIB1iY/4qJnVcG26OBjALkCs/ReLOQnKHUYrXKR3oc6Gb8
czVL7j85ffRiUwCcad5dtezqczudjXaWn9BEONuU4PMMldICrF6fbrxcW0EyXaT9HaR/zCbdZJtS
v0zezpHvlr+rBbELhVj5TbkMxZeI4I9qaxOA9kASlBdtgU0ujaxYhRI+QLBEOKywApPw03nPPksu
VAryE1cmuxK2Pk+VesWUygAyadfw0aruBNLKEiDetxPruDk6Y2b/8wwheN2aeARYncbl3RpZoKJS
nVMSzkW/oWnH85uhCimjtwgaduiix74NcuV3cNBg90yAFuD5iBzPLDLO5EzBmNPvW85prL4SvFVx
GNBu/tOATxIowDjoL8JL1PfFIkVf51rJhdEmryxdP6epx54v4PG1onSRNqzJNa6JlndXa885sj8X
x2HCn5lgEwCJgpqNoS/Yza+e3RbphO3RaqAVi10d8HlAn/6MrX2rvbGpJxJMCw/WFePoku0183ey
V1ndL0xvU0A8tWOowJgCo50AaQ4DJ3kbXXc7NAjRnsxPvh6jJgDZXwkEl7RwaOEPA5Nxm0uUFR+d
lkgu8/K/rl8rkgNiNtNsGQWRvYL6kLAMQO/s2nZ5uUps1EnUKzTeuFu4dPp58LwoUfnqxStMZ4N3
gcgyv/mI4z2PcddumJyQfOb0+6Ffo/l5atigxU8atVJZ/c2frTxU5dExZpiWqD7KdGe1zxJKSId9
I2HCtagH1iPVwitPff4cG8MCDZbx1zDQBX1gWhdCLvTue5jQfJylumbW2jY3TqSTULahyXgyfj2a
eJehsOFtRbPu0fGk85YHiXJ29sobPrcAoCAtbQz3tSTwQvKj3zL0DG2yn/f0mFeRz5bOa93exvqv
yjCTDH8VqQc+jUXAvIdosYavMKt2bXqmM2uwJYQBwgNQ+qAvy/LJZv5Cv4PspDiko7oZcBhFou1d
mgIcMlyDmBMOPr/RdK/zQxkgJaVlAB5U8/eAT+DhF3bfMNNP9q3xYRy8SmyQ2qoKdlq3a9qfLr9M
8jZZB+wfyEN5KyKqtxuwJ+IUCmZuWr00Rs7gEPboBDMxf5gEUID6YIHI9Ajjjwfc4gtzg4xfqYjn
Ofi0VfYqiZaDQPC9ndrNEFHJ9Kizn1SlP2FSoUtF776ZhVlsPXKXu4Gnr0yYKyNfNJemZJZ/gwFh
QS/vv8L07nqHwjDxK9rbckZm2CUumG7ls7mU5z790PJ8M81QfqN7IqgDrYwp/7e1zrG8dN+Fdqrg
QNXBqZkfP+Yp7tIQ/yz9moibPnzgkSxwrKJEAMa24VAn5COLv7J6W1svzAUdDpLB5lkCEZA9829L
18P/IhA60sBh7chOegIhtjkWIfnrS521UkWn7Pb+OpCoUVYGClPty+nDe2FuOocfgMVvtAFcU3Xg
umPx9JSM55GlFG3YSsaI6Hpw6dUdv+2y1nFg2CyRErKmPDIcN87wAYlkDTBg4eN+ixwKGJde8rlx
riJZRcEmBcIwmVdr2PVMPaY5qU2+hKhk26nh/ty62rz0+ODijbOv2F/XA3zB6lXarwKBl/Yospkm
gcdhUfjVUx25tMHf0NCSfp0C/nTbg8sdMxPNiJVF72BtIXyQX2NqKxM+mAkkgt5xTMCswOf3t604
J+ZbwjzBhC2T5WfWYihM9toEy1S/dFzIQ0fSlb3s2x9woXZ7GOITC+xMoFJadQoBfMJyZtHyhBbX
GN0116MZ/DbDMR5/pfUFMrVGmyuYtGTDMRc3pUyUtdt0dsIO+3oEthefh665RtWxUtOCRLdNlgLT
h8UYntrkLYp/AzwNQ/oR8VpxbPXAJvTq2JkbYAN9/IKex76kzjMpNwF/cyBAgVgb+AsjPp/GerOM
fzqVzLQMrHdaWBtqtnnQhwtkSTQHxbAeczwyzwpFoOI44hUj2nLM3syIcSHJb8OzV1LT8olku5q2
ilSRXEKweWvmC4PJL7PRp4znW4RrarydQ9RQvK2Q6IznWr0YjOOdbw2DVtyRW3qHgP9kNTO8IAfY
UAXXSD6X49qhYg8B18EPtt4l8U0syBsTpScicmePy6Vojg0KQA0AIDDSrt3mWJOLKeBY38fGoXV+
Gu3T03Y9cRgp+XaOzeZlZXxKnDE66ka5M5JfA4xMV1w1+TppFu4nwDUOlwduF3avJW+FTXBm3O4k
+bCaFrxlI2EbwDLTaeu5YKMZ0lI6x9HSsF9TAYdg3/hypazXXDMRl+1K972VzxVZJfp7icQmpD1v
CF9Dk9YTpTPOPIjjgAgSt3xpkuByc5JsaUG3dMO9xssLK4hGbWlxweTdOTTRRDHs4mgp1mbQbGT5
cJGu9sltllbweJqRhTFhO7OkOjiOjAGxp1cKSTNeB0DHxb6mJzfjD+LVRL73AHKm6S0NXioDFZf+
YvbzyIrpbRwQuXLVQTywRodfsGWPxMH76eg5MC0LFf+pSR5D8e4Fr13DWmhrsZTzOcgcxb2rPh0m
6QXofawddDsVReXJzSsESN2SULh16zcLxIicDFAtx2M39mxjqk2bsQ1d60G0k9a4Hpnc0pXS6r8L
nsNm2IJs30yy2KjybNuYh62zXzpbqQEBt7atjXAH2Hy6tb33mbefQq9DP9Z470aWrJAvLiRqWNy4
E2GKvmBn2f0Y/tnBAoM8nYETqnksvtx/OKQaoAdg0Dr/rkVfrYljCyNmkEDgGHAANwAKcV7PYihX
vXpwnFTsbU1R34QRf4Yk5vi1ycMzG83QNqEjMJCM+z4hSOyCQyHwx5tPsgtObDmJtxj2Wq3d255B
eYCbI5/9Gomb7OBebGKS54wEZTGQFIi8Hyh2af0K+KB6Cd5WhA5nt7N02G3oxMDHXD25yleNO5vS
iL4aXL06iUaY0ClD9CxB9kAfAogXGFShm4vEC7btLC8q4/iOZpm9KVoPK8EBG3ibEU4DvnN50B2g
dMPMPdBYGC/q0No4obfJ/ZBAszD9iz0GgIIHyG/zaNc59WOskboFTIWfO0eGOzOGCzxGAYH21VAs
taSr3tK2xrA1QmdH3DpSawVd8j0E/09AoI/UY3BUgbcbrGrmH04YrB3eAMvmja7Ij5DOFEOD75xd
VGrPnhdl27Do6n3nIVobZYmQ1NFPonbffMMYQBbxyKmiYsQWuQanOPxyiAPy7PPrPmXKfSMqmSWj
p+y1+x9pZ7Zct3Jk7VdxnOuGG0MVUPij7Ys9cBBnihQl3SAoicI8z3j6/4PstkkQsXcf2XfHFJmo
KSsrc+Vag/Q+AXOgsGA1UKgO1GRhQCR/43yYUlj9wUkSz03DtavRsJMWljPP5m2fi/ZC1/xy6wjk
p5yeNnrbNK5J8vKemq4Seh1cqyLa6MeLkEAvSU2aZdSN5ZJIDAittmZFPzWFxbOCVuIm0p8tiy7K
lvsD4AAv1GKrV6a9S0sKNTnVj1RwZM2w7Unkwy4Cj9tgI54CzUCcjx8yBU3nKL8rDZw6ZJlcsw29
4nVpnQ6mtM4qvzobwlmaKPogpQMRkTvQWiEYT5l214MVP4UkT+j1VecTj50RgP5olNTw6AwbZ9ZD
rtqaCnmuIJ6s2lnLIKZIVcDSqNs2OhboEtAgpWhaGSGN94LoJ2hcVIFRcW3lvYkSpxbBxBw2UJhl
qKyNAMplS/Ik/xIKdd+B/QtoQdjVXXfaFM5LNsXf/ZL6CN9GRWeA/aTWnoeA9j5BkSBr9OemmdvD
tR9m5L8ElvaYS+hQXEJ7S7tK0P1qwQrUZgXhXX4VifC8CVhxLb1OVQC1RoAaJT5uss4bAvtEqE+A
d4A+utkV9S2TCjsdPU16TsfhSefwLFf+WQQ9cBjRT40ym7BrmjrrD5ZTn1q6/intwUoC/wF8Fu6i
CmLHhgaKyaa3xM6ueRzDCGdHd2mFgnncPIQ176XahWMFxkGt5gFjfk08rYEaxaAbvfEcC8VgO1Kj
i1QWlaLqp9eSI7+fJLl7yjyRjyvzG53WX/gfLRlAM478LM960ciw566o1I8xNarxPJZ6LD7bsvea
S2WEjv7RL1ITahpVtpAnG9FI/36W0c5gw7jXA0SjOyXIL/PJmmw2dUBzpRA2SoqRgM4EbzTQ8671
LfxrcRbTOuNHI9xopkZb5qxiixqNZkqYOknjK0hqWzuz6h1vtC7c931Mc01kEl7sx7pJe4KMsf5e
JzMgKaqV654FCXTA7BeqRqcweZg9rEEK6RE3TApa3ydzxgZENg2Isk7N9CzpohHuLdOjQ9GQkTNd
4betBikzDyHGPhxK+ZBjm5ckHFgRITJ1+El7LmioQ9RniHrOS8JNxlR65mDIez2UAd1iXcxrxqVw
nl8po7NcyGjzxgQroAREhqCDiY4d8myBnXmcUd2CteI0MQIhrjrFE4PoYkqpym6F65blD8cAGw6Y
OC/Di9Rzg+kMLN6UfR2FKXihkzYf4jsYf1Hf1MJRQtkXjnZv3KZRQq0OzLPXEiwBM29AaVG97y8C
zwbGQQrQCcobXvodLKpmro9s29jTqwtlJ5ELdryJEws25ChUOo0IuiaL67IlrvqsbBKep37djOkt
vKu8p2qZTNZ1lhpTCHfdZJAvq2uQS08qMZUGp3Afxqa5yTvKuRd9nHZZsqvHJh8/kbtMkZjqexTM
YFzmJIbSMrXLVIGhfSE1zXMHNIxVbGvbR+mjD1zxIeOPwu3d4NfD73U+Wk4H42Ns8z52wCvBApTA
hj1tLTr0g88AttvsMml1i6sMTl56H1JN8SZULrXz5yCjIHJHN7jRfM06w70fPFrfihO7Bi6ns4OB
vuk+MLVi9IXJ8zHQWTahU7i9zyrPaX4Ip8mzL22V++rG0PKxPvHzvqXea5nsXdk7QoKkrArzrtBh
4oTgw4p69zQsmx79a63OoL4sKUOg9zCmwqSbppTth86mMaznYWZymNCykr5j8q6E7dItmSsI2yf6
mWXoFOHn1s5nPlSrdT35M6sNPbjJfLN1oZDSkqi7zENwP+STyxmPXDj5gJxHaQcRNzjVrMz75tdD
A7xnZAHze1M6Hb4TuraCAlcMFgNJ197jCUls3mpcyKbnFGREOBbWU1UWYDWH2hePtUyzlnsiTcgX
8j5ovTgai5Oh98bWASCpOp7Ruz/+8t9//5/vw//zX/LbPBn9PPtL1qa3wN6a+m9/2H/8pfjH/3v+
g/9SdFrrhm0rF2C3VKZj8fPvz/dh5vOPjf9qvdAy2xb8uZeeGjCVlfljDadbmGiXhw3JFUOWZSjT
tKXrupbz1lDSh1PiB9CI5n2hToiQ++1YtDAQ1fbFf2ZJvbUUSJqnrYF7xWt+PZtyBSACajsz1r3t
YVPG+qiUTbSlO7a9nD4VynAEmIt8q7upLvNrekt24Yt/ijzkKdrVZ92dfqb2h42uLZllu7ahLMc0
XDV/06sl88NQDVYFKKhuteuwUadpR7l2jH4Qot0eNjVP1XJ3CEOY1NUtkwG6b00R5eYx6X3yG6O8
VjaZPNJ/oHs8ehriNvpQVjkvn/7ssNWVARqCBhxDl6ZlWssBxgBlQBRRPh9Dse3EJa1opHrFlntt
c9iSeD8+QxiOdHXLNYVpLqdSS6vM0Elr6+UPqpE0jYdHLBjGmgnToMvXsm1TuosDNsrUcAwfEzTJ
nThqA9b/cjwhVDC32i46sh9XtqMhhWEqKaQuxXI7WuGY6YNJWdQLoR+yLElKJYQfX0/i4sgunJd+
sTUwJdiB3JSWEvO4X+3CuskcMwwAFsJJfCYn/btuznk268zVUpj0CblNmv1qXRzxI2ubQ1JWtymq
uI5lLObTtaSX5T78K4MpPskmpxoz7kezu0en9frw7ljZ/cZrU/PueTXEsiMImRpMdeatiVpkYbrI
UX6c2uRKxIhDqbvD9taGZltCl7YjOHX64rTplQgcj55WpLrA3gat6D9OkWUTBrckCUAwnfyGPSls
x5SKep6xcMkqLFwgrIiRUrrZaKBjNeLecijPHQpeh02tbUxHd22hDFtJ9ubbqRyshEHMMNS0R3Gr
RurIQ11s6tqfh+3Mn7zYlUBjbd2WtrKILhZ2rKZ3IIVnSIXGS9WduWr1iOpOlDaPbkF12ZViODKN
K07ExJTlYFdIOCnejk2FXj1McPluKMRWOa5ycC9BMrj2kTlc2R7YIfMFBEZZ725QTXF/h1bFiRub
5iS1s/FUh+w5mrvkcgFP3eGpXFkyk3ekq1xOuXScxe4wOcNVZ7WwaMACtEd+KLozPBWRn/GiIzO4
OjJgQ6YUuBNDLFbNbWK3VC49IHMqXs4ap802mR5SMLiHx7S6VI5j4jjIspMWertUIPHA0QmWqqSa
VtkQYoqbwxbWNiAtK6ZpGJZlG0t3b9mmkBBKAr9NjcspSEB1BH4xwTtN/pBWt+wyR2PkyLDW5s+g
g1unoU7gEhdLlaa0XtcRJVIBM6ZOVUsjB9CEBCAQhx0e36opZSkyX1Lpplpsdmm47uD64KNUdt1B
ql/G6jzobgT6EocNrS2V4XKX6cJxJdv97VKZmeHE9EvTnN75jy1IE8L2D4dNGOaKt3htY/6GVw7e
ym2TpJVOaA39k6vMu6DvbCh17QtnJilBwtiNp29TWXp7mVPch5y5JEV2+CtWZ/TVQBeb31ZkuNJg
/ogY4VJPnobxt6HySIvF+8OW1k706+HOX/JquHEwtkEFu+CGFzyvCahJpicT6qrDVtbH4+AIhbRA
Uy7OWEccGXk6mM4IdrgIsA4v1J2ClTk95ux/XVBLb08Q8C9T8/q+GtAkq7TPfPZIXo3+B1i0pvPB
yehcHhBhBtXi7mVS16cokVQ0IAv65HUvvjekDhX15PqwJ9uCWElyVUxdQd/LCBbdpuP15PCUrE/8
v79zsZetiWgdYOocs1zGptqVWnKSDj8PG1k/MP82stjMwxQFFvgwnIB/ZYLMiMjyH7aw4tts5Vgu
V7iQpr2MT2j9hlLDxs1kVg62aBoG/UtvKPGoqwHM3ODntJqnVRDoR7bUyvzZSumOUo5rutbyfvCm
xqsI7whS2vAp7Mt416nsLKhB8x8e4TFDixPSUqagnRJD3WgDLKppXaMBmXLpf2Zm4a+9uotrO8QM
kwwO4HmkKgXA/TeMuJxBk7kz1TK6I+qb9DZjtXqzeAiV9cPXgRE69Or8Z3YWz21D0woxBBZqXxQw
E+chz2m9c49E/asL82owi2uH1FHZBPPWo1emtoOzrCx2bnfs+bS2wemAUOCWdZettnBdgQyLihXn
OahfJXP/bfBzsh/ogj2t+ofDs7ZyWolA/m3KfOu6CPXjMAYFS5252kf1bRSFR07rqgVDGoIuHMPS
l2/brJpc2CiYMumScGbOZGt9+o1BvDKxOC45JazMNeal75wfUx2cqRaS9sM21lbexevwQleGcuTC
d9I95BUlUD46pvPPWph9LalXGpU4kjRamS1Hh/0Eejriw3eZACljWqNi1mNQQXZmwClM1yuE2YcH
M0/I4sLCiuOStTERDVjejalrx1kgsEIZF83JcAtpcrPhHkORD/jsYWMrz1dkakD68UK3iKAWq0N7
ghXZPg3QFqD30yodguvSoyPdK1wLwXH4XyDucM68+mgIcMzywr91eei2kB+WXLJJ8xgkgXnVSTLU
jgdsAsK5/sRvad2rIXs4MuaVZVS0DLhSSVunXWBhOYWxocl+Ua/3zacomk6aujiyhisbct6G1uyN
LNddPmVJ69aBMqjGWzUdwFEMTdnY1c8ZXEa7wwu44o5cw9AdSyoOsLF8gWm0otM1gPRCVxuwvBeT
uE0H6JQhch8uSqc2qKEFVKkPW10ZH1bJihmUUeZE0lvPlKWAxfNEhyZ4yCFoeHQVIvPwVxy2srJQ
rmHysnR5tbBJF662lgQPeowVG6ZLBarIg1HqsImVw+aaMCCR3YZvkNbvtwMZIEerpUkg2s38IJrM
dfDpsBxDPEXuTTP//L54Y24e8atgNIwMpbqQIK9D6h7eaXpOQ9pCzn5jUEybNYdCtjQXF+FE0hRE
A1Z4BTY0mSHtmdlPRLD7uFefDtsy1maQE4PfxWk57zIbdO10rp8TItd7AxoQ4Edb+zk5sXe06myn
T/SjILin6q2/O/aIWNseryw7+tvJFI1dawDCcMd0cfe62hi9cXp4dGv7/LWJxQ7sbNPtjGw2UQLH
qSGm9Cpwyv6RBTs2ksVFb5HMhg6DO9JMpx+xh71o7P78HUneU1DFcaUU1tIldbLVes3nWini7Foz
bit3uqQp74hvXZ2wV1bm3fJqg7d91lRjgRV/cIBTf6rHbJ/4Pw+vyup0vTKycOBZ7fGoSzBiwGMF
MU90acbtn7/r30zXfH29GkhstHUezCsBx+xMOVFdhs348TfGwTWhS8fltWQsnI/TW4SSc40/rH4q
77nL7/+zv7/wNjCXhClQK/SLrfbRbdCtm9Guh22sXONkGf89hsVNEI8lnsFjDLAnoyzSGDc6DJCj
AemdhSAedx/k2SCpD1td22a2ywVEyGII8nRvV8dobBeuf6x6NJcYMcIaOu0XzTEzaxvtlZmlh1Fe
U6WiYALz8dlAiUn3juyyI+NwFv5FC/pUs6n608kJVZS4kJBTdeXz4ck6NoqFd8lDuk70+WVcqefS
CXYE5Ec2weolQH1TsYe5b5xlSMXrIbOL2bmQPffu9L3+QrcS1SVtC3R3pjbYjJdwY28hZ9Hd3eHh
rUVA1Kcdk8qx6b6rZ5kdTXRJOFcnZhXJEMbm6ptCLHzyH8LoSOZ2bSod0o1YsoQg4f123wVtPbTx
4NPdSCROWZC+8PTIcNa2BMUWrlJGo8jlvzXRlmMRaYHLXVAVF/Wkn3gjtPtdeyQSWbu2X5mRy8vT
mACNppjxA++c5k6mC82GdDzX4vA3NjkcIQb6cTYphmU44kyuJ0TJAqnKeaitDFVWCH273ygfua/M
WIsRtY1tNWOEmbAJ96BMTgzP3Q+tfiQk+OWVF++zN3YWZ7bR2tHM5/0W1PvyZ3UJeGmLfMq2kxfu
ab6js/2IxdVNR/eZ5KVmUgFZGPQzejdoYQS+rD1U/dyGmO4PH6F5T70b0isLCw8RTYXtFi0WHJk+
Dm16BfXRU1silVLRaCw150vZ587Mj3zkPK3tQvJOvCA4ThRbFpvd92MV5VkAs9uE3melxx/M1jgD
8gUVARInh0f53pji7Q4CgdKiTXVnsUEKc4ptO4TpDSemf20s+N2qcCY45CxEGXjXuVfvsMn3hxmT
khIZtM86RbmFv+hBrUniCKhQHf9OOYgl2NO0y4CUHjH0fo8okjhUoh2OAFXhhSHh+mPj0Si4AZh6
MwTuT0im5BEbxjEji5goT6LRzaOuJNQXH+zkLKQpZQ9918cWnQzoStBV3NHCdyRwXUFHzGPjwU71
FBzBsl5r91quBy0NQtzEDq8KGh2sjZZ6+q1AFOteVkbzLS+MKIIGDJ4c2vCyGDYrmDc2oXSjY/nf
tW1ECYtsCcAG+10hEjCXH/sZU51b7jmyZxuD/q4+0KGYOQa8Wpvw16bmT3kVhAZTkYguwVSPXCBg
CesJtrkj3sV4f/jZN6ZNOkuYFOuW9U5Z0VYKnQYEiKfRrRg2AjotuFZ9lFNj9zI9Fbtha2yRY+5u
+umyls2mR2oensYj67x2VmZUA7koHUe33MLA2ZzagcGVNm9lAiQu2+1Q+Jfa0bB41dBcB52PJLi2
+eevZhX9i6kGnkd04nmQmYHO38RIn2+o1mZHxjQfu7eOlbmlDkrSEEvvsFHgN6VIe8mx7OUHYmJ7
0wTJbVT798BikBhPjsTF76Px2R44A/wbZArW4oQq4IhaWMKt1EyefqHmTgqvulYajU24qPZmqFFc
TC0n2R/2c+vj/LfdhR9v6TkMWTU8Q9jQ7lUOOgU1sBWj35zqtHzXu2hoINH9DauuAHugyBCZy4tx
Gg0NfVrg8Jrvfu1i56ZCA3AkAtm1eXgNiObssL2VWjDQFJwsOL4Ze7aMzej70KLcaWDTiB3zGiSV
T5NYGXyAOgLqxSLI971Mwq9W2o3bueSyBQxOPDo4NZJfTXZk0tf28auvWYZw6WTFkJDyNXp8Frlf
4HSAW/vIFK9EO2+GvMzBGU0Nu6NRs6No2dy00Elvpb4BmWoauwAiwW1MD92eOPLIVM9BzfLkvB6c
+faQIsAno8DBLhR+38UeAvHP1admG59AzHhkWde87GtTi2c4mDQ/MGxMGQW0yzW6KBllsSMDWrs1
yBbNeKM5z24uxiO1mmQVaHwIYO2QFtep20Yt6mNJfe9X8bEq7OrWAFriwBRjAXRa+IF06tLCn32p
XSlkCLXyog9gkwewbvyGh8Pd/MvS4uRXtMVXYUmONnHjfqd7ZbJvSn3YaXA+RYP54Ld2uTu8N1bX
i1LFDC+hPrYsWlHImnyoeEiu58xnP6qrcpq+HLaxOoGEHDOyBNzi8s1S6UkWtNXclNzOwPXkWYcM
LMubI/Hvu6Fw6VJ4mT22AKq7zGM4rd+SrCeJVXlC8/dtYkf3bZJ1yZFLftWOpcP7ARpHcr++PU1E
SA4Ic2htQZ95cFdYSDbStV605dXheTPmIPrNuWVEDtER/tElJbysKPt+bii7Jw0Q6V59Uo95BVdt
F3/PbSu6iG3aQVsZ0jQ8jlAp23TH9xktkEc+4p3zmD/CNOdYGJDfO3AwMlgRsGCmtTSQJ24zZArD
KqPpfhrEGZWfuVW6E1uvNuCHmmbiPbuT8G1p5rHjsT4fc+0CtWsdHPbiJBq6YdYqS1HHamwLsvhJ
Q7UkQIS2Cax93qHBAkcLbJBI65xJ4t9PKVzIR1b/3WY2JVGORXVjRpsRjLxd/aSzQkBlRCF1R5e4
ofoPtczOhVTHMGbzYBaL/8bQwsn1sVsnposhEAT+VmTWdQlVlm339EiFSNiE6kE60MocXu714bHe
jE++r0B4haAt1LbKjdnFyCJEPK7sxJ/Zapxw/x+ZWiYEs0Dzo0RgqoIYpkjbU/qvPyDkc8TDvb91
f63Yv4a0zAuWRdvSX0U85SEAKMshuqxhtLuvLtpi7FHm3nH1m1snNqt9waYFxKqjohiMKbzCpf/w
G4OGMo2tqqz3lYOpgQDIdwgqtU5/7OWwlX28H1vr7rCZFR9FcwRPV+D8VDSX0ZwnBmewUgXLioEC
ZP88hccgNesWBM/jGSP7DjuN9KtVxJ0NZwlibYlB0DJFzcvhUawd+LmYSGXUQFUDaMXbw4Zj0Wqn
mI3AiYHIsNXfx1n3KKIpuAc5qG59mpyQX0Wn7458GTQMxtB0xZGY5t2jbt5AFBWI6unecdXC4Y9D
3UEDybVcVbZ/WhqnqfYpvsjYUVXrFtd+444b6DG1r4dHv3oUX5md3wmvnlaFldPLpmM2Bz1YzE3/
cC7OjJWHzRizI3nnaF7ZWXhV0Xh0486NsEovCEMzeCmmK5m714kX72HOg5clQTJ4ME96T+6MVj9P
iupIWnNtisk7g9CgojYHdW/HKrI4ixpJBFIbDzBmlRfEQdBs8j94ujJIlhTkHWYA7wgI+mOdFe/C
SdbX0QEXmJif77q3xs3UT7q6YTmn1HhqLEOgl5Pdt6hObt0hOwY/XTs4JItJ8POWFcDr3lpLTW+s
09nDllV66arm41SkxyqH79uk5iFZqI/SQ7TyLPdSNY0hfXnQXlYRHeG2LK5GQ4emQsT5ZQ8a5tmm
d/mzFuTDFcRc+r0Y6+KmtaFniSP6yh2P291sU/eqTNzs/vCWW9vZr79ucaDSXuRBE/J1Yw99zNCA
oKweA989Ej+truurSVgcIOlL2mQUvraf2YBIw5KXlzsgjUD0hmH3G2OyCQrxhgDAliiOAGWBsB3x
uK3uQOlX7UOoDMBR/Y4ZhxyozUa1QBotdk/u6iVIbRw75EPZOJxk8I5Gzp/GTc3755WZeQVf+54+
zCYEgUDCxHMmu0cjagR5Bu4sfxk061i6avVMkAaQAFRsU1+mzRzDsM1mdMtNGAfXejfukygMjvi5
1d0ABGa+EedH4yJwKyN0aUotqABjR8apLIKPdPdexgmxVBtm5pF1WrcGJcT8SDDfwfbDKDJLTWiM
CBmgTWAET1oXf4os+bX58284Klxgekx3fiaQIF+MLCinMnWnCJ2NDoInByWLxmjL/eH9vbJExBP4
Egp2wOmWVUkD8k+wbbx61DC1H+IGmi0oVYojsNNjVhZ3UUTri5dmCYs01LdTPuCMoj8/EGAbBBQU
BRVv7YVXiNoUafZAVZsRXhPb8yk9Okfe8SujYC0ojFj4d/EO0eUVmTb1vTeTI3+3nAfPPFahWHGg
GAAMN5OOmCA+3x5PTe9bPagYQxbdJzHEbh6caVpwZA+/H4ZNnZEkC9lWIK3LS5lguORGjFHTCu/L
6LuQyZEj+X4YvOV0m9PBbJF4XFy8Iwh66FZHlCNDx7puNU3sxKiLfeQPzcnh7btiircruXeH1KYk
Mf52xlCeoqhkUdBAecaVNxKqXhP68cNG3h96WJxn5yLp3jVJp7w10uphrTeOy+6trAlOIKLmHPRR
hUBEJDOaWYYpCP5sltrE5uwAeAvSbuDOi/jKU2tpNOWFYisEcNds3MpCCsJQ8YamoVPDqOP5krif
jiLqV/aGLXnEuNCnAEpZDhXBaaPwBVu87ZLocxJQW8/awD2yamtWbGqZJI3YgO9uu4H2NFv5WBmH
4tYL4weIS489ZObz/jb8nYN7STM5cC7cwcIfxJEPpbEdIf+FtFWQoLzlfnaz9HIav0zaj8MbZMUW
nlqBT2JM71sECjNC+dRIZ77QtL2USK3Dh5Ijv0T2BDkyyqdxGDW7w0ZXJhHPzc1gKfYJDuntDjGz
ttaqClYxLekhhbImA5SkTM8PW1k8I5QFyQAuj3PMs5aW6OU8ovFUcj/wzsyd9rxx4J4JyE6gLXAH
WH0TwfI7QGoYjtN5peknCvmefyL//vsNt0L9i2vhe16MVYjkzeI//34Vfq/yOv/Z/M/8a//6Z29/
6e83xUv2saleXpqr52L5L9/8In//n/Z3z83zm//YZzDyj3ftSzXev9Rt0vwvC8T8L/+vP/zLy6+/
8jAWL3/74xmt9GwX1k0Vfm/++OePZtoIcjEWHutfPBOzhX/++Po55Tcf8u/P/KGsXvmtl+e6+dsf
mpB/hcPAZauT7QXoNect+5dfP5L6Xx2OGIAS9gdHSLFFsrxqAn5N/tXgUTR3wULuRHvZDCuAB/vX
zwzrrzQz47tBq875eFf+8b9zcPuPI/aP5VlnxgDzvHCgfBN1e/BvBnh9kmv24vr3yVk4Ccl22KDG
7ENuqWCWNYAEZDOIyaSjrVNQ+fuD5j/OmUq4/mrjlo+n0V9q5Wll+MGu6nN1igJU+Sh6VBZSxCNA
CmgwAOuFpMAzoQKxNdyJOo/Wp0+FN1if3CBzoHaZ7J/InNkPhsqsW2WL/KL0DffRFBAxOq7XX9qQ
damZJqjbF560PglIS76ULSIrzKt4cmTZ3UHxo068avC/eJ0WwmzuTh3Evb64Dtqx/BZL6KQl+G4o
P0S0rRzia6uKtRMrSv2dnkKoRVeGfh0MMjivWZN7L1cNUP7MMU5KYYbbCr7my6rMcPJWmoIEg/Kb
6qCnTlpkMu+gcnN2kwmDU9Kn3ilUbFTNDFmdTC0d50FoWnCJd8OFU47WV70Txn1UFSVqb92IRDyE
qp7nRV+ounnjee9AdAwkzNpqJYwyoRVS4/XaHEJeFHEiGMUV1Ib1TLmIsKJLb1WpcoRIdMS/SBBV
7rkZWd6FTPzvE9Qj9FlvqZ+gM9HVxRP85YCygji96RAKoMctds9QyNJ2KUCBYKdFIjlVNPKdSg2p
ON2IC+c0D1LUP3shgif2aIJ6Th5BqObW1q3fDcZ1YkwSfienrJ7wIFqwjVKq5PReDsWLlktkJ/q0
u+iQhtw3k8xuc+hEYqRdSyh3x4njonr30odVCkalOrkXNcRgm65qIUYPKCucDbJpHwx0Vk/cIvOv
4kaPb8vcFdqsvhd9IMuYnAk7Hj+1iTmTqZEzR9Ima7IL3SgadG+l2nZZL8NzWJLM4XQSZnYaeq1x
5TWqvhLVmKHgybtvlr+E6angsfpYJ0G2qyPE0/3JCp7YUNDh6IEsP+q+KR5/zXZO98kFXFfqVHfb
AsVjNEr1VId1jlopHLyRe608d0LSurSKvafl4UXeWtaOimR/Ett+dNE3ZQzfsoP6oWLvP8KgU2zz
Qodc1ostc9yHriiKnRorujA6qJZgL4jqs7ZBPwdXP3lXhWGhOB8Bys9gT5xgsu3NSO2V2bmXsa+J
xyiroI+oDAgf6yw784q0Os2tQZ0ZdTfdRGQTz9t4zM69VIw3auzbvUAnz4dmUoT2zu+a4VttD+VH
pZfNOS3sGoy9jWG0e9304c9soXz2T4Yoj0/RgnLPVZ3n9Y6YELhHa8T0GA/NmeVLPdvqU62lp2jM
uBFPDSe8iPtRPBpQW7EwUo70IorqS9MH6Po4dTx9srSaNWnzIX2qIby/i4eWyYRMMngSTTVj5hn9
LueOZA57tLRFwxmIx8odr0WeTuletCWsdYYF9ecZFE7pYz8NUn6JrQHa35QMI4DLdqifOt30vlS0
fX61Y1E+114TVkhJOunnHMzfCzEgcqiTRR1s73id/1DXof6U0UNZoklgDz7CF4QZl4EFA9Om0UfX
2xATF08S9bfzWh9SuVelaNwPVU4D7zayYcLU67Yw0GGLg7vM1/3broicvUCJ8CZAq0shZjqq4qSE
r+5lzMKBbLkW0SPg+VMP8Y7ZW+EuaZRx6ecajEYQvl/lcQWsyZDdYyJ6NOEkkT5PFEoYm7bS3Qe2
M8hWK4rFVjip81WPEvivhWYhu5qQm0CVY8rh1O8r2WzIAbuXiqMheX3abH5pDiFpCbcK72qtZne1
vp5uVD4Gd3nkslB1zg5RlqauY4etH9eeuvZHe5zgjx9QD5yEujKEZtwERWuf5ZHJssWx+yPOMvxX
Hnb9S29riEnpftOfCF/rHxDeiZ77KVN7kaL7sO0nPUVTCVG/YFPXNj+rSv0srydoMmM9DaxdPE6M
qS44lH1XqyvwWNDG6zXr/etU9qmbnPp5OjyoKW1vOBL119gJgzuYR+YdZgUzAa0uHvvY8m5yE8qz
PYeScDgv+HM9xNOgiHCM29opgzvhOf0L6Yjwok8YY922/g9lz9b8MNXP+qDld4aQXalZAgnQ2ckp
duosvvBBwOB4E5eFOs3tGup9Vl1doxLO0jVVsa/rFOVRP+Yw6qH2Q/ctsYNTC45MWIF/eRw/dxKY
L+F+UpUdXqgkpcGWwN69nMCQoRkbups8U8kpKrUsgBkPD7nGv47TGnZSW7O2kLEkpzWEeDMRn+Hd
6AEau1mpc6xG/L3uQPPBaeBjQv5g3yB86/dQuNZpy1e37fAt1nKmXXScxNhhA+iTNe8e3ao+C+7H
DS2HA3JzDNLP8X2/fhsZE3ZFzYG4zA3wbc7849jtg7tqhKBSlWj6RmzArRCFfuboVX/SM/v73GcL
kV1F5qbW+VCAB9nGqV0ULRoGwxlwN3Vis5v6KUD/xw2RgaDr8VoXSXPOjaD2nDrI3pEa2CsIOa7n
+/mj37EY/xi0Pc5/m7dcfdLZ4ewGswKZABVXNr8hRfVZn9OoW73DkyB0hOwdrL+469xImNxfEVQ6
alyxNUvhx2w+f5y0iz6q5xFrLtvLRxIl2PSiSFrkQ2QLk6VEDTn2YCW0G9XcZ3BinTWuVn8c+lb7
OEqn/eD0Dri1ZDSuY140D9Q/7DstLa2b2lL6der53lmS+ALhvaj0L6CoQTI4bw0E1zN50QZZc9bG
iEc3cVSe2UaMZHNfVE+ZHSR3ngAnK2RdbYMuGxHotIu5QOfB4B7Fn3wTPvURVsCryTXaMzhgxClH
2ThzvN7cawVq17JADMUaYFwMXN1D9zGyLyphuXf1JHrU17Lwp9RisUsr3dhC45bt1SjZdrry9paT
5VemOTbfNFoeEQgYafIy82BrG0UJie+k9sUI/GpSs0a8CR5tJ/KmOqkaGELJoKjLVlPlSdnl5Ql8
euYPRHiyPXGci156C18CLMh7yYC3epv0nxIuvSu36917jYuw3aeOH1yUqIu8FG5obKTmq0dJBuam
1svim5qq6bMKtfLSEGmob8ZUry+StqrOnCJWKaBJw7nLdX1mC8gy/c4IQgcpN0qEDy2aqiYNC733
Q+mjwrPV8U+Dv2/sZcU1aBRsS1cgPjJT5A3dDhHMytmUI5R7O9U7CMs7nW/thawIAOhMCH6kY2Pe
qKxPvwk2FnzZtYMMEjNe3icIxaIlyAXxdfLCtjuXFDyfIfctIOYtRfoI16RfIWRbeZ/spGyq7dh2
qAn0Qz8ku6IM2+KkybsI5fKpzB79UNcUQB/du61z+N+lZ9ozEXsuURuWA1rpfeuAOlSDgBeBUhx0
f24Yt9BR6tB/glLgDeFDB4JwSlenLxpigtf4sSk8jQtp+Sc9GmuIP83Ou+8FLj0rZrhdhNz8bTpN
9RciWlySnrsobfhlmNzrar6UekRtrDP9/1N3HktyK9mW/ZX+AZQBcMhpAKEzUlNOYEwKKIdWDv/6
t4Jdz4rMy2ZaDXt+L5FAOBx+zt5nL4Af4bati6mOZwtqMmbI4FJM1Epk4CbjFDflYN+W6QzhrUl8
ssGD2ijCmOGK/iORwL7g0Dvzl5q9HnBVuDUXcHTWxHpcnYkvbdoW8FR9+nA1H4uMiPISLJPmVJVE
/URMSjErARnZyNvL5DbJfaM0ce2l8NO7kpHf+ykN/UfbGPTFmnzZEGQrCIbSK+KO7eYZs360ejgk
Vx2QYsX+f8isSu9Inl5jQ2ujAc+WqnwXBF3Bl4HhpIlkeEVVtixV4MRd5fKLi9k0bu1a+90J2qkz
8xyXrooI2R4+5dKqvk+do8doTqCb7/ugGhfYH265h3HjfrBhZIWkRZvk2JM2at05AGwhSHnl99kV
47fBa+yjdMaFtGBhp8t+Wq69aNkTTl6NloPfw1qSYwvbeYlEaxaoXU39UQwpRwY7R9p3/dkHWZfa
y65nxsWEZIQYcWmXuuu3HZVmTkknV4OEYeYgo7QTEsHZxE4WE3jZL1sy6o0XqwuUvfHaUCeRg1uM
9pqZmD4eviHRpypVwE+ISFlwovi4RjeNWQwyAv5mpy9sonzvl8CU6622HEKBgwIEYuwFQwpUrikl
HPhkrqZLw1fH2FrEIp+RmphqzQzU6a3TquYrgCHr0+L466UaiOjYKMEARdQXVp/tg3HRTxS0w7zN
/WkajoXRc9P9KoELqckqgIMsfurFddpD3hZVaTYQF/NeMofZzMtDXvVhvU3trMkPOGtUc3Dcxsl3
ykk8FRUmR2FsmEM+UR5JX0Yt1tg6VqEaOI2lvcqjsUvNm6yys2oDywB6uiiuUZpdkZEIYwW8WEZS
G/sM+NIYl2nTgaBUmrBt4n/XfNPLDKRl53uf86HxXoJmBB5ahUp+r/wsfy8pKj9rj6C6Ta7c+Vwt
k/N1Dq98gMn1NS65Fug7WHHtNQcPGKSCu2VwuczMuyitlvF7ZQyE7C+trM8t+15CUk5Zf5iV9GO6
4cRDs7LmG4paay9rhwFVu5LOcRknc9tCOP+eKgY84oSoAm/XFpX8kFZFABaHRCjC2yniCrAvE7xg
sYwAOahSP3mTnm/n0VXFzhx80L1Ovr4v8on9Tw8Y/RKayqQ9r+mcRYk0gQQ0c62XmzToXE6pvDuR
zinK91VbXxHg7YrWExauf2c3K5TzoVPq3lOF8eiI3HgJO7t918vEIlCfTJqHvgchZpTm8rioiaxM
e/FekHhDQJyZVJHfB+VCerhdvltNb/64qG76rheOWNCm7Qsu5xT6qs1hZJM3tp42yTr7dxSucH06
e16vScHdObfs9JYgm+xDEF5BbTRzvXUTyNL7rHS+PAnDNR/9dQg+DXpmy/OhziT0tB9KthPCcAER
rmkfHIql8971LokGm1YocqutPrwjiVnIqKQ1c9cPxvKxax17u/gGTXxwtMVnv+vkvsyd9cnPjRwm
gHLgtubujeIwA9rZhxlk2BVA6nk8keVuxqHVyE1VJOw5hVwiK00HKMc0K6Ip1J/sljjFtufLvbFy
6GxmznNKLLe5KdsKTwRZvzNdAaCsvh3M58xu1HencfRDwtzPzuaXgAzcD/POM4le1SVgGycRxLan
yfjote0Yy9Xtt0PfhA9ylP4ncHX5B6tK2lNQuVA/k2W+C9qcYonWNYdHK2VR98uFV6V4sH01HVo1
1KSNrcYdel91tsKK4Hwy5UlcGocvrkF2fBKq4lj36Cmlq+EyZGV2UxPcHC0GIfW2PYYcBWvrxCl8
uFGh6FXUt9q94RPinfI1KJ7sDMbZTLbTYTTgMIRNkhA6Y/hQGqTxtKSNfmqC1jvSzB4Pg4UlD0us
ndifaKWPN01PrbHQPLtt9aJP9M+mEz4sf5c4XXIxKXvv+GZ59xm7/Pv5Wj7z1bgetjkfmxUh0OjE
kMlKkw6FU0v52M7a+Sj8ddx12eDFBlYNDjtp2D7wOoZbp2RVGAbB77k3W3AL5yK2yDuPrKoaj0vW
Iiy5ob4HV1GchsYqLw7509sCMuUp5O07pEHe3CWWGDm5u1mwxJbIiuegSSCnp+vV8mdOQJGqpeMb
nsldk6XyoPAiDswX5uIlcemqk9O93MBC0GejNJyzQFq+rIs5HOygqQ4crICpmnleP8FVw1wniUD2
671a7EWSkUVABxQ0s+92CXXqS13mNdyvqrwB/ts9i37s+NC6ennGRc5xVg99chcYXvrRaVNjmykR
Xsp6mKeNloZ7EXUhD+TSEPSepuulaZfkmT23jgOXSeatuVDlmKMObxhVo5eS2E6zbJAtAhkpPI43
Tqbyr6QqhLc1Cb/UYp4Uu6rsyyHjo+J4RC47HgCD3H/0oaR9c9i3Tl5i55dgcAPjTCPoWrCstfVh
CkZgrH0ByrWjMgo8Iz+LlurtZ7VU9NA8fLkWX2rHlvuixkfKG7TQ7BJ0cx2G33XW0/8KSspvvJlR
EdJUogjKzz+bA3zE1UvABw7qsjE577APZQ9D0/LP9EyIfHP0TNnsMPv0wTEqU2x+tvfMkuKuya6N
mrS8VlLXNlmtFMUmXx7QDzJ5hG+dPkJ6LW7KfPI+u02dP9u0Xz7j4wu23VIOsTE4BrOYgiZxT9uV
vlqxt12giLJsYKi2qp5wunQgMlXdn1LTXy6tj1YmDGOIWOgdSlA5PA9+sB/TCZaFWJqbdGmdyyrV
+tI7Mt04yks/19MsYjds2VOb0tiXdaBvlbLZaGGbhrFHV+E5bQFFekvIEm+rjIItUF9LpPCTU1Kg
wjpgcWMDh23GdvelgR35XHLQfioz1gEHHZqe9A0PVLMjBOqCp9aX9sCJG0PD0+DSUZzVSmPECPgZ
TY/Kt+9oOTjBwtE5nxr/gPDVT8yoZE7y6aem8V8JPP+/STd4yq5S2f9bunlCuPnyfyIUnT6vv/yq
3/z7f/1f/Sb4FxOrPsmxqK3MXf5HvRH/oghnIBhTRvgzeew/6o3t/ouECp9YmQBjCNn2KCr/q97Y
4b8EFgiTt4RQGOEJ8V+pN6+0TVwCPqklV8NAyMQZds3fZUYNraErxhlY2V7s1u/5yY5o+0TXqXXj
gUNo1F6KPa3Yt9K5r//uL/rt6+u+9g5VQ5aOteIgW65UkUgpWMp88YaV7Kev6m9XeWVVsFc/yeb/
e3ecq8Y74OBRFxe38vbnrUXL4a1J5avW9bcrvvJ4hNkk+PF4nrp6rudLygsNlmJwPQ6AALjz/S+L
7t9q3K+59ParYYN/PMdXv1+Rj+ma8wLH62nZwskOd/D1Dt2+ulTZIYnnKHyonsG5LFvznFQbx994
b1gZ/vhLMmuHEeQ6Z+O9UuKR6ZU/2qDVV2JjtxKzE8hSsX3jPl9rjD/X6X+uErwyaaQKfBOEZCAQ
2xLkwi7cUQkdaNEFcf8MgOBkbJHgImPfPNtxuHcjeaKJc4FjGndvuF6vppN//MS//CmvjFuQEKQ/
OUUT8zXKHqpmKbamP3qHPnOMD3+/7VeXYu6GF5wsCZM1YzLO+Go1JZDnp2KaqvjaC6ah1SfAezIb
knCiv/39Uq+HYH9ey0HD/ck4QPZ79TsGQUXjp2qreIyXbQEymh6N3hTxDETpS3UMdviMu5hnH9kk
UUWooG/lCv7pbn/9C17pyNLPPNM2sjEmm6c0HkPYv+Lp73f5p0sQLs+AOMK5YDD99+2OUVT6cInd
x0H73nKOSfvcjP/d8vj5HPGkQHS6hk+zr/5+CWA8bS8cAK5dKS9r4r4Daw7mQ8V/v5NXr93ry/w0
4f/iIPIyT/LhQGwpevOgzGvN5b6xfV7/0l8W+s9L4CbFhMJsNA6UV3ciXHTNJXe4xHE8Wgfq7x38
skPxxh72epf+eR2S1a/DUqbP/vDqOlk/t7JCVeEbNN9wPuWMHpFbcXDicSsI1InMg7j/+9P76Rt9
fW+/XPPnvvrL4xudtS5BD/XxRH7lYdpiVmfCsi4i+9TcVttq326v378xInASknKcxv0bLqlXO9q/
7xqHCImNjGNc3Ru/WsAyMQ2eN69QZQlPlWjly3IehbGZ3s6muW4T/7zZ/1zq1aoXWVA2lSirGNJ8
7ERZ1O3JLIi/dsd5T1jHG8vmTyvzetbBlHV1Ub4OlBOoSUkTwixucrBd3je9DNHff73XRvmfzw57
C5l/zMpf3Xu/P7slYebYX+oqljfTSc4bzV0N++Hi3V+x7VF5vx6zU/DGh+6fe4dnco7DrnslfXAy
+/2iWGAw8aY2SsIsomp5oPEYM3/0xnvNRNF1p/395/r9Qq92/T6d6yRfTWC2UIdmIsSNDpW59fW7
RY3y3h1dkDuqWb8ZHellrbOuZxlqooeC1Um2WSW8H8yNttuQWXgmwoLixVjy8FSCOCvolMzLcUxp
LSaWISOzW8Q2lMG486esOODLpzyqp/5UO3l20deAqbr2l09ok8u92zQMGnQDBNt6MXaEjDQRroz8
Y5p3y/oNo17TQhZDeLXAkMyBYUASIkqbrAS+l8V9Z7g971TDeLqboSC5Mkt/DJxQj5XU3SVYKVbs
coSmSa/2xjdmAM1zuezCPi1vJsbOXkqzgFYWDlkW56LIdimPgCmXIpk/SMJu+fGV3k1mNxWRcR2Q
APFmWd/LzpsOgZw0iMjCv2vr1TpPpgw/DtrLVzpx9GJh1dX0+FK1pSNfHAuv989T4eUM0XlGQR0W
iFORl95NbcIzot51GQXPq8e1niEv4woiuLOcNMzavDUfZ3m15PRdfpOgDcRyWcJbRvO7na5tM2qt
FZ8pcjHJhG5z6mUnHgO6DTcMI0xbW3j1PuWPiIq2SY7dbFa7zFNzBD8R64S0+5PT2utBVb5xHNAi
tnnS1zfGmKrdaIl+YwPWOtPtks3GL9LgO8Czctckpb5zbas6pZMgvd2BY13q2fo0CPruWMiDT0ot
5UX7Su0YLTKgklfWgnw5FUw1U68/GjijnlXnW5+LepSxOQFxNhSkc6eh3UhbfzJR2czlUqX+uKWZ
UD0x7pW/GBKQtqdy9Zz1dNZyEnejxV9kVLh0T/J5NN/lCbGgHguSzpUuamLUqqb54jPJd1pTRleH
c1nIlY49vcBxs67l/EUscgRXaSV6H9a0KfqlzaK5O/XrtCkBZ34WsIJRhs0ujSUzDHHfG81ei6C/
pENoHmfLKe+qqu3euypQm6Tt85vOQXdv83G8nUwLP3s2WtUPFMoCmxk6OtcYxnMhjRZG6pWx6BkB
+FvDG1GKW70RpaxupPSbyC06F9FQ2Z/FAP7SSyaQwmXiP62y96M2s6x9qpwPlSIcklNKRoJ+X89A
QjMZuY3hHjKtnU/aSmE4+5iLcAH1sX2NLmNamnCiXlsRBi+43aKfsx1hvNgCZDusUdAP2bmo8pFs
DbcklYkm2XIbMvUMpDEtrdvUa6E4F4Ig4mmzBF16me3B/opnKvxsWghixuzpXa70sq0wXIBgFx1d
35ouZdVO9ZHsTn3m1yFbpl+T/KynJmOpZuZ8KrDvP6Jo6gsww/z9ALHsPjSN4b4Z0vZZaCFf6gq1
mqxU19zUg0SlXRWvnOhtWKsjmHmhRh2vdmafaNaNT4ZbOTs5SG1GDsktIq5GiUGrl0BRgSmck64W
P/IKxTomHxbJohJJH6vZd6gUtGU+8eXLD3brvBPaZM8IwEf3WSu2Sdksz8JUDhY2R8s4FYmYpo05
tvXeLwtqidALtrLKhr2ChLzVREe++LnHcA3jcOOObWUCux50LytKzGe7n5a9S4NN5V4aycKjlb2O
daSZUDvnVcg2WtD6rlDJn+hpDZc2wQ8UStE9XTMY9w07bYTj148zUy332uuzG3KpIRtnSR35qSFO
gUsbujAzuNY0fO7LxM5u3K4JAH7jzxgMUK0T0fARK7GOHNmWGx+y2knQqIxGJYwT1i7SCN1GAmdT
V9x5KIpY19V6qLHn3fYwDFkhjRvzWg57rxibK9Q62Hvt1O+NJhV7ZlM1Ql+a7GhUBs3Gcls7znJj
3WnbCHZsBc1lohw8GF2It8Em7R6FwogzbxiP2k7cnWuE635px2SD3NwRIG3LeMb+fki6HvfQsILv
RrrmEGQgBblZcdfVQxgrU7Uw0nOrfTeHRXNjVGK45Elj3Yu5Gg5WtiSfarbNiHgrbFZzO0eyzfuD
rYflcex9dQCRKA8B3dmDqht1CqdkvWdiZd0j4rMkpKOisrDxUPR+dxmNOrwdVFbeX1WIG1ZOuh0w
9lyC2TLuVCgpq1U7bpsGBQNVYXheHAWC0Vjh1qcdthN4kv13eHHrXW/05QdNGvPLyNzJsmnK2rsz
Rr5q3SKx3XCYuO9J9b0XkJoeO2Py8dX03Xbu+vnDLHPnnd+O8/eir/STZ6/rfs6GbJ8UCWEdpflp
dGjxWgjjJBTZAdFo3TrMeyXb5vO0GN6hJHDgmIyjvNhI7R+SYeqj2lYLHEcn83BGGuWeOUPvFGrQ
r7QLZRx60LfnbgAYLSw4yZWtopUB82zTah+DQegnNyMw3DscVakFthfto8fldwvZq/rE8and+Qyi
7e0Ws1lqW962XsoVG09rRsuCFKVS/k7DTfWZUqnberLEzyFxa7CLMhMc2RLHIVxtWRwsKsLdDMT0
meNeuq9RTe2NSqT7kjcVJM7WG+RLGtgtIHXLHbqIZrL+1PecfpzS8M1N5Vr94zCn+i63ynJnO2L8
0RRdLnh6c/Ohral7Ix06V48ZItVtljCZ1+SmgFQ+TZ+NDn5uYI4BmpJRuA9knfVHGS4hr2NY3TmF
6r4azFvaZBhIHMuE1K0+XtG++NAnfBZ61i1gU1dEUIBR993Z+TzZvThj3BC4jLWES7e0ndi0tPzO
PRDGH+1g8t57M2sFIxJQzTHbiYwPp1NY87lw0uoR16q1S9ciuStE0G2vP0EE5sE8Y4lO4ipcl0Mt
VRavlp28IwY5eT/pdD53mMZ3M+Gxpx6teAdqSh5lZsyMCTPPjgrWHOspLzfIWflBSbMGC11SWVbc
U5q6mj8IQ9As7Q6uq+ofSq3H/WQOvIF+iWmCOMXx3KMLn224dHiBLfE9JBJMzWUe6cTHrpoLoKup
GvTJHrLxPPZ199QwT3vrelm9Gzurw9RZE47oNSLnO74KznzekkRduSZfLPOaT8OUwlpv0grX8sYp
V6uNdRmocz7k+PtEnr9TVTiNG6+W6U0xZd0joY7FQza4xeecpb4n/cl4L4jlv0XGLJ+KcOFI5oa3
HUbPD27aLUC76y7fJ523npyAQOwZmSeya3Om3eNxrMKUjIZU+0DH264YHlUry4/XAD/0c1vpSzbb
LIYUZuwlaTL34NRNthvqeYXQ2RLr3ptX/1bvLs8IeiPYTcCYX0bQPcdBStjAjsXJLlHdtyqpNUzv
YDhbdTPcFqVu2HC7cI6WdOH4M/bTUG3cyiw+lKoZv0DebcqdmbcjJsgywOrnFlX/7prYNETo0EO9
693BSTAe9WJD+At8ekOUU7mpjDq4MzougiqX3RVBX3zPB1RF5qsh3fcoQXek0JX7xQqpTKy5/upX
g/CAf/fhp6VfrRFuiw2nuhzGl9YQ876b+I8Uwwsvo7sUD0LnjMo0tTLA1xNXM+EFjuGidu85/Ztf
kyV0NIkZqbnRxlgclN+pk62YgNEZw3KTA+WwmYV7IhRJ7kKdw45Wvo0jxmljXzFnUMsRO6mtCzDl
5Y8l5dwKUTXYFa4t3htIXTGem2U/W67a+xmfSgAzuJ2betgCz3XOQ5OSeB6O85NHVUPd09eXsBU8
rNajlTrzV2jVlzejUVa39WIu52C1sndjzkMyutHf8ee1Dz2FRDS2ibnVdAq3llnSQG9rXumSw4YC
I7B1SwCAmVNkuHX78L5QS3rMhrWMnQS1x8pTsp4AA2xmYSj2MRUeM+bW9oYOOKlbqn4y8dkdO8cs
4tqo8Fhn/L91wlvUuh0zCR137i15uu2LVH8JCtU+rt6k8I2Z7RkJDpq8jaskKEZOjbjoH1s/UJcC
X8tm7jByJaSXAdru/B7zgLVsXWdwDo0fDp+6AI9E5Wbycw406xbWSPYO1mz2njqk2tmyWqgdhP1D
rfP6LTOEf31DhfWAU9M5mL3LnejEuODYCp8GVadbz0qSw9S3ePbWIIsw6XPMLNbmGKqk2GKEyL6L
ZZDb1RD5lntf0k0wdR2CLoPy5EY047Spc1Z7klKlZTZe8k3m0uAbbR08WkY/nduh5sGvsk5v3W40
H8Fg0winUv2YFVyNTREaPe6KRQMed8NOHOcaZjg+v+HBTgPjIEZSVLrMsm9rw5txdyo/iyQZRUS6
izLfjpbHcMoU5PbTuLbeF7NW7T7R/nRTjGO4NeirfiwTnZ4WjH8Pi+ksuKoEvHR7HKrPkzk1d1ci
w3t/nMe7dbZN2OGSsQz8aMvdnC7Gh9TMyomfVNi7fhodNNGlz5/ElDcv1IlzPPu1NcY6DSrmBUrz
Q6abwNmNaUqnYiwc+7JMVvC5zrwpNotQ74xQZx/GQePm9zm/x7x1w7Y3Vhq+mLsIlNa+1dzqJtPb
tdNjGRmqqB6FxmhlkdWDO3ca7HsDX8/JYCToZV1TI2JYTR8b1g6n8nblHW+YO9GmzKAIYLBVdLlB
vSXyyZIOWm7VFOn7umyugy24PHqbgz22KC/uVs0xDxBiE01oylsLh++DYTv6JuAQGs+qXO9qf1a7
omvTOQr0Uu57ephfA7bRY5OO3a5oAWrCYE6OSRqoYzKFsKuWYknvzNQMDxgX1x9DXjnuhlMRh2De
2fswaHQRlQQ5b8Ns9tINhjyeoe1RamWI8FuYodWzpPuyT9qyw6qqJebIPqNjFPkFZnqmBqxtmfD6
RryC3W4eLP1Dm50+503vRKspQkQozPYPLbzsHwkc8u8pFvqtXk3OUKpMU6hbGHnXrgy/p4FFD8Gw
8EiYKjOeOuFAppaBpGxJmk99pqFkqYQKq6EtMHIGeLYYG9ppdw05KQ7mxxXH6HtA4TqyFzf4KEqr
fjISt4Z7Vzt8NfLEwD/P0qHu9K9lmcr92C0cPESkpuuN8gUdFjcdPw9pI9+bTEPxZFX7qcFye9vV
Kn3M2gwrU5rj37MKZ/nhtNnA4HyJoO7NWM7xaljbIJTQcM20T9soT2xCZ2x/9C+ja+pDiFx2aJLe
/uiNHf6wsKjvEgqfnTMF7Y2ccwzJGPaqgzfRq/CMzNqPteVGYZYTxlGllj4XopLMbEjjQ9fI3KAq
Xc0HNXfLe07+AXNGpb2S9EXs1ErQX+T0VnOchJs+lGbu3zO5Xl5s6Rj3vVWrXcl820NRddl7itlp
p4gGPeYywZAxae9GjVPwVSnXuqXoyqnPk/ncYLW777qFxBX4ubgfEzpbwh7nF1uMwXMFEv3BTfL2
IVy98Ua2KnhvzGn7Vc2TU0fGXMj3MljcQzGMHAoq8rA2YgJqJwVGt2trJb2h21Zc8GZ41zE5rCV4
Wr97rTdjBFjonVTd9NI4o/mVhJfsZg5nZ5eJso2oUdV2oIP/eQ6bYY9tVWKFLtqjLGV72/Jt2CaT
VEdLN/qet1fdsrA5pCbheu5wne1Guq84MXvynuMwKe3DzERBiXWgwltXMCkWmY5y9i0KJFMj6bwt
cVvcNrhO6WpgSKBOc/Hu+hnHN0IpsUl1Yyz8QlF68Unc5MwiXS3ZtnopRK3vJ3blT43bcvOrtg4q
CVzGULH0kJ3lxtqhLyfMjMH5tXeepRdgT7JneZsyXvZYEom7nxhSfIeNZ2Y+CNfWfsTw/MWftPsp
DNLlE6E5yV7IhARdPCN7mV5NQ5lah9hrBtqIk1feu5Pm1TZ69VTzUfxoz2yhvTca+46YoaPuguCe
6bL65OeV/Rx2gTgKnSyPDkFIHyuiMSMXSDmCjKFuemTtY2AIBG5P4OQJNP4iF/8aBZFh/WDvy/aW
MoqbtQj8zVq2404aFt4WLnwwWpG9z3vbPAWNFd6Hi53dDx2BmoNnqndr7cijt6jyOPFJ3vStoi2W
mcUUJfBwYntYjWO4ut7tyNn7G+2Umo08be/smkSidSnbe/q7PiFwVpdf6Py2X8JulrFW1fSgraX/
2lsrFOvZZjxTNmwqZqGKDd/Fam9bg/2FzIn8lOZ4gudxzbAMdkG4cbU37fTq5bvSqtgJrx5YwSa8
dVvYhjUO+5ug1+JhnNL03hqq4SF0m3QTZrrcLDM45lEvFAJ4q46mOcr3nY1TrNWrisS4ip0IFwZg
vGD+Oixiva/GtnxqpTXvUier3nv+ml3oLuUMlYTl1lGjuQ1SX75Yrr5JdCHBD7XdpS/G5DSBEXtK
CYvediQzUUrwTbwVKZ1Z3IzdduCMHtvTKu5U61ob7cjsxDErhE2Su6fJcGr8ejUHcczfl5Ue5V0G
hTIuutLcTho7ZK5o2Ke+mV3MrFn47xLL3ggv7wmDG+u91l0RLVYx7YNsVLC7p0rgvRRzcM6d1tph
8Aw3JfUWBMRwOLpWZsTE+xiHvGU7K8ScnvgIVo88x+zgGNKIw5LTYs7IDmls6w/8UibeIqN8Js3m
B3OLYmM7Ck+7tXDmDVO9Z9DUuGTB6FxcX5UIBxz7jjSqCZg2ZYvrXCl8txYtZ9CR8drLMaKJWx39
2Wwf5r5ob8Kh8PdwszDRLbaxyRLa8PMqUOrs2ae2rpybkcB0tgHwgBUgxMifMyf2Oj+NWLF4BHK/
3XtW/b3osvRxNjwG90adElcf4khy3XHb9o2/qxN/oDZcvtlLUx7oh4tNqfvw1sJjsVeVsZxyM5/P
mnW89wXNb4POZLwwbbNXXig2aSoofJSJ95Yp5uvJSSfelslaf5dnTX2eSne5703D3Upq2xhVaYxy
pkkOvewXOiN2gy/aSmMlw+4wGe0YJU4y3ovxaodTHD+YdZuihhnb+8kvFhyeOjx7Du2pjLT1I3GE
5Rvy2j/UIfjF2D4w7TCGdZUOf5eh2pzVe0WaxEH/aMr72XtpREgh+G2c37jSP4S836/0WmKeJWYB
iRTDAvjW1J+U+fENGe+qmP0mdL26wCsZr9Xo6H7hcwFj3uvs1ik/OsKOa/8FvNwmqQz0iyc3cSPD
n5+WtwLiXmUfeP6VBO2Qv+FZJEZfnVivnuRYlVNop13MHMWlWXG38omgW9pNzJtrAuo6eZsnI5/0
9WDyiWqH7d8fwB8eMOQbQsd/usAc/yoR/yJCI7YlOPrzNnatuqJVtnxLk7f4hn9YLoKgbw46+Lu4
0VdiYuN3w5QNqo2J7oLD1gVfbCvZ1QwJVHPzcezxlf73N0XGlcs7dFXzXzt1fHJHddJaQNFsSXNh
kQc8yg9/v8affjphXz1rvsMb8I/cLlM1zGxxkIsZqY50bG26qNq7W3MntljbD3+/2j+EX1YHUyUU
JejZDOq++pk8szFmTLUoCv65IQuXXnz5xg29so1dl6Kw+ccxjZDJgJPq95XgZHNnJnBcYu19a4sF
GPZjWp/4yuwC04jH6a00XPsPy4L0GYssu+sTDHAR/rb0GgbwqqaVTTx/Tb+Ir+t2uIIMjk4EcpfR
vmja+Vt9piV/l97rrb3JtsltGQ9P9ocwbt54DX5G9b3aB377Y67vyS/vge8yfjXP/DHIje+vVpNk
v5zaY7vj1HCX7WjlbXIUg9s1BrDwEJyNOIj+/hP/4U0kWtaGjQFzhqCC6xL45S9g4rcgIwXRKEwb
giTMj1k+vXGJP6wi7JyEGKFDYVwIX12irrKWIe2Q4diaeKH51i2f0vWtsPI/3cevF3m1VEc9OB3H
ZhRnnAFjYDJP+Vag/x+WKpUGD4l0fXKhxSsbRDoWXjkuDBDZrv5mNU6BdLpGSeB/cAd4ymZrfx17
842H96eL8poTbofsds39+f33WZZ0CCZxXSHdIKIcY8QmHeV5WdT3tJmucyzv/4e781iOHEnW9RPh
GLTYAkhJXRRF1gbGUtBa4+nvB9bM6SSYh5ju2d1etLWwbs8IhPBw/0WXyyv330eYCR/Mmm0hcLIk
rrgYKtZ6gpUExQw6bASQsdZW2uu3+o1pj5eURkQ33fpbbeX8XI263JqTUIF1JGrv9JuGTiQgPO26
dkeX7GVfH8obCpkr8/smJ7TYggbnG0cPIzXgdL2f4LDJ5dCYgtL1vkn4cO1Vhx6NeAwemkO9ExxY
R+5Gvkn9XXyYNpHthG53zZmwchJ8hILNABug0hpgdnA94uI7K00qjJOolYAQO7e/7h8DN3a8e8+G
V7pNbzxnbbbnO/7DuHnTQyVFoBoD3ffjRqU01oMxLMGe+ft6R3l7q26r3RrG7czmRwcLS1uDox7V
r8XmH2OTB7BQl25ddIHd5RG9lN68kqOqWvmSZ3YKcpaAzef08KOgU2kIYqhSynVzER2XQHkMk/6a
/PdB02RS2wmmSlOZK9fXmWMH/J6M0BCYR+6xxfAiMZ1EJWEWQ2l88pT0KRqU/d8+oQ16hTN7DRlm
aSkEGWl1nJhGXrpCQYtXl60nWv0rMc59pdMYi/3e6UGOOmJWurIMTCbMj0F1Sd3z84EYZ65eRoK1
Mecn9rjWIopg0Z3U2qR0lbIVb6vJSL6pZVa8Rp0PPCutUxdVhN4pB0q4ptSFG0qUmE7kU+EU4LGO
ZtDTqa0BINEQGLZSYxqjE/qZZdhJZMB/baxQ23j9CE9f6IJLr9SghyVD+yCAajadNqzE79BdtWtO
vu5LVhWm20xVt8GpXkYcJ5NTZ5QqYRu0cuxoVgXdJU65e/0YMLWkexvcJ/UtBCr/t4kD7qWSh80v
sQnEvW9p3reuCYLbhqrBpvW8FpSU4Nm5FmdXfmDlm6YZsz1CEdG1UBVo0Hi9Kt5LWS/deugh7uhZ
T8cy9CueTpJ6IefAQVC+Su8nGcZhWXemM1al9l2KxuJRGlV6YH5eBDdK0ut7Ywg7zJB06ZUCb/QQ
9JRCptG0jnoYQYQafaDhEr0WToPuWQcmsPn8057bBoDgEdwCs/MR+SgjTKBbGV9Wpv2YN6Rx8gq4
+M08YHlesc9m1wdE4eBsvD+vhCzE6A+7MLfbxtfNpeL2u8jVX2IHnYqN9dt39H3oWu64+/sjMxWo
0ZhBUPRTFi81T5AFqcCl0e0l4RuOHcc+H35+HuLc5jsNsdgWhdYDm8bq3RWUJxOjFav+MUnP/yAG
h6Kio1vJ82F5vaTl0NWxVbhoFUEJ/FHFuo1/uf0PoiDIxmklkTioC65CYqJwI9B1dxPajk1tB9KN
H62cuGdnC/Mt8A+znONbEnGSsOqx1MHg7QtXBvo2qscAGrWvP34+kHOXI/wkGTVqjbRAmX/ESZAi
CsgAlbF4uxyl/Xw5Bvti9XL8CMbm1j+Ns8haDRMoGpoZBVoMdnKYXN1BK+SQbOXbdAdwwDGOm34r
butDuu2/Rs5a8n9uLq25nmKizgrfYrHyaALKSUxlC97BZdfcVUBMxvjh86l8K5YsNy6Sr6wK8leL
nfR+LtuiktpkTjSSS6xh7PioH5RdsK927coldu56OQ202KpU/j0kqODj+BAQBeu7IT5mJia+1m5c
826dv8uHMenois1vSOTNFodR7oNDaVDXc7sEzZ0KgbHqO94tENjXHk9nlwgp+P+Gmo/ek6WoiA2C
emZYud6V6aD9dt1vwgtpqzuz/d6wR/dlIzm+Y97Et/Wt4K4JeJ9LymenNBSIJfI4c2lT0wpBopZT
9WcreMPBPzZ7b9sd8S4AOAZPzpTotzhrcc/cKMws25tCCvtwyVeRew+FvpKwqI/YkXbs8Lf4fGGe
e3yjfq6qHFiz08+ynjj2g4msQ8dJsgsehks628xncWivw415AE5/NcMz7WkD0uemcBAW3K9xAc8c
M4RFiXR+fM96/u+/bVZ4k5iLWQHyLHBMwGeZTge17py0bu08eG1r5AD0bPv5wM/seqKihMtVgFby
8i5A0bxXPD+l+FZmFjo71W5CRQpOuLDyjDz3DanrAGNXQHpJS8eUuAdpi4TwzIeodoB0L/H0O3w+
lredttiJELw1ReGOlmm+LE6XPhQSwwc55DbbaTvBZZH2wVa8Ve3Zj7X4Va+kIR/njrVCqk87nkSE
Gub7L2YCwoS8L+Ru1Fp2JOxMFS2K6fj5oM4GoSbPkSzKc9bxPohR65CCGmp8YvFDRLph6MAG+CvS
5WtBzPdBxEBvQBMTJPKuDPQ8chXIVGz87YyA+cLc1UAoASsyeRGFjJp8UQG7hb/EZeaHD1MtXBSr
VZKPHL5ZoZg3Jo5assoLenH2V0ik/6m9Nm70oEISkW3Jtb7GR4wsndBJXksXTBSUqk3lNI/G2ir8
ePW8D7+4SNsgNUejYzLVXUZv0SP3d7Ntd6G7+WXypdzmh85Ba4mNfbN26328ikiIJZW3IS1pnjGL
kcspTjO6keZuWtCoq/L0hxShlFWVNHGQEPt8ZZ4JhuX6bCNFXgR/a7EytUmLJs9UEJTIn+DE2E3y
gADYZlx7Vp+5dWZv978CLdaN2sSarJZs62Fr/aAZ5oab7qLa19v0IOwQUtoUj9bPz8d2PiZHFe0w
afZDnQd/ctMKVg+uWOGFodmUYJ4kN/7W7fFkd3pX2CmbZBNu86+fx/x4ASDhTaosoflLl2JZZ1MT
0asstf1zudY786Dt5iJM/bczIwv3DZBAtFug1S87E54USOjr0eYW8x9oBtkNUAurgALYXfM2XLlX
zyR8RJs3IdkCd+uy8VIq/cC9ijhachigp0l79TDCn4yOa7WlM4c/sOi372Wg6/yhaAbms1J9GuaU
KYfQljegajbSbnBwNnf0i3A9GZrzuve3zfuAi2VZVlOhlDEBO6HZTBZECAX1N89z6/HOsKDrINNT
Jx4Kgd0OtVNHrbWd1ILg/3zZnNmG78a9yBt8r5U9UDOJm028eGEcJK2/6WMNJeM1j4C3+ueHIc9X
HYcr5/iyThhEajugKpS87YrJnbsl5iG6NzBY3qn33UZxRFv8Lgl2uYm/fz7M1diL3FdEZtQPfGJn
lyQPsAJtYxvDVi02yjH50uyC6zn1rRw4MO7noc/O8MmoF/d8GJsaErdEjrQf3STbjQqwIH5trZfP
45y5hakc/jW7izMHw51eUFXijKRIBm+ighZPvepE+CGMTuVQoW+Bt4vMK2wxkb4+KFqfwIOdKe5m
TIMJkvFDYkN6N6ElbLJj6NIDAuny+fDeyrvvVg+B8bjUqFQhpvnBPSrWyzAS0VqhpA+fRtjUv9sj
AjmvfUnzEomzfXvlvVhOeDCOwy7tbFXbTPGhssHLrZb6P1zS828B8aySapP7iotJiIuuz5JZUyA0
RFu2AhfVQrvSj5jQ7wWYh58P/dyUn0ZbrKBxsIy4mqhpYiq7UyrvLlWqL2FT3/93YZYLCPpTUMkN
/KouOvSA1EC/C6ETZeGvfxJIo4zPUUAytzhzgrjHrbQcUkTUbprsqZEPRfDj8xAfb+D5CyEKQyUR
2xPahe9v4E6C/ttNfkqNDw0ox7gBX7qd9jRC9sJd8SWy4+3aE2z+6B8W6EnIxYkei3IijWmA0ITR
PBnjSCV37b314SxZjGoxc5HoZ0DtwtTFINehbMDH+SUDW2oQtP18Alci6YvHUEH7xeo05q/NfmWs
As98iiqIpeNq12z+zZ9M2zLf7o0JOamCaas38zdq0dbCYHZbv06HcIPm562yi2+zjcAmhn15M9Ay
jLfs8NtuQzfPCbfGw+dDX/tB8vulw27DIExi6Oqumht3m3Yr7NYlG1aWy7IK3UXmUKYp3zJqpCvM
HN2uGrefj+TcwUEnUpyTNfLCZUspM70isoCQoGc47Qy5dKV6+J2iBbuyWOaVvfyEczZDcYnUEDON
9zMWRbk51siGupmV2GVyUIsWQeavivc1qH/72oo75Mf6PQVbLiHdgoEP1mNZ64Chp5TClPy5gqZD
cZAuMze6iXeBSSVJoXwfbISfwu3aTX7mixGX+gq6BegULJ8sxTDAq6yJKwTp3tDK50FbK+B/zEPn
sfH4QjvL1DDMWUwldFJga0ZfuQZKdlu0/o80luzxmQ4Ry3/eBJ8vkXMH5buAi9XemIVUAi1N54Az
DAgCf2Dz4NwbTusOr97FnBOtyVucOV3eBZ2T45P3UW9Cu6jaOYkYoitPuinbwC0jNn+7ojdxZi+/
CzR/0pNAaMc1dGsJlBzm1jRiuTsetKvV9zMb7V2YxQ0d1jL6/gZaFrEHEFS7roDkts3K/by6NuZZ
PRmMP2hoNNDicY378FrbzgIkqj0clSNWMc760jiT5PBync2hAKgAZ1hcodQ5/bTqWe4wADaitPcp
CkgCrODhdUQD6/N1uBZscXlmeOvBm2YZtsV1VsUOHp5bwbxNS/SyA20l2PlFfzK0xT2K4kgZZzRk
XTiyU24r1MBrB2N7p3PyAyOeXwLhzdr5sTLGpV6O3mTIzQM6drOUTlNcmzdi3BwFzQzcWigOdSYd
Pp/Us8sShBpKTaiKURp+v2AwQC0GgOqpK4nXcoep161kVStz+bH2PZ9YJ0EWqzIGwQ2QmSDynYg/
w3W1lY/KVt0UB6hotvS12gtX2eSMl8pV60ob73uwWZvYs8fJyU9YrFQNTZZKRDIdWfTvGqSliuez
DmGAI+2/m9DFKo0mGZe+mrHOXcMkeYkwNIsD4b+MslidvpbIvi+xF4riYcJ60Ay+JMbXz0dyfsqQ
RRBFOhcfbIcDqJvI6g8VHf1rSCj2VA2uNiBkrwibzyOdSQ5YH/QGaICqMtXb94sQE+tWGHVUoow4
+K6JMf6twmbovdcag6BCv/C9lfzt3DU9y2ABxgGdzsH1PqCY41GYzCUNiAdOKaPUpK6VMs6F4O2C
i+YbUuENnnJyEmf+AOW24amUQO899KWaXqOGP6ztrXMf6TTMYrn1defVikeYIG2PGQrkSl4emzx2
FTSJP/9Ka6EWa05LLSsOkQt2sR2yOakg4nH9R/Tkur9pA22YHBgno1qWEINMT0YspmsXotrRT6fD
UOr7z0dz9vtw5lGioCJK3+P9EsiVCYJlw/u8tOQXf+oaO8JA4fMYH4uT8zhOgsxTerIIQPoY+mB1
8ztBP2r7ucA7OS399bW6/Ll7A6AO1Vag9iS+82hPAll8grHTGI0xyq+N2ePkJAwYOSk3oZcddLVe
BROfn7+/Ii7mT7bykcSboXVb7kYkIqJt/hh/q53IFRzVTq8MR9zKrvyMRi75wEP3ON+YwbdVLOPZ
ZXky9MUch+iahHHdc2VeYs7hwvbpUT5w6sdwN4M5NcfQne5XsgOR9/nXnUe4eNLwcTE7oQuErtwy
D+/HAKu9lMCJj75Dnx0jxTqEnnX734VZHI7aqIyAJqidVeg5KankVs1302tWtsPZF9PpaBb5toop
AGgevufInbyFovNtLoUMTngLcXbXuiYifdXOd4Xt58M7v47+msXFypUgyeZGStwqezAKtKAS1f08
wsd23bwLZXruMsYRCmDj95tDQiBAS+YQs/huRqNFiBzd2GCk+GiAeJmzfeO2tUMOs12hO/+g6IOW
GIBH8KJcbvoiPHoUqEKZhK8VwEPejZSsrJCzU3gSYLEDtBhZtKolJ9WsqwK0K/IPKzN4do+dRFhk
T9Eo9XqrUl7MnuXjrGyY/1LTLyLvTwcjkk16728n9EY8x29WQp/dZCeRF/dblGRWOVZcOvhl0udE
B/x77K9UC87PH9ArQMMIkyzxV/oIunJIGJ0aXsVd6gzNuLIEz4/irwiLL6S0CBTg7ZS6E+J5SdPj
R3MzKf/oQJqBAjOCkKxtkdXUgppqvp6ns3rXF15k46wCshfaZu0l9saT+XD0WRCeNF1FkHGZ3HRx
C9W64uiT7yRwEPGd4irb2hm+eofUEQ/55Yu87Rkp6wOC6pZ+zYhIz78oEn9L8fz/T0tb2pmzXOX/
rYt++6vKXtPv7Y/8nSb6n//sX5ros4T57BuOxjngQh7n3Bz/8rRVJdTNYSPRZKNDAYvsf0XRxf+h
R4wWLZo0bAVIAjNb7t+i6Nb/zLY9/Dv+w7mUp5p/RxT97TF7sopUXJdnjWDYQHjSzD66789luVMN
zbMy5HXoE1lInCEHUkX9JnkwtsjR7IWNt+/Am1lP2YSwFuoLu2xVDVmad8W7XwHaltoFDxASKFAG
y7RWkuuCot2zuou/KHv9kNgzN0He+9vVQtp8Vf/foTCBeT9gyUB7D8wtzITtuPHCK2wlYhS1q428
bcLn9frxMv+EdTnDGmg48J2Z4WU71YqnJIsD41nwdOS3JhQ0Ygn8oDHglGPGyaEuxKcR+m45yfij
rqZmH6Z2EX7xgSmtJSwxxltvvF2ikJt1+84ZNhH49FXYwTx5J5NLzZMVTRqmaKCYZorN+8nFj9On
HeE9o8N2nBkmM+xzfUoXd8WHKItPqAh6FFWy96yhPjHoL4Kw9qBbXBXLAEsAay4YdS5k3iyaw4W6
V2/aNZ7lkv3zIcTinuAVLpV56j2Lx/o6vws3feMWv1F/IFHPduyxHToUJ4fT7Z+vcKqfP8/9J99m
SWZTBNxqfNF7bhARLrytCXEiEx8aVC/K8EGrHj+PtqStfhjgIpcNkqiEEOs9J5f9RnXiTeRa19Y3
Nhn56xqo5tz3UhE6nyF68NeWlCNlyOGeD8KzYDabtr0Sdco94+/PB7RIv97GcxpjkT40OVaZQSs8
x0rhGM0B/RF0B2BqBitQwOVZ+K9AtEtMHSUNCHnv91AqZVPVi/5Li/LbV6NIyp3WICeIiW/YIzsm
mV+UKMTzTc75dFNRWch6Tuhg1qik/D3E4NtPsfBoAy7OhuZ4fv9TJBw0lbq2nuPyt67eZtrDKhn4
3KzONEd6KNx1QFTfR9A0/HajyXjOQNINiMlWjed6NOkDwV9JYpfF5H8N5q9Q8yI6eZ5rNXzXKjCf
Z6qhTB25VW3Bmfm2nq1sUje+x2nJ+ftr5nR0izWDoJ2nj4bxrCnV3hSuO9GAqwQKQVZWAi2fVx8G
t3gcCKMF6yk2n6NL+BEQm/EEP8wvyHo30wq6Db6dh/ZhuvJdbyX02hdcLNfMavup881nszZsGVM+
9IVF/Yvir32/c4f+zNmiVGTM9cnFedJipl2nofWMAZgtWo9iupa5nw9AsxIcLtqWSy13tUK5tWmN
51zKgFRUIZbVa/20MyFAjcKMZBSQcpay6v2UZ1U9ec+Guqm73EaqZWWRnzkI3wVYTJJeSlmQc8Zb
4RdLvcmTb0n/8PmS/nBx0UCDrKrqb5oS5IuLiwsP+taY4gjHvd/1q0AV7S7ZmrechtJohy/a0/St
KhHAWhnYorbG0QMNjDcVhFkORpBN7zdvDAMUTT6AjHHb3qDoiwsYQqRDn90n0nQjNX+TBEY80PLw
dGb6N2IVy7oSfuhKUiBJa5cBEuchXvU1wqgvK3O53DtvUWBdgyoHP8kQ3o8qtzx883SiVO6Wpq7g
vahg3RTfHkCgRqP8ZRDuNYcuOUowKxO6XIrL0Itt2zUY6ZTePECrg97d4fHcFLqxXRnhIvt8m0cN
Kouq0Q6nmjz/jJNDF0m5XG4FbAqzS/NohkBDEbDbDBu5c+T9WgH2Q84xD+o02uKIL2BWGaVFtB7z
h+ESW7k53pyEpr6LN7b7T0YHvpbjgjWJtsn70Wle5puBQbzogIjsvb8R4I6jGvtlPef9kBa8je0k
1mJsXRqXmAQTa26RVxDltyAOgNbAG1mHD59bmLoyc50MepLykmMR66mplToabaEhAHXFBtJWwB/s
G/7YoZJfrJAslo+kt3XCsQLHDmQ7FY1FpoFYuThZJQEFRb5DIuOlyhvJxYTucrbZBflq2Hj2bDoJ
p8dgVfzg4+likeNAUX7LRLhg3n9HAflVT2rg14JtCipb077g7l569xrY09kKJtV0u+xKkr0r2i7e
LE2wX1lKaz9hsR/1CY3IYeAnyLs63hvTtTdu/H2yHRAo6X+UD2p+U+QXE4nKOoJgidmcZ5/xk+LN
Zh9s1sWZjv+iMXU4yjP+gX2DuJ8dpt3rfBjprrHLUvWrGtrpQYXWkG2K63Qb305PmbTH9eQRstTa
ZCyvseXvkd9/jwonjT7wUeF+A68Oj8U23yE1vRmeZnNzJ7searvYrW7n+RI5fSH9CYsqg2mSYaDe
/T6sqtaZjO50YOtX2nOCJ7Djbzo7fzZ/yJfqPtyWa6v+/Ef/34Bvu+LkdMRTXYSSS0DW3e/mMtwb
+/CI78XB209Och3ty/v0PnPWUrYlQuVf3/uvuIvvnfeqZ6L7G9izSY64mftFwX3sJLaxy7fi179J
ofoQbvE5OwHrZLVkeeXBgAxkFt16vnSVgEdwVnbR/H/65Asu04RpjOOybBlY45o7FEiz7Zz+9m6B
dhsI49Vde+Z6mx9H/14xy5afaU1SkjWMLDmgVA4a68fkFNcdT9y1p8TZLYFnCcVEzM6hQLxfm60s
51mUjVxtQxTItiVjOG6P8IMcv4vjlYvtjeP+YR5Poi0ORDjKyLenbEC0TrcTADfPlrQItAjuArZq
J68Y6fyO9vJ2GF7zA0yZL+LWwgXVNvf9ZfjS3pSHchsCeF2tMM3n4Ge/bHFOxqXcBGnOL5tNtvGg
jR+GIP0hpAEi4hlSyHFlOSjHrnR3lhpSf5YwjDMJwRiYV8uXcD8hfIyyeDBzHkpHjb9iiaHkL3Vx
a1V7Q3Hia4uuQol4E2d24MLR5WE5y8VCDsuDzVhELmh0Z3TRJdmuHlxnl+HJr1vsZ7CeYZcFLQq3
FN52xTbYhmg078Rt4/wHx+RatMV2TnBZqVKPuYgO1SHdYMHodhvfwZ7aWeP7qGc3NChLaudg0Gkg
vl/2+Am3uTpWfza0gSFFc1DMH2b61R9obBhfDOSpC9238dSMYUeHzrgtrpN9J18JKHXuqbjGoTsh
iHk/dN+xreHi6NBB0O0R4rt8K4Gm+R0+C3hrA1S+U1XOed9dgyOdy0uBN/w1isWiDa0EeyGpnLdT
v4EomLKPig1dSByAyN5W18PZi+wk3uIiM7K+ttCFDGx1l14ntTuTPxoboMjk5LdYvG3/bpX5z/74
K+KyYhq1XjPKCiNUd8ltirpau52LmTPLZO0kXHbJP8RarHb0hZD5ixhdvZG2lMq+qE/zt0e36bJR
X4xkn+rqFi3jmaq+/jHPpMan33JZRjXjYCwTg+j9UD0PnbSxqOPXyiv1F3vlNpufDx/OOpo9szku
z6clVzCc9CDB+fhPGiSoT3MaxMZ2/dpVfjdfFDo1qxDZ82v1JOjipV1rUwaa422tojkg3P977dSp
g0vlf/CwOXuznQRcPKIqKxprpGjnzLd/SvzvU9Re1DVXt7+xwD5UEA1a7TIY/3GieRJ78aga+2bS
woHYFd2vwoqw6sEEClGAOdss0q+ScofiQYIh5PpEn73JTmIvbvSM13aDPcscu7lEGjcdFTuphY35
Ci0UMHlmYyiP8rHwmMvDrv4PlNDO7yQom6KKMic+hotXF2S7QSGPmBcYZok03eZfk1yKOrM/cKyL
W7HobHm6l23RxlpsLV07m/+exF/s5FxMWt0z33px+XXGuSFtU8sx9t4Bq/NthjszHG7ht7ruwzmP
7OPW+mvkizssSsrc8FF0fzshW4qk7Ta7zrf/QWvz7A12MsbFfhIxcMgygTFGh/Z1PvjnzED7DbMJ
o821qs6HIvfbE4ZCGdR7qD/oaby/LzFqg3KMSBTMHG/3baye/rzhxm2LV+A0672BQF+7b84diXNZ
FoANQkPoo7wPWjVmExrlFNitGZRfzUGqwFgMyEdbpYrrUx1tVg7GcxkITWINF6kZUzS3x0+rSpoe
qYrnhYGtJA/FILla+pBLOFt07b2P0LHWG7d61jiq8qShcft58HNr9jT2IiOZeimJVIvYSXQ5mdKm
F26k/DIS78bJWgkFSPHDSAHB6iQOcE2AxtAcfz/SrMVPsGrwm+mi2dmw89VGdmR/xEwQW7ICj7mq
/JFbQRPhndkar3JdhrTta714GaqxdI1Ojh5b/kxJ289nVf0Mc250QPT6SVVa/WEsIftuGi+U8WXy
p/hOMKoCazZP9C+aWkNdHtUnTXF1TzducVIZkKFpJA0XQAmvEJpOrapelDhz/CxzL6mdQDP6hwDD
BFzVJlnGok0ScjvTQlqpBVWWPVI9KT6zSac/m0ms/Z7yvgW9VFTpfpQGsd9Unh8AWEGdOj+GihI8
YqTB7zSG6SG0eq1m4scOQ0251rjfo7K/0nxVuW7JC3w3Q3L/FePDPHWEWJI7uxHr7EYU2uFJqZU0
vwJiPSZuk+JhZWdDaGLAJw6XUqL7OyGVqxA1dc0UnCAZujtT9xH9zph0zxUw61H2kVnX+Mr5OFPZ
UodlCf4LqIJicZY1biuOIyYz2PPcTlFXP2c5Tnn25MnGIS+08T7ScHBBdrvMrjHUiWI7Klrxp9J0
iLG3MGwkOyykuNyoneU/+aoZf/H9qIhxpVaEi8mnIA1oYEQOoemlI0SC/qEIxmoXdp3uObVhlFhU
tOGNJhS5ddtoKk5WQtoWT55mtL8kpZMuNW1Uv4edX9HZHtkgRllhFlUFJT5Y6INBsxD131hoFiTU
WMdUN3VcCLeAjJKrWBDFn4ixKYlt4YpIWUoYtP2kZ96Frg3Zl3zCKXyf5CGv7i5Rckwj8byxBR0V
YTS9QDBGGaYXKmrpr5ofY4mIy6uLbSqO8YacvCh999vrBO0is0A1N0oolI6iFsovvU7FH3URecdc
Ka2dMpQZHX9UAjW8fu+7sdZkWw116ykxFKjqgafitZaP+kWSYpazwY0oO+Le6cm43GDUhZ9P8SwM
enTUkd9JnazpuszBmFG6M2ojvehREGTVqFL2WBTTdF/FHUu+CETzBWu8ns+X63ukG5t91A8qpq9a
yNsCkwPDtuIhvEPIZbrUGkO6ZUcl+zCOdM7FKrDu29SvbtIwfmjwrdumXVkadtjIHRTpcWykWfM/
eammXL02gjJ87vRROUpBbNxkOB2VduS3rTPFw+iMHIiOjND8XilUJIpLX+i3cEiKa7xouytD7Knf
6dh7bkdN7/Buwa9FjzvOfiswVJyWxGavqkVxyAa0DWu5pZKA2r5lt3KOR6eZ4nzVGkn54utihS2S
Elv3SifW9xA2RndUu+5KiMPmstUK9E0s9BwfjbJEqbKfhv6X30nAHzttwpAWutBoqyr+dex9q7pG
Z9+7qdU+uaxqfXQ9I4ljuw7i4aWd6sHhb+nDFka6w64mvh2KwHvpU0PdYnlm7PqoLA9p79VHaRqV
2Zpt2NeVgLekGmPXYgOywW4lDDJ5k+TYQRiV2bqtFmMMjNZqbE+ZQRe2xj7cMgo2zCglL4OWhYWT
m4P44sch0ga4cV1Zfqn9imXPfEBRGG8zaIRdP5uLUQWUzbR4KAwTjwxDGtFJn4anqc6Dn4o3Na5v
5n3owjFTXkaSesya46i+GvypvO5rRfrSQMC8irEpRoxDyvyDmYbqoxWKyFE1pS65GANKJb92toKd
ZApzWhZZbmsm+OoGAEa+44wXcWo9FoNvN139K43li6rBx6E16p/4b7qKZ7HkBUxJkUkUo+9+luNH
gjdFV11HsjkbHj5OY3KddtuSTprl854Ici7pDYKZrsjRqHbIweuB8hsDY+SOkYnKKx8JnUra1Dpn
XSnkTAasdi3+1vvlUVHTSwvTqMS3fgkJWTsLSTJ+4oeFYVygsA3by0R6UOPK6SvpySDTNePQFrHR
aSSsKlo8fzLzGJT9jZUVm0ml0t8mTj6Zdyzfy8RXvhZ1daRXd2iC5kBz9ZI7b9f4uh2JwV3Rh7aR
eQ4ioxiz+reFdi0l6V4wg61qflND4SotTFvH6m3WqBww+Smim0TpH2rvqyiortiG36T+q5eypRTR
TbAcHaG1gfoZw19YD9i6QFkjeNL60ZHF1AmKl0SWXvU03obwVjz5utFvDOOiSw96E29LJXAUPk5U
/khm660hemrxWsE7WHBzDcVHX1e/cxztdCvY5CUaxJbg4u5rB7r/u8CeIm2wR5IVlES8yqOU1XRf
KgyvXcPEZqSN2p95Ggbb1AC8U1X7WW0AWX23AzZRTd9hB+0xOdwnkrqxptvGeqroXjaZiiReu/Fl
72eEw7INqOTSmoQfZlNch3L0xOMLwzFRxcDNrO0I2idyAqKK+mVhhJzFrFYEsG91yYKarPeVbYbU
BKPEfBQL466i649ciDPUAeJ44ga10MtUzO89q7jQBunQZ/mdFj50mrIzrWgbK+mXAnsMXBrtuvYv
WhyQ8RV05Nh3Gh0jRBLJG0X2N6bX7sJAftJK9XLszS23acE0ZUdkhFxDzg74Zey8bDwg1vlTG0Qc
kyf1lsKArVTSVg3Tbd6PN9LY7uOOtYPto5PX0q86DHZjNxz0ovgtVemdqNWHqMTXwyiUfavUmlMW
XoQ5alJeJ372c4zGeIcNBZqwhXbsE/WeNPNQYGTiCmlZP0/jJG3UPvjGhd3bSa8Ur0Yt3oa1devT
yYmxIdSijmEV4rDB8xTrMnJzEldTaHGnDbJqj+4sGjZGJl5Mk6c+9UZwgYHKhZEP9ohRjpLrR7xF
JzcUi3orRQ3GKPJoPo5pF/wYG67dDL0WBzGjX1UYUgiRuecyYwa6i4qAX2loOJOmBmR9AWP1C+UC
h5OYKwQcSlaW5qMX1upWQzjvpqrkAF9BCiiZZTmZEVvYGtTpXu7a8JiPcYpJdpg4/RQ3dqppXCG6
4SRehEyx6h2NXumxkggOii8lzpA039M23bezwXlTzIkLJ5QqCKXddQUfV/Owsh9H7XbwGmErKuZP
seitS/xRrUt1DDPbrPscnbKyGr6LKb5qDCcgNTGn5ChG8Sbz6mIjjtNsXm2olwpmNj+UybJ2ppgp
mMxK1d7rTSFzfMhM6O0XonHXKBiJBEMNujWvaLgoibALgrzd1WmEs6jppdN2UONuZw6h/C2SCuA6
qmnOpvRd8x1fc/yChyKUN+EQZwfqwkgeSXXjpNbU2caoTfsul/TvYyOEu8DDVmZow/EyqcugtP26
Eu8ob2DiqEUj1geWmKuPcRMHVBly6zJuS/7U4JMq+vyzuhVxO8vlIEBmMi9bt2jl5JDjsj0Xnzz5
pdcK/tLPiuwotkWxidXMRHVvMK8q0ql9ksr6NleRraN5rNgDRpwvyhCgkiZi9XoRGLW0R21HPYjM
EbpblVE9xmJfvgRvRAYdgybRluSg2vulwpUi5eH3Zqxq025QjjzGcWTu2g67L+wjxwL3bcW/G8IG
zHDYJBuMSRGaUbXJfJSNtMEmvs+uycClfVrK7cbwQ72ycWuAJmSmE4QXcttWm2V3huc+D8LrLs39
eqsXmX8MiiH/LRdec+HBUcSEXZyGh6IQ9Z/46AB6xxBrq0me1Rz8/8fetyzZimNL/kpZzUkDSYAY
9KBhvyN2vOPEY4LF46SQhBAgQMB39R/0j7XvzLxVddPsVnXNa3LKKiNiP0FrLXdf7gsUuFC5I/9p
tCL6YZFY/rNPfYyQ3ZSPsD2gofg5YYPrPCI16HqVOjhWmKMffYePODedWfeBGoOrpp3otRhd9kNO
rrtDPCjdh+huP0gyM0Qw2fIHbLr7z7pXHSygiCyXS66RvmpsVF4h1BmmFDJM0Q0wM24zdHNpTkW1
ngapxremZtkbri6wK33ADqQrwz1TLUFZN+NigNQO7UOVNsCf1lLcurAOdjyI4BVr4dnt0g6/Gbph
PTc+vYKEzlyZqMfw0VJSQKCLvWWPKPcY5uFz1uwrOLLukCQFYR02TTmi14ap4ogng7HhbaBCuqlG
Wz9r3/G3NmlHVHmPsMl0VfCkb5v6AC2Keshc66794ubnurLx1RQwgUeKXNQUCLdfjxPCuU/DnI5f
fSVTvS8tDT+hcSJXsxukzOs2uhxTpFmuUAE9vqZulK8SoYEnNdAOIwyr9WZBoP13l9YrBrjFi60c
xfiwzBg0DxBAxEVrRvJs+qX96mIWQYQZduONGKg74Rhq7ruA4Pnq4QsP27yXYbk8cSeaD6GidNMx
lcpixpCCqEg0DPAZT6572yO8eQx1BqRxWKfnYETc8SxYcIICAlVEgP1SERuSHUxs1CuLECbt7IAZ
2CazjTEJIZiIDwLp2Z7zI+yQkUI1VJpsXAtXbpZYfh0Olp30nIC1GJPOQHCINLf7Sc/9Dnirvu+Q
yXPrl1589b4f9pE38iUgWfSgDGZKpBoHN77M2E28uOwh6WHZ0YwEr0CFYwbmC1hIEYTLeEKmgPqp
rY53i2Pjs0ym9pC1lThTncQYOmJbzPPqrrrWxt2pniOEXPNyzVscvFfIJYagNfPNdxasIFWkW/zr
gMHisY+68rofR6gykUdHXjGRmr01SXOX2AnZhYJwTMtD/Zx1mb9GEHV1ha1f/QEX+3Zrhwbh3976
nU/q+iGwdXhwKGUS2O5FdoSn3VbSu1+ntXPfY9u9OclDqA4C9xzGM3ls1iGo4WkgowpNLUE7M7Vm
WIuMLRdcYxwJessqCXWBWMrmGvQH7IC7IBVfoRj8bsqYhXLVG5iVz6lJ86CmAlEeKgs+xYQzOkfk
eghfscnVD44s7NkhiPpYy3oFf4br229F1DQnO8zBFXRA8ipcUwlzMtYgT9SzOkJnMXUrzW1dyWTT
YAHoxQfgJBHXuibZPiJLya4qoXux004tyxH2JOpWXPLdsKluXbE6Uj2lbkFA2xyzpi0aREM0xyoL
qyeFKHcCyXFgx3MW0O5xrmv+a4xyfzcjTndnqRhXxJrNnJwqZMtF+VAqGFvQKna4P/E5IOsZ0cQn
hNkHP0zIEZa7BCXv8mbgPcekP9XxqZlauSIPMVy66xpdTpbjWpVX65AlKk/BstwuYkhvxnpix2Di
K6b8eR3RQqbuauwVeXDLhCODs7a5rQ8HBLFCXDui0xO5TyANzKSd7tBTLndxVvtfh3jh76uhyclj
RH62cpTXjUSnZfW03gyCYQ+EToiLj8P2Gf0T24lKhnvPdI2IUiBPx6xB8e/kHN+swUoQXbe2lc9L
aca3JJk6HIOYnpYcBu/qvk9pGxfjrLB/WpPYbjCBs3fkGweHTCTTcWpp+mJdbV/7MvQYCOFx8epU
1J8MaQKdo1lPbySUUu9JNOp3JO9p7MOzEgnYHN5mEYP/J8w4o6xQtBtQxBygIDxKbx4INtCR7shw
fGJ5YteypT2pXrlnPHm4VxojVKGreDgntJv2dScHqAFTja2UVVHcIqpP5dUkcWU280o3A6LywGKu
kGDiopFo5hsi6NtaDtk1tIxf0ofkZl6QxIeMIdxrZM0QOBgSfp5wM/+0LfdPhk3jxnXYcsjhhmL2
SAyDgS7qVI4kRIImi/Ibq0FqOy6GI/MTotd5j+QGnJHfdkTkIOZCmt0PGI7fGzU2Jwheh59tSdYv
OzJEmYSZQ4q1rbrqXwgTfsuf+jtuzyPIw+AtlyTIx4GFXvzn7Z2xHNtlldH9hUj1SQ7TgALJ6lhx
Yzt3zXYhOOj6/K/4298e9Z8865/ZzYCMlzsxuu+2fE+27iM+VBvcC3t7zh5gabSbYBlqztE+PsXw
moXp1e0lLWd9kzvkYf9L2eFvYoN/9nL+RJuopl+aGC9HXaOPgs/ecC0OFTQ8fFNvzDm5k8fs5G8p
jBL/P5jeC4Pwz578T8xJNNKgcXjy8gyy5oAsMkgd3EY9/E4R/UH2/me98K/QG4KW/5+3C/+3+UAv
9+H+cbfw97/5Y7UwTn65RM5BFnHZqb64Lf5ttTClv1z2zbDtDCIINMmF5AXaPFT/66/kF/w6FtEu
ZuAJtqEvm9B/Xy2EsTZMlRmWSnGjJf/eZmH2J+6CwvsZBreXCA3sEGKj909MCfMSa8PQkW6SpmkX
kGuYz8mbxu4YZsIZvXS0mWXfz20xlYOR0OwuHR0+w0Z7rAzxAfnHttRVuRlVqpcvdP6D/EgQolhv
y0x7cpWWfBrLPFkR9AntGmtThHxXi8HCa4Q0R+D74TgcaMUyK4plNjrekC505LVB0lzwUEnge9uW
AXTHmG4B4iibyC6Hb270INyq+p+TE4q/NLMZEWe8TrG5RZqLi8u8jPUq1Tn1bKpkDos/7697KLwR
bqs5aZc94jMjBoOpPiU/J0Sywq+frZYe03VOkwdFaFBfX2Kvx40SKWC0qukCempGPgpElNN42lnT
9wkSajFCodhKLKti1NEUzf4bRdvnr2FRVJbnjKLNvkaTEEZnY2Leq3yNCLKAER4kyg+Od7RsfY9q
ZkGIVen6BYKiynYjmWj9I10SN1WFaZFQvuSmmvvxHthZWd8hPGa0FHTw1IQGJgQYBxFKULSirMru
SNIpi9M30AhIwMnRULNpB9xihPBfos0lP9YmYVoXaB8G9p7hS8ZQEam+JfeioaI+x4FjaCGdQELj
oCe53FUB68sDKsc4d8DSJ+3uvZRBct92bKneqaBlCzkaUtyLDmNbbHYxbF0+lFZh8FbSgPcPwKfT
4S2t6AT+uOLB/MMT26UQ98RC1mdsUZv6JYale78Umlct2kQyqrrAJZfQ28FiRpsKTMN6avNAwuRc
fGBCzwzMreolFDGEQ+g/YR3GnSGPfoW93ckh93t4wA06AixEVvHg9xE80nrkPrdSHOOkHeQmnvC/
eJS5wY4T7hfGNFackgYtBJqbBc0J5riSfiB1OJCg3CZRjSJP8DfsMI0tomP5Mupp2cCrkpY7pNIh
7y7tYbbPEH0H3g3pgdWqGg/vkbY+uBUN1EantWgPaWapugoySLrx3YzLWB+G0Grxajs+mr3gI1m3
fWJrBrV8HwMyyv2isvgzHDEpHLyveXTNpoC6Kz0DhLwN26ivPq3uL39dKTS/nM01sErfBgh8L0LI
gJY36+mFCnLgM5K7cKwmOuRioqsUeR8bkcx5SQRJtrLsY/6edsYtZ9JNqTsFSKiHvEZMk6KnuQfr
c4qRiexgsMSHIKgLAKA+PQIEjiGUWCaePCHuULi6YPUa932BBm8JzxNzPoVP8ioze8I30g93U+CB
YvXB5MjNgnG4PLN+6sOPVOmhvEGb7eVZUhS3owXvFd7GPRHjqStZa9/BL8fmDnnrzn/6Ft/1S2hw
ax31wumyr2oNhlEnYDWmHVBUNoHGa7C71+VsgO/jMzjLGBETk5IasNbQL/JbplylyLielR6/krry
6yZeiBuOPsZxdgYBsHjsMTqAg2neOBFLvU0rN24qBEchZztIaw6la7BMCRdfesiW9Qc3Yonhhk0X
IwnUbzFfnm2g4RFNuaEZsljaS4SwqmydvacksB00slPVyn02BmnzEAP2FaeRYAi/9xag0oWejcIO
JM0kHCzXyrl6AKGExZmcJGKNstyGUKsqwPitnX/EuBDiJldM6WTYIjohY09dvcTLQ4KILxVsJgQ6
8KvRBxL8K1l7PJ44hGCbovtIyKZ+mXzWIt1el8Let9ma1M/gSmd/dIuL1PWUtBGGRTf2HJjJ2tGT
H5KAXpHFaHuAkjpu5SaqynTeNR1DjgZhRtafcKIs9V1UA2X4HrEPXxfBECbjWYOxIxseK5mBLqkD
rWGs6Jt0HpG83NQZ32nRNPPX1CrVnIahn8T13PsG8xY2/bPlh8HZ3dujgL6m3qPZrrnckHII++uK
DdEi91Pa4HXnLG2VBWqdOLD8CyKqfUIQ2q3JkNIl3PDIdKgheTZGg3onKg60+V1r/p9G6q/A7Qia
mP+5k8J61l/2/Ufz/fMv3/Yvj2P9jy3VH3/9R0/Fsl8wV7AMCwAYc0h4EUb/YdcQp7/AawF+1hcl
Bkuxavy3niog6S9AKkkMGwX4cFwWZ/7eVFH0YjFcUHE9QCCDnOPo3/Fr+JP6hCUUwTh4GizMwsQ1
if/U+mcQ0hPQ/zMyPEBot4iLr5H2DTed7hm54Pk/fEx3vzf1/7gxDgPm/9bsY8UPgVvxJRALPhUM
Y9efhKRZ3w+YqqFJaIf0VoKo78YiVQo4c27nETf+LrblhIRS5IODdy4CZ6fM5D2s5ECZTr2I9Vj4
mli+T0ekuee6L9MmL5u0sxOKvOfmdRnBk8DwGQJglm6ZAPYLQ6tVLxor8Y0L+qHwgOjmO8R/ifg5
rOOo1gBIkJHC82xoMREDthfOZhvKa0CWxbhSSKCKwZV+uA20cP6JyGhmyI6HRuPgI8joFc8W9h7M
bekeSKs4v6sJD+8MHE+vPcHkW0B3xLDVqBqNT5iU9BMfe1vMdSfu0JaXGpj8MD7Xcs6e0waGR7mg
vGkgSnbt9STb9t5RL3721dg3mxKkAM2zrgItG4Zu5hvRDCWqtebLuquU7r8amDMCgJEtYt8pc6HL
qZHxCTyxZgXCkaI7j/Ja7ZHjE34C5s2QNRBU3dOazvNTLSp+78HPf62ki3/gnaOPHa0PvuOKwlov
jIEk226y12Ko4m7nAqMIMu1Z/GOGbml6TWaFHafFt0hEJlUwwpxpDLFuaXAYjTiXavHe1m69bjJg
XnmlzWpypGKnbjNGlYof0lGqD/RSc4NPDOanBSoMtltD0bW8qLlF89kEJXQmjVlknLfjlPENIhWg
oyl1ySOg8xJiGdRRsj5VOOwv6UR8UIUFbNYW6Omb9CXrA7gi0ExA/gNBzXw9r75FbfT40gr4Qdfb
lFUOnIQbPrspGK/pAEIN0BmRasMqrZZt4Ll671CXu22scYegbhkCw5y666dHlsho2Jdc9267DCP/
KmXI5pyEASonUlCarqhRe5CsmOom2Rn476UFbQeFHCIfrGoDkynsHMZiYRTNm0svrRRQceDMaQ3X
5QVh9zmHsgfbq4CkNP5tGcA/lC10yiYx9QYs/MIKWQXAI7uk6XFpg3XOwMZFYkJkQIerPNNAtPMl
9Em472m4BigvpYamikFQmiusz7JDt8ZIvml8ty4brcvLY65DB8WPCiLAoLDDM3kW41UUCcRsXV4n
GTq42Y3dlMfhDPvwoO/1Cy4kMgK0GmZ5QGq0cRB/pfGwySAliwsnLuhVMgnkc9opNXorkwTn0QDX
YAQJt0v0VbG1G3JO2+StW8saaG3XlD9R9RBFP5aBAdbW96HfJLOAkaFGOBj28UsyIB3czyYoPNUe
Kg6B1hGdUtxjPamMguem4woJxcE8lQdYIC1qV9rp8lpiRHoCT0Nm4AYRR/NTIy0Ec8bPQb3lUUNH
cFdTdTZNNLiClknV7ZbGjQjeLIMg2URSUL0zoUvbLfGJiAvCoG3PV9KES+5ZUjW4ItdaHiDVw/mE
r4sgDKO19LEPk1XfhkMCy/doTSTMYjnt/S6AirGG1zxf40PQ+wAKmlFfHhh2efaYUT2YQ+MyG4A/
EXLZzmMUpMXQCBwbXqRgxUUfokVHCjzyTvHkjdg2UYQcL4mz227nCnfq1qMwYB+oQmRm4byC9yR6
UXiDqTRssP1f9cPTHDgCoZ1JzbhZ0M0GOxWXCb9WU4aTW8VIVT1WIh6+VwSkNuc1FQmcxaolpth/
JDbAWQu+pQiqWTyAuGhOrUF4CEjNpFQbsOtJ9cA6x7JnVU903M6W4HZHZwRpYgq4AdiwrkZ/ytCF
sW0cWgJ9EvQC3XMNxdewG9D861eWmsbdTgtYZgRIBeEEDclsLu4JPug/whTusXktDfQwsDIH6Q5O
gsvrSHEmvzHtjPFuhj2IuOmJCjiUDjAtGnIJZBbChmkkob6zge3JbeQrwOUJnRk5BsaI7CZR/ahk
vuBuHIsm1JiWBuwaIV68mbG5431Wg8ALxcoPUKam+oRMNc6KjhKcW03LxHMJIgi6uGap2Q5dRgpe
FKxadOp6zpHpmqjnJS1ZDSkNZH9rjJy9TdUlmToSDVI+R+8I3UuVjSG+VGjyPj1I+n4rg9DflqRF
OEJcdw9wSQpvyyWJqw11KzTLWGT8rjKGicl4Agl5j+BHU/BxZmvedH2nr8AwKvaYQAL0A2q1od3g
IwJoUZtlhHqwlzX2yxFVAUAf1rAFSLVlvZtZvKiNl+sy76hyyu6mJCbtPe8hA95mVTaXMO3sRqdz
jcXgGeR6rwUqvqlCDGhpBagFKRvuAI3XJL/BojQqDzoZmBzjhh5PGZO63mvDMT8OzQpNgZqC+sFP
bUA32WIjtgGpNMe3s6fpvO8kNw96Skj6wOiAClItGM7JUq39dqpnxQ4gJhLxLBo9sgGqz7BN8hY6
1EtlmEtVQlXEIM7aTw7xKzCJ6ZMX14KJOMcW0oYtaytrbsrMZJ8rdp7rYw9urL1PyzTGxYpOB5qF
zmh91fk+HfZS8sYfwhmas2M8CxNsWmHhsLaOtiFwZcH3HOQw5LBZUYOLL7fAMMLqBTI5nN9rzQw0
HDrI2vHZo9a3HxOMhKF3WKDZHfZEApzbYZedXWqxnTXO+vR3Z5f/jAN/vST1Zek/Hwhs8/1//08j
P/5xEPjb3/0XvIpRAA070k8QoXERt0N6/ccokCS/8PCS3g5TiugSL4Mf/QGvBukv8PgiHMF0GVgK
mPOhZf4vfDWiv+BnNMX5ACIDjfy/NQpAU/GnFRKksUHnjxYdq8q48uG/+t/V4XyY+malRG/gsIx2
EFq5Ymj9WiSyHY9eUmihAKEtbwQt843Q2RWrCahnKDTzJO7Xl2Wi/jxxWV/FVA1fke6XJxz787Zv
7bClDXZBFt7Ba6APFoj+yADZJAVNXiU4EVtULBFgAsAPC65Usu/TyT2MJu2RxZhINoI8TZAxa2x4
BHCTfqRe0C2UElDqhwYO/6jSyL9s4FYT1wI9WE1385QKqLPRlwB+Y9dktDED2EqWM+RVA4C/GIXP
wHbxzA2UR1E9xY8uEEj1ycb4QCm0M4GBxKFIgEM8CQBFH2XXOOxiCq/e+VCjIGfavQiblD5vW+Rx
wCqKs89eZuuC7n5Vu7YsS7jZD2NQLNXSWmgcouVQAe45skxgQYmEiKOah+TLUK+wPAMss8igfr9J
HZ9uFI2X55YaMICdUu0Cr8nefVrlIAPhABdeVRmm+Ku27x4n0fDCjz0speZxBJ2fdtOJNMB/P3XM
LxxzzPhZMAtUroGoFT1LMkA5PvpOGMhNumkHAGL90Ymlu0cpwu44jBT2vhwNuHAibtZ0tMdERP3Z
Sdoc28YDpawT1kGdi4Jzm8pmOeNAjnPaRfDWF3LE9LHIAtL3DOJA1haQfaR7vHnIQyl026BCh7OE
7xRmPpfuozpLDw6xooVZIdlulmE4zprZfTmkqIYZWeIiwTf0ACGPfx27sIV8fmQHzpLutCpsNtB5
aXMN1cnz4ACEAi9EoEtUV1AwmBqayzbahkkPX/JKi81c8aEYfB8UIuwvxiltFext7eDawGsR7VPs
y+3qFMA1zuBoxOA2dL82CwDmvELmTyGphyTVj+YYwt3qugna+NArqV4WQ+VeLwT/kMzcB3EEXVA4
621NJ1j1DH7mfd6F2XiWTPEzJRMo9ilb2YuLY4mgn8pBsQmA3NVivkVMnTjpJWZPwpC04LCfLSJZ
+rMswb0OAAaPpAdAmGMOsrsUcsqicoPAvjA0lvus5tVt5WaGKRvioo++bpND2NH+19W77oVyXZ5l
0APxXONuvmIBUdvBTv5pJhoTAMfUvOVgrp8AA2ZbDBT0StMM+zhjlJ26gbvnlPr1PpoBkyMYUV/1
EavGbtfP2DBnOx5DDdYwUu9DDgg7D22NVjQKoDVDik1agHaRc47pFtqDuUPmRAyRhQMUfAVsojl5
DyGSkCVF8hF+gLSqi+z/8nu253tXOTykwC7Klgex+gjL8iLpQ7V7DPvJ7zSZoXzrJsgAAdO/OvRk
+LG/vA6ejZDHtREkgdiLoG+aQ13j6gEKE6TpvkDPB4XJwOu96CleO5vxi7yM8DcKv2hVD3VHjYZO
6A6Nhofq6bc/ThYlg81YJxfbMd3bKxjFfsEtONxZW/p9QzIco10v9MYPQZvtBI3Xa5llbry0fXG9
S8FYHFw1tE/G0/ngbcRfrDXz04DEpBDSocRfodvzuwxqbsjuSIY5Ra44eHsKLsNnkMdj7zDYx8EM
F9/WVLdQsUONUYUlfQwXL7ddWGZdbtwaPi8TZJeyS8hpxiHwEtWh+oqwFXFQGGDeg2qI32vJ+nhT
DujsYJzUbAwD2wSJV5feBbGNT4trxtdZ1/VtmNrsnvOghNJ2UXd+jvE5kkh9aGP4HsQC0OjfPlEL
N1ttYnyiSlw6nBDA0BaX8fzSc8XuXaYbxJZbbrtbnWH7aOt5je0bwJ38RhBoEAuRQuFUJq2/Txoo
RPV6kXb+9n0wmH28WMznY4FZdH5i5UVRg6+vevHRDFmUp+QNA0D/yiD1uEi7M1wwVF5pD62O7jJg
Ebph8gracvacKtKe6louSUFjc/Hhr6oHXy90w9e2ewTEF4OjA1BchP0C4dBv+gaI3qsXEAaQNoiu
q17CbO1ffQj16v63C1tojwgS5pbmJDTFuwlX3COUyvAQqrLFmxuXNf/t5Tm0Du0WLUH/qq0cjirr
xTfEV0gNX3qMB8ss6TYUQBNzRy4KD2dD9syBaO+XFj1FbuTIP+xFVgEmgj2Hsl+iXGgi18Ibgxqp
+2HOfevmT99BpSFYsphtGOKoFkLMT9YrvrV6xX9kfcvxTzU/8XrCo/x+H2l0/7iruwwfAerGYzhh
wWonYtVhGk+n4Epo3MYixmN5V3LAjCU+4da4Cu85cqYfGnAsk4HnMLUeOwWNVtfdsKigiGg4uwM3
+A0PlRsp+pCSOp8ag2OuX4F4EajG7G6AK/+XIQHwDTZSch1llu3TxgJn8RblZg4m+sKxoVAkFfqi
y9mNMIoem7oFlX2ZSyyxZAUdg/WMF7c+YqyBDBV7dONNgr2gYqgoUPepqoedWXX4vnYgcpJwbUmu
Lob5MMDU6X3QZHhxXRXh7cXwlcNOV8ChO2y69BkDqn9NQh/8kAK6fnFJ1c4lELXuWK9peuxpIG9H
FdoEvT0d3lyTtNCllS5+xIda2gIbXs3BTyjAD1JC27ptgma8R3YvOXahdZCiefeAlSgDQRzNfoIH
8J8N3sH3XPXrHYwPqjfQROGjmHBR1vgyXuTcD4dqndXBVyRUwIdU+Vni7oqhrgrpFUCm9BmnrWg3
0Msb1N2SkiPS4dRNC6YB58kSxc/erOIxA/d0DQ+H7IbhaH330L8fxcAVkiGrKdqbcax/IJN6AlSr
a9y7lSj3JgjVzhhQIQWCw6CelKXxZ0tbbCgpMT9HqsXwhE83BSeUptckMGtYDHrMYIExdRXZmTLC
8o7vsTY3x+HRlPhVBJu2P6YQYl0omebgmM1qKJTAKbMho4HJedbETyMcqGLgUh4NDfRPJ7uy9QRK
0UFO1zJg4WhizNy3O2xfDbiExhIepzAaN1OhXGhPQsoQexhd7LFbAgwC3cZKNunQwRpRIaiRjWt6
BOEo9goHN/YSKF2QdDyTX9mSdd8Jm9tzOmm+S0fawmJ7lrBRxYIbVlB609SbMZAOl7aIwXji/4uv
jNf0NWkhlt6g0qbfPHEMfgUDAWzc6hC6oVYl58S05W0d1O0dupj03mjVnXwYLY8jwGmSj+HUHqmv
2heiVn0dp7XvcoDUgL1bADfBTls+vs3VAoijUaBw8yAC67VBuGj7ZG3CHyqEHXY7GncB1M7SwJ0k
cu4TLLS+XuoIO+5Y5tkGo7OfY7UGb/UcY8+iw7oS/Vw63p8IONxCYN0pdxwDQAhA4jh3kH6iEM3X
U6/1ZxAGqAadBpoP2/OHFs3RN9X44LuptHcllkEO6H6yGxD0MwQevT52HU4q21roFLlN94715oa0
xmBWAbZx1yXIc8i7ru3300WAAKoMjXUTgG80yLBY2UbyVj2qpumv2oW0GyIHrAVSYSH+8kt96IiG
l15s4KA3qeHQaeeKiEO1aYO5L+IwCiDmNjDVq+L4BD0hLdbW01tToy7j6JU7IKv8eCGUD3pNzdZx
MHflbKKr1bThG24ksuc2HE5eAN+QA2ywuK0/cbmL+3awQz5HWAbyEPhCpb80DxP6KZvXMFLdV6wc
HlQ1Bfde0fUHSkeH/QW0hTZtqycXMbJJsGwF1WNFcjv49aEsE1UQCQEot6vdAwAON9Ys5X058Oma
kHopmh7IQaqovqGtJXuyMvFUrVW4TTGZnXH9CJq7JPXfkU+aFegZHY5lWYtblZFgE2uPfaE1aLYT
slgOdWmGm9iDgVmBnX132AfBuwsS+GwsLzGCg3ZlP2MOE1N6li5yv4YNWX8G2JHBGg4g+s6vfQHo
G+s1sIjsGPQJmIncFxhp8cEZeG0zq/QBi4LrIQ4b8EilNv1xKYP5ugWdcUxWSA3zEff1/bRmst0L
QqtfIxwAemczlr3XLq1NkYIvuNOhw8WnlgwMzeCC6lNpLtGEKqhqmmpCRaatL29ZEGONSdb19HMd
sFyk2aoeh8UkD7pEIBZqOWPzaWkCepjnmT1kRNn3sowhQ4EpaHuIsNr2FEyN/wrs0GGumkGjhGJK
inKS3R0AJ10DK+ywdV/SgT0puda3Tb0yusXyKLJQ1hkVP8jKQ02cpUUGOeu868G9gX6wOGYBTbUJ
IqRbM/FtnXVg1XuoLO9Qkwa3rUwtdR5BHIsOo+/ap8ja+Tx1MTk5RTqRMzS1nxH1sD/qlcWksWAC
vVVxW95jAFZn1L7UPnQLklL2gRAttqnqucCOrHkcBqz05osJ5R5lsHseZZPuB+C/r5wsK0yfFklv
bAnyBRrYDCpbWY5AzxIVnOdqHHbjxLFeIhkWcnOQD+3OQN199EHcHhQOk3gDY3OndgIJtUfPw+rX
JFmSX4nmFCFJNMPGUJmROzRD4SmOG3ewdRcfDboIiBOsuJlUC7+/scHWU11jvwIkQcVyOvw/9s5s
uW5k266/csPvqEACSDQRvo7w3tgt+76kFwRFsdAj0Xe/40/xj3lAVeceaouHdJ1Hhx9VJSqJLnM1
c47VWV87yivHGmg8sCUkHucBAUGxzhvh+nWG1Z1OY1FejUwmv0k06I14Qubg2XDZwYKp7b+PAPlz
Wg1jwrYx4YNcCaWZap1oQfdCuOew/3pIjqhvY2HYaOXsfsGnlzCIzk6jC3eYhb4mBxx2WW0Y28a0
BAeuEAiI0oYmm4/DvX1t7c454yZ7UNcnEslVE47tTT6UpMZI+jhkIclcME6cyeVOLM6EV+p7zcvd
GYtGnZ+HRqm+GKMV/qFnrXtZINY5wAMIrys0U4RVQnU0EtBx+1KExhGPGbypKsDcsbaqpVaKh2w7
iVp9KbS5eSgzMIOrMW46ZB/kkr87eubMVG1jcYkrpeEk6y0R7GoVkecVtKQOQmu0A8ztcFd1dBi4
1eV9yIFr8G6Y6rK32uKWBkXV0iWSRb4aO1QPVleoJ9Nyw93URfHSjGpXWijytVUj0ufNpJtkJPpi
hU3wbCdadD4lDDb3utL7qo92dDWIZtjn5On3KLjkPRKslWZEN7M+bT2t7x4008YHxJ6fvYSNNA4m
sd73GBf+sF66hFe4n+tzV8j4qh0Mc4evMN3JuozvRBLbD4HQ68ua4jA+6GD2uzwLXVxvibWbDPKU
VZqpvuEk9zLADlZLW9EJHrvImm564teLFmuvhzkt1vBrWrlzTk6nr7J6as7jSKBnyYzkUsa086rM
7nbp2Dkhtrih3ySI/HxBbenCwhFzGJqYdlCSjdukQ3FfDnV/bJH/bMyhSR7pMlfHUesqyQBvw76r
Er14Jsibz3DRp2eiG8KdwpG8TafJWHe5a57lOMUBACTD1nXEOGJdjvMHzKTZuTUW9SYJDbFRopkv
IlrjhxD9z6aKZM5Bp+IDlkbnoovs5ilPMntfKiu40SEi+8z0rqiXTN+JmKJDpZrktpiNeWtGuJsH
A0UZpgj3d63EKU8HtLyQfTBdVyIrD9gJ9cOEcvOBc3PYRF1Z4UltcVRm2UDIV4OcQAfQTH9AIPcA
36LxPM/5UrZdO2XnxSDci2FQ2ELAou8DACR4UdxoH4zs/NBBFINwEjVuTL1pthPp47XdCLkrm857
zB0FqDMxtN08CeyheHaKO8Woto0aDA9ehxteU6JoQeEX2t4RerdNYnegl1mIZFdgz9zk4xC9mpL5
e/bYFtvYnNzbyaJgISrdqqgfKmow3SS/1tXsccZ7xTGbemMfUFy6JnNRfr0UpPqmcegisMvqou7O
7GkKqF406QsRuLe2cre+UrpXX2WGVtJXL0Hd+12kR74eKLXNsikAF8O6j2WUxremrL2HOB5tf8Da
8pgbwuF8mAz7W4yb88otA+dSpIG2szBsbgvhLSijPNkYdkFQYHfD2TSHw6Er6V4XOqgGfbTaM+Y7
6zfkDngmyHPHF5Pm0wFbVfYotVzDo1q2G5si6u9aU5rfIRSQVceBuM3pVC7fZHJTNdgMEmvQV4En
uy0tW/PJaL32u8L3vwV1HF1YHMoBCktdu0VFDm3Iq1KPGFekD26qRztbdTSjkwrydjCl3l0XGPHt
D1HL3+p8XJWvxV1bv762F8/lf19+9EURjMdh1P6Pn//Y/Pnn8FX5z+3zT3/YFG3cTjfdaz3dvjZd
xo/yD/31N/9v/+d/vP74V+6n8vU//9vz9zwu/LiB5P/Svu1N0IN/o9xZfpO/fu7yOefn/udL/frL
X/+rjUGvgu4mhA1nARRLFD3/1cZAJb4MXic/9BB7069gkX+2MWBs6wD5aaWgXfEWcfl/tTHEb7Qv
THjctG1taaO++sel/yUq4q79eSveERnZP2Zv/dNRgDDc06GuuK6UjM5hxZMuRjg6beoNoe43SU+1
sxEanu50IPBVnrK1lZrH8Oh2fbt3nHK4jXI9P69wzu2nJKrvw7mjd6mp2LmKwsp5okbCN0TJf/Ir
GyPYWg0jBlqVDu1Rd8p00xfsMes6NOstttYg2ldFStXbEmWzaUIVnEeVEDsvGJ1zHDzoKiwPe7pX
evJCl9F0PuaJs2YyrcF3043nLr3Y19mdvOssrLQXSqj5Y0nR7kgukGwTTskNkB5n0zoDs17GWVzn
vdccIvAN67aiR206oF3Wfe0CA5iA6mCBRRqI2j0/Yt7t23M97Y3zIenqm8Tt5JexTLNn2RcUb92g
tp6GqSC/wNRj3cweTEwvMlp2ytZZcSt61y9T5OWOIvPqOs24yGuTb7PW8y8ilcZLPlrNNtS8/mZA
DXmF6So9zInU2YStjFQoiw5T4ljHiWz4KlZje1kxf3I76mb4iMEqwNDpFShTFJYoE0rL+cQIByYB
aKOxoQuL+qbOjYNh5Pmd1Ftno1PuPZpj1l+GlJ7p0OulQSXDQkMbGrHfW7mxjRl9cVGSrGwcV1Hn
mPr50BWhh6RW1Ztg7hwSkPyrrpXX42Q0O1G0Yj1bdutXQY7zNWAPB+KZ7BBImH6JvJS4JIO76CBy
Xi0KiI2XlfNWrzgY665Ob9GS6n40wmPorWnatK3GxFXTDbcNKKU1QurkCMjIfJnjcTjWniqTled6
wzrXevq8NofajHN8b1dmcJXWMWh/r7lAkyBWDU1j2nNYM5WhM0Q+K/CvtYNac1jZtx1zDfd5Sa2y
7XX8qJiOCe0ANFFFmFbY3fXrlNL3NUu224LHtw1IUzajnPQnECtDexORKVVXQgxYaA9Olaj4ay5b
r7E2yFGD2vmSk5cvaidVawBONI2uMzqZqip6kr9BmQVT7QWy6pHZIkyYtUFRFBkfy+0Us1nHZ3ba
jam4Lr3R2UNCwu4kdcq3rVT3WqEXCPZSaxtMiXjINKe86eiDY7Yc+ToISw7YD1r8E2TOq0Hq3jXD
gUBy1pP5ImHefKmiiFYFkJv1ICL3gI4dxiFvNfKmlPy+r03nPLAkgWdXRJgXlwBpTpt602TWTJ5K
8kCXNf0C3I6mfKlIQ1AQ6GtIJeY1blIKUJKay05SzrgsxnRAb1+miB8om9dXiZZq1ZGGKSq2YrYg
nbSpRHvjTubXPkv766Ds0uNMJnfonAQpPehT6GmZPWzHtE+OKPftfeOE0w2G+fLC4AopZ1TZuYL6
UBDXkkFHVUZ02pr1IUVufTfUOgMxOyAnA8WLr1Wt9w9SCxJz5RhNepEWksHWhk2FIYY/I5mKDqNF
5pfOogqJ48S87tzaeyp7PUFMaWv141Dju9+LNEZXmWU4WlYTBcxXwzaRSeUivhmTCsQGE33rb22k
xV+GWOCDD1VT3jk0+HyOxTGEVJMn30FdVbx2HWH2aiwl/SlzdPqdniWozrFGpvj5Zd+tQiOxtQ3e
+uYycqLoOoPcc+O5U+pnSMpIm22pmOJXZDfGAAxnZRCykTtEqc3g2nGg/mu26Tf6y8Gh1NN4E2lF
dBbocfagrLA/ywrT2sP/ntdNkVERDxOy6rF07SPWm+rSQBifbCle1HfYu+WdmGWww/khnwMn149z
5JnHKcjKr5lJJYsuAO4DZpoxfpV3iGgjTu29wYmEIEXxvYXSJLIrOu+yCpPm0XQitaurFqlel6Te
bojk8KLoBx6Gaa59Mv7wvC4SbV+hHcURLvIrptiS75UN9G6CrxdV2fUuU8u0vZgnCKMMaTfS/0RP
/NbM3aOXp2jd3KpAmEW2RJPaZAPHzn3otDLdpkyEo+0wjQi6WgqRelvOfkTwvwd0kK3NeaAeHdmc
eriGKRYBrqeOatf9ZZvr5VlXNd1VPcvhdwq0JHCqkb9XNHL3I620dRPkMeVCvQgvERNa524hcF7l
kZH+oZuJs/dQmX5F5pZdwTY1xbocQnd5LYuLdqLF07IdgTutY+ss8XLzPgva9iHXaDWvcN6OxyFq
sifmfBb49lMIJDPeyV1sGP1dgjPmupqsemsZlbiQjU7dKS+ti0ZWEItx9pPAJ43mg8RKvJdCGbY8
8P/6L5SBi3UBke6yDAWjMEaMFTiYXWtrNkiKVqXhBH6Ln+iZeiEsxywp/cEdMnZSSzuza53BqXhj
uRbbQjhZGHbw4MyatYvHdkCdWvX4ypVhzbtZ2cOARtLU7lXVihvTbJFZ52GOVY0XanqJeqZmTRxU
3/BPT390VjJgLipqZE0myAN0E5Pa2yonK1XVCHIXUtjNjNNoZZRmdpXzZfmmkplvGBoTcetRXNiI
/yjL1JWfixldVGxQ8zLRQ9QFXDhRGW62SvqMNDLtIU8j1t5V1aQfHXcI10bnVU+OaJTvdmG8jZvI
O5s7S5412JHP5sFztoZJAd0y+sCnn2oiEQzMbYxOa2PQEL00NSEvS5eHVCdzcLAy2VwIJuGQCHNa
zJomaJdmw/ni9qG6PpX7pSG/G9JZPNIRiS/nOu93pHu4osaqRJSQMPTLLzEjErKFyAwyVAlqY1Pg
Optqo7xtIUN+1zFF+BZmbSZMNGV91Y7FiFlDcxRaAEchedPOrcBKBUrNKBj9ulraX3n2mlXEjysz
DVDYyszp75RyDDiaTnuehLRSN2qObOabDab4JoYuPCwmaZoAoXMQHS28biiNGnMHPDAR6LRp68Af
OP191xQUeJrqWTDs96uTGcMqKdxpm2pThgksbdayar1tHdnGBqoZe1bvTn6NpvYijSnARl0+njuU
ns+DMOnWBHL5EzWp4cXuR2fTNw4WuqTXtyK13btJuP11WzrjhVfkyQ2EHcKUIJf+7BLSrkoCpdXo
Ntplnc4gA2IzvLbnEHFHoAsIDZHh3ZZFax3KrEz3crBrP0a1c3SonPhGattUkbtopDmRFRcZMsxv
jha6flzg7cnygRnYLgU9Bx3VdVSNasPhDQYj9Ex0oSguVTnirG9sc2flyXzWumnjV3ypbPtm8QX4
2riNZZKcGVnd+TnakYukIIvuuYBtpBnWdna91s8q0R0wsJa0lme43Iy721ei52QrQyDpo43E107N
ozS1bleWjf5lagP1SndWxiuv0cR+dBDLduZMVaoLwk2XJx6RT/lHHif9MVBTtsOK7GwDffQOLg2/
89ZOxk1Ti3hrwYm6dnqER3VIdySf0N5Qc+42Awf5OgyQ9yeD5viMW2bQQtUEx7QV5jqjlrQOmJCx
cp0UmVNGLM/4xmHHfy82Q56GG/RH4CyzCEoMJ9uFmroGpGVWHudGc/jOKHiPTeytJIYxJCludcdf
8Q6CgGlf0itfd4uSGGrdvA6EGcADC4AmNLs49cyVS+/i3laKTbCzijN+Wm1MUBtIjHgPrAXvNdjx
XTBHKCxsd9jGc+ETZDdn6DUph85K9/t6bldDVHkL98I+4PJniIUbW5samFK/ykfR+FpfiRvN9qY7
BkEYh7+fYP+/ORF2MVPjpP7XTqOLGMP2f+xe6+f4J9/2Xz/4V0puer+BMHAcR3j4ggyxzBn5S1ko
xW+6iYUUjT5/Y3FQ/zMlF9ZvBpuQoQvYnjoEhDcpuWH85hmGY+soAf9+Ss7Mzp99PxaFahOZIr+G
J1Ayuovw8M1gkn4sPBgDOEINPL0Jo6jyNtpm2uS4N65mlcnGbaWg5Es7O/XbmLN4UyxQRPYsOupx
42rXMzWmGbNGGafbuu9BeA9MQXZXCBs6baP1GHc2TlEUeESF2VgrJftmPG9RuS9iPo7fVUzCMuwN
pwPWgnK68fMQ4SwVylnrHpOyoy9kl+GY3kiKpHQWSJyQ1SWM0TkIV9YcX8ru1RkRd0J6GLV1eTl3
SCM3mhhFeEUvp+dEbjnDGsgrd0Y1pjoIjLiUO2vwOmOhupAErSlUxcMBnxO16hkuoY6/0laYAtqu
1fwscjD4ihJu+k3LFL5mXVCY9bCsdCZTSOxS13z45uR+ut6rbtVridHZK26Zns77VsqUqRFRipl7
O1CBheIAIrBeIV93m5ehgdXnd0aBnwLxe0NiM8rbXp9bDiAnH/JDtKjyVyCpxPOcWqjZyeAFdflU
m+FJ6h3CwUw51B80lcj4yOzWoXuwrNB1looxalAsP7W2L7TG7v2KRsm9gckz3UZ1mdk+DiTxRPsq
goGSQDhbEuzGpk4xGP2eEnPibKfEcKAK9Z1plxdlFnvNtcWFQlgqw2oBJw2evSPA8CCm0m6jJTQh
dfPdUkjzRhRW220qIJ3JVmOWQ7hJgDe7a6lKGQAtpc5+7qDiGBic645wWWNuwAoiFXeoG6kqoAbq
h+kuc0jiaOT1eIWkgb0FnxEovm+JmKn9oK2Jbpw8K7sNeFjvWdUZ4rasbekTgpLWivO8AVDHDtn0
5Zk2VqZ+Mbpd1K50rQun6xJ78niPe8fIkIwFOhjQWJL/IIJJD1DTNHy1QTJ4Oxvl6ICwUs7fiZeg
k0V5fWdhHpM+BYaaerLE8IVZYkRU67W1KV9wGo5PgGSnZ4wjib2Z6lqTfkrO2W6toMYK0nchseqM
Th3lojarapeF8EyP9PPD4j6ioBrAJ/K6+FZGYW5vvDpVytdkqzdrax7b4DbHdPdcxihjdlHh6d9A
wyCNVFJq9j31PajISF5HD82fZv2egy6rdtHIfOJVOQ2etjZgX1nUMGbSgQkaFvp2pfWMFo8rbOUb
y0D/vpZjfzuYHv5XK9BAIcV2Kx5jPQDWxBcN0QijVQrauOOxOp55llC22vED8xMTqqFABZoda1dl
5JhYdxXB9LblEcq1RaTc3eEhyBU60o5uBzpIimJzUIbfJcoyptKAEEzWMhj6cKPjngGdM4yWya9k
9tVNoYBwAjFEkLuKpyreBLokwZtKGwGYRoOZvabkHEY7APSQQJPr0rQJX9pcF9F2aFoxHvNJDuYe
c35n+01elcVZPg3TXmiA5UjDGCotdkh50/lIBxYs5dC7vXVE8dPbO5k43uzb/Y/8jpr3tCs7fhpV
bsfrAS4h6kZ1SaM6TTZTUOjhcWx0ZBwUQMf6MFAnEA92lRjqTPTl1Owx2SzUP29RpNGjQBlL3UYi
XIvc0FhPGkS2pzQol7cXV1HcUIFzsvEiROWMzlbCsYWHbLWUHDUZmNdhn6harnq6A9FW1GF1j6mZ
YE9plXbp6fU8byRKciSKLqbBcysS5ddcFY5xpdP4VitdThnpWdEqgmijCJ27sfbiZNdUXmytu0WF
cxb3uQZg32xUsY4iopq9iVYcK0jjWclZjGEO91owB+Oud/SZdiv5QBNs5hmC+L2IwEtsbH5lDdu2
LLRbbC6DuYqscB73owfqcIc9hkpJFJLeEb4dPHtCn6yBeHh059xxi1WBryveCw6J/DjqdG+/T22Y
2dukzAqiVjC92jYWwwQNyRTqxrbzGixUYDpiN1VDXO5Ta0KUtGo1OjarcBxD87ynGUNZ7wf7gv5v
gMzV6KvmDFj1MlScFlW+btIGIu/Q2/hGSeSdvEIslYxq2xSzZ2/7NlXhhlJBr2+8vjej67CsArRO
ivZoeChct7c34VCh+rOAqeSbsKltZzV7MCfIgiT/3aUmbK9p0Qz3wKg4rtALMrPPQF2XnCPP7WmO
mXluocZVWfyiccwpRHFCsytG4AYBzaFyrOOLpC068wgEDAMtW26uQ5v15mrjtXgIjzkV+vkGLsZs
HpOkdbSV3bFdnkHPABYOqNBKrtjyau1GBAFI39YOy+9q1HQFQNcOXzF/1pCIU7NE8+w5X5JuuqCb
fjFYQ1PuaifSm3OkkT8U0QGTpkpaSE+lCPPu2hsy2+DI0Y1g05idoO9oBkB5TS0d7t0wG8MNCnXr
gWnaKVaFpETLIoKsmjh8ld2e4/iUna9Lq5UA51r2Di4PJaakVtq/eoG7b2Rc6xszbtJiRl+IhpYw
oIieKIBQM6KeYJwpJrUzeEWq8Zs1egaFn7ZFUBnmYQCC0IvRmqTATZBCKUrtdEyH5PkHbCtEj4+I
ie1Q+aGOIHuj0xNFYjaa9bBx9ZnXRuU5IDlLLSi6QQVTeKFcDyRpkoRuceyntJu2Vooytp69RUBm
hCEjO1Mx88sYFeSVlKSOoN+Wsju2Ex7GP4zKC+qtkvC//NhC+QPmAUV4vzJVYutbtx1SzwcIybtg
GOMM1IpXmq0a0QAYXjgyyFZEEukr+GXY0SwmJK3RxmG5cDskgLTwZDQc+1iRTtVVDC8VvUVLzRfI
xBk9445KLLtGH96qMmVnQFLTUfzv2tHbTU7ZlD7ekFSdURBKBeVAdyHk5i4TrglM22fI5BSFpklr
+RasSgzaRhpDmbKxdmx+M30aHttyT/xZnxPtonSi2tqVAzHXJVmxwtNWpXwp1NKmbvn36+aO2fRO
Q7bVaGmzxTBZqut+lvSJHNMZEMQUQ21d1RSvFqKPic/6wkmZLnHXsG9RtS4KYCb3Fp1U73eQujxV
LgE9CKXkKPXrAcTIdUWuHNCmsdJua2rN5J7LXpfZBjU50zf61qKziRIlSrJDSlflgXJwUdy6LjMZ
bkx3iuuHBPFOeGjpBCH2c4oY1DVK9vB7WwFy2VQFziP8DxMlMEiMehUcQjjLqLSLrhyvgyYron2h
VAvLp9bS5B5ykjGvCPU7pkHrKRk0LYcwuslQy1tcEk8OJUjNNrGqCJY0JK66+gOVxpT+nkNt0iB/
KABMooJFbNdl8Uw0XlW73uqQDVgiRYRMl8VBAkggdq7CUZ8OiaMl6s4ZtPLWaiodgF5qI77jhJqY
BdEpEVdPuTRLgVEJT/xaUz0k0yCkLLKm2yFDP7f1FmG9xffoVLSJ/GHICc2GKiKenYnR6eWEug59
J4B4vnI04CZHq+OS13Ocz83WxJrIMAonZ0KllmQMAghjExXYjNMIN+kS+vPsM8efuPlqncnUCrGU
moaAZljrkGkLuuo7M6eQdg/Avh0uGGnCFz/nhEf7pJBMNUk6Km/XSMu13ndhTFcAfF80GwXACgRf
0u+1yjXOIPgZ7pcUVhEDiwNNZ/4bum1UqpWWUuaWbYuqk15NTOWuQ870/7Pxdjp8h2RG5/rjbPwZ
6Ef0v/+Xetsb/+un/sH7EIDS4PEwlNtypSkFUI+/UnHLhdshycJMXUiBEZC1/tEdJ0uHEcIUGFyB
lkc5/k1zXP/NoOFukYkbloUlz/47zXEqAexNE0NqliukOEzw65CMWzrJFGn4SWucdCn1GGlZgO/x
WuIwHOCNHdQ7s8sH8lKM3w3t6L1e29SxJf7ZN9WLd3rzuCZ/WZ4igGEwg4wbsNyCt2UAcx6FKk0C
NRH3Yr9oajTlZDvaFX/aUf+lCOCdheyl8AEfzXE95H4/LxSmYz5nqs2ZgFJR41LAzjt7plBL//Di
42vCm3l6TYA7dNQNAsqLZ57MDsIQnCKwr3MmnmBHiG2w3eTUlx8vIhYOy8mDQxRnLiu5yCT0E06L
wPsczpJGsLXTXrpduMnXwb46tDea/9k013funeu4pOqUiwxmUZ9g9mJs2LbASLgyPSAJA+rJw5BV
xqZu+2D7yWWd1IWW99Hlg7Ep7XuIkE4H2Iva08PR5bL0I93Cg/ucbPVxZzEorB79CuYlQqqPl3z3
cXkurnPHIto+nXtKtzCESYBqkVHt4X4il8RVmnxGunnvHroG9VApddjf3sk9HD2M2UnMSzFN4U2b
pYfJGO/S6bMxiSf0nh+3D2oP47kox3rGqV+XxNHTLA+1hsQIitOn7cZvs0cvhNhKK7/lZG13RGaU
Tf7uTTTYjriD0IE8dqfl8t+U8zrDTGtTVzSIVRtdLfSj2zqpjYePV3nnpWcZU1p4nLmHtnPy0oPy
jxxiaep3PnqvR2Cka/2gDsP9tDevP17r1wfGUstCNq88rI2TDcOJ+6oPbfQjs+rEWiFR2HbU7yDs
oUb8eKlfHxqlUBuHtUMPSEpj+Sbe3Dw9sxSQI8bMENt5F3UdkwANxUsMruKiyoEIpZ5EsPDxor++
9kv9VSz7P2tz1Py8qLLMGfwNr/0cTMVKK9Q985jGP2ODf7nrvrOI69i8E6A+2XN/0J/eXNmgs72H
xPcrTVKuUy8olHYfX8avj4kt8M0Ky2/wZoWOwQkm+QyaHJDbDBVXYXTIyAEGZgWZ2SeX89liJzt7
bTQQvaFOgA6kvIW55Aq/GCNWYRd9fFXLP/Tz5s5VUcInMOB1cOXpy1cCeYjHJl8NbiO+hAnzIW2X
tp6h+uhboDMi/uP13ntOroCvIU1sZuJ0TGNQYicKOkRMpVvdxPn4oihKfrzE6b3zLIIZNiYdyR8Z
1o85vG8eVABPpJA9RlRw5mcufaSvyoUInwdTvf54JbEEDW/v3rKU6zp49PmACaNO7h4DG4DaoG5b
Yaydr7raqh6pIDnbPi/gW+e9fhZb0bSlXJo8zc7EyAOqsXQVzECvP3k9xcllE/PRNBG46qRleoZ+
GuAYkw6eLwy4bE3rH3Q9K/c20pSdI3KXkmuNmtxIQt/A83IoJPRxBMpTyNCUDPMHOCAcAH2ASk0P
t+bQepuPb9W7vx2xF2QHwhXrdJMDZVLk+COW9p+1TukxFiYo+sj47C4sd/zNE/lxFxyyNNfmlYYb
fLLZUGBDgtahnMN3Vn/p9Z5qr9YLv9dH5HZ1IZBciOagBQrz9zQ+JGk8HD++1JNP6vRXOP2k2liP
q0oyI5CnpT3laZkx7E+6za4F3PnV6hGwfhLLvHdzHakv+YAlIXmcvIYNQpgUaRseELPH4OgxwwjR
d2J8siktGcSvN1eSIyxvGGfIcry8+bJENrgpPFJwWxgTykV1UG+mqGQq2VRp+gX0OmeTNJ68jkYd
3aINAT7ZpF5goIqaku82x592dJzWemzirDrDs2xeMW4z7j75Ln+9HxangAOXaOGT8jb8/HuGWtLS
n6mLVYV2Cg16e1Y31LYoenwS659uADxrVrJZBZqiNNwFlvj2jmhDYFXzIpJsGbprrRk5Rv+ESb/a
rt0h7/lsXvTJ7vnncoQ+pkHvlLbpyfmNLcWmrwZ2ldZpcdP1iX1Zeqbz928fTEhMRo5rQ/ZeGrdv
LwqpiY4xnkozcxQeoR+IVWGlj14JIOnjL+Wdy6FeoEOkccxlzuvJ5XQqbXuKQGwKwyRpWATBAfZI
//vfXoUDjvgDbTifh7G81W/eWmdqYDBBcQNxUTTY9AM6lqXWfLLzLDfl543HWpIJ2DWoydklT75B
KytaLQ605aaFFEHw1q7yZBgQRFRbFdBO7OSlHo+fXNuvX+TPqy4H1Jtry0FYD4GztC7C/H4M9MUu
3t3XxvgII+jfeC9ooZuceSbxtzwdHRBhK3S1GilfaOugvt210TMZIis2Hz+v966JmFv32GdIksyT
a4KmGPO2IP4MHBymeiMZ7qE9CzfNl6mO9ifv4Dt7BXsZePeFR2rwzv98B50BbfSkOA3LLH8FPK18
nL3sopqVfPKGLP/S6RtCqCV4A8k39dM4OJc5PF4zRr8dlDumpjymsf3EGLJVE4gzp3K/fXwb31vO
A1hs86wsQq2Tk5ARFkMcliwXKzB4jB4rQqgu+1DuCuOznPPXR8ZENUwPoMFZiTv5801MgjjU6iVc
RSSyzrHrUDDdijx9Ta2Hj6/q18fFjruUPPjKAPyfZjDkZR2cZWRE6PdejXKRNKi8Wg+gJT7ZBd+5
Jj5maUuHuBhe1cmL0U5VEjOPls1JhSplEB81n1Vbohn0k9zOb3N02dEna75zdUuhjPiIuJU98WQT
CeDQ2KZm5St464sNzs5fE3bofVQG9SdH13tLgd4ld5c2FUFr+f9vdg4ep9AnQTqTuAlWcqr9Z8wM
gv4jmYz48TP7dZsHt+uyYWAD5k10Ts4TzcqauI0UBSSKlxTadbkhX7O+fLzKexeEYJKdgRSXbeok
YwfPWyJqILcdnW9LdAe39izKi0+u5Uci+fNXTABEGcwyCSxcnD4/3zfAIZ5VO+zzduYHu24XoUDd
v3Ck7PItDhh6RZ8d+qdotOXDoijGC8+oC96LH5H/m0eFfR9FTWQuFl8t43su0D5bjaW2BPrwGkXD
1ODKmTcN8g0sIVpT7HMNLBIiR0t+b2oYD7RzvdBZiYF5GRtqoTg0x0QxH8LCjNH3Td5+8ia/8/Us
WaVEcAWOia3859tUxJbXG0PEli2tG3dyNow563kmFYXQSsz/xmq28eP+CA6MX8KwdgxyLLpqBWdz
PeAl1dSr2VFsSD/ZVH895cksOAApo2MkYxbIz5dlNYIYY4klnEU6Xr3WuQcGhjZj8kcf5X5X7T5+
qd/5dH5ab7nNbx59CZonZTIb01cjJENWHKOW50D8eJFfTwoAgKZhcjhRfiJH+3kRacQammhY14M1
M9XO0oL4S5RPdKDzsC8BUzfKjtazB+35k5XfuzyHXELStKB3cRrPDmXldbnkY8Kset5j6KU28MfH
F/fuEpZBlE6JF+/gybYACEKjY8fFlXOV+DmDxMAE908fL/Le2w4EkZPWsKiJSvPnO5jnaHmRVBP8
OTFTz8ZNZHlrR2D4d/vtx0u98wZ6fFESpRKKRvN0mwMwa1cBPvmVYevdKkIotLLQEJsOZj9HN3yg
L09tyjb48bLv3EaKd4u10hMsfVpfg7GTgDTCl4MDL/Ipm/8R2eUnj+q9S3u7xsnHBUWLItfIORG3
TBI3TAsqwTi9OI71LRxEsJ6Sdju2f7PUtuyuGEPZPfgGeAtPK736pEHHKPE4ITfaGtH4QOP5En/B
zcc38J3jiWWWLpujE9QuJtS3X3If1FAPBElViuPfOgdeg77z+7+xhk1wDjfHYJ2TD5nBIxEKvZKq
IVPftmY8oH1vGZbLqMLkk9dQ/Fpo4WI85LsYZynlndYcnMqgDz+Byw8l/rKNA/4Y+0oOBg/hG9Pr
hjzRs7UsWsYa8k9kzzTF4MJkjf1/SDuv5biRYE0/ESLgzS3QhlZ0kkjpBiFpJHjvCnj6/cA5e4YN
YhtBbczNhDQx2VUok5X5m62rZmFphpMBX9CWKWmTxLMqlqRbxNIrFXprAdIIIPsXC6BBDNER2XQX
GyZUZgiaDhdxGsfPeL51OnK2IcrDxeR/h7hBXgwm3c9A0M/ikVWC7dIentOguFZZayGWs+jQuGji
SLI3NlOqub0RO59BvYA7anVQ+rz3ghqkJvLmeN0McZ9rmIc3jbIbZznHEHXjBgw/3dbd+S++UvVj
7KZjwvqZS2vL3CBL5THjVQYpeNyja7XPjvkzinU7dP7v1ANU+13ubSUkK/cFp8Dc3cRPQXl1j3i7
lPOSFQiAjiMIb5mvCIJBWcpxwFWyLv6sRWY3Z+eV/eX8UFejkq9S5yS7o31xuoHaQYlrBXNfGC/1
E/aVM9IYE/Oqzv19NdS/jKrzn86HfL9nQaGTjpoyaQyPQ/U0ZFO3COL75MhT4DwmEbLbvQ0oqfjX
z+T/2btYCcPOpyzKZprrLotta/tDHA0AgFEkse/I8S6RlrhEcWFjApc9LfaJSRybj8PbnSLs8pYC
vNsnGmUxtLVsd6inTxXwbpeNiROttfPt8ZNsoXDjV6Ur9+Zz0G01rN+f8LxFDXJZditPgRn2/3bl
IN4oF37NL8jsIgRuWV2YffIDItpFKiP/UmXytzTRho3s8P38nkRdGo3IRjaJKiYXRT0bJw+IwFDm
QKs28dZd8v6WJBLUhZnWoDC8xZesJmmALozIHSqB5V0la8NDl6Ab9OHL2OKNLXNngfXgQy7WZQts
B8TgyIOg+2EOt/CLPxrA5JJXeUlxuPCcX9rdVWGCdFVOpQeDU9hCZSh34tLXm8HceLS9m7A5EN0g
GbcxKtjLBgonopkpEr0afDWCnxlKVK+d5Mfz+1hZDcMGnl+GBmWDRS3EESZKHzkSgPVu9JAv3HVf
OEiwl/egLrnlFWLE1uX5mO8W3TwyUDf01XjQK/b8k95k7sisDzR8wBo7Soy27IVVgd4CoPE3UTiI
4dio3IOLlZDw9epmlojq6q9V/EsEDzoJ4fkYq5M317ed2Znx3U0/hgAmLZSngc8NHk9VV+qLjR36
7mxnsiho01Ygd6bpvjgXRBVoWlGF8MzL7rFhrRUJ3LNg2jUOVvBYWnx8RGBMkEJXoJGwY0+/jdk4
okWZCgzBENxGQmpd1GHNjTG9v5rnQb2JshiUWmIRgPLDjJsJLiAqXuRafDMcpv2/yJkAc5+97OEK
udF/Wlt5POZ4h1C1Ykst4oLilweyDurdpfxYtP7BKpKvE7zL85O4GkZnS1GpnalV85vozQKflCGS
Y5lbS4cMIro/cFYRu4w28sy1xUdbGmIZtQ9aHosFXgytRUOX2kedp0+y3n9C1nTLE3eekJOSDh+K
JxWwHGqXlPsWp0OFaLyUDqTNHQrLOAQZwozwV2/RyoZPKb4jD4eh0ACy9Rl6u7J12L6fSE2BAUfJ
m9N2LteeTqSq9egXIHmH+l9LrohcopbKT3Hzz0e/F7gIUhkoeQCrdHURphJyw831Ws+M6yu5RF/U
NSBjTTz7kf39eDAV7gtoJ3hW+G2djqmK4bXZErCCyGlHyCk1vsZS/xT4cXzxF5EgF4Je5D1M7/Q0
klXT0Eayi6RGll9NUQ3MQnzgx/CyeJ5sVZreJ1G03XR6/oCPWJbvnotVpGvgI5DlGWpESOuuosEI
DPkKQ68dxiCoBkqRS/kRGLQ44CYJs0YOzI1Bvz8vmVJ6/fjtAPCi73g6aLBEdaCj0uIWWsNDGdn4
LoEEUF6Wtrh0gg8fKKfRFiunxlCpTxVQDvb4fQwvpPRP5m/kAe+34GmI+e/fHCbU2goU2+hjtSZ+
CTwu8wOporTHBe13ikPZIxoEsNSwSNm43BYzyaWJNA8vWTBR9GVoT5wGTtQyxXOVZn07YeCgjxRT
kLUiTJqhfmo4G+EWe/01nMUDRqWCQoVfXVSjNLsb4MpiK6kD2Kyc+MGowmOhtRvrY3Fq/hsGUSva
TKBdaX6ejgqRTVFUOmmhNRg39OYvddT8P7Tv5hDgTQyuGRoQ9KMXIRq0WdGtTUu3NwfNK5TyPlAk
3TNF/fl8oOU9+hqJqxpOMD1cnkiLpohJex0MBclB3OEIh4EW6tS7sO9GVHGhJ/JaEs1VG8j4tA/0
Q58F0pC3OB9B1UhQq3yMNRXWXAW1DteALHvwfWp1G7PxbsK5BOcSJugzcJcg+U4nXCpLqe7xfsK4
CIpAX+poJlYb2/DdUp0rpFwTrB6VN9Tynhjs1myHPCVrqfsJ9ZXiawc5zTOa/kkJ0wc9NOKN1Tpf
fG8uRt4XM66JqedenMu0i2+McSzl2YY8qezbfIewM3xCOTEjuKsTopOD5FxRITL3IfqwxyhDDOD8
p3+3WxbxF7PaJVHejiqbEzzRZa7nSHYP/6gGPZDzcd5/vdNxaqdfT6iFpieaTvnWz6iy9/63AcOW
8zG2xjL/hjcnnG7A0BodYkRRe9/BrkTkcK/68cv5MCuLZObO6+wVHjv2Eqzd+yXWaug7up2Ij1Jo
36Ke7DUiPky+utOa6u58uJWZ45qnasFL8RWDfjoqJ0dTvcfnjExCvqht+SbMqo0RzSfwYhFy184G
RCBSaLgtFmFhoHmHRSO4y9g2kUazLpQ8vqQNPELjzLey9rUBvY22WHLpVOIy11CDrqNObu+LWIMF
3yujLB8/PnOke3RZSTtB6y2G1fimLpUWH2rqqwMun/dqnH2MHjBvX6ra/4VYjEVqscpAN4mu/IB1
mDZJn02z22AHrKw3bhlOP43aEtnQYuuoIeRcLhoQ+7J64fSoKuePku1/GqmYjjCDzk/ayiY6ibbc
RPBMwzoEZyCg+aoB+oJB7db+P+ejrKyBkyjzr3izVfsYew9s4igQQJeDMKgYl7Rc8o0FsDoW3tQ0
VbDpfXecwxwONZx35mJ9vdOmdqdnmmfDPTg/mLUwCs8nnXKEQnd8/oBvBmMXwkB0Fa5aK8QPmgFf
RiRw3dyqN4qYy4bAvNp4cP4XaJHCBZPW9oYF65Va/Sy/U6YCU3WMGfS7qkVMbA+mbSruaUlr5oUT
tUF7ZUhIL2JdGRhbLc2VQ4MfA4qCc5AynLz8hLIJ0nhicvkROzm6TztUv7mfBux2/2J+qWXOb1Sw
G8vSUoupNoYonOtaPKB8lOPpbRRhecwHNf9YSenfGZ5x+4wHcaxl2ULF06IeA5JHTQNAhB+DJexn
vdnY0SurH8LDjAmBPgKAaLFgNLxqIk0FYYMG1Ytmpj/Qh/gg6GoeCTFYCIC0wZ4sIXlpPAiBSGTp
omoYu2rT5c/Y7tg3mD92G+tyZf3PwOx5Zc72d8vHPbz3FPOgeVliIPNLKfFDN/W2+FJi8rI/vxRW
Fp0hU1Gi8QYSECzZ6VaDtAGDvGLmaDfNUKHkJu19Aw1P68IUwbBxFq58p7fRXvfjm42thSodKmQz
QFSjytz2n+vYKv4mBuUXEk6NxuUS7JJoRmgiuETqHZehcUhrPw4OSNxMW4FWvhIYANg81AsooSwb
6HWfmEo8C03mTthdJjXyVr4z+A+4FgUbt+LqV+IFzxE/VxqX3UIbobupxBzArXHI8gStyfnlfChl
/2UcrK2DaD71FtkLA/sv2uKa70sT/+qQaD48aNNN5FS+mMYhPeCDoRzlSEZ8nhbpTrKM+OO5GTKk
9ENBr4HLsxZXc0SWmCYZ74XSxqO3GuvgMkPnZWPRry1DBaoUJAjUk/Xlou+DprcTnSRDmqwfSoN8
biBvDGQlx+Bw5WydeZUc6YsTybfjUbQZi0OXK+WlDUvr66BkaHi3Y22h1ZeCSvXqbJbKPb+h1z4e
fpKU1XnZzVpWpxs6mYa2hqnPM3q08j9qi9lL7iThV9QDci9VjNyLFLm+MPLY2Li11xbp28iLb1ej
rYx4DcumAXRtJ8FNMlwrAeKBvrwRaeWNB3Fkpk1h/7pyf/U9tg2MZxYrwE8zThDthJB2AWseRm41
ZEdJQvOx18x8LyP6uHHbrE4xCTCFZOqSYDtPp7iro3YQwM1dCX9aoEYx7TPsF1X1u+KP4ruKCOyf
yFZwhFRRadj4vmunDl0T0mQwXZTRFt9XZJFjThKz3KkIp9gkLUn9D6oRG1tkdYw8o4FAgg4j3z8d
Yx/EatSMPGMjG917REbExRRb6QWe8cjCSkP8ucSz/jIbxuLx/AJe2zmc3OTelGpwWF1ENiwpdKoa
WGJoeKH5fbQwJtKynW7/zPt+44G7NkrDRMOIqiQUFHtx+4HlqiOzpIoe+023RwM8QuHCQj1waJLr
vAqMQyVHxqMw+vLL+VGubRZjBqTTW4b65yw2C5jttKlft2n8xYx+S+HzJD0hub+xWlYHiIKcRcOV
e2pZVMtMLQlU5GRdrTLMw0Rvr3ULG9PEzMEF0yvkIN7TMs8OSB59Pj/CtUOWpIlTkAweGvbiFoHm
hJ2zxEFE96DwKNkM+xgtmY38cm21kPfxYOTKIMhitRQUl5RqZICkLuIG43oc3EFdPCRaMSJR4+CA
Zgt5Y3Os7UEqlFD2KG2BjZ///k0ak6plGEjhvDly64vwlQskZb+NmP6cn8HVMGBncRmeq5Wvwv1v
wsx9WgT0CRNnxUFR0SQNWm/cgmuuzeBcLTM0lQ49pPnTwdgyOqt9yQwKrYNvhoY1dkddUI4YQVAu
tV0FQV0HrSg0nY7nB/h+iYCi5IjhCLd1aLaLswzHT7og2Fu4g9WZ1+ChgscSGN3FX0QBRMIxBvAL
Ns3pAGusws3YgLFDt6UPPTDxprG3Ygdp/fOBli17VjvjeRNpseRx1IyrSOXoksKB5hHivheq3/60
jSic+3T2XknF9zpSr319OJaNDio/ieuLVBORFxqY11G83Lgq1bU5VsA8vXapQewsRt/w4YtymrGX
VoZ6UCj0g25GIRaZOeJPrGBZ+i45kxHulVrnP2Ofpb6LKB0YON/M/QrZmFqZgIkpgOWawB9vGiFJ
/5i4jwLktrENcavSiOSd2SbVrwHmLsCurAont+0CQfZhi868Qanu6/nZfn+CzskGS9agwAynbbEJ
+37kkC6YbLXyd07aXYdD9jlF7b8Q5j9/EYpIHNcc1pCPT1fQlKYgSHu2SBiGSOuhrO4GXLseYvuX
mIpupBevXc3T/JuRvQk3H+pv9n3ulAXa9WwLtY8uJrOiQ9HHN4mmfg41pNSttI+93sE4C4uai6Yv
/vHt7kXNyts0x4QwtZWfZVP/KjL1K/WEnLZDLFHBHVvP6aAxaAjkuWrmjGCKbeBhkwLiTzKRrhvR
4wylD1+xDIY6K8/YuQmwPCuxp9MRNmMwSYqCo8sxFHzCrTl60vBlQ8cUfflJcQvUhzYOlyXP8XU3
EhDqIR3dWQzkdBpjkbVNV4KoT6Re9jJVq28NfJbv0xi96SaTXsgMgr3ToCqUT6iEoiZkokcUq4e8
sodv55fQ2jZE+HJ+YXMb8qNOf0yuTYVka5zlGkLTP5BbRyXaSNG9252P81rqeLN4OH3gxoDYBRkP
NoVT9TTQXMMQ/YgNNWJP2ESnzvjStPrLTMdAuSzGT9IcpOcGGSVPKrNHkQRogKfCmdVtKrfG05TF
Eco7X7PFVY3uzKHDQXTfYY687+zCRtSst73AwIA06Pz2gJMFCl6V9X2aFNVtykbz/ALWURcPL0rP
wQdA6koXuLOlnLxuruU4Ksll4BmpcqkjZ4g1QnidSN1F0Gi/S8e/jlC872rnD/QeedcZIrgu1cy+
Tv3ypeyTb2kQVagYJhZ6bpibC+Act+hfG1g/JFfOWLFt5DpAjNRQvKrZ7O8sPqStzhVD6FVsUDIb
AB6n84uGm0HXjodd2snxUzglSJ3lw/Dz/GdcHG6vUVTK7AQDj0OV4TTK5EsA2i3W7mAm9kXbmDUi
QIWYek8RBRZ8UbDFAF8kG/9G1CkEkWjIiA0tIkaDNDpDwwXQzeZmeZAjcGZhgBogF7exRlcHR+cR
BjId9HdZ96SmjpH3DM4M6vGo6ZiVRL4V3GH9190ZVrPF41/iH/5nbP8bcFk+qftiCNMZRGpUhY2Q
Qfun0NL4FqnCP75vpb+wcCj++LIZeXmgyBdYVWBb1MlbFO9FpvXvz6AEOuO+sdxYVhBNHbmDPBu5
ihVf/y4ngX9R9125o5s8flN5RT6gw4tTy/mltLZgyf15LcMY4KUxf403t4mUgE+DtEw1J092cpa+
4Ne4sVpX186bEIv7MYVlLlUta8evjfoySIz2hkclBg+NOT6cH82yZP/vJJoz/pKk9f2LRkKCNmvn
WDp4699kG0gTBbM/NvuSM0xxsO4QyU6oGvZmVkFBO5lUa3/+V6wOGEUwdsqsTbbMzHtRKqLDktSt
K0w3nS7HFlFTv+rlVjtsfekiLEWtnp3JQ+D06wUV5pPOnJfJmMbgtL6rTRVsvoz7vPSMP45bRKj8
8Jx0cfT41IlwY/Usc9rX+aZChtgatTcac/NUvFk+Q4v8phKK3EV4cm+G/kFEJreYAmFItho835vv
EhlEllMVNDtnJ5wY8xobK2kp7K8Vu3n8+NTTF7K1mWD4/rnSawrWiQUIRTUzQ7fo4/LaiS3zWeaP
v58PtbZfZ1brzJoDh7b8yrqWIg7XSyxrbj99N0Yd0OWsmQw3kEqncStaEv2hl0H7eecjr65yXpjQ
FTiJOScXp3FCdSsKGmB7vZhaLE7t+kG1K2eP2E1x6FM0W5Fgki7KtjEOWaTm1zZWERs/Yu2Ypm6A
HhzwVtoei5sOGgr+Yhpy8KiP2t/SRmCV0IK5QDBS4MqwsyUcZA/nB7425fRwsL6YH7zvdNvCBBv3
WNOoIdZK9yseauUzCBLt6Acsf0kv/nE63Xz+cEx6Rjoj5arlHbo4IKsqSvsRhx23qptPTRke8wxt
pFxUd3URBK7hlxunxzIznfcUA0SWDrgDWfHy6YK6ZoovBO8kRKljbGNiVfwUHCUI7Kay8qsOui70
wj7Pvzi9kPZWZ7W/jVbgjJqVim+7RZD0/dbXXjnTyE8BfpMrMx/LS9LOqiSoZ7acYg7Nru4k6VBK
PugZHnBuHw5osiGUlutVsuO917t2bqiehf7zZar3CNZbZXzwK4TnpUD/agMrvJ8sP8AKpqCPpRjx
VScHuyAvrP2ojhmuBSLdmZ05UEW17uwGlWq9+1K1+pNU1rJr5oFwJ4R+EwWaah4nR8REWy9PpGBn
JbO3gP01i8xvJO6TqySYgLe5nsJGCforTNARl8iNzrVF8jPuyqe4GH4Caeh2Q6NfqnVWACvJblOh
felF6A2WeZvF7X2kZb+b1DkkedK4XYX7gjHN9rjyQ4fPU9IYz23Zx7ta2zrT1rY7Sd6spwbUn9r9
YqvlaiqZ4/yrY7sgMae7POCCG4ZQIscqV+6nXh7+oGiIrIk5JLHuwYntsmMERG4L2buy6ym+suOB
9lKcXB56YaWLwRY+u0FGb1o7COMS8TVEXLfgZytXGwUZcIyzIB57YQn7wVagxameXs8wypqXgPr+
nvdh+Bhj/WPyiRs/9p/huwRunWF+jS0PGDpFBBsLf1EiZTPyM0ixQL3TrMH04/SCm584jvxa6Z4K
9Qaf8/vAV/17isYD2y32v+NVaODqimr6+XPnfWKGOimARNqHJpz8JQylTsvByOebtVPRGbKVG1Km
jUbySggFfB8VSiqIYJ4Wl3es5RZ9O47TMIJvMTT5t5gRbaQI789sOHzaDNRmGsFVLYMo4RgEQ8ni
rZJodFslxQigkQVhiwQjKjgYeqXict4U8UZxYWV8vI7ATIC1slAzW4Qei7GRAnwT3W4y/ZtSVsVO
4/r4+IciCs1XVJOgSC0vYzOxsBcMuYxTSc4GtzKUMNplid9ucaRWZhJRSouaOYmt/o6SrVcR3ZZZ
xAhbSPVq0sQLDNFHE1XwvWN3e1IF/3h+Db4/9Gf29ywbSa91FiM4XfxShQZPajksEEQWud2dQya3
T7JafzkfZ3VkeMzOpGVgy8tTRcHL05QiLpeiSVB6H75VZfxD4t9Li6+HguPHF/6sKwZcGf7g+zwC
VdnRMmczRrsJ9lUXP2Ua/brzY1qduzcx1NO5yxsLfjnuq4AvO44vuJ1omUeD2Ajz/kCe6T7/DWVx
Nxi6wDfdCEl4FXzR3aQxMUOjkYv/jzLqym/cbXnp/MXQDLDlLEUoOUsAFpoksRX5xKRIo9MMiCNs
7ifhtpbzQdbFfPzCIpnfNtBxEO5aZLojzTHfCTmdFD9vbK8SUUUWZIvUnUtTT38xrjfBFp9MrRoM
EnXeL72k/AzJqzCZa2V3lK2NI2NtbViUp7nSSWLfYUNijMV1muFUHJr6KrD7m7zIn1iRG+NZWxtv
w8zn45vHWdaKcoIIBFxCjhB2aUPlttbk+FilVn6Nvnq/0eFYHxboDOgAsI/efSy0NoykJznAjT7f
W6VsuOiU4cPXxVtQw7Wjne7+/4ZafCpBhgP7kaElmXOE9Plgi+zzx1eDReoByHDWvV52f+2208fW
nEO05m09xoVnzP6NU/qxPt7rEn8TZ5lZlxpgk8FmMah9K47DWLY7mi/iIexsbSOZWZ01Xmxz9oYK
8DKngr0khTL5LVIGnWTtksTpCjJnrep35+du7UCfXy9ch7DcXv3J3648Ta6wblSZOyO4xwXb9SUc
DXN8cbQfTasczgdbXeYUIKgjkZ9BqTtd5sIR/7MW8vATltffdau4w9l0P5eBzkdanb83keZhv9lQ
OpaF9SRxGgVBdodi0m50gj/nQyylkV6XA3LhPK1NMs53b/s8UQtsVLkLY9G11xjLap80DLUOKQYs
rgMN5liHosNxa3yxQpy1ndppj8ZcVpGN0fEms9Z3Qps0WsGpeTXo458oDOzryCnNjfRqbbsz3VQ5
aLDD8lukxkWltFk0snDrmvagobqYZV1G9cc4Iv/OBwgBEC3gfd8nqc446MZ8VmJz+2ClqfDabryI
hfZUGVzaeTFuBFwdFrAdFXALZ9iyhJ8g7xTbuDTzlsKY26+uZisnxQjvz3/o9TAgwODrgkldYi8C
4SgZeuaFO7t7+OMLRi+ukXxQnPjf2YNg9H+jLM7JsMmaEd0jZKTaDnMVI3g06rbe2O1rGxCJe54S
QJ1ngeLTbeGAeC2AVRWgRG3h1eAC987UhdcNDZxd3+nhBt5xbRtSiKATgT4IokCLtLRz/Cg2gbO7
I5qKmNvlGVVOPcReeGNga4GodVDaJAMGgbDIPnwfRDFPiIKKpTpetoOPDY6TbuHV1qYPvjGAPMbE
ZbM4vzBKMWvQm1TSxv4pKcuH1JKwPRgLfMDt9m8yKioJszCQRsBlMYHCgOixooNfn6IDowyeH90j
Ubo/v7pXZ+5NlPnv35yU0yA3fmnMKp5101/qRdYdp8aMNxKctT0ESW22+gCQitzIaZQgHUx5KtCq
1YT1Ywx7Zq2TLqPO/3hiY81aDnwiZGQp+J7GUcs204x6/kK1cwT7djuI+h7fteP5SVsZDmHA89DW
o6C6fG7lvhBp0DFphjwgIzxlynPXthCoLVN8Ph9q5fuQ06BZDtMdiNISSatVVpn1KqQgTnZqbKn6
p/ajv5g1bjIuMpNkA3Oe01krsCxWp5Gv0+Dic5jalksC02EZ+Y3zg1mpmNI2ey1LUZgCfD9P7JvV
1gZmo+gjNQa8NEdpFxR8y1t0fvAwmrqq0d1aqsp+l5tWUx+TckopWZqi6b3Qj6LOLeMKyVc9N+Wf
53/Y2gd1AIGCLZobssudDaYHp0aLg8qO9UstkZ91u7rEYvjX+TArBwjdy//CLM7fXgQWNk4sz9bq
699SXbR3YROFd3kPtnacqmBj8awOa76OjVmg6h011LF9pW40Fg/+5zEdn/SzJAB8D7FlHP5iZPBx
IfmgJPCu3KhHqpZauH+4AogIIq+eweusDXMc6H6fj7Q6pjeRFodwOmnYJk4sIe4BsUMDe9c39qGV
0Sg8H2j1Y6EigGooU8f0na7VTO+wK+sYUqJjS50iY1tqISL2ar/LsFb6/wu2OIZ5BmAoZyBpFnby
dS3yW6FPVzNumetyijZGtj6F/41s/vs3u5DKWDQ5DsuiiLqDHYWf7EEcnTDcAECtHV3IdM24RzCO
FC5Pw2gIn8dJQ042heOL0LJ4Rltt3ckrQearGPQ/aBk6uYsUwzCiufIFTiYQDV72dXNd2+rj+Y8z
/9C3WByOBI5HihpcLTOjYbESQonDCv5YgU6zuAjslwDAnRzdGL5A9GB/PtbaeCikKFSw6RpSuz+d
tLDu7D54vcFUc4e5556eyO7/L8T8E958fqeLVR2bSnimozQ2uzCNFeGpY9s1G4t6dd64ujgVePK9
u1dI/RuVHifrjK6Rpf+D1sdj1eKorqgVc7mlp7A6dbOgAtcVheRlHaAxOrkeq/m0Q6a09A8FRrvn
Z25l4wD34MFhqTNrcpleKCUpLoqXONcrrQAvhOBeHWJM2nTVxqNjdSxvIi2+UdIbTg5kkAIApn4e
XlvfjDr6529GQxlNA14HFXRx7UdNGvZSNvB5mvqF+pnvpZn6p+1SdWPa1gfzXyD1dMElAVS0rOhQ
rs2dKfVGxiYd7Emnc3h+RFuBFpunT9XAhN1HMmtnd11RPDTG9Od8iJVbgSXw31jmn/Bm8+SWk9SO
yliqrPxkTfkNkvv4gEY/rCJ7Oh9qdftw/czkc/LMJQXI7+zUSZE+hd5k7GQKQPF0HWjSrawL16q+
nA+2OnVvgi2mzoyrPPf1OXP2lQInjeaTAXFiYyGs7p83QRaT55QYtBuzWmatOX8iS/pS2fWvXHO2
ZMPWPhIypzzYIXrSBl8suAkzdxISPpJmOEeJK6GmDG2pB56JfzEiwG9UMU3+UZeM1SGVAh6/TFuD
5UGcSQc8hY8I4h7Pf521pYBJxYxrgExKF/B01XGKtvVUsVXtOO8PWHrlTzE05l2Vqc6dhe+f50iy
ulFfeZXpX957b6IuFaeB1ldUpmUOCIQLsQSVRBS4si/avW42SG9oavZJDIW1s8I4vEg6Ud7T1ag+
T33eHsvCkJByjAAt+5MZP8SBlj4mTtbd4O4OdBltBVyzcyX9oHLHXEmZs92ZcU7lgbLX6VxluHGD
yWOR4fmYelYsnsIq2Ve84zbSqLVVNqcdKr0wgGzLtGA+MZ3KYJU56PcEwr4LqHclpv+1K6StFT2L
yfK7l1/jlWIxE/ffU42EXOJ0D1QWp9zJTDxAl2HitWrcFXdJVtEoiOU2GXZmaXXZYYRurx3Coe60
nQg1q72T7DrBJWbEHvao838SxwYn+vAWcaVA+5TVFOkhPJjZkF/gqynnT1WmhdNXVfbb6qmFXvAY
4cMe79XIT4OnBh274EcvF2lIvwJxmMQtCt7EMyW4yZLP04DG3Y3do0a767Q4ta603Mm+O05o6hej
gvHwk4Hvt3UIU6FKN1GqSOPOD2pFuD422AxSh1bl5tGsvjG2k1Htc2FqTe868I6nH3YkomiP4dUY
33epM1vItVH1Pa+6tNhnudmqbj7IQ+rprc1SKBhKedma+ZB5RW2VyTctj9sBB6EpDMBESXrwHfiO
I261WO3uqtQPXkTbheo+w/c8vZimMsuPvSKVxb6gDtU8QawoSgfV4VRLjwDMpm9GZ4phL1CsML6m
CPuBoBEVMshR5siY3JILRTv8rIfy0xgNVeVJXTphaClb/Naup53lNkDt0itca/JPk+Kr6s7hJHtW
6zz5JU2V+pwMkcUEUIz82Zhle8Mz2bwrDA2tC2s0pEstHeULFvr0Le+nNvccXe80z8z1Pt+JjD+D
qWqlNr3HvsO8ImylDvXzChhN4adgZcK6hwUSsHbobOAsn3pBVFTNzqfvjHBxk7S/ojFKH6RUsQMP
mfYGVSN0lz2U8kRy09lG+TuRdGij9AelW5XCxT7T/fGHMJrhd6sKqDEVAPTCg1NmPShK23h0Gcra
FVM1owCrKvneSg3e2XLTNnfYzhXKvhtN5XfQDc6+xk2ndQPciB135HWeeJYRqrGrBOmYe50YmwtL
7XgukdckGXhOMSDGHDV2ctE1Sn+l8LD6J45fra/1QrXdTolQZ0eJdrT3YacnN2pVG4dhGjF11mnJ
hejihWj+BY3cXZVVOb50cWX8iaIQBa1x6B8zpZm+yHYQ6B7j6C4UvcF0vVQ68unS/1Ngqn1fVUPl
wLvp031XGunPYQqG+mDqVMnTvLZ/JQz+IosS67qhfnYfqHXwuxvl8l7KATZZ2Tjc6kYJSoh1e7Dl
rIrcTIIAUvhq9YAbXfmzClPePlZZti+MFkFRSjjOIWrrnl6DHNbXsSaMm174yR+1s5z7WG3qGK3B
POx2naSiONiVqfWpi2xL9sImNvxPxhTo2g4rMf9PZ/VmimU2mnKZypJGdbvW2XWtlIPxCfPfcEej
dtf2emxAMy2mZjeMinaViSbkbnLqO9Np673k+y960H3TqvhraTWV1zRaggUcvve5PpG0D8NNMDVH
xey+opqLWK7RJR69l2aftZrtodX/LIus4+Azn+EKco8oenYIVKy3i966T0Ho0GQQ+ZWfBAm4MTjE
+WgFX0Pdr37hGB/c20rm70envECZw/QMtb9Ms0Y6dH3OBrIK6AtjPB35UDlvO63+7oeQKmynuvJT
XfEacOY7JsT3RF9N7hQXiGv6ivK1auvmoi4H6T4OQhmmYmh26acqL9Tb0iy0Az5+psdCijzwp9Gt
6PtLSAnpg9EH1k+U34evVTVm1SPXlr4fDL9XLu12kntPE1V2m2l+FrhZ6tcwTUTlPI6Sql211MA7
T/EzlHi1HD0OfSqb53CaWrcs2t9RW5i7qSnt3dhP3ZGfD/iulA6x40yuaRexh61CvlNByB3yMle9
hum9FGaj70jJbkLbuDSzGpu+itNNUqxjMHbJFddGTrim0miz+JJXlHbmtWPv7AHCPxt1Xe+tXDNu
0RCBKKca+X2JYI43aNVXtZJUV7aK6bpW/eCxraboUi6RLc9V7bZN1WvZSR2kYTQVPWgt8wT3hFtW
zsOkVDdamOtu4lvFcXTE9LXr7GFXxCP0EV85FF0NlFBYgzfAjXd9nR2tCDwFOzW8n6bIcHlM6Z6T
1Xd6jcZ6Yc7aiVPNoZNq9iFJWQqJZVVYyNnGruws9brvjHvcon9IXGhu4IyzeUk2eWMXYB6dlLUH
B6+/7inbu4YxtcgFQqwzY3iV2mAe7TK2ESXPg6uq167gltmu2SS5V8uO5/dptp/s8BgDUHMVG/aL
k8ugwIvJPBhljSRw3wm3kmgcVk6e72paQt4AxvITVSrrArn70MsiFqMmPwgeU8wRDitS4jM3xtRf
ym2UHEyBWwZEqesiAuWrcpd4kpZNgHRkZ4emxovTtopbtV27t236MmkI4U8pf5S5JW5wU/+sN1az
g9T0FfdozWtkKNyQvsSeskVyKay42jmB3O6SoGyPUTIa15KfS0db7ocvFi1eN5ZafS8L67rsBwip
eZwibT/cp2FT0nXKS6+sBpVLWb3EeKY4drVxUYX1zhGFsZ/iDOheGF21UdvtoqAN3baP+c5Sr+0n
U/leN9jEAjuu3DBngkn/Jy/R0/QyTmGg6UWSeUpQ2W6WpMdRTwLXj/obulST23QZoHu1vtF97qgw
MbRLVpXEsxcCWRLGz2ovo8E2N2eD6XMoknKnp+11kUlPFpf3WFovsZapXjuYF9iHA5qwwvvS8L90
+lR501A++oX+Eur/h6MrW24V16JfRBWI+ZXBsx07c/KiSnISkJiEkBDi63u5n27f7ur0iQ3S3mvE
8Z52UNVWwTjfkB4pCnz885Wn3GxaTfzClV5Bl27JTdq/mcb45cAMLVgDxD3tucCK3Du5W6kKvh3S
l0gdE6AeK5EzhiGu06HMOkDoWWubX41woKJB7HmODCS/qFX8QzHDeMx+IBz6XYjxQ2r5QGRyYbV+
EGm86SH7zxQqeKPecV5Z5T10MfrpTNLb0p+Sw+LqV0/Sx1q6/iZevQdvtjUadKblbzCo9PRDJhBR
2bkcPyaxgmWmaVHuM098H0jCNppEa+6gMWi/IDcP81fIq3McNCpPjIvHInHWUis/xJzK3VIh0H87
qIk99hBFFR3U6kdeoZyVtnZ+dMVAX/sUF60MgvkRZmZ/M6dzfxYoc9+ioYaflpnUcQk3gV3y1unC
pOwNH+3NFRNeSmTVsKVIo37chSJ+8UIWKOSJojc1c2SkhoKuvedmjehwRI/udJ5Cf1v5rot8tIaW
SDhRl2YZnVflRhZ4qTsV+CB/KjecsjaWEEKbtd7Py5xmujYrzubRYuyIKUbiWZWDiDH4hRqlWiEe
2siyOkefQI1YlkRkKyoqd2laHRc6vKPjsslZ6i1vnUx1aVo77tO7yVe7kTw2XUcgBamRETogxEV3
18CXlyZcgiJUq9zE2rdXZBUEJXU8s+FC7apV2E3lqT2j1Q42Xgtlcg+eSjC2tX3sZr3fqZ1jYEYJ
0+7Li9b1onWFc01AnDbAp+auSbpHmlp6cLumOk8NPhZ8qt5+ojXsOajIe4HcHNM2RyECIfVD3ehL
LwJTINoU790sfRQE1rdgXfptWgVtTscRPzA6zS6FDh2miRxjsp/PDoLiuFj8osfX9dvqqdvCWvq0
pr5GTGksYbIO5N5rgcEL5Zax1RGyPxnN5CA47rnmgvF1EygDE1GY2owasQsXlK5StW/cec2Q8vQ5
qflHgGnPJeJMthyBzkVSV7+K1Wc28r1oxV62cuM7fXMKFH9YMTDDbtYGGDVxgrhDkmZxOicZCIeq
RCYmTk8zY1zCAoTpDa705hF1Vwec0QXWhx8+ibd2NgVtp/WqwS3nAhtjDqbkI+5EsGmG8NdbWFPa
OPjpazxC4MEwhC04oEM97iFw2zgaT+pMxhOn5rmidVqSBQmrALs9c7cyv4WK0LwikG1mom9fReg9
eUl3Q89u+uCitu4Uzw2Wh2nXEexXVrs/xm3KZGjnTRqN1WtEcUB3jseLsErHTKl2p5b2iPZe5+DO
OBhqZ1gQ1dzKU8KxYiLl9IYr9qgqYyHlVyek4KBUt7FZb5FOnMoWzuSJHlq2FkhV/MQTnc9xeyYW
CfjYk11OXz1rsLgtOxJgXre194XlBZkWptGoyazZBt24dRGLZMo5h4gwqDmEmQY4DtifNMPrxPN2
rvHk95VTMG+OcmZ8nrlRHcOirHQexip+WeLKGzMd0eDQMGh+0XKGUAQ5nscGnum4HhhyWhvcBSQ+
dbG3Rb0fK6TwnUy6+JM0TfM6mUQiV25CEAC6WLBaiLSIYOzOV9zbHu9ewWwfSTiJzHr2YannP0ZW
3OND5GUNb+c8Mro+UWEfKCbXnBjvtraJX0KSCQMGvDgyWL5k1eqCw+CbR57+pamIH9B1izxwOn/Z
Xn02HalgYxicvFJuC7saubWzf6taua1pDR2fSZ8QiY5U7TD5RfQJz+E1aXOGdT7X2nB8pwpjC5ve
F2f8RvvEv6jGfI8S5H4/SrrgaiTjxklbJ9MTgVmkHcs5FtiF0u7QRFodEicWsFx6a+mSUR+V8IB9
t8Ef8uZqlOuRF4Gydfx2I1xs/V9P+Nbj4Vk0icmxgK3Y7eudtvWhosODWKqHqcIgNPky47H5TGr6
KJHAW64j+9djVs/s3O/lOn+QFSkG65h2OOLQRu7J6uYgFwCtM5dpjk/QBP4taMGGi9f5MmOyxzl4
YCwMNohWPi91k5ZLSONco39bIhmvGuV3ldDHfhaYBFdfPsZrsLVJ+uPXDOXtckHk0RC8YfG5+m1z
XtK5OqJB8IOxpUL1sPeOxOYun9g45NGwfgwOHDQ+TXaU2+6GKINlo5EblrsJYoE7djLYJW48kv55
oRzp1X2Yh505+jZZCjzHRVfpI0+rNgOLtlkXtgVe096TlvC59P4/lwwlYrucbV3BnZ9HMJcc28X9
x+Ppo1p7p8Sd9bxW9XXw7TucMrl2XVkEtaOwoy9u7mq25aTdxws/qrU/wj865cSJ3GvVpfveAfLQ
EMYy4DqYyUyK0qQ5BMQnDS/nkfq4E/mBGwVdiEeKtkPUzBRHjzUdcPuT5Jc25qke4i2OxgfqOUvh
BMsfYslVBtWWv5tC9SXx+0SmW+DzlKXfzL+4hi+9SlmZtpgNTZVefC8p2sB5jCpPF+3Q3xBNqvJ2
DDb+hH6dmX7G98YfjQcSkyUKY0Kz92b6Fzkj30EPj2TWetitFexG4BmgPXaQN9ut6rceWQWnyQhM
wZTIX3itWffIJLk7lF8x55zjMfrWXAQ5zp2hlE4UZ9rtnVNvkG8eIB5b0S7ecoE8oQS/Bx1nnc1J
3ZcMNtmzmdYU4xY/N65/CCvANY35SVXyjqR5f0MnSo8R/iwZcTjc+mhn1LCD5zZJLmOHhRc8kiri
eJ6yqlvWrLEKwSGkeeZ1cJupdyNUTJkIKMlaD48vEJ5SIhMWKA19RMhf3vUh29c8UdtkwukTdFj7
KoV1N945WoBsrdo9+tdfUmc4OjLYxco5NZLsQ0qLpksw+tbhFiAbipq6BFfDUBDUhO2SNfqwc/We
2mmLYAO8kvXeIko/Q0r6DIhqRaMIlkup0qck4nWx9LQqpMS84ZodGwjJeeocK4wC+eADYEKU2FbJ
8LREYQFuxhZuzX+GwYvgR+T7XnYyA3fv7pXot402JscVw89J6/wGka4zR0/PFYnHbEHVJHWiIxDm
bB59QOEDEK/JL1tzwitQIhmqlNE3rcWNKFGkavlp/fHoJCoHgHuZSPc4wxyYqnkryPrO0qo0flwu
/bpC3W2feu0UfotTDQDgZ0honceGQZapi7QL3C0W6huKpbbVEm/HgZcypbkgVek0BAkxa2lAljAU
Fo5RjPB/HK0+O7T2N73jatiOMBt5y/OQLO9332s+L+GTCvV2cpO8ZchQXN/0ZM8QYV9gTYMzMMVj
N3YliZc/mFnuoB8ibyq+vvTcvtmEPIUCapVwCo9INnS2ZugfLZ6iXDNnN7jjRgVVlc9R+BCx+ObU
3XlCHy9iY+rdoILPpI+/QxW+IwcaOEiAh2UMVZkG0Q6wNHC4aRxLq9xup1i3l12F1G0pN0REf9br
8EpPh87ghArcXb/G8FvOL0nb77gJjuAozgyQTi27C0t7KCWi7YSORyTORIexHmnmec6upmhwRvfi
1dNBX8IUaiCYNQ+ppUfl9XtOw5M/DlBbUmszFsnPkJq8S+dDXyXoS1kgtKVTtopx0/fOzlHaz/p6
eOx7+Sr8+XofavB4jAf0KYgSazLqA7puK9QKQGIEzBa+hKoqBbkQx+w6DMzL0Ja4rKuMOeM+8sHt
L3aPKqsjvvJzLeObr3jBUqdcVvogNK6ApE5utdBbh4i8SirAaWnaZlgCQNf14asDgVgObQK+I8x8
s5wvUD9vkLa45dj6ceA2Vd4SHhQ4+B+aytl3vdfl3Aw/MZwuOLwzQnieTssW/edZ3GDbWcH+NfM/
0bifka1OftC9Ou78GK4LWoUWi39LsD2305Mf6s10j0oJunenGYvKOqX1F8zoKOjOfA8bNXxgu07N
uRRVOUdzaaOgoABxQJzSqz8qDDuC7ZouuszUfK2peU5Si424OyLD4xAu7kEqtJ3a5M/FFpchHCbI
JkkzbeeLiuI477sYhV5uicwvHJvVp0OCv2VWT7OGxmXkwVsyN2G+svSXOqOTGZgRDozYthhqTDEG
5hG7NifRuk1GZHrwETRadn6wHxeyEXGzsWv4ZkWTDxTfv/AuXTR+VCHdM8UONQ6ZbgRsGMYXSFPL
pP+/cmz5coV/IAvNKTw3zFn/vG4qsOmfPEwUsiGFYf5DRbA/GPjBg9UclOr/7AC8qGvZOQVkwXw4
YavvASOjcutp41O5p515tOQJRYdv4G0wVidFVKsdro9sFvY6eTrMnbr+EqOb+YM5VmhSDacAJYm+
fkYtxC1yWlhcK3kYvb5sGsQzmTs+SSuR5EaKOJfAmnNBZ3AjRk8FkuL3gL++OW1KKVGP2qXJ4xJV
uXAms4npekUY9iuiMpDrtIpdtTj/PN4vWMP6x9Slp8RtSaHG6iVssAF2tt0g17KIViDwwRydE7t+
2Si8pg1AEgAUmw7PQC4stovFAF9ETADAiD44xN68b7A4h7rfkl5B20mxpiAh340BTcABfrm7Igcz
FhgNH1fLITWx2QzyA+0W53olX6LyvqsBuZ2p2lSLKrxq2LKoRT2lhE5Au8G2of5hSrwyWVKwLNMG
EWoPbRRJgDrxKQaZUbbVVCg+/9RIwRlUeOEC86s2434htOAgJ6dleh1It19rLfGCIpM+0kiXUWrZ
LXr8lkMASHv0d1Ij7oa7VbmQ6eJqsFcjO/nqcZ4UUMCV7OELQ0ZBeHM69mlsVI7ptIEC/SEEV9TJ
QlFx7FRS+vdfNAo28FIepy7YDWNSeLHzhGCegyOWnTdX52UxNVqcJeIugkcSu0UdIBnGJs4e4zAq
xU2q8mDq8KJ2brOZfL5R66vyZ/x/ekwq4Zema/9YkzxHkF4XfdDdxULcbkhChxxrQZ+DjttzEDJI
gMXDKkhdjD3mt2hFb4YXIn2WAz0k1CKtEDtKy5uS9Wi+QoK/n420+U1EclnT5SdY41ugcMa0jXcz
NEWBnfjVMQeD1hxAfeMdxOvlJ3jaxzcXdKMd5+uozzPeYyuqF8PIB9eT3mDIrLMWiiY45pExYaYt
FaSssSumWAcsPntnfXK8CW/MUDgOgaha0z/X1IDrR5QGjYjJBIyThC948cuufhOVu21JsmMBnqYE
2xQzWyCS+RinZbu2XkZhdmYMi2zHv9FUs9OCFJOfFJUTGdATyEduldsXlQHf5femvkwrhJHjAnxW
9160CxssbF4AFmX26PIw12QCjKQwh/XxcB4rpjYQy9jjaBFtkETTtBmHnt+geKoyr55/5ioSBQKm
q9wbARC2rtt/gbyqEU2uvKKVhBduyPXZJRLpQy7QJzr477Ku+tzrqtINur/WGQ4Y9HY4nMvYfC/C
IHgu2s79+iu5l8dAM6puq+JqL9MCwliIxSmQV3giFM5vLxYYNeB/5uRgB/RxjunBA5IHzPxcK1i2
h0rn00J2s4j3Av1MTYMBqG8nTNJy2oYtQlE8Bb5yzpYZW7I3bMN5KMPY4oF1rz1YKIr3nXbirAds
5X4MPsmgOUdf3f/Xz/msECA3BUgva/qiccSxh1Yh9swEJ3q7By+YcQSKV3r8MtTZznfnPlqNVljT
OoJi85Y9u4ijzdAue+oW/e7z9RzfKWfsJlS/kxiaPDlmcIUeRFSBWxjzBAuX8zMbVE+YACEG3hkf
1ol1ZCeCJMcihdO53Tk8PsSz91aT6CdKh3PPxxLYx9bpY2DECPWmF0A5zQ8bYpVHKUos5DKVDUk3
fCY7eDnxpXkF+NcNtltEYnWHkbDTAiKGBM2trYBtyA30KeAtWvqH6Jp93IEjVPocuDg9K/zpHPo6
ViRnwHziCaJc2AnCZdu0AJGAAKXQEXAnuvbty2CeBywWvOd5DLBwaq8N0CFwQyg8Xd6baM51/zux
+Lkao50e4gdvUS8elRs1rb+Vmjf+DLnFzMqV1kHGRfe5UPZE5xnI0i+dcch17DE2w3YZ252vENAB
iIH3XoPJDk/yVH2k4ty7bKtxvUyL/okGdUZ6VgEtNwbTuMt7ifqdPiLb2LhnBDJma4KtIo0PIEv2
utHbOXnB710MjX2cfdBKNTAf/aVjW6r700zSg4z1BRKq41AFrw4ZnzyY+FewiMr4Rx56pwZ7ipnH
bYhwML/GzAjMG3CmauwRoeinrhoK7hv/4Knqwa1YuSRJ4QqgzF31HEgXwgd+ECkuTmd+qAN7bIBO
aIX63FbGENsC83bWI12T77aKsrt6JHXYzknRtL64z1PtHan3567tnqzRUWPAFkADGws9whgvgE8E
zsJ4/sTb8JtC99LXoIFJ99DavY6uoDafasSb0XE6cyQ3i95erS+PKz+kQFCStc7snWmkZMtAFtgU
cJwR/n6onK2Mp6sv/Rek7CKDGohpYuLvXrEf0dIQiH/UAxbo9939I9Ldd5uIZ5xQxdLqzQBdlcWd
idDQvAUmPjH3K431SdP26PH6Cb31kEWBM4lM+x4N7RtBp2OuOTu3lOF8cJ5SFuLdM4cB3K/QuMog
wd3cCZY6XKYMdhg0ZlZHtqxFuEYXFg1YQoatB86kaYbjQOk+FE2RTBqoHQilGp9mz074eq54hE7t
Yv/aqMXkiHLjaXRfe6RGxJ78W4gEDmVlaaLhMyUCOKB5mvHJNGhrVdWILoV4faYhLrCaCJtF9G28
43rh9OxVFHyfLptx2jFCZR5osjUYjzMBsAP/am7gRtaTc/PH5QoeuOSBd4vTT7SZlz6o81bbV2+B
rWeO67IHDLYmwH4B+NYot3TxyaZY/2cDvlt4sOZM9atYh71H5k3tP1LdfCGYIY/Fzbh+gbjHQ7Og
oLqhuPnXwqGyFBYhS3ZAG3xfRNRsIlEffR/62OSguYc9ZqQXvIdHcCm72O9fGu4fbIwCcobbJdUb
KFByuooHJ1ozH8SwDF9Gah5k7IgcAGKCHiEXrYvb0XP+9TgagI+g2YP9LkFwXbg5uePbPONqxf4x
aHZ1pxa2ORAFfL047rpb5+4yW/GRWn8PqiAbIUuhU5uj3A1yfgCSLSI+KkzBHIjwPAF/btqfGdGk
wMfhmACZoP3pB/PeAQ+XQKJoc4xZ8OZ781YSdWikc3PJukff5muklsxvVmzMD4HTl4sEODrGt1gu
u7o3Wcv2ml5DnJYVzhQoSeT6t7ZdPq/rRkJ9K/poW8PL7rbHYXnFjXHAbfFHTVUS4WSJ+8KSdMfm
7iTtXA5y2gAZfln1tO3aBZN+rUoZrq9OaLY1Ume4r/aRbjbIMkA0H64LENsJxhBvfjZOeIZxo2jm
5BYAB0GSV9bJr2i0BbDFHIFEZzuE+3CiWUXncgmarxYMSjAhAAZB0IFKs3YNCqIIEmkcBBI1ZSi8
TY2IM7flhff/5ragtc9NX5Tj/taOs207TMqRwLsJy+4RQXubugKGPprrPLGTQtsWujiwVDvYwP2g
xMFXSAbn7jJLwJrOaQjSNzWkZ10P74Ba/i1DdQrQZQqces+du1yR4wEAKV+u4aFpQDhKt6zTq2OC
d5/xY9ua7X3JcQXbxkTmtpM5bEIbkB7F4DmAi38hGs6TFG/75P/Nmh4lsE/HeUGcEHQFwlyDzh4C
6CQQbPbYk5BlHucXE88nFYmb5EFZq+bEB0ioB//fnRNBK8HVBN7b4vU7VJlsyeDDiqbB2iMmtRlL
+ID2LVRATdeXPCbFGlYHj3WHiX7RpbngkgPfx6Db6TE9hjfYqTb34Hj82m9+wB6BXn4g71xCPwRE
baE4j/qgbIEDjEu3iaspp+bFdricQn/GeQYphuHfC4jswYojQYXuhMlgojNM0pAclOgIzFGsBTEV
UmTx/Vqhkar0mYAS7cDLMO6/Bs2MknYXmwQI9FY/hC66RGuF+i28u9EzqVFEDcYYwoWwTAEVuGhQ
H6HWELIgdQTcdDjXwAhDeYnpqau/x6mC0AsOSvyvH0OFiSPJp8MXQQ1BadD4vnr84K8Gh1kKQMEH
B8bNQzf574ODyM4WqgZUKqNHzZ4GnuRxdOwcgl30qgnWDfdfa+PL1AYlQjf+EP17QWLKhqEgWTQr
rnh1MsF3wKHcb5aSr01mKc38+k8LWzqeAh/6hz0uS0b5w3i9sTQ+RUuTO5MqumkECFafWwzkSXpG
WWZeo5G2cNswQ/3QSWPC7SFhzAhOO9VMB4oVK4lhAeN76tYImWoyNuKdCsnRTu9KIshItixriX4G
tRfgYlguc+t/RxI38qqHC0bhj77pyrnChZBgEMiSAFNsNOqvNpTXwEH+i4BLKcF77dHvqIeKLaxH
TEXRkGsEgaRhmwHUyn237pCQykvj6duimpcOhQta3hHrZhM4kLx4rDrYqX4b8Z+GT/nBduJU4QM1
EPC5mt9FLS0yTkUm46SQ02NFvwX7EKGbB3cSL0zA+wdQO+FY0Sjxxh/fbsOuvn+o9m1h3mcN9D1D
5sZvOLopfsoMfiYiu7rCMKXEV+/at4SQ6xiOH8xLPkP9CuzBLYmlW8rdTRfWbwDePuvkYembP2Xt
S99tJ7tuGvmc+uwjqJYNwTIk2BOi8T5c059SD6q/wftSLP0Hf2gmvCPySXLZ0l/0Ju36iH2HsSRb
V1U4pyqIUtIqBXgzN7jUul86NKeKYhDrHXuhU80ek8XST3l/JJtOvTDmJzuvujeZInYCEDFhZYIa
7psSTlcw0PhF32NGlCtxS8Gn5BiKBIlfQjVFwCHWUA2mQpfVfj4uqcwposF3/VJjBwyUwA6N/d66
pC1cvxmzJlYrVomxOlo3HLO0V2O+eP4IzTRKN6s6+TJL9LVaJLSCefuMCb68zruj2mR47Mah2dDY
fpnQ4xCDgQx0Fjgx+yUOMmarFz0i+6x3NCYGMp7XJdLbMQAKOnHVQfq0HGvt6H0I218OlGHYODFu
biiH7/20/Go8UN/IJYLUsgdHAfcCngREycUUP6YDmRUv4cNsk8dkZjGQ1M7HEDaWEId6sIp5DALF
nmyTej1FAgYrjyMhQg/zdp6irwa3HWZNNMnFFVrOoS0Ge1MBHuy/oWkudIPxnQXoEBBi14FzQquZ
dyVNeptD4NdhtGsQlpUjz7RGNSqY9UQ/Jb3eCRf/CYTpCUY2USILNP7tTVR9JcBKYkAifKJXxwF7
auX4GGn/lEp9566c55ax4zrGBShwTI+x+uZ4ARYCd2dLgOyYLA76C340ItPwmVbUZxkUk3IP/e83
jANuLtd6KdcO663x5iCvkw6E3yLzkLoI+kr2+Hr++WSItlCd7/uovRkutnNsb4DK+lJCpl74Idza
EHoAYG3EJiTtKcZ0e2c2n42F6aFZ3hjSZXYcGkQ09LRQyiV638EwBzJWhDnCNL7RgRldu24A9EUl
chxnCFYVb4oVxxFLmj0aZY+JC2HJVE//UFsEVx/WaPQHts+ean7Zupx5O22qUD1q4j65yfAvWO39
AgI0hvoqjYQR8RP5zoJ0vnrfu0MhZPBJkwjjRugcAiRlZpqNsMvO3a/HIg9SQRNn04CZYOhB7PYN
nlyafNGg41hf1z2pLTQErVr2COZ5EFF95oP4t8K1D5BTf+Nz/UGtjZuvbbzF37xCKvd5x7eG+0CC
amFAUDKvx4kBD0G+ro2RZ6FBdxiZ0AxGgTk3tUHYITefnlqRSw2d47p+NcFKgCbpzQjPW5FSehmG
5kwYjjnsLyybO9ZutF4bCCurzURHBR1Ciu3Kw8ZN+GQL5DmMeYBXK+Nq+FKUPK14uXu82PgWVwYB
PF7GGhmye+0DDzayYqADoX/rA6qzJXJ/gR0spZ166Cnp8JqK6d4iD/6I8gFpr6otFXKbsgatop5N
UQOTzr+sh9JmNDFE2oo9ePHYFnMHjQU6X3dTt/xi/zc7OREHzWvzrUmiHchuLEbN3oFAMa+FKaY7
zBm0DvB5SEO60TmA+/pqg6QU+IuMG6hXzILBM4BXAEKfM3IR3Qwlh9CKzC6G7jutb4h3CkXtF2s/
GxwKBApj7M0xx4HrN84GBM+mnl3czm2ILblSW2rF87C0X5jMAIsIb9uiHwQJJRgt5+rij9jdUCGS
GaikcwG+VyBSZhNR+rLa6EH10U+P7Fc5DUXb9tdZis9RQf44OGAi0YJUMI7thpAnAVVZkeJRK8wU
oqCjpk4WLMNx7OglSPVJLuTIpbfzAx0DXf5Ao7S7aW30hFbqlzm559WjWLm3+qfR9YPVat/z+Mw5
P4XdCN6Hm11Qe1fJgIQQ0m6RffygvOBz6qq31cyv8DO/1e4y5bHrH0GWblzlAGZO/xE7+/vaTEth
CZBexj29W5MZoNG69Wv3F6xWxsN1m/bhXkYtXhk0N9mhGgvESUOqOFXXuEe0HtxFOQ30fhIWSnci
P7B/+YUTxhNQrvFLNOCfXI5zEsQYPDDdI+f3wfBuEoX/G7pxiYeDh/KhbxIo0UFCIt3VLZoYNw5i
V8Gz8AtkypjnYDDIiWITVvUAqe69ea+hpM58Kz9IldQFqrseqwXYXByrCgf4HG8qOXa5HfyxlMjz
xHMagDlSTyNJDmpBXfy9zaVsZjyAA7VgKVeozlT/Udnqalp9oIP8mcFxLQ0LiglCXmBUiIanY083
tYD22UVHCVJOjvBQPXiJ+Ftd4PM2hhl5djBEeaSp92Iw5wn/fJ5AfUz+norI7qIJ7+ZIIdphcA0p
2leQSXPgSBzQutOro21TUbBwejCROvjVsl/xxkOPs0Xj2t0bMB87P+rKxRvGAho59PyCGQ+d5JEP
5J/nT3WBbGLc3tzBGEpBwwEMhVgpwh09zDhnbaNwOPVhkwN7ZUi7jx9rRAdk41rteIpncgLrQyH6
gWyqtGyZy3pKPyYnfIu9FpwCPce4YWPm3tKOHVA+iHXKacHoDlDlAmp/RKPa0UwQIiBqFmcYhvRW
DTdghgBzRuBAC5h4E7DPERKMFbu2U1XfMEGxfCE4sYBwQ4tJ9pjCQcYumj2pBNE4SPl693qyQK8T
lRq/enfX6VqN3GWONr/7Ysgj66AKYOYbOFB9wJiT2k1pDTMlGeSpcmcs3wLinDmOOKxVNL5qX8c7
ScU9wvtGSOBtvD56SXni7mElssWqIqSjkgELHfPwPvajW6gu4BCAY62XUERcXWgvcihtmw33AP+2
K8R2w2hh8ocaZFzQM2CkszNTVOH4pC8ElKfg0adYAPQnfv0KiwO6X1vk+rfNK8RTj/9xdybbkSNZ
en6VOrkWsmGAYerTVQt3+ETnPATJ2OCQDAbmyTAYgHfSU+jF9CEzS50ZpdMhHe20yohkuDsdMJjd
e//JVMUpgSs2CJohG15AMkO/8+96z3hcfOt29OSXAIKhA8bf6QxYWlsUGpZ31S/L49h757kk7tLN
Vn76Gtlu51loGWzfjRLgrYn5tW/0aYCyaLfeS6vnVy+wTOaN3bwv85QOAhfsY0pgE0STmPqsnEE7
hD3ufG3prQqay9G2Ht3YI0NB1a/ACNcjE18UIDrajaP5kCfUfY3rPC1194Cy5CSr7mR4wIPdcly7
yaxOH43EuB6r+ClJ3KsoMGjY+zN6rEtL3QQwzLaWgrvf1Gf8o2C2FQbbcJluO5nuzY6xsZqu3Koi
z7ac3hBKBZl6Im3iCDZ7gWbovqp5voLmPLrGZWapJ9OjWhqYbpg5Ravl1hHDquh2ceaXHn7SVskK
AE15E6hCH3KH6MvlllUZn6EotiHq/6e+oFrPo3MCytc59aUPs5KWNqb0t5M7h/wl03aeq0R8wME4
9nZyHuv2GgCYkWc9bke/f68ZrYaGZdxMQQGTNXuGkbEtKpK/8l2RTE+JyF7qtmfSax0nnPwZLmQX
uIFe1p357mSdu4/M+HGo3UvYATtuNsAMtWEGx0SNzFeY1UaBs7e8LqwXuGBT4Z2N7rUf4f7FY3Em
qCohSsXemql2N71lCqq68gvm6s+24V4UkFzQBT3L2QrJobnRlAzMUn2eFgD5shx8ttQ0Y6wgAc46
2z2UPc0YSsbEruj4sudopRnI+mLMg0cclQ8qSHadcO4rs4DB63zNFnh3kNNPGV23ZzjHwJgeJbw6
7ZShaODtwonpxLLsyPNCV+DB05VnPcdH5Cw3xhIzdaheotI5SulQ7nzULSAWvtWQxZf0eezlG7MP
b1NO/Tun8kNpsn0HsFhd577z/F3tebc4Bn7rYGADLBqf1IS7Ae/mUvj3ymI0VCZAih0I8a7v8WXW
E7ShGFFQXmebOf1qFkXxSC/11NKGcBSCgctsm3jGbVH411k+wnU0H5D03TNADdtVQSXIl9tn9PCb
FjXaSw/4jWcnyIKIoC2wE4IvYzSdsawCwzqMRUuFamMCvlCoLJ3+2rfuQRoLlZSxvHiCk6cJkrvV
hjaeKGGEMyfoAugEZoCYOVPP8QStyiwpycfvNqfk1p0A1tu2PCZNdDV1xUMd1GcVmAu4VE93SvgQ
Q/whC/t8YFxTYgDrWd7RIe/Lt0nHCgITUNssL4xJjhswgQudpwBpjWXs4rE6T54BqjP3L3Gtnj1l
2weihg9GwdngomZFgHZqKU+beghb196mZChsYB8mCOyGfDfK5YuOTA8kfUqOZT5bPAyWdaZle3TM
GmAXLSeCoXQbLLDG6/ErIuxbjUe4MfLyKrWHY4Yi8jBm0WPqehdRQ70bJFfNgI+XHMYjm9lTVzDS
9+aLDji5ta3dOkC3kphhF5xCbeizhApF+xnWjQRa4IsFSeinM4BswLTJaYHx62q+zjJ/ZzjqXCla
ViffSGXs0JBYjELSk4GlLSQhxDd54I8Hw8YIzZzV7dzM4LkUk8E0H2FUH9yAgyIo6/vBmAzIvdm5
Smaog1zHJjEDlr0uNqLVA0TW5Imiait6ezeK+VVQk8ES5LG3A1QmY2vMJ2hyaN/AygkKQNXhaJh6
JUhsk5X3YrY1j611Rxjm0Ujcj1mkp1GBBeFZvgWN1dQKfLdEu8XB9xUKvIHHn5a5mcSBWEfIAMCt
4cBDSZR42OT5RTN516BmOzRyIXpYPOvFy9RWOwwM8p3MOP7MhsJ6aeduE0CYCKNkqkH4dbNN8qjY
BU1AO+ga1AhZdOEAdQ4QR8Ne+Ps0AtCTLsa8yUNJahHHVketaPuMja1JvrsTB4jsmW2KkRW1sGws
qdC5pvU9xsZwgnGVZzxs+3rX2zwqA8KZqd+4qnW3cy6vG4LeDkbk3yOI5CgqYDyYA8yfrFm+xS3q
pzRSj8rI/S2kVGZzcUIXMqZ3keNcw/8+ZEnK6QYFiaFOd5A5h+3Q0y6kGDRV/Ug/Xs5PtRV8NtBi
tkMpruqkPNqxw69T73B23iQO24anSIFz7lwmhds6p1335ADanzwiT/qQo/fQN/LBKr2ngJp2Y1Eq
2FId3VHeeCs8SEdzr7PiNTDE4+zZ70HuzGhtovOCiokOvH0dNKIAt5luvYkItsxqGbeN+rZDHMxs
OpnRj00l5RY7O9nLWdh4CWPMKHtxJ36tlVWEtC+c6vrDCvgsUzzbTvkS94zIl6hOdnEEe92Xe1O7
w0Za0Tt1+bKxvKg71ISnb4hC42fqFf4AHkTJq5DR1u/8IyCZPASRy2xiETpkskYl2urn1LCfdDtf
FFHJpNe692TNzTYpjxXtztyxDU2ue9NJZqEtpJwgWpi/Mwoepk8F87daMig4wuQQMJ9xdGpRe3Jg
Wr1B2r2I91HBYNVq7ml8KYID76xRSWTwR6NkvPJT+1Lq4CgmmgXLu42kwfDd5T3yZEcZdM6gm6H9
DFN6RIpMcTSq+BTo9ibGe4RxWISQchk+mJNkl0iK6nPQBd9SM28Qdebw5adrqFcHopwEQiwDo7o8
QQcMC7A0opdRQo5DhbBs+1Q9N0P3tU3nK3yWyUBSWbX3rIahmJl+s+K62+c2VRQopzbNM0Hg/c50
a38rcc62SujIEMZpiKqFE6Wlzu2ze0KUuc463ZV48uGAlYZNpQAJZDJu0lEZ2y7GbbuNpv0CmRkx
CBizAd2e/R0xTmSAYfYDHdbcfpip3a/jF5ovZOrE3zIfsqvL2O/eYwuyUODXvJtHOnmacGyMsMJb
17ykETuaApKC0Y67piy/xoPbUzFTDOTZBPhmmAcZuSmmkTkZXXPK49DSdBmiiq+SMni0cZIFT3Po
YlFlIv4zzD1ThnRL0hhkntzrtoYCcjPbBJgthm4FqDJ7aGvMees48A+6VPI85cr70HORh4zt2PU9
JquzNSHFdLQDO8sv/X1Vl9lO5Om7jTfP1ojweXfrrD1UNWlU0zy9t/R9ewaIj74pL11X0s5HuY0f
HPejxdjzTfi4sU3mAllX2t8ZmUkQIAR5laEvSzefwhT6PRt/qrd94bfwa6F0Me85NgYHZBpFwYeV
JT5QYRc/sbYgcATGvB28arfYnCFGCyXFUwSLFTkYbzYC3BnGDanwn3J27XM+0Nw57cTx1UKbkzId
jnWZQj9QzEFAOJs9OQD5lgOuvOMo06HIm7s2E/M2Uw5xiVmKhwFzyi9dLu8dNFjXniWrFxJ6/K0R
UECbuomvq2ImOKsRw95rSYhnaSp0KfIRKJkpyMS5ogvHCHup7mDaNPvIrqfQdMeSX5AaqOlYIVOc
abYjJ84uYOfB3MZ+c9yQ0QMBpCD/oFvSK3wrvUc3cuJPAV53j1Mr63rqpmCvFts6RtWQhLZWzGYr
lAhtja7KSa2BeB7T2Vc95KmhxifBT4bm2BT2eEc2LK0L62jH1PuT47bbOf6COKVL3lkq+lQzhb+N
e2feR1FfH6O5hkkrSnu/KPkme7iTKmHChxrng3y3GW4ZLIFBA6VbbsmaceF1NUPS35VLPm9hP8Cr
JnyGmMhJx98LrzC+Dd04wamXyj+7TqZCSl31WjPIO5a1HEM/JlYSmHKwvzD47akyUkgnoo/aM2pw
cZsMRXfde7n/Jmfb40ovLVwJw8geMQspn6dElpcpumnqjNKAc2PE3S4pYWtvOjtZdx1O7wOGatOx
Zv1fsSTordhqKHo8wjBtkI+y5qbMnTAIwVQeGFUzXy2J5EGA3EhtpuBzzW5y4VRWdDUsUMsLe2Wd
tPHK7O7zoyA1alc4uT5AzIBek4y+tbNt1/msJwgFaQ0HeDQdjZvi2BCXMqRhFSv37HXMApY8n1+1
UCDcLmWKDFDvz9OMnYTKNPTyKqY1aIV4VbAuGUUF6EltszuVSsFXSF20sT4Vp2la/m2XMYqPEt86
2gUUg6kS67VL5nv+ZpzNbmkgcxKIU0Lbw00aApi0eao13f9Rl417yBWXsyjc6mMQvfPuj6Xe5wRU
HvolHh8rZjg3rs/pzCWLHji/qyvwDzZwpRC4dh0tECjIbsDW+7pdsexsIrG3tYxVIhckl35lBuc2
ibHj7LoUl4C42I9p4J/iNDB3uE7SZ0E8DIN27C/zbEDDv4z9RaTL/Kpv2+l71DPSKQ1U7LBeihuv
RwcRdVV3dkvCnBo39UmLEdMNN824sA1pwPJovGs7hrsTIE7Y2WkuqFtKFM9Me8/znPVI+xbxgH+C
c5G16fLUZ4ISl/lImLTZcgM1GTydAvZk1SbxNaPPNlDZ+ozxN6P2ke0lWkxxELFVw7ujpx3s6Bmi
HdRJjFuac51pY29WWHCoGujXGaW5zRUCd7NoTM5Lx/9ic6cehilxwL4FV01GwGcI3bcIzIcrQuej
Q46aao/CKSEbvIkuBDs4wtOs25vRLHaZFdGkoAO/iptguJXosHedp8VR2AUBoGmbnvCqKlCNTeme
+n4+DHlcfakiHzQAUui+Uol9km2X3egsYm2vVM4CoQimPTZPvB3RLXRTvRsWyzvg/hARAAJO1+np
W7viejrvm8sujr0NOkQ3JCk9OAcFz2sZ4SYsOibW5IlmVxp4E+/EKaMZtXt5qVpHHqAft0fDYZBY
9PMQ5tqFnJA65jX9yAJP2CH/NfNKdAxFupcwVZDDZ/UN1PI7P5XqYRDZdAIPB32AaR+F+H5Bm0Vg
HFIlqWI7ihY2fwF+s0Mxx+E2wIce9tPioQ/08hK4Xw8B3BizQBS/A6ttb50yrlA/DllxVfmQMVml
RSiSKHtro6q9zwi0PKDH1GYWAibqEnMFtprmo2DWsNHRrE51YwenWbbODrejcc4ZcNUlYqioLBhq
p2Z0q4y0uUrHyR5YR2N5GLFfj7ZDZBCq1KM9joB2k/nL5BbOvcEhku0MrZyBX9Okfx8YUKDQN0eL
SR+Z60ispKteOj/Kg7CKPITGWTyapF7lnXUdVxEK+paqjpG+8Mad6AZ/Zj47UtL7ZMC5tFp52kNx
UhQIMfvu/VIHlX/06swINn4ztA94uuSvKIuFPkV2VSZ7FmkAtdTyCu8SEkJufBlhhclr28AB446M
whIh4ULg/U3qFHZZQBHgPl3gKqMoP+WSDVDKlHYULA0qml3VgEZ9DKSSxZBcAsWJlmTTiPOBdqZV
kqS9p9oZSmeXzGUWX6R2wQzE81c/ya6xtbuP0RKw26C8espFEr9FTamGnaPz4B5nLEhnc+PAEuv7
VYwIDXYJtqVNjCR9E32ku8lY4e3GVs0DrqxUk2Xlz9k2HXL4ebQ1EyJ8s13mjerjSoH1zr02Pscy
1i6kgE4m196QM4rOSXSqH+JlTbvCQTn3r/xY5IxXY996RS1dhXVf+bvFzLm2JoSDZjeWqm0YCY3p
cIplly5b1CGYSWkLOeEO9jX2HP5Uc0MpZwp7r7KU1+IeOVhnNpam2S5RE3+LS48/2j5HQ+gP7KmH
vG3XFxGWyYzUmip1SYzWUIe6WGsjI+ta/wH3Dv1o060+TlPFYs7cngjdupkXezMmsgHdLxPg84z/
sBU4E5SpLsb8aK8hp5BdVXYCUzCYgNlOYrZEIzsNKyErloyTDB/V2qkutRmfjCioiwuPegE20eQi
Zhh9BLg3CatkdQWxZXGIe+3gbGZb+sP0piXd/Tccf9niGhPNlhuFfoEYIX9vvQdJKZagTO/I5o57
P5To9wxsAyK1NuTOUm6SApskLC4y5gsetHRGTogfg6o8jUsO6dbZpmBgDpGTZQRah0b2N7e2f/uY
/j3+rG9rTLLqqvvHf/D3D66HSuOk/+Gv/7hpPquHXn1+9ldvzX+sL/1f//Qff/0rr/zjncO3/u0v
f9lxpPXz3fCp5vvPbij63z6T32H9l/+nP/zb52/v8jg3n3//5e0bp2mYdr1KP/pf/vjR6dvff7E9
d7Wz/Lc/f8IfP75+K3nlbfo2/I///r95yedb1//9F0Oav9qe6ZoBTp+S+Nk1f09//v4j91cgIyxN
LTK33cCxcZqsSIxKeJn1K3FYtosHzhpdhLcd1nddTcQJPxPmr7yb6fA/vUCi/3V++eev95eb8J83
5W8Vrgd1WvXd33/5wT+Np4KsViz8A5gAUtjyhxQEoMjMySYz29QJWI5GzVy9/+mC/PGJf/6E1YXv
98WwXkHXRUcY+L6J4Sn9nm/+mLOwDo3bBDbMBmOg43Doj/bBOGQX3U9CaX4P0/kvPsj6wU69axQ5
7BTmwJdWWp2ayi8f8fug8AqiubiICafLtzAm5JMcO3839Nq6iWTDlKGTrf+Yenn7aMyR+9TbshPM
yjFZwuW4ard1P0lAHkwNE8zXQHhJc0j7Yx8tPFfzoCfI6m4yvhIVOD1O0L6KI1z59D2h7uy3tNql
BAiejMtYlOjhcjlES8jBML33VSyZs0alq2FCtG67T5d1LlrOqT9uGuqIbwq7uBvltGoF7FZnIxzF
kvvGwjOb/QSDWshiWe4c+LqgnM3U0Wn5hg7wCBggf9IMSpGgYcjsKzzSmhvaPNwHWY/+iyY8/Zno
2+m2plW/LIOFNtJky6ORX9L+rZ6S+mtGLOeFGIeSTA5cYB7rNim/MeCevi7CoPUZsJjbu+XE4ECo
IH3sIw6Rw2wk8xX9pbHDkoVEwqqMV12amat9JGaB5mD0LCY99Vg4yHYmEZ+cwoI92GsJvd6UY2Nv
ssxDWIEUWXwds4zes4UymV3z3OjnuevjtyoVCWNJubICQL8v+3xC96qj5oLYlv5U4yPyYeUeE90A
GgnRKoG9XewhuJSFLu4NjNPvYYjqg+/NEKLb7qHCkIu5qvYvKP+oJ7ycf1wvsoRk0cvnvteY1FSD
x33HpIuzI8999WJraiYVl0y5CkosZk3NeOGWWBOZCN/pvWbhXsSjn+01YsVgm1ddclcZOdDgQOOL
Frdn6exGrtzFmuxxtQSLein6xScvsh8hrtK1dLO2nM3gZuNF6qvy0S0q+xXGAu8XLzWYCqc3cwPq
n0thdY21UbpEFz5rZX8lB9q6KGrB0DFx81wTbNNiZNd7FFS1W5lHNbXxtxorEQBqUlFw3alGSFCg
5OpFTSnCErL1rKfKU+1dVfgYnZR+NpxGDb18Rw+Lc45JHXWIE3g2M2VotnGxwFm18lb2FoikOIEu
o8vs7PJazXZ3FLotntJuqa4xC80OpS3Ms6QH2piGGVz6hmKOFqwdczH43tGPfAYgpet3l1mDEzRF
Dl5+DAobC3+NrqhfFFniz1BP9alQnXHk2JMIlnt0gPNqSWXPc4viEJj7Ic4iDI2WyPKelDO3z0Fa
Dq9GGSQkCUCvFUgOZHxrzmZ+tn0XnZoRp2iqmIHtdU1N5GUNHg6pbq5aeyifmnxcrnHUyg9VOqSX
Y5pnMGZt90I0ZNp2NQ0TMID+nkftcpvQx91mSf51kPKF6gXetMMgOqnmzXISLSqdxbzCfaY95h60
QxQCowVNMO/PeIAkr21UEiUzTGg+58n2rhGUmjdzHwBvpwDn51IXEkoW0bXBmVi1mL3Q5FQ6Oi3t
8sYIFJ8ovIFxg5MS1bR1kLje8bv6wRZqS/4+JmV32zDsXTYwO0x1MXbGjGdaLMx7rCBWfDHL1UPl
22jZKNZmaxsIJG9bEu9Ikx0hyMchbGDT2A3KyY/YsZrzNb2/vNYdtiK2E4tX30vGhxzdBexm5uAg
bmbhP+nAcWTo5jr+GA0MGaIGDrvTDMNr7Jv2TWlWUxnORmdQCZW832hrAhErAGTYBp2w7mHYwWNE
MuddCmPRAqEc0fJb5gbVHQImwPFe4FQkqsWE4cc2/lgvsFLuTNLSr0leNYDnuQaffesLB5phI9lq
qUdvZKrVQ+GPPb4QIoZkhjOW+SW3jJ7pp4FYy8U7rocNuLALjMMszipm0w71SO+wybrC/pbPdnbZ
2gWoRNrV9mOFsO5aambIie+mL71jZU/cTwfWoyDfW4JBnTAUUDtTaOaAKnGGPjRJjUX4xWgaVbV1
9LoFPr7bBu3zrGcSeIygfkqGOL0iS9l87FoUBfmYxQdovMCdRd4LtqMh3oNb5NfVIEBb5Dh9ergq
OkhGJv/b0nTtB6Bfsq8iSFRCWMbqkhGfuN9LGxIog6mPls6eKF3ntvEr8JihMYJT0XocT07it1di
asSzxXAV4UqAYk3OMbaeU8uw9G6sfKM55KRuH3J8zp5Hy3LvPCgr5xZHu2TN3G4XyPeRxzaQYz04
gVzyDLWYTx6bMSiuFFZx2a6qlvKpmCnqt4w1177aSPvDFFjGl6qdbSpfBjR3whPK3s3CWA0YwbY7
6UdckRzhqUiRY2marFfYLcVHktOs76rSTDnDyq66oh9jRytdpKKbdnRtcCYWSYE/1ZfOMl2OgMRc
kSI9wj6K87Z8rwyZnEw5F19k0Ng0HAKFaiPUY9/44jbX2F2tdUlxF5H/c8uwqbqxuy577Bajf4/Q
NKRYmU0YvTVpt0sXq3+xkyS9FH21btPabZAgGcMVxI2heTFru7zypnQ4s/LAQHyrc7YYRBUZTeTq
oRe3nfWaWvn44mtaULIGlA21bY5AumPpYzbbjBGdOgOqh8aE8Quf04e8NQeY6m2HpMI+TyR53G6r
KFEfEdMTzay8noKtixHZfpiYc6XRSg0tddLvcYWVQJSqio9RbE+XLdBmigtEY+cr8231flH+vMq1
nDSccqbZIcHIDHXF6ryp5JB/T1c3TrH6co4OQhSYyll7g2+m0239pulfwNmQS5CngAIyGqbi2TNX
089k9f8EUccWa/UEjVZ30EE3zW1fdDG7vJu57MvYiMayaUIxqFUtMPb9Yz17g9rjeFO8i9WFdC7c
1bl29SYtFyf4zkWH765gpY4zSObM1I2rsTqbup2P4VqK22lZuPL7MgaI05sK5s4ytBOQccIPYXfN
ElKv1eV3CN8nH3He5FMt/max6uLJjuAYHvBnViX6QQ9W+95li/OQlgLfqz72spKJYDTDBl0dXN1E
yJ1hYTW5qQJND+fGesEI1NZJsGl/c4CtC46bcbWFnUpwnjBpwKNAl6Hhjm0cf6H4glXlY1IH/CnY
YZ258e+8PF5xzRbMdSsgvH0WqzUtV8RiVqCMqzyoOpTSDDw+00J3jMBWN6i9BVvB2car2W30m+9t
W9r5ndOI7qNvlvkbsF57O8+JjbUh3HwQjGn1zy2iCFmfGgbnrWxbbIPLZLXbjeDJ1aciczBddX43
5m0JoN2q2euqbbs0y6tcXXyjfCqPTTBGdNiBdm/MOu4vJz+L3/NocEdGWAF7Dz6sH02l++exyOS4
tQpffcem13isnYL179SygZhrAEfZaoQtWHTz2eTcHWBAcBChC2O9tpaNEsKtm/Q26IPyw2CaQ1dt
Gcsj3i28DRgVBsY2RJU7chZxqUk5dB+F9tg4Zlga6/B66FAaw5H8Eg04nVKtj5L9KK3vFspjFGuU
wA+xTIJDlNe4uiSQVUHl7X56i+q6ccMJwe5VHMcWZQST1SJH9kEDMqbPhYqREMs+yVZ30dGBR61y
RCnaBDXZDOY8XNW9MBkqmQgQNyPzd/r92ZQALDqJMMvC1HiCOoJ8H8evZrpeEq94Ht2sfygCr4Mj
vY7kYNgcZDK1bwW+W484MUQXaPvLrxQtiLhSz8GnJ2kUo7m0S67NOZYPk+vJA67W4Mvj1Cokkgs+
hLu0xmW2Gyi5YUcwj8LCxlhQ+vdm+8XXA29uCzgmiYGcysh7jPRgamxw58ak0JyL5C4bOiwWvb5/
ThKjexmxW7r129HY527boqXnzGZSk91WreggtHhpcucvJRO8yApwNkPjcj1ZEABgXuROsBFG7tyo
QtanyNLdqSGCaGVp9HezNL1i50z19Ooqj8Y4Uasu3iR1d2fpBXJQLhosOYq5K74JRp60zr4WmBfk
oJnZBKbO4mH8DRrL0BMFe+9d2UvSXkFaAJQqogr2dzn9xs/Bs/JY+Xn0FmO/eNDQ7dhJapU+Ooa9
IAfyOWc3iJTN0wjl5ZqGDi7N3BowGDzMb9OQndS/aVoh5bE1k++tt5h3XqpqHvFgHO8sZS+nHnbP
u25E8w0KSfM5DTq9oUsongKhxmNqi/zotWkbThPUM+Qn3Y1hLD6oCz6mY9TiQht13qUV9VB267g4
JFmT31j5MO8ZVy83ym/kYakRfykU/9sADiyMaHgfUwPXlS7EGnet6zoHX8bJOQPsTFhx1HWtyN2H
cTWDAKCamJYJ/BGa2jwmXtwc7bpPFGB1zA4i7fI2a3x87qJFTg9WkPbPyDiCb24ctXfWOGRXRiDG
+w6mFXqcufC2y6yx7kRIN4dUouIUFyX9QrNkmFKbrRsfA2/Abd1P0InQWV0yVMYdVo7iKog96+Bw
su+gBKu96EsXny7ZmogxJcrfxmG6igFtN28kvPpHD+R9k8dOfcwWFC5iaYHYMAK87HxZY+ahywvI
Yc3BV6McdnbniZ0jneI4FWw+gJz9c4HxzTWcjeo00uKwHbI6zoEFD1x5vX0LVSPdIk0zw4BJzVej
sWf4FoV1I5mqHrLIHt8HrvSNGAx4N7KC27LtVhKMJ4L+Wnp9c5xTbDikN0P/iKaq1yFluTo6jqq/
GCZujRW8rluXZgjJxJRc1BhG3w19Uw24UCkPrxqhgGcjSx4GStMg1NqTLprH0aTU0P2j1uaMFTjD
TDxGRz/0lsG/lhNWN32jo2MWjXqXRV33zNywbTdEVI5PRYDUEfXGtI8XyIquK/JvueoqyNeF91zk
Mc/CFDw0830fdeD+JUP4dzJG5mrvpssyhsgbcLji8S4vx6zCr4SUCdjOnauhfjQech9RBeio0khc
JNhNfulYPD16j1qb7CyFd7VACTjlasLdyaqjCXsWcL+LxsiSK02cDpUqwfWO22N/aKSM0Da+kZk+
G7s/WdtWpsXn1M0+hIhSUO+bJc6cnP42quscdvhlJ5kSI3lFbHABdbh9sC01vXtzjBa+w8MMfmmV
eyCCCusP8Ft7YqhQO+VxSHtxY8gofpM4pkvOpeBbzFnE3S4M/9opyPPdKGNObhrasSMSAmh3HhkG
l6rCSA3EPbjhBDfSHU6bKUQyhSh/SzFrPzZzrr7r3kqenSjGqrSE/uX6UYEPiFvPH2qqA2er/C56
sAQu4E3BYCmt9F0rUjsK/+vJoPgh+cS1PKSEgPmkmJvSNH8MTsc1swQ8TpA7vfgHdbJ2zb66Sfbp
dtxl6GU3zbbaZj/JJvkxbe9fPnQNsPhTVg3qNuBVCJ4bWHDhdCrCJDS2ciMu7F1zcO//H7/immHy
p09zKc0UciUYVw+YqPIVSX64wrb+96/IBhf+/Cs6P2Rw/MtX/GGo2+ViSZXPV2Scgy78FJ/LnTgG
th1mp2Uf1tfO3t3aZ70M2+iOeddRXwmr2lYn92K4do5OyYXnz87eDhvuh7c1oUWUYbMLDoiuMEIw
DkMotvTDoWF+lWF9yjbL05N12eAtAXaxicPhJ7EiP10rP4S9LJ6G10W4xyb/onc43oZQWs6/rxUU
SRhrhMW2+NlaWcOe/jJS/usC9X4YKTMKpYawuZDIYbbLZRFmoTrWl8mxOTg/ybYS4Ar/+lmcu/RA
FslwP6bZdHjJYM+/fkF8Lr6gVgubB6DQLRaoVQhUvB1+MjG3fpj9/75M/vMTf/x2Ah/VXtR8uz4c
Q7hCfBDlSaivlmN/jI6+pTduiAEEzwVAxEZtDW4rzqXOIX3wfrYX/OyX+SF3C15JJArN189O7qG4
Dfb5xXRcHxO4aNaGId9PdwLrJ1fcs/76bHqzwgyk5fsnl8sevvlxXMR+OTfH9hIi4zHeD1ukCOU+
3XshPa7utuqgz9HO3f22Sfx/jYxZHrDRn/bCFXv7CzJ2n9Z/O6i36tvn377Vf7sG2Pr8M0z2x+v/
gMls+1dfAJQFFqIJm2h3btUfMJnt/+r4YoWQLP7DCfJPjIyXMBEketBl4ALAugY1/RMjc38NfItT
cUW3TLweA+v/BiP78ciAqCUwDCNCybb5LNv/YRswMO/yrbH8jhaGmfhtB+lmw5R/3/XsdkDVP3kw
7d8i8/607/CBYII+382x1rimHwO05pLGxDXh93ewhcxdGvOL7Yyl8anIEdyebT0uN3kKHI5SCjUb
4o7+WKjaUJgYOvgHr+yOo71UzldHeu3/ZO7clttEtjD8KnkBKE7N4WaqRrIj27E8duyxM7mhNLbD
SQIECAFvM7Wv526/QV5sfwjZEbKdyQyzq8RNqhKlgaZ79Tr8/7+mcU4i8CQqi+bYU30JhYjQws9s
rOpOiiUVSFhcvy+j2vrVFmEEbQEK0cOC+PUuBxudjBFvRCQJz6mCZkKMthqZNEkMj6rMhoBdxm2N
fJkppXpk0RdDAA6OSppdoGqngfduFu9DxKfpj4Ez/BsJ8XJ1CgLK/JSiV4eYAMCIo9rN1OMG4jwo
8dRK7/QEDIVE2vS3VaWgO9hmCtcZhZlbVfFcjQ+Reshk1YZ/lS/NwhxBDohB29YKetaBa53mErUJ
sC55iRHhQX6htYfyQXdwMDMp8eisi27KqJEMJLrgrsybMe4bItp4n3hcRDb+tEAJqcZZTUDquGlk
nkTr1W3i+XBuKo0MlERUfCFpMRpWmg2/Y4S4tk3tqvSVXzMHHubSIfv23o1bzaFG0ktSsZ59RGcd
d5ooduZ9MGM0HXNpGX/y60i6UhcL875Zwh48lXQluKCLGM+YKwXyGW1V7aKELhSMmnXNwaB5zUUg
wB8tY5pOBKI5jyAngLHO0vjGdNziZpkntJufh2UIyhMUFaQOUk4jS4n0sZ5F5TRsdOOiMsFzjZC3
hLxqQ584XmZ1fUNhWLtf2VpwpXpGdVQmIrvV6Ic1QXGouea+UIQ1d6HntG2IKtD/lBLxjJsA9qRu
ED98VA0CX1Ndx3CJpbkhJnXR6hVmQb2kxVTFVBa0+gTGLEiBfZAKL73NRWagIIiiFPzGzC3vwjCP
HpsqDJURTVZoBEPyIp/64cr44jRmmR4nCDifWwGtbIx4eWf4RjgxYAVPaZVDHjWhpvtBKNYt3QnR
UkkSAQ6LdMmp71XQrtRkjboYaDCguOXUY0+5F8uMgh9s8PBmgWynceRRCJsiPI+SxppsThZQMgID
RB3ieCkC8ZiGtOjQYaqR9LFsNHjAfEaOUiP6ixYh/weCTmMGBYI6Na0Es2PiqyC+ChBsIDfezIuJ
qpb+/ToGzgFjuAFhtQhda1ZRjbyEz5R+Jq1DojT3aic6yey5uChCaXHpGJV2wxJIcbX0pf8pylbZ
ZSi09Z25Bls0WklFfBOlwrhuyjxBv2utnFOjpw1J5RX1mZPadCSqGshYY6OJzdMFVdbfFm7ZILOj
CpTi1wZrc2xpKOUfVVKVTeCepfG4qewEzwT1UJefkOprWz4l05DEzAkyIYsPioLOb+Pn1VSsLSTT
JCNdHyO5PZ+lbisRm0UNqpJJ4dx5gY2k18pNlHGmVsisqj6qJqvUzy8BQEADmcfeJItDMgeeqhHj
hcYHQ6LthDY3m5YeruefgW61+WPV/TSX6vVZSdLuJPckls8iXx0XhgfNNSLwKOEep94ZknM1GJl6
mZ43UqKepN68eZC8xBmv13H2qTKz5FdPb3WUkf8B0Q9t6YsDlykZaYoQiFeuqwtUH2lqbpFFu0gh
2qQwNTJpYhQuqivo+pMvi6qHVR2IM8STzZs4MVs4rJq4RxwuuBGeoV0mprU8sVD4OFpSTTz3g7q5
0uOmze9bcJRIjV4nfGZg0+HqoqA0OZJEId0v16o0WcQStFOYqHOImsHl0takI1dfzq9t7PN91kjL
j4kD7IBkTwO/z0KUpwbmScKYXrMhnezXQAN/oX5L8B4mtn7tFZGPAJ2anAsYQafZfF2f8c7aQ+H4
+rFp+MiuFm5JGB+ZaLKskW2dLJocnTEvywiomzzA8iKxeTa33OX7iKj6TvVrJKp8t/nFSCPveuEs
WgngIgWlJBl2FIwS1bEutbUIfk+jFsnNDfRTjl7ahlKKrUeLXHNPcpN2PbG7LBGBtZsToBjOycIE
Az7GWsERctNEOrHJI49DyQBBt0pj6RSo7hwViQXdtTLXaXsj5KlzS+6aWNyE0II6GP2Xi1Ed2nU9
qQGNnNcNCpN2SPUqR69jPdYDZ4VXrK9aveuqXtGn116f6Vntg+2nZwM0rnl0Vc0jXYzhKcR0WeFQ
bIXn9PoLZQr3UwOEaSoKEUNraBqERhRYLB9zZ12eou6kjOOwWtw1c7qBjDIdQzYuqhgihRvYgXMU
0IYDPl1JohVoe0xrEYT9pqJ0V4T6JGmOikJkYoL6RAC6Ug1KopN1jlaeL9kG8OZEaXMGerD8suPA
vYLk2eu3aXLG0uNXESqyFA6swz0XPfZFYNNv8LPPwTVH9NJuEDqTxq4THKnO7ffv9QI1pIG8Ug2H
XqQg3V70np9LISnx3PxMUyLMon5V65OlYr1HcZ8CNvzgHElOy67+Isp8kZDQQWOZXPC3TQtAVD8i
KP1wQbHd/oLaDPp5zkhUn8N42x31b7n70+A+S/LkS9FHvfXRc/83uNwOsu4FXq6D7G3RdBvU2E3y
z370hEprQ4OXA/UAePfJKi5aOB+tE+PdMEEnJuuh7zYDbbB/3xtgjgZTsXoAoNfC5fTNpTAUfRLQ
n+3+Qegy7YO5LPi57dXdamduXj70S7zhP/tN79nfRB8S9LR77Efef2+MnffXdFlAhqDlr929JiPu
ToNhyiCKbJNoo7tIFnHHA5qGFoRJxDVoGhRZ0U2CxZ2L99ydB6HKimFrDk7Q8zwd3jzsh9xvbIc3
l4Mmt2jP1nx/+9q7s2AqMtEmoa6qHugscP44HEyDVoOkKTLiOgbYkO4tlb1NIQzZpPW7Shh+sNOA
1Ro6DargNYEAOyYZ5N1lIMAmU+CgXfS3ZXJYm4H8UYskHrgMNNmhlZqikF/qrv40GLrM3Fg6aijd
RVrqsKbB0Q1FtInbgRMhZEMHCciGeH0iHBl4OABpAbZ2cx3aRKiKYfygr/CmcWzNAjGYZSn6dt3v
nREtml/BDbbNzg4f0CGpCU0ZvB8sWWUVoAeov24WdUPGLd7wEQ52P+C6W9027Ygpz97nS6fx7YWg
y1Cl2kWw9QX2z4dNUtqG1S8OzmlUWZ6ENcPsgYpTSCLeUsQ333j3fDCwB8LmcLRJ0bVXt/QOaD8A
Ox5sDjgewVPiCRls997rWzLIG0so9iH7isPf35HhouI2q1s3ac9L4ngkPjf5zdZeHNzxqAnwv4M3
A2ejo7MRnryA/WmwZYOO8m2BqtsM5DIOy0ugqjbYJKr4SlTUFEXn9XY3Q2sLcaB0NsShvj7FwcGb
QbNkmpLZbAb+2Fz9aTCYBth4hCeHuhmI6AZ7CI4MoY8l8JQzaUfsLQZMpg54QSGS3lwHdzBogiTm
UJNgy5h+IBo4zN21ZxJwlKADmTo/6qahu+MBnY8qVfGhs0B0pGntd97mCvYzbCQTODpMjYRsN0sH
5yzpFMOHO0sKwRF87F0DuLsnsAw6VkHgKz0vlgM7HwBzDJ4Gvc2xOYKkZd8kkFjT2Co6/3igqwDg
mwaQeuh2sGXLhI79ZtBg4i4BH2EZbJ1qjMZhrQPTGGwTcBmh0gG6sbqPrWD5djeDiesMKAfNsa1P
2U37AVnGLTJpWAAl5Jahr8F47+x/m7LcnQZdsCkU4EskGzbXwa0FTSFRPHRLaDJZ1jaltF0M+3G0
YWAaybiQlO7m6eDOScyW6L7NgHRCK9nA126LpnvLwJL56zbhcnB+0mvSF3+32iAJmddWAS08LQBW
1O42MKhHoP1k2Ki4d9ePm8QfMBnPtcyxH8wfNlXM4DHfUQ75yx881TBfDrAt4W1UQr6hCze/a0VF
upEfn0VGfuolmzbltZ1/fCq37f737fu9vPOrz/T0lyfBYzbL7mmEs7n19ik7sZKf77PH3eLqxtx/
e4oXOijPJvC7g85R257lu+N2gcbggRezJon3Rt54rUNHHs38YLb7wF18PHTY948PzP383WtCMl06
augdjvP0659ZUCTvrmdxkey+wjb/PfQOkyT4+kf/Y3b5xKEDT2dggf2v/+k99PaMGT42MzIBT5En
Ldb4ejXfnZltwfBfvEl/9E0dbujol7Ps6x+9cbvM1b8w7uzrn7/vrfZNqWDw0I9ZPFv8jsJt/7k3
4fXQwVv0OMjxs1n8CFuxd4Ou8Pdv3OAH4OnP9vufGcc+CH5/YXZR19A3aU3B7N0YkE0WxP0P3eW9
Bt+AXfvucraa979DB04ZPPgjHMm0dyxtXa6hI98k98xMEPes2TbgHzr2z4tZ2t+vW5DK0IGnfML8
3YRzJOg/NxgYfKehw78tVzZ0oSc88aK3+toZoW4y9JE/JvHD1//G/QP7OWIfOjp2dxb3v+RzSX3o
2OPHfaNOFaGrTn5/6Nc8v2dE1kt/8AmU9tp/6/u67S/u5zzWT/8DAAD//w==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microsoft.com/office/2014/relationships/chartEx" Target="../charts/chartEx3.xml"/></Relationships>
</file>

<file path=xl/drawings/_rels/drawing15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_rels/drawing16.xml.rels><?xml version="1.0" encoding="UTF-8" standalone="yes"?>
<Relationships xmlns="http://schemas.openxmlformats.org/package/2006/relationships"><Relationship Id="rId2" Type="http://schemas.microsoft.com/office/2014/relationships/chartEx" Target="../charts/chartEx5.xml"/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microsoft.com/office/2014/relationships/chartEx" Target="../charts/chartEx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22</xdr:col>
      <xdr:colOff>15243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82E8618-612D-4E64-8EEC-A10A7F7A4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</xdr:row>
      <xdr:rowOff>0</xdr:rowOff>
    </xdr:from>
    <xdr:to>
      <xdr:col>7</xdr:col>
      <xdr:colOff>22860</xdr:colOff>
      <xdr:row>61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C92F3D-56DE-4883-8344-1124CB02B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22</xdr:col>
      <xdr:colOff>318249</xdr:colOff>
      <xdr:row>27</xdr:row>
      <xdr:rowOff>30480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6841CD-03EF-4E86-A0A0-8B25CA20A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20</xdr:col>
      <xdr:colOff>0</xdr:colOff>
      <xdr:row>37</xdr:row>
      <xdr:rowOff>190500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060C234-7378-47AA-80EF-B0B621542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42</xdr:row>
      <xdr:rowOff>0</xdr:rowOff>
    </xdr:from>
    <xdr:to>
      <xdr:col>7</xdr:col>
      <xdr:colOff>563880</xdr:colOff>
      <xdr:row>62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20E889-4DE9-4430-8FCC-38EB4C9D3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0</xdr:rowOff>
    </xdr:from>
    <xdr:to>
      <xdr:col>13</xdr:col>
      <xdr:colOff>601980</xdr:colOff>
      <xdr:row>51</xdr:row>
      <xdr:rowOff>175260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8475D10-D446-4945-A0AD-2E2212E51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14</xdr:col>
      <xdr:colOff>0</xdr:colOff>
      <xdr:row>71</xdr:row>
      <xdr:rowOff>175260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800028F-E1BE-4623-96FE-221A4C3C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3</xdr:row>
      <xdr:rowOff>0</xdr:rowOff>
    </xdr:from>
    <xdr:to>
      <xdr:col>20</xdr:col>
      <xdr:colOff>0</xdr:colOff>
      <xdr:row>23</xdr:row>
      <xdr:rowOff>15240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3" name="Gráfico 12">
              <a:extLst>
                <a:ext uri="{FF2B5EF4-FFF2-40B4-BE49-F238E27FC236}">
                  <a16:creationId xmlns:a16="http://schemas.microsoft.com/office/drawing/2014/main" id="{B3F4698A-06BC-405A-9634-15C5614982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55380" y="426720"/>
              <a:ext cx="5486400" cy="4160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3</xdr:row>
      <xdr:rowOff>0</xdr:rowOff>
    </xdr:from>
    <xdr:to>
      <xdr:col>30</xdr:col>
      <xdr:colOff>7620</xdr:colOff>
      <xdr:row>22</xdr:row>
      <xdr:rowOff>190500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8" name="Gráfico 17">
              <a:extLst>
                <a:ext uri="{FF2B5EF4-FFF2-40B4-BE49-F238E27FC236}">
                  <a16:creationId xmlns:a16="http://schemas.microsoft.com/office/drawing/2014/main" id="{9DCF722C-E5BB-4C5D-AFA6-7A22860C18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51380" y="426720"/>
              <a:ext cx="5494020" cy="41376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0.89287</cdr:x>
      <cdr:y>0.16937</cdr:y>
    </cdr:from>
    <cdr:to>
      <cdr:x>0.9579</cdr:x>
      <cdr:y>0.2993</cdr:y>
    </cdr:to>
    <cdr:sp macro="" textlink="">
      <cdr:nvSpPr>
        <cdr:cNvPr id="2" name="Texto Explicativo: Linha 1">
          <a:extLst xmlns:a="http://schemas.openxmlformats.org/drawingml/2006/main">
            <a:ext uri="{FF2B5EF4-FFF2-40B4-BE49-F238E27FC236}">
              <a16:creationId xmlns:a16="http://schemas.microsoft.com/office/drawing/2014/main" id="{72997898-D92B-7063-8433-DBE6FF0D695D}"/>
            </a:ext>
          </a:extLst>
        </cdr:cNvPr>
        <cdr:cNvSpPr/>
      </cdr:nvSpPr>
      <cdr:spPr>
        <a:xfrm xmlns:a="http://schemas.openxmlformats.org/drawingml/2006/main">
          <a:off x="9212169" y="556257"/>
          <a:ext cx="670946" cy="426719"/>
        </a:xfrm>
        <a:prstGeom xmlns:a="http://schemas.openxmlformats.org/drawingml/2006/main" prst="borderCallout1">
          <a:avLst>
            <a:gd name="adj1" fmla="val 50750"/>
            <a:gd name="adj2" fmla="val -1811"/>
            <a:gd name="adj3" fmla="val 134500"/>
            <a:gd name="adj4" fmla="val -47029"/>
          </a:avLst>
        </a:prstGeom>
        <a:solidFill xmlns:a="http://schemas.openxmlformats.org/drawingml/2006/main">
          <a:schemeClr val="accent4">
            <a:lumMod val="20000"/>
            <a:lumOff val="8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pt-BR" sz="10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000">
              <a:solidFill>
                <a:sysClr val="windowText" lastClr="000000"/>
              </a:solidFill>
            </a:rPr>
            <a:t>94,57%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0.34349</cdr:x>
      <cdr:y>0.44084</cdr:y>
    </cdr:from>
    <cdr:to>
      <cdr:x>0.40369</cdr:x>
      <cdr:y>0.56845</cdr:y>
    </cdr:to>
    <cdr:sp macro="" textlink="">
      <cdr:nvSpPr>
        <cdr:cNvPr id="2" name="Texto Explicativo: Linha 1">
          <a:extLst xmlns:a="http://schemas.openxmlformats.org/drawingml/2006/main">
            <a:ext uri="{FF2B5EF4-FFF2-40B4-BE49-F238E27FC236}">
              <a16:creationId xmlns:a16="http://schemas.microsoft.com/office/drawing/2014/main" id="{72997898-D92B-7063-8433-DBE6FF0D695D}"/>
            </a:ext>
          </a:extLst>
        </cdr:cNvPr>
        <cdr:cNvSpPr/>
      </cdr:nvSpPr>
      <cdr:spPr>
        <a:xfrm xmlns:a="http://schemas.openxmlformats.org/drawingml/2006/main">
          <a:off x="3546585" y="1447802"/>
          <a:ext cx="621571" cy="419099"/>
        </a:xfrm>
        <a:prstGeom xmlns:a="http://schemas.openxmlformats.org/drawingml/2006/main" prst="borderCallout1">
          <a:avLst>
            <a:gd name="adj1" fmla="val 50750"/>
            <a:gd name="adj2" fmla="val -1811"/>
            <a:gd name="adj3" fmla="val 134500"/>
            <a:gd name="adj4" fmla="val -47029"/>
          </a:avLst>
        </a:prstGeom>
        <a:solidFill xmlns:a="http://schemas.openxmlformats.org/drawingml/2006/main">
          <a:schemeClr val="accent4">
            <a:lumMod val="20000"/>
            <a:lumOff val="8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pt-BR" sz="10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000">
              <a:solidFill>
                <a:sysClr val="windowText" lastClr="000000"/>
              </a:solidFill>
            </a:rPr>
            <a:t>2,75%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18</xdr:col>
      <xdr:colOff>594360</xdr:colOff>
      <xdr:row>24</xdr:row>
      <xdr:rowOff>106680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859DF568-1426-41E4-A5D6-9129BBAA07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61360" y="198120"/>
              <a:ext cx="6690360" cy="48463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4</xdr:row>
      <xdr:rowOff>0</xdr:rowOff>
    </xdr:from>
    <xdr:to>
      <xdr:col>33</xdr:col>
      <xdr:colOff>556260</xdr:colOff>
      <xdr:row>32</xdr:row>
      <xdr:rowOff>7620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E53205-C7EE-4C18-B0AB-651935069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396240</xdr:colOff>
      <xdr:row>33</xdr:row>
      <xdr:rowOff>160020</xdr:rowOff>
    </xdr:from>
    <xdr:to>
      <xdr:col>25</xdr:col>
      <xdr:colOff>350520</xdr:colOff>
      <xdr:row>56</xdr:row>
      <xdr:rowOff>38100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98C39DF3-811B-A8BA-D052-AC1ADA6E74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05300" y="6728460"/>
              <a:ext cx="6042660" cy="4023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0.54566</cdr:x>
      <cdr:y>0.24771</cdr:y>
    </cdr:from>
    <cdr:to>
      <cdr:x>0.63069</cdr:x>
      <cdr:y>0.32697</cdr:y>
    </cdr:to>
    <cdr:sp macro="" textlink="">
      <cdr:nvSpPr>
        <cdr:cNvPr id="2" name="Texto Explicativo: Linha Dobrada 1">
          <a:extLst xmlns:a="http://schemas.openxmlformats.org/drawingml/2006/main">
            <a:ext uri="{FF2B5EF4-FFF2-40B4-BE49-F238E27FC236}">
              <a16:creationId xmlns:a16="http://schemas.microsoft.com/office/drawing/2014/main" id="{1FD007BB-8534-3F39-C553-B9169204E7A0}"/>
            </a:ext>
          </a:extLst>
        </cdr:cNvPr>
        <cdr:cNvSpPr/>
      </cdr:nvSpPr>
      <cdr:spPr>
        <a:xfrm xmlns:a="http://schemas.openxmlformats.org/drawingml/2006/main">
          <a:off x="4295126" y="1421338"/>
          <a:ext cx="669310" cy="454783"/>
        </a:xfrm>
        <a:prstGeom xmlns:a="http://schemas.openxmlformats.org/drawingml/2006/main" prst="borderCallout2">
          <a:avLst>
            <a:gd name="adj1" fmla="val 39158"/>
            <a:gd name="adj2" fmla="val -97"/>
            <a:gd name="adj3" fmla="val 43241"/>
            <a:gd name="adj4" fmla="val -196"/>
            <a:gd name="adj5" fmla="val 112500"/>
            <a:gd name="adj6" fmla="val -46667"/>
          </a:avLst>
        </a:prstGeom>
        <a:solidFill xmlns:a="http://schemas.openxmlformats.org/drawingml/2006/main">
          <a:schemeClr val="accent4">
            <a:lumMod val="40000"/>
            <a:lumOff val="60000"/>
          </a:schemeClr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2,59%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47</xdr:col>
      <xdr:colOff>441960</xdr:colOff>
      <xdr:row>21</xdr:row>
      <xdr:rowOff>87630</xdr:rowOff>
    </xdr:from>
    <xdr:to>
      <xdr:col>63</xdr:col>
      <xdr:colOff>320040</xdr:colOff>
      <xdr:row>54</xdr:row>
      <xdr:rowOff>57150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235DECAD-36EE-4A43-94A9-3C366EAE13D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absoluteAnchor>
    <xdr:pos x="5615940" y="411480"/>
    <xdr:ext cx="10416540" cy="6004560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C5C58DB-46AA-466E-9BBC-F3628748023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0.03668</cdr:x>
      <cdr:y>0.83139</cdr:y>
    </cdr:from>
    <cdr:to>
      <cdr:x>0.64879</cdr:x>
      <cdr:y>0.91401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346374" y="4927012"/>
          <a:ext cx="5896843" cy="5281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/>
          <a:r>
            <a:rPr lang="pt-BR" sz="1400" b="0" i="0" baseline="0">
              <a:effectLst/>
              <a:latin typeface="+mn-lt"/>
              <a:ea typeface="+mn-ea"/>
              <a:cs typeface="+mn-cs"/>
            </a:rPr>
            <a:t>2010 - Proporção em relação a pop coletada total</a:t>
          </a:r>
          <a:endParaRPr lang="pt-BR" sz="1400">
            <a:effectLst/>
          </a:endParaRPr>
        </a:p>
        <a:p xmlns:a="http://schemas.openxmlformats.org/drawingml/2006/main">
          <a:pPr rtl="0"/>
          <a:r>
            <a:rPr lang="pt-BR" sz="1400" b="0" i="0" baseline="0">
              <a:effectLst/>
              <a:latin typeface="+mn-lt"/>
              <a:ea typeface="+mn-ea"/>
              <a:cs typeface="+mn-cs"/>
            </a:rPr>
            <a:t>2022 -  proporção em relação a população estimada</a:t>
          </a:r>
          <a:endParaRPr lang="pt-BR" sz="1400">
            <a:effectLst/>
          </a:endParaRPr>
        </a:p>
        <a:p xmlns:a="http://schemas.openxmlformats.org/drawingml/2006/main">
          <a:endParaRPr lang="pt-BR" sz="14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16</xdr:col>
      <xdr:colOff>601980</xdr:colOff>
      <xdr:row>26</xdr:row>
      <xdr:rowOff>68580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158C68F6-2186-44FC-B0CB-C67093A17D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11240" y="655320"/>
              <a:ext cx="6088380" cy="4427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7</xdr:col>
      <xdr:colOff>0</xdr:colOff>
      <xdr:row>29</xdr:row>
      <xdr:rowOff>0</xdr:rowOff>
    </xdr:from>
    <xdr:to>
      <xdr:col>17</xdr:col>
      <xdr:colOff>141818</xdr:colOff>
      <xdr:row>61</xdr:row>
      <xdr:rowOff>10473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4207E7-3048-44CB-B948-E314E844A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542107</xdr:colOff>
      <xdr:row>38</xdr:row>
      <xdr:rowOff>136073</xdr:rowOff>
    </xdr:from>
    <xdr:to>
      <xdr:col>16</xdr:col>
      <xdr:colOff>441960</xdr:colOff>
      <xdr:row>38</xdr:row>
      <xdr:rowOff>137160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5CF724D0-6E96-41F5-9AF0-3D1CA8AF83BD}"/>
            </a:ext>
          </a:extLst>
        </xdr:cNvPr>
        <xdr:cNvCxnSpPr/>
      </xdr:nvCxnSpPr>
      <xdr:spPr>
        <a:xfrm>
          <a:off x="7262947" y="7451273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548640</xdr:colOff>
      <xdr:row>48</xdr:row>
      <xdr:rowOff>76200</xdr:rowOff>
    </xdr:from>
    <xdr:to>
      <xdr:col>16</xdr:col>
      <xdr:colOff>448493</xdr:colOff>
      <xdr:row>48</xdr:row>
      <xdr:rowOff>77287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6B4540F-626A-4DE4-A823-AADF88794F8F}"/>
            </a:ext>
          </a:extLst>
        </xdr:cNvPr>
        <xdr:cNvCxnSpPr/>
      </xdr:nvCxnSpPr>
      <xdr:spPr>
        <a:xfrm>
          <a:off x="7269480" y="9220200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525780</xdr:colOff>
      <xdr:row>52</xdr:row>
      <xdr:rowOff>129540</xdr:rowOff>
    </xdr:from>
    <xdr:to>
      <xdr:col>16</xdr:col>
      <xdr:colOff>425633</xdr:colOff>
      <xdr:row>52</xdr:row>
      <xdr:rowOff>130627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5FCA8677-0CA5-47E7-A4FE-B4A086977A8D}"/>
            </a:ext>
          </a:extLst>
        </xdr:cNvPr>
        <xdr:cNvCxnSpPr/>
      </xdr:nvCxnSpPr>
      <xdr:spPr>
        <a:xfrm>
          <a:off x="7246620" y="10005060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525780</xdr:colOff>
      <xdr:row>55</xdr:row>
      <xdr:rowOff>175260</xdr:rowOff>
    </xdr:from>
    <xdr:to>
      <xdr:col>16</xdr:col>
      <xdr:colOff>425633</xdr:colOff>
      <xdr:row>55</xdr:row>
      <xdr:rowOff>176347</xdr:rowOff>
    </xdr:to>
    <xdr:cxnSp macro="">
      <xdr:nvCxnSpPr>
        <xdr:cNvPr id="8" name="Conector reto 7">
          <a:extLst>
            <a:ext uri="{FF2B5EF4-FFF2-40B4-BE49-F238E27FC236}">
              <a16:creationId xmlns:a16="http://schemas.microsoft.com/office/drawing/2014/main" id="{D4490862-F1BA-44DD-AB09-C5BFED5F676F}"/>
            </a:ext>
          </a:extLst>
        </xdr:cNvPr>
        <xdr:cNvCxnSpPr/>
      </xdr:nvCxnSpPr>
      <xdr:spPr>
        <a:xfrm>
          <a:off x="7246620" y="10599420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0.03104</cdr:x>
      <cdr:y>0.8477</cdr:y>
    </cdr:from>
    <cdr:to>
      <cdr:x>0.45355</cdr:x>
      <cdr:y>0.96571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323329" y="5090039"/>
          <a:ext cx="4401071" cy="7085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>
            <a:lnSpc>
              <a:spcPts val="1600"/>
            </a:lnSpc>
          </a:pPr>
          <a:r>
            <a:rPr lang="pt-BR" sz="1400" b="0" i="0" baseline="0">
              <a:effectLst/>
              <a:latin typeface="+mn-lt"/>
              <a:ea typeface="+mn-ea"/>
              <a:cs typeface="+mn-cs"/>
            </a:rPr>
            <a:t>2010 - Proporção em relação a pop coletada total</a:t>
          </a:r>
          <a:endParaRPr lang="pt-BR" sz="1400">
            <a:effectLst/>
          </a:endParaRPr>
        </a:p>
        <a:p xmlns:a="http://schemas.openxmlformats.org/drawingml/2006/main">
          <a:pPr rtl="0">
            <a:lnSpc>
              <a:spcPts val="1600"/>
            </a:lnSpc>
          </a:pPr>
          <a:r>
            <a:rPr lang="pt-BR" sz="1400" b="0" i="0" baseline="0">
              <a:effectLst/>
              <a:latin typeface="+mn-lt"/>
              <a:ea typeface="+mn-ea"/>
              <a:cs typeface="+mn-cs"/>
            </a:rPr>
            <a:t>2022 - Proporção em relação a população estimada</a:t>
          </a:r>
          <a:endParaRPr lang="pt-BR" sz="1400">
            <a:effectLst/>
          </a:endParaRPr>
        </a:p>
        <a:p xmlns:a="http://schemas.openxmlformats.org/drawingml/2006/main">
          <a:pPr>
            <a:lnSpc>
              <a:spcPts val="1400"/>
            </a:lnSpc>
          </a:pPr>
          <a:endParaRPr lang="pt-BR" sz="14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1127760</xdr:colOff>
      <xdr:row>10</xdr:row>
      <xdr:rowOff>7620</xdr:rowOff>
    </xdr:from>
    <xdr:to>
      <xdr:col>9</xdr:col>
      <xdr:colOff>0</xdr:colOff>
      <xdr:row>28</xdr:row>
      <xdr:rowOff>167640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512567F-43E0-6404-B7FC-43D2F56386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0.75453</cdr:x>
      <cdr:y>0.62475</cdr:y>
    </cdr:from>
    <cdr:to>
      <cdr:x>0.86183</cdr:x>
      <cdr:y>0.70112</cdr:y>
    </cdr:to>
    <cdr:sp macro="" textlink="">
      <cdr:nvSpPr>
        <cdr:cNvPr id="2" name="Texto Explicativo: Linha Dobrada 1">
          <a:extLst xmlns:a="http://schemas.openxmlformats.org/drawingml/2006/main">
            <a:ext uri="{FF2B5EF4-FFF2-40B4-BE49-F238E27FC236}">
              <a16:creationId xmlns:a16="http://schemas.microsoft.com/office/drawing/2014/main" id="{FD6F42F9-ECF4-4818-A33B-298D1C92F151}"/>
            </a:ext>
          </a:extLst>
        </cdr:cNvPr>
        <cdr:cNvSpPr/>
      </cdr:nvSpPr>
      <cdr:spPr>
        <a:xfrm xmlns:a="http://schemas.openxmlformats.org/drawingml/2006/main">
          <a:off x="4706594" y="3700741"/>
          <a:ext cx="669318" cy="452385"/>
        </a:xfrm>
        <a:prstGeom xmlns:a="http://schemas.openxmlformats.org/drawingml/2006/main" prst="borderCallout2">
          <a:avLst>
            <a:gd name="adj1" fmla="val 39158"/>
            <a:gd name="adj2" fmla="val -97"/>
            <a:gd name="adj3" fmla="val 43241"/>
            <a:gd name="adj4" fmla="val -196"/>
            <a:gd name="adj5" fmla="val 112500"/>
            <a:gd name="adj6" fmla="val -46667"/>
          </a:avLst>
        </a:prstGeom>
        <a:solidFill xmlns:a="http://schemas.openxmlformats.org/drawingml/2006/main">
          <a:schemeClr val="accent4">
            <a:lumMod val="40000"/>
            <a:lumOff val="60000"/>
          </a:schemeClr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78,73%</a:t>
          </a:r>
        </a:p>
      </cdr:txBody>
    </cdr:sp>
  </cdr:relSizeAnchor>
  <cdr:relSizeAnchor xmlns:cdr="http://schemas.openxmlformats.org/drawingml/2006/chartDrawing">
    <cdr:from>
      <cdr:x>1</cdr:x>
      <cdr:y>0.18495</cdr:y>
    </cdr:from>
    <cdr:to>
      <cdr:x>1</cdr:x>
      <cdr:y>0.76346</cdr:y>
    </cdr:to>
    <cdr:cxnSp macro="">
      <cdr:nvCxnSpPr>
        <cdr:cNvPr id="3" name="Conector reto 2">
          <a:extLst xmlns:a="http://schemas.openxmlformats.org/drawingml/2006/main">
            <a:ext uri="{FF2B5EF4-FFF2-40B4-BE49-F238E27FC236}">
              <a16:creationId xmlns:a16="http://schemas.microsoft.com/office/drawing/2014/main" id="{F72612EF-C588-0884-F4BD-15422D3DFBFE}"/>
            </a:ext>
          </a:extLst>
        </cdr:cNvPr>
        <cdr:cNvCxnSpPr/>
      </cdr:nvCxnSpPr>
      <cdr:spPr>
        <a:xfrm xmlns:a="http://schemas.openxmlformats.org/drawingml/2006/main" flipV="1">
          <a:off x="8461488" y="1095587"/>
          <a:ext cx="0" cy="3426826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21</xdr:col>
      <xdr:colOff>318249</xdr:colOff>
      <xdr:row>26</xdr:row>
      <xdr:rowOff>8965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E09DEEE-7217-4683-A11C-8E9D2D2F3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45720</xdr:colOff>
      <xdr:row>4</xdr:row>
      <xdr:rowOff>0</xdr:rowOff>
    </xdr:from>
    <xdr:to>
      <xdr:col>11</xdr:col>
      <xdr:colOff>45720</xdr:colOff>
      <xdr:row>21</xdr:row>
      <xdr:rowOff>58786</xdr:rowOff>
    </xdr:to>
    <xdr:cxnSp macro="">
      <xdr:nvCxnSpPr>
        <xdr:cNvPr id="16" name="Conector reto 15">
          <a:extLst>
            <a:ext uri="{FF2B5EF4-FFF2-40B4-BE49-F238E27FC236}">
              <a16:creationId xmlns:a16="http://schemas.microsoft.com/office/drawing/2014/main" id="{F80B626E-60A1-44D8-9688-A98A4C2B73AF}"/>
            </a:ext>
          </a:extLst>
        </xdr:cNvPr>
        <xdr:cNvCxnSpPr/>
      </xdr:nvCxnSpPr>
      <xdr:spPr>
        <a:xfrm flipV="1">
          <a:off x="10408920" y="79248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411480</xdr:colOff>
      <xdr:row>3</xdr:row>
      <xdr:rowOff>190500</xdr:rowOff>
    </xdr:from>
    <xdr:to>
      <xdr:col>15</xdr:col>
      <xdr:colOff>411480</xdr:colOff>
      <xdr:row>21</xdr:row>
      <xdr:rowOff>51166</xdr:rowOff>
    </xdr:to>
    <xdr:cxnSp macro="">
      <xdr:nvCxnSpPr>
        <xdr:cNvPr id="17" name="Conector reto 16">
          <a:extLst>
            <a:ext uri="{FF2B5EF4-FFF2-40B4-BE49-F238E27FC236}">
              <a16:creationId xmlns:a16="http://schemas.microsoft.com/office/drawing/2014/main" id="{9814F159-B659-4348-9AAA-AEE56FE99DBE}"/>
            </a:ext>
          </a:extLst>
        </xdr:cNvPr>
        <xdr:cNvCxnSpPr/>
      </xdr:nvCxnSpPr>
      <xdr:spPr>
        <a:xfrm flipV="1">
          <a:off x="13213080" y="78486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441960</xdr:colOff>
      <xdr:row>4</xdr:row>
      <xdr:rowOff>0</xdr:rowOff>
    </xdr:from>
    <xdr:to>
      <xdr:col>17</xdr:col>
      <xdr:colOff>441960</xdr:colOff>
      <xdr:row>21</xdr:row>
      <xdr:rowOff>58786</xdr:rowOff>
    </xdr:to>
    <xdr:cxnSp macro="">
      <xdr:nvCxnSpPr>
        <xdr:cNvPr id="18" name="Conector reto 17">
          <a:extLst>
            <a:ext uri="{FF2B5EF4-FFF2-40B4-BE49-F238E27FC236}">
              <a16:creationId xmlns:a16="http://schemas.microsoft.com/office/drawing/2014/main" id="{F74A1ACC-4794-440C-A8FA-9F093B68F8F0}"/>
            </a:ext>
          </a:extLst>
        </xdr:cNvPr>
        <xdr:cNvCxnSpPr/>
      </xdr:nvCxnSpPr>
      <xdr:spPr>
        <a:xfrm flipV="1">
          <a:off x="14462760" y="79248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160020</xdr:colOff>
      <xdr:row>3</xdr:row>
      <xdr:rowOff>190500</xdr:rowOff>
    </xdr:from>
    <xdr:to>
      <xdr:col>19</xdr:col>
      <xdr:colOff>160020</xdr:colOff>
      <xdr:row>21</xdr:row>
      <xdr:rowOff>51166</xdr:rowOff>
    </xdr:to>
    <xdr:cxnSp macro="">
      <xdr:nvCxnSpPr>
        <xdr:cNvPr id="19" name="Conector reto 18">
          <a:extLst>
            <a:ext uri="{FF2B5EF4-FFF2-40B4-BE49-F238E27FC236}">
              <a16:creationId xmlns:a16="http://schemas.microsoft.com/office/drawing/2014/main" id="{17320189-A81A-40FC-9914-CDA7B774C323}"/>
            </a:ext>
          </a:extLst>
        </xdr:cNvPr>
        <xdr:cNvCxnSpPr/>
      </xdr:nvCxnSpPr>
      <xdr:spPr>
        <a:xfrm flipV="1">
          <a:off x="15400020" y="78486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0.63136</cdr:x>
      <cdr:y>0.0912</cdr:y>
    </cdr:from>
    <cdr:to>
      <cdr:x>0.71357</cdr:x>
      <cdr:y>0.15507</cdr:y>
    </cdr:to>
    <cdr:sp macro="" textlink="">
      <cdr:nvSpPr>
        <cdr:cNvPr id="2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5589208" y="452546"/>
          <a:ext cx="727777" cy="316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Sudeste</a:t>
          </a:r>
        </a:p>
      </cdr:txBody>
    </cdr:sp>
  </cdr:relSizeAnchor>
  <cdr:relSizeAnchor xmlns:cdr="http://schemas.openxmlformats.org/drawingml/2006/chartDrawing">
    <cdr:from>
      <cdr:x>0.76869</cdr:x>
      <cdr:y>0.09381</cdr:y>
    </cdr:from>
    <cdr:to>
      <cdr:x>0.81904</cdr:x>
      <cdr:y>0.14571</cdr:y>
    </cdr:to>
    <cdr:sp macro="" textlink="">
      <cdr:nvSpPr>
        <cdr:cNvPr id="3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6272334" y="421342"/>
          <a:ext cx="410856" cy="2330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Sul</a:t>
          </a:r>
        </a:p>
      </cdr:txBody>
    </cdr:sp>
  </cdr:relSizeAnchor>
  <cdr:relSizeAnchor xmlns:cdr="http://schemas.openxmlformats.org/drawingml/2006/chartDrawing">
    <cdr:from>
      <cdr:x>0.85859</cdr:x>
      <cdr:y>0.09182</cdr:y>
    </cdr:from>
    <cdr:to>
      <cdr:x>0.97505</cdr:x>
      <cdr:y>0.15059</cdr:y>
    </cdr:to>
    <cdr:sp macro="" textlink="">
      <cdr:nvSpPr>
        <cdr:cNvPr id="4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005898" y="412377"/>
          <a:ext cx="950287" cy="2639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Centro Oeste</a:t>
          </a:r>
        </a:p>
      </cdr:txBody>
    </cdr:sp>
  </cdr:relSizeAnchor>
  <cdr:relSizeAnchor xmlns:cdr="http://schemas.openxmlformats.org/drawingml/2006/chartDrawing">
    <cdr:from>
      <cdr:x>0.12452</cdr:x>
      <cdr:y>0.09009</cdr:y>
    </cdr:from>
    <cdr:to>
      <cdr:x>0.20071</cdr:x>
      <cdr:y>0.15396</cdr:y>
    </cdr:to>
    <cdr:sp macro="" textlink="">
      <cdr:nvSpPr>
        <cdr:cNvPr id="5" name="CaixaDeTexto 14">
          <a:extLst xmlns:a="http://schemas.openxmlformats.org/drawingml/2006/main">
            <a:ext uri="{FF2B5EF4-FFF2-40B4-BE49-F238E27FC236}">
              <a16:creationId xmlns:a16="http://schemas.microsoft.com/office/drawing/2014/main" id="{5A894073-0AE9-E28D-3FD7-06337C2C6935}"/>
            </a:ext>
          </a:extLst>
        </cdr:cNvPr>
        <cdr:cNvSpPr txBox="1"/>
      </cdr:nvSpPr>
      <cdr:spPr>
        <a:xfrm xmlns:a="http://schemas.openxmlformats.org/drawingml/2006/main">
          <a:off x="1102360" y="447040"/>
          <a:ext cx="674445" cy="316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Norte</a:t>
          </a:r>
        </a:p>
      </cdr:txBody>
    </cdr:sp>
  </cdr:relSizeAnchor>
  <cdr:relSizeAnchor xmlns:cdr="http://schemas.openxmlformats.org/drawingml/2006/chartDrawing">
    <cdr:from>
      <cdr:x>0.41288</cdr:x>
      <cdr:y>0.08703</cdr:y>
    </cdr:from>
    <cdr:to>
      <cdr:x>0.49595</cdr:x>
      <cdr:y>0.1509</cdr:y>
    </cdr:to>
    <cdr:sp macro="" textlink="">
      <cdr:nvSpPr>
        <cdr:cNvPr id="6" name="CaixaDeTexto 14">
          <a:extLst xmlns:a="http://schemas.openxmlformats.org/drawingml/2006/main">
            <a:ext uri="{FF2B5EF4-FFF2-40B4-BE49-F238E27FC236}">
              <a16:creationId xmlns:a16="http://schemas.microsoft.com/office/drawing/2014/main" id="{1A2FA02D-B1DD-B9E9-806C-B8ABC44F5659}"/>
            </a:ext>
          </a:extLst>
        </cdr:cNvPr>
        <cdr:cNvSpPr txBox="1"/>
      </cdr:nvSpPr>
      <cdr:spPr>
        <a:xfrm xmlns:a="http://schemas.openxmlformats.org/drawingml/2006/main">
          <a:off x="3655091" y="431817"/>
          <a:ext cx="735389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Nordeste</a:t>
          </a:r>
        </a:p>
      </cdr:txBody>
    </cdr:sp>
  </cdr:relSizeAnchor>
  <cdr:relSizeAnchor xmlns:cdr="http://schemas.openxmlformats.org/drawingml/2006/chartDrawing">
    <cdr:from>
      <cdr:x>0.00574</cdr:x>
      <cdr:y>0.01024</cdr:y>
    </cdr:from>
    <cdr:to>
      <cdr:x>0.1842</cdr:x>
      <cdr:y>0.09521</cdr:y>
    </cdr:to>
    <cdr:sp macro="" textlink="">
      <cdr:nvSpPr>
        <cdr:cNvPr id="7" name="CaixaDeTexto 14">
          <a:extLst xmlns:a="http://schemas.openxmlformats.org/drawingml/2006/main">
            <a:ext uri="{FF2B5EF4-FFF2-40B4-BE49-F238E27FC236}">
              <a16:creationId xmlns:a16="http://schemas.microsoft.com/office/drawing/2014/main" id="{A58CE2D6-8CD5-06B1-2B59-D4207AD9155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579880" cy="4216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População Recenseada: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168.018.345</a:t>
          </a:r>
          <a:endParaRPr lang="pt-BR">
            <a:effectLst/>
          </a:endParaRPr>
        </a:p>
      </cdr:txBody>
    </cdr:sp>
  </cdr:relSizeAnchor>
  <cdr:relSizeAnchor xmlns:cdr="http://schemas.openxmlformats.org/drawingml/2006/chartDrawing">
    <cdr:from>
      <cdr:x>0.84199</cdr:x>
      <cdr:y>0.29894</cdr:y>
    </cdr:from>
    <cdr:to>
      <cdr:x>0.97159</cdr:x>
      <cdr:y>0.35771</cdr:y>
    </cdr:to>
    <cdr:sp macro="" textlink="">
      <cdr:nvSpPr>
        <cdr:cNvPr id="8" name="CaixaDeTexto 14">
          <a:extLst xmlns:a="http://schemas.openxmlformats.org/drawingml/2006/main">
            <a:ext uri="{FF2B5EF4-FFF2-40B4-BE49-F238E27FC236}">
              <a16:creationId xmlns:a16="http://schemas.microsoft.com/office/drawing/2014/main" id="{E9DCA73A-A437-C9E8-B498-56A323B3EC73}"/>
            </a:ext>
          </a:extLst>
        </cdr:cNvPr>
        <cdr:cNvSpPr txBox="1"/>
      </cdr:nvSpPr>
      <cdr:spPr>
        <a:xfrm xmlns:a="http://schemas.openxmlformats.org/drawingml/2006/main">
          <a:off x="7453870" y="1483329"/>
          <a:ext cx="1147303" cy="2916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Brasil 78,76%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22</xdr:col>
      <xdr:colOff>318249</xdr:colOff>
      <xdr:row>26</xdr:row>
      <xdr:rowOff>8965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22E74F-C5B3-49C3-AC50-46189C3FB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45720</xdr:colOff>
      <xdr:row>4</xdr:row>
      <xdr:rowOff>0</xdr:rowOff>
    </xdr:from>
    <xdr:to>
      <xdr:col>12</xdr:col>
      <xdr:colOff>45720</xdr:colOff>
      <xdr:row>21</xdr:row>
      <xdr:rowOff>58786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AFA85C6C-1AC5-410E-B47A-41BF5AE3CEB9}"/>
            </a:ext>
          </a:extLst>
        </xdr:cNvPr>
        <xdr:cNvCxnSpPr/>
      </xdr:nvCxnSpPr>
      <xdr:spPr>
        <a:xfrm flipV="1">
          <a:off x="10408920" y="79248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411480</xdr:colOff>
      <xdr:row>3</xdr:row>
      <xdr:rowOff>190500</xdr:rowOff>
    </xdr:from>
    <xdr:to>
      <xdr:col>16</xdr:col>
      <xdr:colOff>411480</xdr:colOff>
      <xdr:row>21</xdr:row>
      <xdr:rowOff>51166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41DD3769-3CF0-440D-AD9F-21553AE8941A}"/>
            </a:ext>
          </a:extLst>
        </xdr:cNvPr>
        <xdr:cNvCxnSpPr/>
      </xdr:nvCxnSpPr>
      <xdr:spPr>
        <a:xfrm flipV="1">
          <a:off x="13213080" y="78486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441960</xdr:colOff>
      <xdr:row>4</xdr:row>
      <xdr:rowOff>0</xdr:rowOff>
    </xdr:from>
    <xdr:to>
      <xdr:col>18</xdr:col>
      <xdr:colOff>441960</xdr:colOff>
      <xdr:row>21</xdr:row>
      <xdr:rowOff>58786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988F8985-3BB2-4120-949D-78E84B221A9D}"/>
            </a:ext>
          </a:extLst>
        </xdr:cNvPr>
        <xdr:cNvCxnSpPr/>
      </xdr:nvCxnSpPr>
      <xdr:spPr>
        <a:xfrm flipV="1">
          <a:off x="14462760" y="79248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160020</xdr:colOff>
      <xdr:row>3</xdr:row>
      <xdr:rowOff>190500</xdr:rowOff>
    </xdr:from>
    <xdr:to>
      <xdr:col>20</xdr:col>
      <xdr:colOff>160020</xdr:colOff>
      <xdr:row>21</xdr:row>
      <xdr:rowOff>51166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960F5A0A-E27D-4787-8A34-F730FDE6B762}"/>
            </a:ext>
          </a:extLst>
        </xdr:cNvPr>
        <xdr:cNvCxnSpPr/>
      </xdr:nvCxnSpPr>
      <xdr:spPr>
        <a:xfrm flipV="1">
          <a:off x="15400020" y="78486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0.63739</cdr:x>
      <cdr:y>0.10809</cdr:y>
    </cdr:from>
    <cdr:to>
      <cdr:x>0.7196</cdr:x>
      <cdr:y>0.17196</cdr:y>
    </cdr:to>
    <cdr:sp macro="" textlink="">
      <cdr:nvSpPr>
        <cdr:cNvPr id="2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5642548" y="536351"/>
          <a:ext cx="727777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Sudeste</a:t>
          </a:r>
        </a:p>
      </cdr:txBody>
    </cdr:sp>
  </cdr:relSizeAnchor>
  <cdr:relSizeAnchor xmlns:cdr="http://schemas.openxmlformats.org/drawingml/2006/chartDrawing">
    <cdr:from>
      <cdr:x>0.76955</cdr:x>
      <cdr:y>0.10763</cdr:y>
    </cdr:from>
    <cdr:to>
      <cdr:x>0.8199</cdr:x>
      <cdr:y>0.15953</cdr:y>
    </cdr:to>
    <cdr:sp macro="" textlink="">
      <cdr:nvSpPr>
        <cdr:cNvPr id="3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6812563" y="534062"/>
          <a:ext cx="445731" cy="2575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Sul</a:t>
          </a:r>
        </a:p>
      </cdr:txBody>
    </cdr:sp>
  </cdr:relSizeAnchor>
  <cdr:relSizeAnchor xmlns:cdr="http://schemas.openxmlformats.org/drawingml/2006/chartDrawing">
    <cdr:from>
      <cdr:x>0.85859</cdr:x>
      <cdr:y>0.11025</cdr:y>
    </cdr:from>
    <cdr:to>
      <cdr:x>0.97505</cdr:x>
      <cdr:y>0.16902</cdr:y>
    </cdr:to>
    <cdr:sp macro="" textlink="">
      <cdr:nvSpPr>
        <cdr:cNvPr id="4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600796" y="547048"/>
          <a:ext cx="1030979" cy="2916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Centro Oeste</a:t>
          </a:r>
        </a:p>
      </cdr:txBody>
    </cdr:sp>
  </cdr:relSizeAnchor>
  <cdr:relSizeAnchor xmlns:cdr="http://schemas.openxmlformats.org/drawingml/2006/chartDrawing">
    <cdr:from>
      <cdr:x>0.12452</cdr:x>
      <cdr:y>0.11159</cdr:y>
    </cdr:from>
    <cdr:to>
      <cdr:x>0.20071</cdr:x>
      <cdr:y>0.17546</cdr:y>
    </cdr:to>
    <cdr:sp macro="" textlink="">
      <cdr:nvSpPr>
        <cdr:cNvPr id="5" name="CaixaDeTexto 14">
          <a:extLst xmlns:a="http://schemas.openxmlformats.org/drawingml/2006/main">
            <a:ext uri="{FF2B5EF4-FFF2-40B4-BE49-F238E27FC236}">
              <a16:creationId xmlns:a16="http://schemas.microsoft.com/office/drawing/2014/main" id="{5A894073-0AE9-E28D-3FD7-06337C2C6935}"/>
            </a:ext>
          </a:extLst>
        </cdr:cNvPr>
        <cdr:cNvSpPr txBox="1"/>
      </cdr:nvSpPr>
      <cdr:spPr>
        <a:xfrm xmlns:a="http://schemas.openxmlformats.org/drawingml/2006/main">
          <a:off x="1102332" y="553703"/>
          <a:ext cx="674483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Norte</a:t>
          </a:r>
        </a:p>
      </cdr:txBody>
    </cdr:sp>
  </cdr:relSizeAnchor>
  <cdr:relSizeAnchor xmlns:cdr="http://schemas.openxmlformats.org/drawingml/2006/chartDrawing">
    <cdr:from>
      <cdr:x>0.41288</cdr:x>
      <cdr:y>0.10546</cdr:y>
    </cdr:from>
    <cdr:to>
      <cdr:x>0.49595</cdr:x>
      <cdr:y>0.16933</cdr:y>
    </cdr:to>
    <cdr:sp macro="" textlink="">
      <cdr:nvSpPr>
        <cdr:cNvPr id="6" name="CaixaDeTexto 14">
          <a:extLst xmlns:a="http://schemas.openxmlformats.org/drawingml/2006/main">
            <a:ext uri="{FF2B5EF4-FFF2-40B4-BE49-F238E27FC236}">
              <a16:creationId xmlns:a16="http://schemas.microsoft.com/office/drawing/2014/main" id="{1A2FA02D-B1DD-B9E9-806C-B8ABC44F5659}"/>
            </a:ext>
          </a:extLst>
        </cdr:cNvPr>
        <cdr:cNvSpPr txBox="1"/>
      </cdr:nvSpPr>
      <cdr:spPr>
        <a:xfrm xmlns:a="http://schemas.openxmlformats.org/drawingml/2006/main">
          <a:off x="3655082" y="523280"/>
          <a:ext cx="735389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Nordeste</a:t>
          </a:r>
        </a:p>
      </cdr:txBody>
    </cdr:sp>
  </cdr:relSizeAnchor>
  <cdr:relSizeAnchor xmlns:cdr="http://schemas.openxmlformats.org/drawingml/2006/chartDrawing">
    <cdr:from>
      <cdr:x>0.00574</cdr:x>
      <cdr:y>0.01024</cdr:y>
    </cdr:from>
    <cdr:to>
      <cdr:x>0.25737</cdr:x>
      <cdr:y>0.09521</cdr:y>
    </cdr:to>
    <cdr:sp macro="" textlink="">
      <cdr:nvSpPr>
        <cdr:cNvPr id="7" name="CaixaDeTexto 14">
          <a:extLst xmlns:a="http://schemas.openxmlformats.org/drawingml/2006/main">
            <a:ext uri="{FF2B5EF4-FFF2-40B4-BE49-F238E27FC236}">
              <a16:creationId xmlns:a16="http://schemas.microsoft.com/office/drawing/2014/main" id="{A58CE2D6-8CD5-06B1-2B59-D4207AD91558}"/>
            </a:ext>
          </a:extLst>
        </cdr:cNvPr>
        <cdr:cNvSpPr txBox="1"/>
      </cdr:nvSpPr>
      <cdr:spPr>
        <a:xfrm xmlns:a="http://schemas.openxmlformats.org/drawingml/2006/main">
          <a:off x="50814" y="50811"/>
          <a:ext cx="2227566" cy="421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População Recenseada nas Capitais: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34.910.984</a:t>
          </a:r>
          <a:endParaRPr lang="pt-BR">
            <a:effectLst/>
          </a:endParaRPr>
        </a:p>
      </cdr:txBody>
    </cdr:sp>
  </cdr:relSizeAnchor>
  <cdr:relSizeAnchor xmlns:cdr="http://schemas.openxmlformats.org/drawingml/2006/chartDrawing">
    <cdr:from>
      <cdr:x>0.70943</cdr:x>
      <cdr:y>0.28051</cdr:y>
    </cdr:from>
    <cdr:to>
      <cdr:x>0.89089</cdr:x>
      <cdr:y>0.35474</cdr:y>
    </cdr:to>
    <cdr:sp macro="" textlink="">
      <cdr:nvSpPr>
        <cdr:cNvPr id="8" name="CaixaDeTexto 14">
          <a:extLst xmlns:a="http://schemas.openxmlformats.org/drawingml/2006/main">
            <a:ext uri="{FF2B5EF4-FFF2-40B4-BE49-F238E27FC236}">
              <a16:creationId xmlns:a16="http://schemas.microsoft.com/office/drawing/2014/main" id="{E9DCA73A-A437-C9E8-B498-56A323B3EC73}"/>
            </a:ext>
          </a:extLst>
        </cdr:cNvPr>
        <cdr:cNvSpPr txBox="1"/>
      </cdr:nvSpPr>
      <cdr:spPr>
        <a:xfrm xmlns:a="http://schemas.openxmlformats.org/drawingml/2006/main">
          <a:off x="6280362" y="1391890"/>
          <a:ext cx="1606338" cy="368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Capitais 68,57%</a:t>
          </a:r>
        </a:p>
      </cdr:txBody>
    </cdr:sp>
  </cdr:relSizeAnchor>
  <cdr:relSizeAnchor xmlns:cdr="http://schemas.openxmlformats.org/drawingml/2006/chartDrawing">
    <cdr:from>
      <cdr:x>0.83895</cdr:x>
      <cdr:y>0.19913</cdr:y>
    </cdr:from>
    <cdr:to>
      <cdr:x>0.97565</cdr:x>
      <cdr:y>0.27336</cdr:y>
    </cdr:to>
    <cdr:sp macro="" textlink="">
      <cdr:nvSpPr>
        <cdr:cNvPr id="9" name="CaixaDeTexto 14">
          <a:extLst xmlns:a="http://schemas.openxmlformats.org/drawingml/2006/main">
            <a:ext uri="{FF2B5EF4-FFF2-40B4-BE49-F238E27FC236}">
              <a16:creationId xmlns:a16="http://schemas.microsoft.com/office/drawing/2014/main" id="{A0FB1921-FFD4-54A7-3BFD-35DBEE6FC8D8}"/>
            </a:ext>
          </a:extLst>
        </cdr:cNvPr>
        <cdr:cNvSpPr txBox="1"/>
      </cdr:nvSpPr>
      <cdr:spPr>
        <a:xfrm xmlns:a="http://schemas.openxmlformats.org/drawingml/2006/main">
          <a:off x="7426960" y="988060"/>
          <a:ext cx="1210098" cy="368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Brasil 78,76%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22</xdr:col>
      <xdr:colOff>318249</xdr:colOff>
      <xdr:row>26</xdr:row>
      <xdr:rowOff>8965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524DB9-7521-467F-8128-13EF803C7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45720</xdr:colOff>
      <xdr:row>4</xdr:row>
      <xdr:rowOff>175260</xdr:rowOff>
    </xdr:from>
    <xdr:to>
      <xdr:col>12</xdr:col>
      <xdr:colOff>53340</xdr:colOff>
      <xdr:row>21</xdr:row>
      <xdr:rowOff>58786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E942D289-01E4-4695-9D72-BF4E92C23992}"/>
            </a:ext>
          </a:extLst>
        </xdr:cNvPr>
        <xdr:cNvCxnSpPr/>
      </xdr:nvCxnSpPr>
      <xdr:spPr>
        <a:xfrm flipV="1">
          <a:off x="11765280" y="967740"/>
          <a:ext cx="7620" cy="325156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411480</xdr:colOff>
      <xdr:row>4</xdr:row>
      <xdr:rowOff>152400</xdr:rowOff>
    </xdr:from>
    <xdr:to>
      <xdr:col>16</xdr:col>
      <xdr:colOff>419100</xdr:colOff>
      <xdr:row>21</xdr:row>
      <xdr:rowOff>51166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600D1DBD-DF1F-4E9B-A468-7ED1B974CB56}"/>
            </a:ext>
          </a:extLst>
        </xdr:cNvPr>
        <xdr:cNvCxnSpPr/>
      </xdr:nvCxnSpPr>
      <xdr:spPr>
        <a:xfrm flipV="1">
          <a:off x="14569440" y="944880"/>
          <a:ext cx="7620" cy="326680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441960</xdr:colOff>
      <xdr:row>4</xdr:row>
      <xdr:rowOff>167640</xdr:rowOff>
    </xdr:from>
    <xdr:to>
      <xdr:col>18</xdr:col>
      <xdr:colOff>457200</xdr:colOff>
      <xdr:row>21</xdr:row>
      <xdr:rowOff>58786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19D8C54B-D5F4-41EE-AE94-67DAE0CE5415}"/>
            </a:ext>
          </a:extLst>
        </xdr:cNvPr>
        <xdr:cNvCxnSpPr/>
      </xdr:nvCxnSpPr>
      <xdr:spPr>
        <a:xfrm flipV="1">
          <a:off x="15819120" y="960120"/>
          <a:ext cx="15240" cy="325918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160020</xdr:colOff>
      <xdr:row>4</xdr:row>
      <xdr:rowOff>137160</xdr:rowOff>
    </xdr:from>
    <xdr:to>
      <xdr:col>20</xdr:col>
      <xdr:colOff>160020</xdr:colOff>
      <xdr:row>21</xdr:row>
      <xdr:rowOff>51166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D43CFADB-1477-4873-95AA-0A5485484D9B}"/>
            </a:ext>
          </a:extLst>
        </xdr:cNvPr>
        <xdr:cNvCxnSpPr/>
      </xdr:nvCxnSpPr>
      <xdr:spPr>
        <a:xfrm flipV="1">
          <a:off x="16756380" y="929640"/>
          <a:ext cx="0" cy="328204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0.63739</cdr:x>
      <cdr:y>0.1388</cdr:y>
    </cdr:from>
    <cdr:to>
      <cdr:x>0.7196</cdr:x>
      <cdr:y>0.20267</cdr:y>
    </cdr:to>
    <cdr:sp macro="" textlink="">
      <cdr:nvSpPr>
        <cdr:cNvPr id="2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5642590" y="688739"/>
          <a:ext cx="727776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Sudeste</a:t>
          </a:r>
        </a:p>
      </cdr:txBody>
    </cdr:sp>
  </cdr:relSizeAnchor>
  <cdr:relSizeAnchor xmlns:cdr="http://schemas.openxmlformats.org/drawingml/2006/chartDrawing">
    <cdr:from>
      <cdr:x>0.77816</cdr:x>
      <cdr:y>0.13988</cdr:y>
    </cdr:from>
    <cdr:to>
      <cdr:x>0.82851</cdr:x>
      <cdr:y>0.19178</cdr:y>
    </cdr:to>
    <cdr:sp macro="" textlink="">
      <cdr:nvSpPr>
        <cdr:cNvPr id="3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6888756" y="694076"/>
          <a:ext cx="445731" cy="2575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Sul</a:t>
          </a:r>
        </a:p>
      </cdr:txBody>
    </cdr:sp>
  </cdr:relSizeAnchor>
  <cdr:relSizeAnchor xmlns:cdr="http://schemas.openxmlformats.org/drawingml/2006/chartDrawing">
    <cdr:from>
      <cdr:x>0.85945</cdr:x>
      <cdr:y>0.13175</cdr:y>
    </cdr:from>
    <cdr:to>
      <cdr:x>0.97591</cdr:x>
      <cdr:y>0.19052</cdr:y>
    </cdr:to>
    <cdr:sp macro="" textlink="">
      <cdr:nvSpPr>
        <cdr:cNvPr id="4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608416" y="653737"/>
          <a:ext cx="1030979" cy="2916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Centro Oeste</a:t>
          </a:r>
        </a:p>
      </cdr:txBody>
    </cdr:sp>
  </cdr:relSizeAnchor>
  <cdr:relSizeAnchor xmlns:cdr="http://schemas.openxmlformats.org/drawingml/2006/chartDrawing">
    <cdr:from>
      <cdr:x>0.11849</cdr:x>
      <cdr:y>0.1423</cdr:y>
    </cdr:from>
    <cdr:to>
      <cdr:x>0.19468</cdr:x>
      <cdr:y>0.20617</cdr:y>
    </cdr:to>
    <cdr:sp macro="" textlink="">
      <cdr:nvSpPr>
        <cdr:cNvPr id="5" name="CaixaDeTexto 14">
          <a:extLst xmlns:a="http://schemas.openxmlformats.org/drawingml/2006/main">
            <a:ext uri="{FF2B5EF4-FFF2-40B4-BE49-F238E27FC236}">
              <a16:creationId xmlns:a16="http://schemas.microsoft.com/office/drawing/2014/main" id="{5A894073-0AE9-E28D-3FD7-06337C2C6935}"/>
            </a:ext>
          </a:extLst>
        </cdr:cNvPr>
        <cdr:cNvSpPr txBox="1"/>
      </cdr:nvSpPr>
      <cdr:spPr>
        <a:xfrm xmlns:a="http://schemas.openxmlformats.org/drawingml/2006/main">
          <a:off x="1048992" y="706106"/>
          <a:ext cx="674483" cy="316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Norte</a:t>
          </a:r>
        </a:p>
      </cdr:txBody>
    </cdr:sp>
  </cdr:relSizeAnchor>
  <cdr:relSizeAnchor xmlns:cdr="http://schemas.openxmlformats.org/drawingml/2006/chartDrawing">
    <cdr:from>
      <cdr:x>0.41202</cdr:x>
      <cdr:y>0.13925</cdr:y>
    </cdr:from>
    <cdr:to>
      <cdr:x>0.49509</cdr:x>
      <cdr:y>0.20312</cdr:y>
    </cdr:to>
    <cdr:sp macro="" textlink="">
      <cdr:nvSpPr>
        <cdr:cNvPr id="6" name="CaixaDeTexto 14">
          <a:extLst xmlns:a="http://schemas.openxmlformats.org/drawingml/2006/main">
            <a:ext uri="{FF2B5EF4-FFF2-40B4-BE49-F238E27FC236}">
              <a16:creationId xmlns:a16="http://schemas.microsoft.com/office/drawing/2014/main" id="{1A2FA02D-B1DD-B9E9-806C-B8ABC44F5659}"/>
            </a:ext>
          </a:extLst>
        </cdr:cNvPr>
        <cdr:cNvSpPr txBox="1"/>
      </cdr:nvSpPr>
      <cdr:spPr>
        <a:xfrm xmlns:a="http://schemas.openxmlformats.org/drawingml/2006/main">
          <a:off x="3647462" y="690929"/>
          <a:ext cx="735389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Nordeste</a:t>
          </a:r>
        </a:p>
      </cdr:txBody>
    </cdr:sp>
  </cdr:relSizeAnchor>
  <cdr:relSizeAnchor xmlns:cdr="http://schemas.openxmlformats.org/drawingml/2006/chartDrawing">
    <cdr:from>
      <cdr:x>0.00574</cdr:x>
      <cdr:y>0.01024</cdr:y>
    </cdr:from>
    <cdr:to>
      <cdr:x>0.27458</cdr:x>
      <cdr:y>0.12746</cdr:y>
    </cdr:to>
    <cdr:sp macro="" textlink="">
      <cdr:nvSpPr>
        <cdr:cNvPr id="7" name="CaixaDeTexto 14">
          <a:extLst xmlns:a="http://schemas.openxmlformats.org/drawingml/2006/main">
            <a:ext uri="{FF2B5EF4-FFF2-40B4-BE49-F238E27FC236}">
              <a16:creationId xmlns:a16="http://schemas.microsoft.com/office/drawing/2014/main" id="{A58CE2D6-8CD5-06B1-2B59-D4207AD91558}"/>
            </a:ext>
          </a:extLst>
        </cdr:cNvPr>
        <cdr:cNvSpPr txBox="1"/>
      </cdr:nvSpPr>
      <cdr:spPr>
        <a:xfrm xmlns:a="http://schemas.openxmlformats.org/drawingml/2006/main">
          <a:off x="50814" y="50810"/>
          <a:ext cx="2379966" cy="5816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População Recenseada nos municípios com menos de 170 mil habitantes: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92.453.063</a:t>
          </a:r>
          <a:endParaRPr lang="pt-BR">
            <a:effectLst/>
          </a:endParaRPr>
        </a:p>
      </cdr:txBody>
    </cdr:sp>
  </cdr:relSizeAnchor>
  <cdr:relSizeAnchor xmlns:cdr="http://schemas.openxmlformats.org/drawingml/2006/chartDrawing">
    <cdr:from>
      <cdr:x>0</cdr:x>
      <cdr:y>0.2329</cdr:y>
    </cdr:from>
    <cdr:to>
      <cdr:x>0.21351</cdr:x>
      <cdr:y>0.30713</cdr:y>
    </cdr:to>
    <cdr:sp macro="" textlink="">
      <cdr:nvSpPr>
        <cdr:cNvPr id="8" name="CaixaDeTexto 14">
          <a:extLst xmlns:a="http://schemas.openxmlformats.org/drawingml/2006/main">
            <a:ext uri="{FF2B5EF4-FFF2-40B4-BE49-F238E27FC236}">
              <a16:creationId xmlns:a16="http://schemas.microsoft.com/office/drawing/2014/main" id="{E9DCA73A-A437-C9E8-B498-56A323B3EC73}"/>
            </a:ext>
          </a:extLst>
        </cdr:cNvPr>
        <cdr:cNvSpPr txBox="1"/>
      </cdr:nvSpPr>
      <cdr:spPr>
        <a:xfrm xmlns:a="http://schemas.openxmlformats.org/drawingml/2006/main">
          <a:off x="0" y="1155661"/>
          <a:ext cx="1890132" cy="3683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municípios &lt; 170 mil pessoas</a:t>
          </a:r>
        </a:p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84,54%</a:t>
          </a:r>
        </a:p>
      </cdr:txBody>
    </cdr:sp>
  </cdr:relSizeAnchor>
  <cdr:relSizeAnchor xmlns:cdr="http://schemas.openxmlformats.org/drawingml/2006/chartDrawing">
    <cdr:from>
      <cdr:x>0</cdr:x>
      <cdr:y>0.30202</cdr:y>
    </cdr:from>
    <cdr:to>
      <cdr:x>0.1367</cdr:x>
      <cdr:y>0.37625</cdr:y>
    </cdr:to>
    <cdr:sp macro="" textlink="">
      <cdr:nvSpPr>
        <cdr:cNvPr id="9" name="CaixaDeTexto 14">
          <a:extLst xmlns:a="http://schemas.openxmlformats.org/drawingml/2006/main">
            <a:ext uri="{FF2B5EF4-FFF2-40B4-BE49-F238E27FC236}">
              <a16:creationId xmlns:a16="http://schemas.microsoft.com/office/drawing/2014/main" id="{A0FB1921-FFD4-54A7-3BFD-35DBEE6FC8D8}"/>
            </a:ext>
          </a:extLst>
        </cdr:cNvPr>
        <cdr:cNvSpPr txBox="1"/>
      </cdr:nvSpPr>
      <cdr:spPr>
        <a:xfrm xmlns:a="http://schemas.openxmlformats.org/drawingml/2006/main">
          <a:off x="0" y="1498616"/>
          <a:ext cx="1210157" cy="368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Brasil</a:t>
          </a:r>
        </a:p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78,76%</a:t>
          </a:r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6D94108-BA6F-4A43-A588-0662FAD1B97C}" name="Tabela3" displayName="Tabela3" ref="B4:F31" totalsRowShown="0" headerRowDxfId="23" dataDxfId="21" headerRowBorderDxfId="22" tableBorderDxfId="20" totalsRowBorderDxfId="19">
  <autoFilter ref="B4:F31" xr:uid="{A654E07D-B2B2-4BA5-AC2E-6BC49432FAEB}"/>
  <tableColumns count="5">
    <tableColumn id="1" xr3:uid="{85B56A32-48D4-4C28-AB4A-1BB2BAA93BEF}" name="UF" dataDxfId="18"/>
    <tableColumn id="2" xr3:uid="{2C983401-71C6-4D97-9C41-48EAA40738E5}" name="População estimada" dataDxfId="17"/>
    <tableColumn id="3" xr3:uid="{AA2857FF-F651-43E4-B8D6-2AFD3FADD54E}" name="População receneada" dataDxfId="16" dataCellStyle="Normal 2">
      <calculatedColumnFormula>VLOOKUP(B5,'SIGC-ACOMP07'!$C$2:$T$38,16,FALSE)</calculatedColumnFormula>
    </tableColumn>
    <tableColumn id="4" xr3:uid="{BA00FBFF-F20F-41F9-88F7-502347A2DBA0}" name="% recenseado UF" dataDxfId="15" dataCellStyle="Porcentagem">
      <calculatedColumnFormula>D5/C5</calculatedColumnFormula>
    </tableColumn>
    <tableColumn id="5" xr3:uid="{BA52A6FB-B9A6-4058-84F1-1F01ACC20410}" name="% recenseado Brasil" dataDxfId="14">
      <calculatedColumnFormula>$E$33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A2CB41A-8125-4667-B549-A4BC7FCAE8D1}" name="Tabela1" displayName="Tabela1" ref="B4:J31" totalsRowShown="0" headerRowDxfId="13" dataDxfId="11" headerRowBorderDxfId="12" tableBorderDxfId="10" totalsRowBorderDxfId="9">
  <autoFilter ref="B4:J31" xr:uid="{00000000-0009-0000-0100-000001000000}"/>
  <tableColumns count="9">
    <tableColumn id="2" xr3:uid="{B2E5F37D-E3E9-4935-8B98-8CB79DDBEFDA}" name="Cod" dataDxfId="8" dataCellStyle="Normal 2"/>
    <tableColumn id="16" xr3:uid="{268EBD93-4018-45C2-A2F3-08A88686B5CD}" name="UF" dataDxfId="7"/>
    <tableColumn id="3" xr3:uid="{8F9A0C73-145C-45B4-94CC-EA96D2951EEF}" name="Total de setores" dataDxfId="6">
      <calculatedColumnFormula>VLOOKUP($C5,'SIGC-CNEFE02'!$C$2:$N$35,2,FALSE)</calculatedColumnFormula>
    </tableColumn>
    <tableColumn id="4" xr3:uid="{285C79C8-D6A2-401A-8857-43DF9E13A196}" name="Não iniciados" dataDxfId="5">
      <calculatedColumnFormula>VLOOKUP($C5,'SIGC-CNEFE02'!$C$2:$N$35,3,FALSE)</calculatedColumnFormula>
    </tableColumn>
    <tableColumn id="13" xr3:uid="{0E595453-720F-4B53-80B2-6483E56B2D73}" name="Setores trabalhados" dataDxfId="4">
      <calculatedColumnFormula>VLOOKUP(C5,'SIGC-CNEFE02'!$C$2:$P$35,14,FALSE)</calculatedColumnFormula>
    </tableColumn>
    <tableColumn id="1" xr3:uid="{6B616929-5D1B-4BC6-9E3F-843DABA73AA6}" name="% setores trabalhados" dataDxfId="3">
      <calculatedColumnFormula>Tabela1[[#This Row],[Setores trabalhados]]/Tabela1[[#This Row],[Total de setores]]</calculatedColumnFormula>
    </tableColumn>
    <tableColumn id="19" xr3:uid="{D3670206-140A-436F-908B-C53BAFCF9C99}" name="% setores trabalhados BR" dataDxfId="2">
      <calculatedColumnFormula>$F$32/$D$32</calculatedColumnFormula>
    </tableColumn>
    <tableColumn id="15" xr3:uid="{7D13CDE2-F0FA-49C5-8F93-2CBF830B5053}" name="%setores não iniciados" dataDxfId="1">
      <calculatedColumnFormula>Tabela1[[#This Row],[Não iniciados]]/Tabela1[[#This Row],[Total de setores]]</calculatedColumnFormula>
    </tableColumn>
    <tableColumn id="18" xr3:uid="{272B2565-AFFB-4F8C-BBC3-7D3E076460EE}" name="%setores não iniciados BR" dataDxfId="0">
      <calculatedColumnFormula>$E$32/$D$32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1551-2118-4F72-8815-724720FEDD8F}">
  <dimension ref="B1:AA38"/>
  <sheetViews>
    <sheetView showGridLines="0" tabSelected="1" workbookViewId="0">
      <pane xSplit="3" ySplit="5" topLeftCell="D6" activePane="bottomRight" state="frozen"/>
      <selection activeCell="G15" sqref="G15"/>
      <selection pane="topRight" activeCell="G15" sqref="G15"/>
      <selection pane="bottomLeft" activeCell="G15" sqref="G15"/>
      <selection pane="bottomRight"/>
    </sheetView>
  </sheetViews>
  <sheetFormatPr defaultRowHeight="13.8"/>
  <cols>
    <col min="1" max="1" width="3.77734375" style="38" customWidth="1"/>
    <col min="2" max="2" width="5.77734375" style="38" hidden="1" customWidth="1"/>
    <col min="3" max="3" width="20.77734375" style="38" customWidth="1"/>
    <col min="4" max="15" width="12.77734375" style="38" customWidth="1"/>
    <col min="16" max="17" width="10.77734375" style="38" customWidth="1"/>
    <col min="18" max="18" width="11.77734375" style="38" customWidth="1"/>
    <col min="19" max="20" width="10.77734375" style="38" customWidth="1"/>
    <col min="21" max="21" width="9.88671875" style="38" bestFit="1" customWidth="1"/>
    <col min="22" max="22" width="11.88671875" style="38" customWidth="1"/>
    <col min="23" max="24" width="8.88671875" style="38"/>
    <col min="25" max="25" width="18.88671875" style="38" customWidth="1"/>
    <col min="26" max="26" width="9.88671875" style="38" bestFit="1" customWidth="1"/>
    <col min="27" max="16384" width="8.88671875" style="38"/>
  </cols>
  <sheetData>
    <row r="1" spans="2:27" ht="16.05" customHeight="1">
      <c r="C1" s="137" t="s">
        <v>188</v>
      </c>
    </row>
    <row r="2" spans="2:27" ht="16.05" customHeight="1">
      <c r="B2" s="305" t="s">
        <v>34</v>
      </c>
      <c r="C2" s="312" t="s">
        <v>63</v>
      </c>
      <c r="D2" s="313" t="s">
        <v>90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12"/>
      <c r="P2" s="313" t="s">
        <v>91</v>
      </c>
      <c r="Q2" s="314"/>
      <c r="R2" s="308" t="s">
        <v>130</v>
      </c>
      <c r="S2" s="309"/>
      <c r="T2" s="309"/>
      <c r="V2" s="295" t="s">
        <v>107</v>
      </c>
      <c r="W2" s="295" t="s">
        <v>147</v>
      </c>
    </row>
    <row r="3" spans="2:27" ht="16.05" customHeight="1">
      <c r="B3" s="306"/>
      <c r="C3" s="303"/>
      <c r="D3" s="315" t="s">
        <v>128</v>
      </c>
      <c r="E3" s="301" t="s">
        <v>92</v>
      </c>
      <c r="F3" s="301" t="s">
        <v>93</v>
      </c>
      <c r="G3" s="301"/>
      <c r="H3" s="301"/>
      <c r="I3" s="301"/>
      <c r="J3" s="301"/>
      <c r="K3" s="301"/>
      <c r="L3" s="301"/>
      <c r="M3" s="301"/>
      <c r="N3" s="301"/>
      <c r="O3" s="303"/>
      <c r="P3" s="315" t="s">
        <v>94</v>
      </c>
      <c r="Q3" s="299" t="s">
        <v>95</v>
      </c>
      <c r="R3" s="310" t="s">
        <v>131</v>
      </c>
      <c r="S3" s="296" t="s">
        <v>132</v>
      </c>
      <c r="T3" s="296" t="s">
        <v>133</v>
      </c>
      <c r="V3" s="296"/>
      <c r="W3" s="296"/>
    </row>
    <row r="4" spans="2:27" ht="16.05" customHeight="1">
      <c r="B4" s="306"/>
      <c r="C4" s="303"/>
      <c r="D4" s="315"/>
      <c r="E4" s="301"/>
      <c r="F4" s="301" t="s">
        <v>96</v>
      </c>
      <c r="G4" s="301"/>
      <c r="H4" s="301"/>
      <c r="I4" s="301"/>
      <c r="J4" s="301"/>
      <c r="K4" s="301"/>
      <c r="L4" s="301"/>
      <c r="M4" s="301"/>
      <c r="N4" s="301" t="s">
        <v>97</v>
      </c>
      <c r="O4" s="303" t="s">
        <v>98</v>
      </c>
      <c r="P4" s="315"/>
      <c r="Q4" s="299"/>
      <c r="R4" s="310"/>
      <c r="S4" s="296"/>
      <c r="T4" s="296"/>
      <c r="V4" s="296"/>
      <c r="W4" s="296"/>
    </row>
    <row r="5" spans="2:27" ht="30" customHeight="1">
      <c r="B5" s="307"/>
      <c r="C5" s="304"/>
      <c r="D5" s="316"/>
      <c r="E5" s="302"/>
      <c r="F5" s="105" t="s">
        <v>64</v>
      </c>
      <c r="G5" s="105" t="s">
        <v>99</v>
      </c>
      <c r="H5" s="105" t="s">
        <v>100</v>
      </c>
      <c r="I5" s="105" t="s">
        <v>101</v>
      </c>
      <c r="J5" s="105" t="s">
        <v>73</v>
      </c>
      <c r="K5" s="105" t="s">
        <v>102</v>
      </c>
      <c r="L5" s="105" t="s">
        <v>103</v>
      </c>
      <c r="M5" s="105" t="s">
        <v>104</v>
      </c>
      <c r="N5" s="302"/>
      <c r="O5" s="304"/>
      <c r="P5" s="316"/>
      <c r="Q5" s="300"/>
      <c r="R5" s="311"/>
      <c r="S5" s="297"/>
      <c r="T5" s="297"/>
      <c r="V5" s="297"/>
      <c r="W5" s="297"/>
    </row>
    <row r="6" spans="2:27" ht="16.05" customHeight="1">
      <c r="B6" s="4"/>
      <c r="C6" s="107" t="s">
        <v>62</v>
      </c>
      <c r="D6" s="111">
        <v>83081433</v>
      </c>
      <c r="E6" s="104">
        <v>55761</v>
      </c>
      <c r="F6" s="104">
        <v>66335284</v>
      </c>
      <c r="G6" s="104">
        <v>58664339</v>
      </c>
      <c r="H6" s="104">
        <v>233894</v>
      </c>
      <c r="I6" s="104">
        <v>5014081</v>
      </c>
      <c r="J6" s="104">
        <v>1719750</v>
      </c>
      <c r="K6" s="104">
        <v>25042</v>
      </c>
      <c r="L6" s="104">
        <v>204151</v>
      </c>
      <c r="M6" s="104">
        <v>474027</v>
      </c>
      <c r="N6" s="104">
        <v>10730155</v>
      </c>
      <c r="O6" s="112">
        <v>5960233</v>
      </c>
      <c r="P6" s="111">
        <v>57196</v>
      </c>
      <c r="Q6" s="143">
        <v>34730</v>
      </c>
      <c r="R6" s="138">
        <v>168018345</v>
      </c>
      <c r="S6" s="48">
        <v>81404719</v>
      </c>
      <c r="T6" s="48">
        <v>86613626</v>
      </c>
      <c r="U6" s="227"/>
      <c r="V6" s="205">
        <f>E6+G6+H6+L6+Q6</f>
        <v>59192875</v>
      </c>
      <c r="W6" s="190">
        <f>J6/F6</f>
        <v>2.5925117016156893E-2</v>
      </c>
      <c r="Y6" s="298" t="s">
        <v>148</v>
      </c>
      <c r="Z6" s="298"/>
      <c r="AA6" s="298"/>
    </row>
    <row r="7" spans="2:27" ht="16.05" customHeight="1">
      <c r="B7" s="5">
        <v>1</v>
      </c>
      <c r="C7" s="108" t="s">
        <v>28</v>
      </c>
      <c r="D7" s="113">
        <v>5950675</v>
      </c>
      <c r="E7" s="102">
        <v>5856</v>
      </c>
      <c r="F7" s="102">
        <v>4753876</v>
      </c>
      <c r="G7" s="102">
        <v>4359635</v>
      </c>
      <c r="H7" s="102">
        <v>11984</v>
      </c>
      <c r="I7" s="102">
        <v>268792</v>
      </c>
      <c r="J7" s="102">
        <v>92328</v>
      </c>
      <c r="K7" s="102">
        <v>1740</v>
      </c>
      <c r="L7" s="102">
        <v>6566</v>
      </c>
      <c r="M7" s="102">
        <v>12831</v>
      </c>
      <c r="N7" s="102">
        <v>777124</v>
      </c>
      <c r="O7" s="114">
        <v>413819</v>
      </c>
      <c r="P7" s="113">
        <v>5886</v>
      </c>
      <c r="Q7" s="144">
        <v>3595</v>
      </c>
      <c r="R7" s="139">
        <v>14771198</v>
      </c>
      <c r="S7" s="49">
        <v>7353754</v>
      </c>
      <c r="T7" s="49">
        <v>7417444</v>
      </c>
      <c r="U7" s="227"/>
      <c r="V7" s="205">
        <f t="shared" ref="V7:V38" si="0">E7+G7+H7+L7+Q7</f>
        <v>4387636</v>
      </c>
      <c r="W7" s="188">
        <f t="shared" ref="W7:W38" si="1">J7/F7</f>
        <v>1.9421625637690169E-2</v>
      </c>
      <c r="Y7" s="198" t="s">
        <v>125</v>
      </c>
      <c r="Z7" s="199">
        <f>E6+G6+Q6</f>
        <v>58754830</v>
      </c>
      <c r="AA7" s="200">
        <f>(E6+G6+Q6)/(E6+G6+H6+L6+Q6)</f>
        <v>0.99259970055517666</v>
      </c>
    </row>
    <row r="8" spans="2:27" ht="16.05" customHeight="1">
      <c r="B8" s="4">
        <v>11</v>
      </c>
      <c r="C8" s="109" t="s">
        <v>1</v>
      </c>
      <c r="D8" s="115">
        <v>669799</v>
      </c>
      <c r="E8" s="103">
        <v>501</v>
      </c>
      <c r="F8" s="103">
        <v>517400</v>
      </c>
      <c r="G8" s="103">
        <v>465811</v>
      </c>
      <c r="H8" s="103">
        <v>1477</v>
      </c>
      <c r="I8" s="103">
        <v>38807</v>
      </c>
      <c r="J8" s="103">
        <v>8345</v>
      </c>
      <c r="K8" s="103">
        <v>337</v>
      </c>
      <c r="L8" s="103">
        <v>528</v>
      </c>
      <c r="M8" s="103">
        <v>2095</v>
      </c>
      <c r="N8" s="103">
        <v>111658</v>
      </c>
      <c r="O8" s="116">
        <v>40240</v>
      </c>
      <c r="P8" s="115">
        <v>567</v>
      </c>
      <c r="Q8" s="145">
        <v>264</v>
      </c>
      <c r="R8" s="140">
        <v>1347385</v>
      </c>
      <c r="S8" s="12">
        <v>670902</v>
      </c>
      <c r="T8" s="12">
        <v>676483</v>
      </c>
      <c r="U8" s="227"/>
      <c r="V8" s="206">
        <f t="shared" si="0"/>
        <v>468581</v>
      </c>
      <c r="W8" s="189">
        <f t="shared" si="1"/>
        <v>1.6128720525705451E-2</v>
      </c>
      <c r="Y8" s="192" t="s">
        <v>127</v>
      </c>
      <c r="Z8" s="193">
        <f>L6</f>
        <v>204151</v>
      </c>
      <c r="AA8" s="194">
        <f>L6/(E6+G6+H6+L6+Q6)</f>
        <v>3.4489117144588769E-3</v>
      </c>
    </row>
    <row r="9" spans="2:27" ht="16.05" customHeight="1">
      <c r="B9" s="5">
        <v>12</v>
      </c>
      <c r="C9" s="109" t="s">
        <v>2</v>
      </c>
      <c r="D9" s="115">
        <v>275662</v>
      </c>
      <c r="E9" s="103">
        <v>160</v>
      </c>
      <c r="F9" s="103">
        <v>220338</v>
      </c>
      <c r="G9" s="103">
        <v>201523</v>
      </c>
      <c r="H9" s="103">
        <v>741</v>
      </c>
      <c r="I9" s="103">
        <v>13836</v>
      </c>
      <c r="J9" s="103">
        <v>3401</v>
      </c>
      <c r="K9" s="103">
        <v>89</v>
      </c>
      <c r="L9" s="103">
        <v>247</v>
      </c>
      <c r="M9" s="103">
        <v>501</v>
      </c>
      <c r="N9" s="103">
        <v>36217</v>
      </c>
      <c r="O9" s="116">
        <v>18947</v>
      </c>
      <c r="P9" s="115">
        <v>242</v>
      </c>
      <c r="Q9" s="145">
        <v>100</v>
      </c>
      <c r="R9" s="141">
        <v>660601</v>
      </c>
      <c r="S9" s="10">
        <v>329414</v>
      </c>
      <c r="T9" s="10">
        <v>331187</v>
      </c>
      <c r="U9" s="227"/>
      <c r="V9" s="206">
        <f t="shared" si="0"/>
        <v>202771</v>
      </c>
      <c r="W9" s="189">
        <f t="shared" si="1"/>
        <v>1.5435376557833873E-2</v>
      </c>
      <c r="Y9" s="195" t="s">
        <v>126</v>
      </c>
      <c r="Z9" s="196">
        <f>H6</f>
        <v>233894</v>
      </c>
      <c r="AA9" s="197">
        <f>H6/(E6+G6+H6+L6+Q6)</f>
        <v>3.9513877303645074E-3</v>
      </c>
    </row>
    <row r="10" spans="2:27" ht="16.05" customHeight="1">
      <c r="B10" s="5">
        <v>13</v>
      </c>
      <c r="C10" s="109" t="s">
        <v>3</v>
      </c>
      <c r="D10" s="115">
        <v>1298039</v>
      </c>
      <c r="E10" s="103">
        <v>1173</v>
      </c>
      <c r="F10" s="103">
        <v>1064651</v>
      </c>
      <c r="G10" s="103">
        <v>988598</v>
      </c>
      <c r="H10" s="103">
        <v>1874</v>
      </c>
      <c r="I10" s="103">
        <v>47013</v>
      </c>
      <c r="J10" s="103">
        <v>19488</v>
      </c>
      <c r="K10" s="103">
        <v>114</v>
      </c>
      <c r="L10" s="103">
        <v>3198</v>
      </c>
      <c r="M10" s="103">
        <v>4366</v>
      </c>
      <c r="N10" s="103">
        <v>158218</v>
      </c>
      <c r="O10" s="116">
        <v>73997</v>
      </c>
      <c r="P10" s="115">
        <v>1229</v>
      </c>
      <c r="Q10" s="145">
        <v>802</v>
      </c>
      <c r="R10" s="141">
        <v>3690367</v>
      </c>
      <c r="S10" s="10">
        <v>1840594</v>
      </c>
      <c r="T10" s="10">
        <v>1849773</v>
      </c>
      <c r="U10" s="227"/>
      <c r="V10" s="206">
        <f t="shared" si="0"/>
        <v>995645</v>
      </c>
      <c r="W10" s="189">
        <f t="shared" si="1"/>
        <v>1.830458995483027E-2</v>
      </c>
    </row>
    <row r="11" spans="2:27" ht="16.05" customHeight="1">
      <c r="B11" s="5">
        <v>14</v>
      </c>
      <c r="C11" s="109" t="s">
        <v>4</v>
      </c>
      <c r="D11" s="115">
        <v>200897</v>
      </c>
      <c r="E11" s="103">
        <v>738</v>
      </c>
      <c r="F11" s="103">
        <v>162477</v>
      </c>
      <c r="G11" s="103">
        <v>143887</v>
      </c>
      <c r="H11" s="103">
        <v>404</v>
      </c>
      <c r="I11" s="103">
        <v>11421</v>
      </c>
      <c r="J11" s="103">
        <v>6322</v>
      </c>
      <c r="K11" s="103">
        <v>37</v>
      </c>
      <c r="L11" s="103">
        <v>127</v>
      </c>
      <c r="M11" s="103">
        <v>279</v>
      </c>
      <c r="N11" s="103">
        <v>22760</v>
      </c>
      <c r="O11" s="116">
        <v>14922</v>
      </c>
      <c r="P11" s="115">
        <v>185</v>
      </c>
      <c r="Q11" s="145">
        <v>201</v>
      </c>
      <c r="R11" s="141">
        <v>534033</v>
      </c>
      <c r="S11" s="10">
        <v>267979</v>
      </c>
      <c r="T11" s="10">
        <v>266054</v>
      </c>
      <c r="U11" s="227"/>
      <c r="V11" s="206">
        <f t="shared" si="0"/>
        <v>145357</v>
      </c>
      <c r="W11" s="189">
        <f t="shared" si="1"/>
        <v>3.8910122663515449E-2</v>
      </c>
    </row>
    <row r="12" spans="2:27" ht="16.05" customHeight="1">
      <c r="B12" s="5">
        <v>15</v>
      </c>
      <c r="C12" s="109" t="s">
        <v>5</v>
      </c>
      <c r="D12" s="115">
        <v>2682810</v>
      </c>
      <c r="E12" s="103">
        <v>2492</v>
      </c>
      <c r="F12" s="103">
        <v>2133750</v>
      </c>
      <c r="G12" s="103">
        <v>1975551</v>
      </c>
      <c r="H12" s="103">
        <v>5227</v>
      </c>
      <c r="I12" s="103">
        <v>105701</v>
      </c>
      <c r="J12" s="103">
        <v>41446</v>
      </c>
      <c r="K12" s="103">
        <v>862</v>
      </c>
      <c r="L12" s="103">
        <v>1706</v>
      </c>
      <c r="M12" s="103">
        <v>3257</v>
      </c>
      <c r="N12" s="103">
        <v>343867</v>
      </c>
      <c r="O12" s="116">
        <v>202701</v>
      </c>
      <c r="P12" s="115">
        <v>2647</v>
      </c>
      <c r="Q12" s="145">
        <v>1723</v>
      </c>
      <c r="R12" s="141">
        <v>6667575</v>
      </c>
      <c r="S12" s="10">
        <v>3312743</v>
      </c>
      <c r="T12" s="10">
        <v>3354832</v>
      </c>
      <c r="U12" s="227"/>
      <c r="V12" s="206">
        <f t="shared" si="0"/>
        <v>1986699</v>
      </c>
      <c r="W12" s="189">
        <f t="shared" si="1"/>
        <v>1.9424018746338607E-2</v>
      </c>
    </row>
    <row r="13" spans="2:27" ht="16.05" customHeight="1">
      <c r="B13" s="5">
        <v>16</v>
      </c>
      <c r="C13" s="109" t="s">
        <v>6</v>
      </c>
      <c r="D13" s="115">
        <v>221315</v>
      </c>
      <c r="E13" s="103">
        <v>309</v>
      </c>
      <c r="F13" s="103">
        <v>174793</v>
      </c>
      <c r="G13" s="103">
        <v>157911</v>
      </c>
      <c r="H13" s="103">
        <v>497</v>
      </c>
      <c r="I13" s="103">
        <v>11087</v>
      </c>
      <c r="J13" s="103">
        <v>4619</v>
      </c>
      <c r="K13" s="103">
        <v>131</v>
      </c>
      <c r="L13" s="103">
        <v>133</v>
      </c>
      <c r="M13" s="103">
        <v>415</v>
      </c>
      <c r="N13" s="103">
        <v>32316</v>
      </c>
      <c r="O13" s="116">
        <v>13897</v>
      </c>
      <c r="P13" s="115">
        <v>327</v>
      </c>
      <c r="Q13" s="145">
        <v>154</v>
      </c>
      <c r="R13" s="141">
        <v>587033</v>
      </c>
      <c r="S13" s="10">
        <v>290518</v>
      </c>
      <c r="T13" s="10">
        <v>296515</v>
      </c>
      <c r="U13" s="227"/>
      <c r="V13" s="206">
        <f t="shared" si="0"/>
        <v>159004</v>
      </c>
      <c r="W13" s="189">
        <f t="shared" si="1"/>
        <v>2.6425543356999422E-2</v>
      </c>
    </row>
    <row r="14" spans="2:27" ht="16.05" customHeight="1">
      <c r="B14" s="5">
        <v>17</v>
      </c>
      <c r="C14" s="109" t="s">
        <v>7</v>
      </c>
      <c r="D14" s="115">
        <v>602153</v>
      </c>
      <c r="E14" s="103">
        <v>483</v>
      </c>
      <c r="F14" s="103">
        <v>480467</v>
      </c>
      <c r="G14" s="103">
        <v>426354</v>
      </c>
      <c r="H14" s="103">
        <v>1764</v>
      </c>
      <c r="I14" s="103">
        <v>40927</v>
      </c>
      <c r="J14" s="103">
        <v>8707</v>
      </c>
      <c r="K14" s="103">
        <v>170</v>
      </c>
      <c r="L14" s="103">
        <v>627</v>
      </c>
      <c r="M14" s="103">
        <v>1918</v>
      </c>
      <c r="N14" s="103">
        <v>72088</v>
      </c>
      <c r="O14" s="116">
        <v>49115</v>
      </c>
      <c r="P14" s="115">
        <v>689</v>
      </c>
      <c r="Q14" s="145">
        <v>351</v>
      </c>
      <c r="R14" s="141">
        <v>1284204</v>
      </c>
      <c r="S14" s="10">
        <v>641604</v>
      </c>
      <c r="T14" s="10">
        <v>642600</v>
      </c>
      <c r="U14" s="227"/>
      <c r="V14" s="206">
        <f t="shared" si="0"/>
        <v>429579</v>
      </c>
      <c r="W14" s="189">
        <f t="shared" si="1"/>
        <v>1.8121952184020962E-2</v>
      </c>
    </row>
    <row r="15" spans="2:27" ht="16.05" customHeight="1">
      <c r="B15" s="5">
        <v>2</v>
      </c>
      <c r="C15" s="108" t="s">
        <v>29</v>
      </c>
      <c r="D15" s="113">
        <v>23132767</v>
      </c>
      <c r="E15" s="102">
        <v>16177</v>
      </c>
      <c r="F15" s="102">
        <v>17793689</v>
      </c>
      <c r="G15" s="102">
        <v>16779258</v>
      </c>
      <c r="H15" s="102">
        <v>54917</v>
      </c>
      <c r="I15" s="102">
        <v>597942</v>
      </c>
      <c r="J15" s="102">
        <v>283489</v>
      </c>
      <c r="K15" s="102">
        <v>3899</v>
      </c>
      <c r="L15" s="102">
        <v>23126</v>
      </c>
      <c r="M15" s="102">
        <v>51058</v>
      </c>
      <c r="N15" s="102">
        <v>3521355</v>
      </c>
      <c r="O15" s="114">
        <v>1801546</v>
      </c>
      <c r="P15" s="113">
        <v>13649</v>
      </c>
      <c r="Q15" s="144">
        <v>6289</v>
      </c>
      <c r="R15" s="139">
        <v>49457910</v>
      </c>
      <c r="S15" s="49">
        <v>23888195</v>
      </c>
      <c r="T15" s="49">
        <v>25569715</v>
      </c>
      <c r="U15" s="227"/>
      <c r="V15" s="205">
        <f t="shared" si="0"/>
        <v>16879767</v>
      </c>
      <c r="W15" s="188">
        <f t="shared" si="1"/>
        <v>1.5931997013098297E-2</v>
      </c>
    </row>
    <row r="16" spans="2:27" ht="16.05" customHeight="1">
      <c r="B16" s="5">
        <v>21</v>
      </c>
      <c r="C16" s="109" t="s">
        <v>8</v>
      </c>
      <c r="D16" s="115">
        <v>2525924</v>
      </c>
      <c r="E16" s="103">
        <v>1611</v>
      </c>
      <c r="F16" s="103">
        <v>2017329</v>
      </c>
      <c r="G16" s="103">
        <v>1909567</v>
      </c>
      <c r="H16" s="103">
        <v>3589</v>
      </c>
      <c r="I16" s="103">
        <v>71618</v>
      </c>
      <c r="J16" s="103">
        <v>29211</v>
      </c>
      <c r="K16" s="103">
        <v>275</v>
      </c>
      <c r="L16" s="103">
        <v>785</v>
      </c>
      <c r="M16" s="103">
        <v>2284</v>
      </c>
      <c r="N16" s="103">
        <v>332550</v>
      </c>
      <c r="O16" s="116">
        <v>174434</v>
      </c>
      <c r="P16" s="115">
        <v>1630</v>
      </c>
      <c r="Q16" s="145">
        <v>819</v>
      </c>
      <c r="R16" s="141">
        <v>6264729</v>
      </c>
      <c r="S16" s="10">
        <v>3077477</v>
      </c>
      <c r="T16" s="10">
        <v>3187252</v>
      </c>
      <c r="U16" s="227"/>
      <c r="V16" s="206">
        <f t="shared" si="0"/>
        <v>1916371</v>
      </c>
      <c r="W16" s="189">
        <f t="shared" si="1"/>
        <v>1.4480037713233687E-2</v>
      </c>
    </row>
    <row r="17" spans="2:23" ht="16.05" customHeight="1">
      <c r="B17" s="5">
        <v>22</v>
      </c>
      <c r="C17" s="109" t="s">
        <v>9</v>
      </c>
      <c r="D17" s="115">
        <v>1413624</v>
      </c>
      <c r="E17" s="103">
        <v>703</v>
      </c>
      <c r="F17" s="103">
        <v>1066387</v>
      </c>
      <c r="G17" s="103">
        <v>1028049</v>
      </c>
      <c r="H17" s="103">
        <v>3681</v>
      </c>
      <c r="I17" s="103">
        <v>19650</v>
      </c>
      <c r="J17" s="103">
        <v>11863</v>
      </c>
      <c r="K17" s="103">
        <v>44</v>
      </c>
      <c r="L17" s="103">
        <v>1117</v>
      </c>
      <c r="M17" s="103">
        <v>1983</v>
      </c>
      <c r="N17" s="103">
        <v>207792</v>
      </c>
      <c r="O17" s="116">
        <v>138742</v>
      </c>
      <c r="P17" s="115">
        <v>1063</v>
      </c>
      <c r="Q17" s="145">
        <v>399</v>
      </c>
      <c r="R17" s="141">
        <v>3165539</v>
      </c>
      <c r="S17" s="10">
        <v>1549911</v>
      </c>
      <c r="T17" s="10">
        <v>1615628</v>
      </c>
      <c r="U17" s="227"/>
      <c r="V17" s="206">
        <f t="shared" si="0"/>
        <v>1033949</v>
      </c>
      <c r="W17" s="189">
        <f t="shared" si="1"/>
        <v>1.1124479199390091E-2</v>
      </c>
    </row>
    <row r="18" spans="2:23" ht="16.05" customHeight="1">
      <c r="B18" s="5">
        <v>23</v>
      </c>
      <c r="C18" s="109" t="s">
        <v>10</v>
      </c>
      <c r="D18" s="115">
        <v>3476736</v>
      </c>
      <c r="E18" s="103">
        <v>1616</v>
      </c>
      <c r="F18" s="103">
        <v>2712686</v>
      </c>
      <c r="G18" s="103">
        <v>2514904</v>
      </c>
      <c r="H18" s="103">
        <v>4828</v>
      </c>
      <c r="I18" s="103">
        <v>114311</v>
      </c>
      <c r="J18" s="103">
        <v>63964</v>
      </c>
      <c r="K18" s="103">
        <v>797</v>
      </c>
      <c r="L18" s="103">
        <v>4060</v>
      </c>
      <c r="M18" s="103">
        <v>9822</v>
      </c>
      <c r="N18" s="103">
        <v>562332</v>
      </c>
      <c r="O18" s="116">
        <v>200102</v>
      </c>
      <c r="P18" s="115">
        <v>2023</v>
      </c>
      <c r="Q18" s="145">
        <v>784</v>
      </c>
      <c r="R18" s="141">
        <v>7416252</v>
      </c>
      <c r="S18" s="10">
        <v>3590717</v>
      </c>
      <c r="T18" s="10">
        <v>3825535</v>
      </c>
      <c r="U18" s="227"/>
      <c r="V18" s="206">
        <f t="shared" si="0"/>
        <v>2526192</v>
      </c>
      <c r="W18" s="189">
        <f t="shared" si="1"/>
        <v>2.3579581271109151E-2</v>
      </c>
    </row>
    <row r="19" spans="2:23" ht="16.05" customHeight="1">
      <c r="B19" s="5">
        <v>24</v>
      </c>
      <c r="C19" s="109" t="s">
        <v>11</v>
      </c>
      <c r="D19" s="115">
        <v>1492012</v>
      </c>
      <c r="E19" s="103">
        <v>1216</v>
      </c>
      <c r="F19" s="103">
        <v>1133452</v>
      </c>
      <c r="G19" s="103">
        <v>1091821</v>
      </c>
      <c r="H19" s="103">
        <v>4275</v>
      </c>
      <c r="I19" s="103">
        <v>18878</v>
      </c>
      <c r="J19" s="103">
        <v>12107</v>
      </c>
      <c r="K19" s="103">
        <v>66</v>
      </c>
      <c r="L19" s="103">
        <v>2523</v>
      </c>
      <c r="M19" s="103">
        <v>3782</v>
      </c>
      <c r="N19" s="103">
        <v>233014</v>
      </c>
      <c r="O19" s="116">
        <v>124330</v>
      </c>
      <c r="P19" s="115">
        <v>1119</v>
      </c>
      <c r="Q19" s="145">
        <v>431</v>
      </c>
      <c r="R19" s="141">
        <v>3197915</v>
      </c>
      <c r="S19" s="10">
        <v>1547789</v>
      </c>
      <c r="T19" s="10">
        <v>1650126</v>
      </c>
      <c r="U19" s="227"/>
      <c r="V19" s="206">
        <f t="shared" si="0"/>
        <v>1100266</v>
      </c>
      <c r="W19" s="189">
        <f t="shared" si="1"/>
        <v>1.0681528639942406E-2</v>
      </c>
    </row>
    <row r="20" spans="2:23" ht="16.05" customHeight="1">
      <c r="B20" s="5">
        <v>25</v>
      </c>
      <c r="C20" s="109" t="s">
        <v>12</v>
      </c>
      <c r="D20" s="115">
        <v>1695012</v>
      </c>
      <c r="E20" s="103">
        <v>1172</v>
      </c>
      <c r="F20" s="103">
        <v>1295061</v>
      </c>
      <c r="G20" s="103">
        <v>1223450</v>
      </c>
      <c r="H20" s="103">
        <v>5666</v>
      </c>
      <c r="I20" s="103">
        <v>49100</v>
      </c>
      <c r="J20" s="103">
        <v>13029</v>
      </c>
      <c r="K20" s="103">
        <v>403</v>
      </c>
      <c r="L20" s="103">
        <v>1402</v>
      </c>
      <c r="M20" s="103">
        <v>2011</v>
      </c>
      <c r="N20" s="103">
        <v>264762</v>
      </c>
      <c r="O20" s="116">
        <v>134017</v>
      </c>
      <c r="P20" s="115">
        <v>671</v>
      </c>
      <c r="Q20" s="145">
        <v>409</v>
      </c>
      <c r="R20" s="141">
        <v>3585163</v>
      </c>
      <c r="S20" s="10">
        <v>1732258</v>
      </c>
      <c r="T20" s="10">
        <v>1852905</v>
      </c>
      <c r="U20" s="227"/>
      <c r="V20" s="206">
        <f t="shared" si="0"/>
        <v>1232099</v>
      </c>
      <c r="W20" s="189">
        <f t="shared" si="1"/>
        <v>1.0060529967314281E-2</v>
      </c>
    </row>
    <row r="21" spans="2:23" ht="16.05" customHeight="1">
      <c r="B21" s="5">
        <v>26</v>
      </c>
      <c r="C21" s="109" t="s">
        <v>13</v>
      </c>
      <c r="D21" s="115">
        <v>4014430</v>
      </c>
      <c r="E21" s="103">
        <v>2543</v>
      </c>
      <c r="F21" s="103">
        <v>3115173</v>
      </c>
      <c r="G21" s="103">
        <v>2931152</v>
      </c>
      <c r="H21" s="103">
        <v>12902</v>
      </c>
      <c r="I21" s="103">
        <v>92561</v>
      </c>
      <c r="J21" s="103">
        <v>57958</v>
      </c>
      <c r="K21" s="103">
        <v>317</v>
      </c>
      <c r="L21" s="103">
        <v>5913</v>
      </c>
      <c r="M21" s="103">
        <v>14370</v>
      </c>
      <c r="N21" s="103">
        <v>614963</v>
      </c>
      <c r="O21" s="116">
        <v>281751</v>
      </c>
      <c r="P21" s="115">
        <v>1843</v>
      </c>
      <c r="Q21" s="145">
        <v>1033</v>
      </c>
      <c r="R21" s="141">
        <v>8437877</v>
      </c>
      <c r="S21" s="10">
        <v>4021463</v>
      </c>
      <c r="T21" s="10">
        <v>4416414</v>
      </c>
      <c r="U21" s="227"/>
      <c r="V21" s="206">
        <f t="shared" si="0"/>
        <v>2953543</v>
      </c>
      <c r="W21" s="189">
        <f t="shared" si="1"/>
        <v>1.8605066235486762E-2</v>
      </c>
    </row>
    <row r="22" spans="2:23" ht="16.05" customHeight="1">
      <c r="B22" s="5">
        <v>27</v>
      </c>
      <c r="C22" s="109" t="s">
        <v>14</v>
      </c>
      <c r="D22" s="115">
        <v>1309932</v>
      </c>
      <c r="E22" s="103">
        <v>1536</v>
      </c>
      <c r="F22" s="103">
        <v>1032231</v>
      </c>
      <c r="G22" s="103">
        <v>986081</v>
      </c>
      <c r="H22" s="103">
        <v>3081</v>
      </c>
      <c r="I22" s="103">
        <v>26898</v>
      </c>
      <c r="J22" s="103">
        <v>13757</v>
      </c>
      <c r="K22" s="103">
        <v>77</v>
      </c>
      <c r="L22" s="103">
        <v>884</v>
      </c>
      <c r="M22" s="103">
        <v>1453</v>
      </c>
      <c r="N22" s="103">
        <v>185060</v>
      </c>
      <c r="O22" s="116">
        <v>91105</v>
      </c>
      <c r="P22" s="115">
        <v>660</v>
      </c>
      <c r="Q22" s="145">
        <v>272</v>
      </c>
      <c r="R22" s="141">
        <v>2989919</v>
      </c>
      <c r="S22" s="10">
        <v>1431659</v>
      </c>
      <c r="T22" s="10">
        <v>1558260</v>
      </c>
      <c r="U22" s="227"/>
      <c r="V22" s="206">
        <f t="shared" si="0"/>
        <v>991854</v>
      </c>
      <c r="W22" s="189">
        <f t="shared" si="1"/>
        <v>1.3327443178900847E-2</v>
      </c>
    </row>
    <row r="23" spans="2:23" ht="16.05" customHeight="1">
      <c r="B23" s="5">
        <v>28</v>
      </c>
      <c r="C23" s="109" t="s">
        <v>15</v>
      </c>
      <c r="D23" s="115">
        <v>1005725</v>
      </c>
      <c r="E23" s="103">
        <v>1037</v>
      </c>
      <c r="F23" s="103">
        <v>781457</v>
      </c>
      <c r="G23" s="103">
        <v>747966</v>
      </c>
      <c r="H23" s="103">
        <v>3435</v>
      </c>
      <c r="I23" s="103">
        <v>17834</v>
      </c>
      <c r="J23" s="103">
        <v>10213</v>
      </c>
      <c r="K23" s="103">
        <v>29</v>
      </c>
      <c r="L23" s="103">
        <v>832</v>
      </c>
      <c r="M23" s="103">
        <v>1148</v>
      </c>
      <c r="N23" s="103">
        <v>136173</v>
      </c>
      <c r="O23" s="116">
        <v>87058</v>
      </c>
      <c r="P23" s="115">
        <v>338</v>
      </c>
      <c r="Q23" s="145">
        <v>215</v>
      </c>
      <c r="R23" s="141">
        <v>2133525</v>
      </c>
      <c r="S23" s="10">
        <v>1021674</v>
      </c>
      <c r="T23" s="10">
        <v>1111851</v>
      </c>
      <c r="U23" s="227"/>
      <c r="V23" s="206">
        <f t="shared" si="0"/>
        <v>753485</v>
      </c>
      <c r="W23" s="189">
        <f t="shared" si="1"/>
        <v>1.3069177190811522E-2</v>
      </c>
    </row>
    <row r="24" spans="2:23" ht="16.05" customHeight="1">
      <c r="B24" s="5">
        <v>29</v>
      </c>
      <c r="C24" s="109" t="s">
        <v>16</v>
      </c>
      <c r="D24" s="115">
        <v>6199372</v>
      </c>
      <c r="E24" s="103">
        <v>4743</v>
      </c>
      <c r="F24" s="103">
        <v>4639913</v>
      </c>
      <c r="G24" s="103">
        <v>4346268</v>
      </c>
      <c r="H24" s="103">
        <v>13460</v>
      </c>
      <c r="I24" s="103">
        <v>187092</v>
      </c>
      <c r="J24" s="103">
        <v>71387</v>
      </c>
      <c r="K24" s="103">
        <v>1891</v>
      </c>
      <c r="L24" s="103">
        <v>5610</v>
      </c>
      <c r="M24" s="103">
        <v>14205</v>
      </c>
      <c r="N24" s="103">
        <v>984709</v>
      </c>
      <c r="O24" s="116">
        <v>570007</v>
      </c>
      <c r="P24" s="115">
        <v>4302</v>
      </c>
      <c r="Q24" s="145">
        <v>1927</v>
      </c>
      <c r="R24" s="141">
        <v>12266991</v>
      </c>
      <c r="S24" s="10">
        <v>5915247</v>
      </c>
      <c r="T24" s="10">
        <v>6351744</v>
      </c>
      <c r="U24" s="227"/>
      <c r="V24" s="206">
        <f t="shared" si="0"/>
        <v>4372008</v>
      </c>
      <c r="W24" s="189">
        <f t="shared" si="1"/>
        <v>1.5385417786928332E-2</v>
      </c>
    </row>
    <row r="25" spans="2:23" ht="16.05" customHeight="1">
      <c r="B25" s="5">
        <v>3</v>
      </c>
      <c r="C25" s="108" t="s">
        <v>31</v>
      </c>
      <c r="D25" s="113">
        <v>35124527</v>
      </c>
      <c r="E25" s="102">
        <v>21458</v>
      </c>
      <c r="F25" s="102">
        <v>28375131</v>
      </c>
      <c r="G25" s="102">
        <v>23979944</v>
      </c>
      <c r="H25" s="102">
        <v>105588</v>
      </c>
      <c r="I25" s="102">
        <v>2812623</v>
      </c>
      <c r="J25" s="102">
        <v>1026322</v>
      </c>
      <c r="K25" s="102">
        <v>11175</v>
      </c>
      <c r="L25" s="102">
        <v>120628</v>
      </c>
      <c r="M25" s="102">
        <v>318851</v>
      </c>
      <c r="N25" s="102">
        <v>4300481</v>
      </c>
      <c r="O25" s="114">
        <v>2427457</v>
      </c>
      <c r="P25" s="113">
        <v>22070</v>
      </c>
      <c r="Q25" s="144">
        <v>14088</v>
      </c>
      <c r="R25" s="139">
        <v>66461142</v>
      </c>
      <c r="S25" s="49">
        <v>31979198</v>
      </c>
      <c r="T25" s="49">
        <v>34481944</v>
      </c>
      <c r="U25" s="227"/>
      <c r="V25" s="205">
        <f t="shared" si="0"/>
        <v>24241706</v>
      </c>
      <c r="W25" s="188">
        <f t="shared" si="1"/>
        <v>3.6169771339557871E-2</v>
      </c>
    </row>
    <row r="26" spans="2:23" ht="16.05" customHeight="1">
      <c r="B26" s="5">
        <v>31</v>
      </c>
      <c r="C26" s="109" t="s">
        <v>17</v>
      </c>
      <c r="D26" s="115">
        <v>8662663</v>
      </c>
      <c r="E26" s="103">
        <v>4322</v>
      </c>
      <c r="F26" s="103">
        <v>6824952</v>
      </c>
      <c r="G26" s="103">
        <v>6203264</v>
      </c>
      <c r="H26" s="103">
        <v>35671</v>
      </c>
      <c r="I26" s="103">
        <v>439058</v>
      </c>
      <c r="J26" s="103">
        <v>101124</v>
      </c>
      <c r="K26" s="103">
        <v>3810</v>
      </c>
      <c r="L26" s="103">
        <v>14808</v>
      </c>
      <c r="M26" s="103">
        <v>27217</v>
      </c>
      <c r="N26" s="103">
        <v>1127638</v>
      </c>
      <c r="O26" s="116">
        <v>705751</v>
      </c>
      <c r="P26" s="115">
        <v>7609</v>
      </c>
      <c r="Q26" s="145">
        <v>4280</v>
      </c>
      <c r="R26" s="141">
        <v>17227360</v>
      </c>
      <c r="S26" s="10">
        <v>8388285</v>
      </c>
      <c r="T26" s="10">
        <v>8839075</v>
      </c>
      <c r="U26" s="227"/>
      <c r="V26" s="206">
        <f t="shared" si="0"/>
        <v>6262345</v>
      </c>
      <c r="W26" s="189">
        <f t="shared" si="1"/>
        <v>1.4816807502821997E-2</v>
      </c>
    </row>
    <row r="27" spans="2:23" ht="16.05" customHeight="1">
      <c r="B27" s="5">
        <v>32</v>
      </c>
      <c r="C27" s="109" t="s">
        <v>18</v>
      </c>
      <c r="D27" s="115">
        <v>1526206</v>
      </c>
      <c r="E27" s="103">
        <v>756</v>
      </c>
      <c r="F27" s="103">
        <v>1209074</v>
      </c>
      <c r="G27" s="103">
        <v>1058137</v>
      </c>
      <c r="H27" s="103">
        <v>4948</v>
      </c>
      <c r="I27" s="103">
        <v>106815</v>
      </c>
      <c r="J27" s="103">
        <v>29844</v>
      </c>
      <c r="K27" s="103">
        <v>573</v>
      </c>
      <c r="L27" s="103">
        <v>2384</v>
      </c>
      <c r="M27" s="103">
        <v>6373</v>
      </c>
      <c r="N27" s="103">
        <v>200228</v>
      </c>
      <c r="O27" s="116">
        <v>116148</v>
      </c>
      <c r="P27" s="115">
        <v>1126</v>
      </c>
      <c r="Q27" s="145">
        <v>559</v>
      </c>
      <c r="R27" s="141">
        <v>2903873</v>
      </c>
      <c r="S27" s="10">
        <v>1411496</v>
      </c>
      <c r="T27" s="10">
        <v>1492377</v>
      </c>
      <c r="U27" s="227"/>
      <c r="V27" s="206">
        <f t="shared" si="0"/>
        <v>1066784</v>
      </c>
      <c r="W27" s="189">
        <f t="shared" si="1"/>
        <v>2.468335271455676E-2</v>
      </c>
    </row>
    <row r="28" spans="2:23" ht="16.05" customHeight="1">
      <c r="B28" s="5">
        <v>33</v>
      </c>
      <c r="C28" s="109" t="s">
        <v>19</v>
      </c>
      <c r="D28" s="115">
        <v>7190125</v>
      </c>
      <c r="E28" s="103">
        <v>3202</v>
      </c>
      <c r="F28" s="103">
        <v>5614653</v>
      </c>
      <c r="G28" s="103">
        <v>4979227</v>
      </c>
      <c r="H28" s="103">
        <v>14494</v>
      </c>
      <c r="I28" s="103">
        <v>355745</v>
      </c>
      <c r="J28" s="103">
        <v>189989</v>
      </c>
      <c r="K28" s="103">
        <v>1606</v>
      </c>
      <c r="L28" s="103">
        <v>21200</v>
      </c>
      <c r="M28" s="103">
        <v>52392</v>
      </c>
      <c r="N28" s="103">
        <v>1044216</v>
      </c>
      <c r="O28" s="116">
        <v>528054</v>
      </c>
      <c r="P28" s="115">
        <v>3682</v>
      </c>
      <c r="Q28" s="145">
        <v>1751</v>
      </c>
      <c r="R28" s="141">
        <v>13301093</v>
      </c>
      <c r="S28" s="10">
        <v>6266700</v>
      </c>
      <c r="T28" s="10">
        <v>7034393</v>
      </c>
      <c r="U28" s="227"/>
      <c r="V28" s="206">
        <f t="shared" si="0"/>
        <v>5019874</v>
      </c>
      <c r="W28" s="189">
        <f t="shared" si="1"/>
        <v>3.3838066217093024E-2</v>
      </c>
    </row>
    <row r="29" spans="2:23" ht="16.05" customHeight="1">
      <c r="B29" s="5">
        <v>35</v>
      </c>
      <c r="C29" s="109" t="s">
        <v>20</v>
      </c>
      <c r="D29" s="115">
        <v>17745533</v>
      </c>
      <c r="E29" s="103">
        <v>13178</v>
      </c>
      <c r="F29" s="103">
        <v>14726452</v>
      </c>
      <c r="G29" s="103">
        <v>11739316</v>
      </c>
      <c r="H29" s="103">
        <v>50475</v>
      </c>
      <c r="I29" s="103">
        <v>1911005</v>
      </c>
      <c r="J29" s="103">
        <v>705365</v>
      </c>
      <c r="K29" s="103">
        <v>5186</v>
      </c>
      <c r="L29" s="103">
        <v>82236</v>
      </c>
      <c r="M29" s="103">
        <v>232869</v>
      </c>
      <c r="N29" s="103">
        <v>1928399</v>
      </c>
      <c r="O29" s="116">
        <v>1077504</v>
      </c>
      <c r="P29" s="115">
        <v>9653</v>
      </c>
      <c r="Q29" s="145">
        <v>7498</v>
      </c>
      <c r="R29" s="141">
        <v>33028816</v>
      </c>
      <c r="S29" s="10">
        <v>15912717</v>
      </c>
      <c r="T29" s="10">
        <v>17116099</v>
      </c>
      <c r="U29" s="227"/>
      <c r="V29" s="206">
        <f t="shared" si="0"/>
        <v>11892703</v>
      </c>
      <c r="W29" s="189">
        <f t="shared" si="1"/>
        <v>4.7897823589823266E-2</v>
      </c>
    </row>
    <row r="30" spans="2:23" ht="16.05" customHeight="1">
      <c r="B30" s="5">
        <v>4</v>
      </c>
      <c r="C30" s="108" t="s">
        <v>32</v>
      </c>
      <c r="D30" s="113">
        <v>12613862</v>
      </c>
      <c r="E30" s="102">
        <v>5640</v>
      </c>
      <c r="F30" s="102">
        <v>10329742</v>
      </c>
      <c r="G30" s="102">
        <v>9179507</v>
      </c>
      <c r="H30" s="102">
        <v>44409</v>
      </c>
      <c r="I30" s="102">
        <v>807527</v>
      </c>
      <c r="J30" s="102">
        <v>192227</v>
      </c>
      <c r="K30" s="102">
        <v>5205</v>
      </c>
      <c r="L30" s="102">
        <v>40571</v>
      </c>
      <c r="M30" s="102">
        <v>60296</v>
      </c>
      <c r="N30" s="102">
        <v>1322489</v>
      </c>
      <c r="O30" s="114">
        <v>955991</v>
      </c>
      <c r="P30" s="113">
        <v>7907</v>
      </c>
      <c r="Q30" s="144">
        <v>6824</v>
      </c>
      <c r="R30" s="139">
        <v>24818059</v>
      </c>
      <c r="S30" s="49">
        <v>12071015</v>
      </c>
      <c r="T30" s="49">
        <v>12747044</v>
      </c>
      <c r="U30" s="227"/>
      <c r="V30" s="205">
        <f t="shared" si="0"/>
        <v>9276951</v>
      </c>
      <c r="W30" s="188">
        <f t="shared" si="1"/>
        <v>1.8609080459124728E-2</v>
      </c>
    </row>
    <row r="31" spans="2:23" ht="16.05" customHeight="1">
      <c r="B31" s="5">
        <v>41</v>
      </c>
      <c r="C31" s="109" t="s">
        <v>21</v>
      </c>
      <c r="D31" s="115">
        <v>4454060</v>
      </c>
      <c r="E31" s="103">
        <v>2082</v>
      </c>
      <c r="F31" s="103">
        <v>3763575</v>
      </c>
      <c r="G31" s="103">
        <v>3360557</v>
      </c>
      <c r="H31" s="103">
        <v>17493</v>
      </c>
      <c r="I31" s="103">
        <v>272350</v>
      </c>
      <c r="J31" s="103">
        <v>76439</v>
      </c>
      <c r="K31" s="103">
        <v>1647</v>
      </c>
      <c r="L31" s="103">
        <v>15058</v>
      </c>
      <c r="M31" s="103">
        <v>20031</v>
      </c>
      <c r="N31" s="103">
        <v>466996</v>
      </c>
      <c r="O31" s="116">
        <v>221407</v>
      </c>
      <c r="P31" s="115">
        <v>2163</v>
      </c>
      <c r="Q31" s="145">
        <v>2230</v>
      </c>
      <c r="R31" s="141">
        <v>9282770</v>
      </c>
      <c r="S31" s="10">
        <v>4514929</v>
      </c>
      <c r="T31" s="10">
        <v>4767841</v>
      </c>
      <c r="U31" s="227"/>
      <c r="V31" s="206">
        <f t="shared" si="0"/>
        <v>3397420</v>
      </c>
      <c r="W31" s="189">
        <f t="shared" si="1"/>
        <v>2.0310210371787464E-2</v>
      </c>
    </row>
    <row r="32" spans="2:23" ht="16.05" customHeight="1">
      <c r="B32" s="5">
        <v>42</v>
      </c>
      <c r="C32" s="109" t="s">
        <v>22</v>
      </c>
      <c r="D32" s="115">
        <v>3182636</v>
      </c>
      <c r="E32" s="103">
        <v>1288</v>
      </c>
      <c r="F32" s="103">
        <v>2579559</v>
      </c>
      <c r="G32" s="103">
        <v>2270936</v>
      </c>
      <c r="H32" s="103">
        <v>8483</v>
      </c>
      <c r="I32" s="103">
        <v>222466</v>
      </c>
      <c r="J32" s="103">
        <v>49972</v>
      </c>
      <c r="K32" s="103">
        <v>1288</v>
      </c>
      <c r="L32" s="103">
        <v>8427</v>
      </c>
      <c r="M32" s="103">
        <v>17987</v>
      </c>
      <c r="N32" s="103">
        <v>278116</v>
      </c>
      <c r="O32" s="116">
        <v>323673</v>
      </c>
      <c r="P32" s="115">
        <v>2620</v>
      </c>
      <c r="Q32" s="145">
        <v>1437</v>
      </c>
      <c r="R32" s="141">
        <v>6288362</v>
      </c>
      <c r="S32" s="10">
        <v>3097746</v>
      </c>
      <c r="T32" s="10">
        <v>3190616</v>
      </c>
      <c r="U32" s="227"/>
      <c r="V32" s="206">
        <f t="shared" si="0"/>
        <v>2290571</v>
      </c>
      <c r="W32" s="189">
        <f t="shared" si="1"/>
        <v>1.9372303560414784E-2</v>
      </c>
    </row>
    <row r="33" spans="2:23" ht="16.05" customHeight="1">
      <c r="B33" s="5">
        <v>43</v>
      </c>
      <c r="C33" s="109" t="s">
        <v>23</v>
      </c>
      <c r="D33" s="115">
        <v>4977166</v>
      </c>
      <c r="E33" s="103">
        <v>2270</v>
      </c>
      <c r="F33" s="103">
        <v>3986608</v>
      </c>
      <c r="G33" s="103">
        <v>3548014</v>
      </c>
      <c r="H33" s="103">
        <v>18433</v>
      </c>
      <c r="I33" s="103">
        <v>312711</v>
      </c>
      <c r="J33" s="103">
        <v>65816</v>
      </c>
      <c r="K33" s="103">
        <v>2270</v>
      </c>
      <c r="L33" s="103">
        <v>17086</v>
      </c>
      <c r="M33" s="103">
        <v>22278</v>
      </c>
      <c r="N33" s="103">
        <v>577377</v>
      </c>
      <c r="O33" s="116">
        <v>410911</v>
      </c>
      <c r="P33" s="115">
        <v>3124</v>
      </c>
      <c r="Q33" s="145">
        <v>3157</v>
      </c>
      <c r="R33" s="141">
        <v>9246927</v>
      </c>
      <c r="S33" s="10">
        <v>4458340</v>
      </c>
      <c r="T33" s="10">
        <v>4788587</v>
      </c>
      <c r="U33" s="227"/>
      <c r="V33" s="206">
        <f t="shared" si="0"/>
        <v>3588960</v>
      </c>
      <c r="W33" s="189">
        <f t="shared" si="1"/>
        <v>1.650927304615854E-2</v>
      </c>
    </row>
    <row r="34" spans="2:23" ht="16.05" customHeight="1">
      <c r="B34" s="5">
        <v>5</v>
      </c>
      <c r="C34" s="108" t="s">
        <v>30</v>
      </c>
      <c r="D34" s="113">
        <v>6259602</v>
      </c>
      <c r="E34" s="102">
        <v>6630</v>
      </c>
      <c r="F34" s="102">
        <v>5082846</v>
      </c>
      <c r="G34" s="102">
        <v>4365995</v>
      </c>
      <c r="H34" s="102">
        <v>16996</v>
      </c>
      <c r="I34" s="102">
        <v>527197</v>
      </c>
      <c r="J34" s="102">
        <v>125384</v>
      </c>
      <c r="K34" s="102">
        <v>3023</v>
      </c>
      <c r="L34" s="102">
        <v>13260</v>
      </c>
      <c r="M34" s="102">
        <v>30991</v>
      </c>
      <c r="N34" s="102">
        <v>808706</v>
      </c>
      <c r="O34" s="114">
        <v>361420</v>
      </c>
      <c r="P34" s="113">
        <v>7684</v>
      </c>
      <c r="Q34" s="144">
        <v>3934</v>
      </c>
      <c r="R34" s="139">
        <v>12510036</v>
      </c>
      <c r="S34" s="49">
        <v>6112557</v>
      </c>
      <c r="T34" s="49">
        <v>6397479</v>
      </c>
      <c r="U34" s="227"/>
      <c r="V34" s="205">
        <f t="shared" si="0"/>
        <v>4406815</v>
      </c>
      <c r="W34" s="188">
        <f t="shared" si="1"/>
        <v>2.4668069817578579E-2</v>
      </c>
    </row>
    <row r="35" spans="2:23" ht="16.05" customHeight="1">
      <c r="B35" s="5">
        <v>50</v>
      </c>
      <c r="C35" s="109" t="s">
        <v>24</v>
      </c>
      <c r="D35" s="115">
        <v>1095215</v>
      </c>
      <c r="E35" s="103">
        <v>1390</v>
      </c>
      <c r="F35" s="103">
        <v>894174</v>
      </c>
      <c r="G35" s="103">
        <v>758861</v>
      </c>
      <c r="H35" s="103">
        <v>2723</v>
      </c>
      <c r="I35" s="103">
        <v>95156</v>
      </c>
      <c r="J35" s="103">
        <v>19853</v>
      </c>
      <c r="K35" s="103">
        <v>579</v>
      </c>
      <c r="L35" s="103">
        <v>2904</v>
      </c>
      <c r="M35" s="103">
        <v>14098</v>
      </c>
      <c r="N35" s="103">
        <v>139710</v>
      </c>
      <c r="O35" s="116">
        <v>59941</v>
      </c>
      <c r="P35" s="115">
        <v>1712</v>
      </c>
      <c r="Q35" s="145">
        <v>732</v>
      </c>
      <c r="R35" s="141">
        <v>2184694</v>
      </c>
      <c r="S35" s="10">
        <v>1071626</v>
      </c>
      <c r="T35" s="10">
        <v>1113068</v>
      </c>
      <c r="U35" s="227"/>
      <c r="V35" s="206">
        <f t="shared" si="0"/>
        <v>766610</v>
      </c>
      <c r="W35" s="189">
        <f t="shared" si="1"/>
        <v>2.2202613808945462E-2</v>
      </c>
    </row>
    <row r="36" spans="2:23" ht="16.05" customHeight="1">
      <c r="B36" s="5">
        <v>51</v>
      </c>
      <c r="C36" s="109" t="s">
        <v>25</v>
      </c>
      <c r="D36" s="115">
        <v>1251221</v>
      </c>
      <c r="E36" s="103">
        <v>1199</v>
      </c>
      <c r="F36" s="103">
        <v>1031135</v>
      </c>
      <c r="G36" s="103">
        <v>796060</v>
      </c>
      <c r="H36" s="103">
        <v>3304</v>
      </c>
      <c r="I36" s="103">
        <v>187839</v>
      </c>
      <c r="J36" s="103">
        <v>34356</v>
      </c>
      <c r="K36" s="103">
        <v>663</v>
      </c>
      <c r="L36" s="103">
        <v>1981</v>
      </c>
      <c r="M36" s="103">
        <v>6932</v>
      </c>
      <c r="N36" s="103">
        <v>144263</v>
      </c>
      <c r="O36" s="116">
        <v>74624</v>
      </c>
      <c r="P36" s="115">
        <v>2495</v>
      </c>
      <c r="Q36" s="145">
        <v>1666</v>
      </c>
      <c r="R36" s="141">
        <v>2353940</v>
      </c>
      <c r="S36" s="10">
        <v>1178081</v>
      </c>
      <c r="T36" s="10">
        <v>1175859</v>
      </c>
      <c r="U36" s="227"/>
      <c r="V36" s="206">
        <f t="shared" si="0"/>
        <v>804210</v>
      </c>
      <c r="W36" s="189">
        <f t="shared" si="1"/>
        <v>3.331862462238213E-2</v>
      </c>
    </row>
    <row r="37" spans="2:23" ht="16.05" customHeight="1">
      <c r="B37" s="5">
        <v>52</v>
      </c>
      <c r="C37" s="109" t="s">
        <v>26</v>
      </c>
      <c r="D37" s="115">
        <v>2881695</v>
      </c>
      <c r="E37" s="103">
        <v>3028</v>
      </c>
      <c r="F37" s="103">
        <v>2281503</v>
      </c>
      <c r="G37" s="103">
        <v>2036366</v>
      </c>
      <c r="H37" s="103">
        <v>6827</v>
      </c>
      <c r="I37" s="103">
        <v>176442</v>
      </c>
      <c r="J37" s="103">
        <v>52385</v>
      </c>
      <c r="K37" s="103">
        <v>1085</v>
      </c>
      <c r="L37" s="103">
        <v>3388</v>
      </c>
      <c r="M37" s="103">
        <v>5010</v>
      </c>
      <c r="N37" s="103">
        <v>393440</v>
      </c>
      <c r="O37" s="116">
        <v>203724</v>
      </c>
      <c r="P37" s="115">
        <v>3157</v>
      </c>
      <c r="Q37" s="145">
        <v>1333</v>
      </c>
      <c r="R37" s="141">
        <v>5701452</v>
      </c>
      <c r="S37" s="10">
        <v>2790825</v>
      </c>
      <c r="T37" s="10">
        <v>2910627</v>
      </c>
      <c r="U37" s="227"/>
      <c r="V37" s="206">
        <f t="shared" si="0"/>
        <v>2050942</v>
      </c>
      <c r="W37" s="189">
        <f t="shared" si="1"/>
        <v>2.2960741230671183E-2</v>
      </c>
    </row>
    <row r="38" spans="2:23" ht="16.05" customHeight="1">
      <c r="B38" s="6">
        <v>53</v>
      </c>
      <c r="C38" s="110" t="s">
        <v>27</v>
      </c>
      <c r="D38" s="117">
        <v>1031471</v>
      </c>
      <c r="E38" s="106">
        <v>1013</v>
      </c>
      <c r="F38" s="106">
        <v>876034</v>
      </c>
      <c r="G38" s="106">
        <v>774708</v>
      </c>
      <c r="H38" s="106">
        <v>4142</v>
      </c>
      <c r="I38" s="106">
        <v>67760</v>
      </c>
      <c r="J38" s="106">
        <v>18790</v>
      </c>
      <c r="K38" s="106">
        <v>696</v>
      </c>
      <c r="L38" s="106">
        <v>4987</v>
      </c>
      <c r="M38" s="106">
        <v>4951</v>
      </c>
      <c r="N38" s="106">
        <v>131293</v>
      </c>
      <c r="O38" s="118">
        <v>23131</v>
      </c>
      <c r="P38" s="117">
        <v>320</v>
      </c>
      <c r="Q38" s="146">
        <v>203</v>
      </c>
      <c r="R38" s="142">
        <v>2269950</v>
      </c>
      <c r="S38" s="11">
        <v>1072025</v>
      </c>
      <c r="T38" s="11">
        <v>1197925</v>
      </c>
      <c r="U38" s="227"/>
      <c r="V38" s="275">
        <f t="shared" si="0"/>
        <v>785053</v>
      </c>
      <c r="W38" s="191">
        <f t="shared" si="1"/>
        <v>2.1448939196423884E-2</v>
      </c>
    </row>
  </sheetData>
  <mergeCells count="19">
    <mergeCell ref="B2:B5"/>
    <mergeCell ref="R2:T2"/>
    <mergeCell ref="R3:R5"/>
    <mergeCell ref="S3:S5"/>
    <mergeCell ref="T3:T5"/>
    <mergeCell ref="C2:C5"/>
    <mergeCell ref="D2:O2"/>
    <mergeCell ref="P2:Q2"/>
    <mergeCell ref="D3:D5"/>
    <mergeCell ref="E3:E5"/>
    <mergeCell ref="F3:O3"/>
    <mergeCell ref="P3:P5"/>
    <mergeCell ref="W2:W5"/>
    <mergeCell ref="Y6:AA6"/>
    <mergeCell ref="V2:V5"/>
    <mergeCell ref="Q3:Q5"/>
    <mergeCell ref="F4:M4"/>
    <mergeCell ref="N4:N5"/>
    <mergeCell ref="O4:O5"/>
  </mergeCells>
  <pageMargins left="0" right="0" top="0.39370078740157505" bottom="0.39370078740157505" header="0" footer="0"/>
  <pageSetup paperSize="9" fitToWidth="0" fitToHeight="0" orientation="portrait" r:id="rId1"/>
  <headerFooter>
    <oddHeader>&amp;C&amp;A</oddHeader>
    <oddFooter>&amp;CPágina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9E1C2-0A5F-4E3C-9CFD-ECD170BB9CD4}">
  <dimension ref="B1:AE67"/>
  <sheetViews>
    <sheetView showGridLines="0" workbookViewId="0"/>
  </sheetViews>
  <sheetFormatPr defaultRowHeight="14.4"/>
  <cols>
    <col min="1" max="1" width="3.6640625" style="1" customWidth="1"/>
    <col min="2" max="2" width="5.77734375" style="1" hidden="1" customWidth="1"/>
    <col min="3" max="3" width="18.77734375" style="1" hidden="1" customWidth="1"/>
    <col min="4" max="19" width="12.77734375" style="1" hidden="1" customWidth="1"/>
    <col min="20" max="20" width="8.88671875" style="1" hidden="1" customWidth="1"/>
    <col min="21" max="21" width="5.77734375" style="1" hidden="1" customWidth="1"/>
    <col min="22" max="22" width="19.33203125" style="1" bestFit="1" customWidth="1"/>
    <col min="23" max="24" width="12" style="1" customWidth="1"/>
    <col min="25" max="25" width="44.77734375" style="1" customWidth="1"/>
    <col min="26" max="26" width="5.77734375" style="1" customWidth="1"/>
    <col min="27" max="27" width="5.77734375" style="1" hidden="1" customWidth="1"/>
    <col min="28" max="28" width="19.33203125" style="1" customWidth="1"/>
    <col min="29" max="30" width="12" style="1" customWidth="1"/>
    <col min="31" max="31" width="44.77734375" style="1" customWidth="1"/>
    <col min="32" max="16384" width="8.88671875" style="1"/>
  </cols>
  <sheetData>
    <row r="1" spans="2:31" ht="16.05" customHeight="1">
      <c r="B1" s="336" t="s">
        <v>197</v>
      </c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U1" s="3"/>
      <c r="V1" s="55" t="s">
        <v>194</v>
      </c>
      <c r="W1" s="8"/>
      <c r="X1" s="8"/>
      <c r="AB1" s="55" t="s">
        <v>194</v>
      </c>
    </row>
    <row r="2" spans="2:31" ht="16.05" customHeight="1">
      <c r="B2" s="337" t="s">
        <v>123</v>
      </c>
      <c r="C2" s="340" t="s">
        <v>0</v>
      </c>
      <c r="D2" s="343" t="s">
        <v>113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4"/>
      <c r="P2" s="345" t="s">
        <v>114</v>
      </c>
      <c r="Q2" s="343"/>
      <c r="R2" s="343"/>
      <c r="S2" s="344"/>
      <c r="U2" s="328" t="s">
        <v>34</v>
      </c>
      <c r="V2" s="332" t="s">
        <v>0</v>
      </c>
      <c r="W2" s="332" t="s">
        <v>167</v>
      </c>
      <c r="X2" s="332"/>
      <c r="AA2" s="330" t="s">
        <v>34</v>
      </c>
      <c r="AB2" s="333" t="s">
        <v>0</v>
      </c>
      <c r="AC2" s="333" t="s">
        <v>168</v>
      </c>
      <c r="AD2" s="333"/>
    </row>
    <row r="3" spans="2:31" ht="16.05" customHeight="1">
      <c r="B3" s="338"/>
      <c r="C3" s="341"/>
      <c r="D3" s="346" t="s">
        <v>115</v>
      </c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 t="s">
        <v>115</v>
      </c>
      <c r="Q3" s="346"/>
      <c r="R3" s="346"/>
      <c r="S3" s="347"/>
      <c r="U3" s="329"/>
      <c r="V3" s="334"/>
      <c r="W3" s="225" t="s">
        <v>64</v>
      </c>
      <c r="X3" s="225" t="s">
        <v>33</v>
      </c>
      <c r="AA3" s="331"/>
      <c r="AB3" s="335"/>
      <c r="AC3" s="226" t="s">
        <v>64</v>
      </c>
      <c r="AD3" s="226" t="s">
        <v>33</v>
      </c>
    </row>
    <row r="4" spans="2:31" ht="16.05" customHeight="1">
      <c r="B4" s="338"/>
      <c r="C4" s="341"/>
      <c r="D4" s="348" t="s">
        <v>116</v>
      </c>
      <c r="E4" s="348"/>
      <c r="F4" s="348"/>
      <c r="G4" s="349" t="s">
        <v>117</v>
      </c>
      <c r="H4" s="348"/>
      <c r="I4" s="348"/>
      <c r="J4" s="348" t="s">
        <v>118</v>
      </c>
      <c r="K4" s="348"/>
      <c r="L4" s="348"/>
      <c r="M4" s="348" t="s">
        <v>119</v>
      </c>
      <c r="N4" s="348"/>
      <c r="O4" s="348"/>
      <c r="P4" s="153" t="s">
        <v>116</v>
      </c>
      <c r="Q4" s="153" t="s">
        <v>117</v>
      </c>
      <c r="R4" s="153" t="s">
        <v>118</v>
      </c>
      <c r="S4" s="153" t="s">
        <v>119</v>
      </c>
      <c r="U4" s="21"/>
      <c r="V4" s="218" t="s">
        <v>62</v>
      </c>
      <c r="W4" s="219">
        <f>SUM(W5:W31)</f>
        <v>1489003</v>
      </c>
      <c r="X4" s="220" t="s">
        <v>80</v>
      </c>
      <c r="AA4" s="21"/>
      <c r="AB4" s="218" t="s">
        <v>62</v>
      </c>
      <c r="AC4" s="219">
        <f>SUM(AC5:AC31)</f>
        <v>1208702</v>
      </c>
      <c r="AD4" s="220" t="s">
        <v>80</v>
      </c>
    </row>
    <row r="5" spans="2:31" ht="16.05" customHeight="1">
      <c r="B5" s="339"/>
      <c r="C5" s="342"/>
      <c r="D5" s="154" t="s">
        <v>64</v>
      </c>
      <c r="E5" s="155" t="s">
        <v>120</v>
      </c>
      <c r="F5" s="155" t="s">
        <v>121</v>
      </c>
      <c r="G5" s="156" t="s">
        <v>64</v>
      </c>
      <c r="H5" s="155" t="s">
        <v>120</v>
      </c>
      <c r="I5" s="155" t="s">
        <v>121</v>
      </c>
      <c r="J5" s="154" t="s">
        <v>64</v>
      </c>
      <c r="K5" s="155" t="s">
        <v>120</v>
      </c>
      <c r="L5" s="155" t="s">
        <v>121</v>
      </c>
      <c r="M5" s="154" t="s">
        <v>64</v>
      </c>
      <c r="N5" s="155" t="s">
        <v>120</v>
      </c>
      <c r="O5" s="155" t="s">
        <v>121</v>
      </c>
      <c r="P5" s="350" t="s">
        <v>122</v>
      </c>
      <c r="Q5" s="351"/>
      <c r="R5" s="351"/>
      <c r="S5" s="352"/>
      <c r="U5" s="216">
        <v>11</v>
      </c>
      <c r="V5" s="221" t="s">
        <v>1</v>
      </c>
      <c r="W5" s="171">
        <f>VLOOKUP(V5,$C$2:$S$38,8,FALSE)</f>
        <v>20263</v>
      </c>
      <c r="X5" s="222">
        <f>W5/$W$4</f>
        <v>1.3608434637136393E-2</v>
      </c>
      <c r="Y5" s="52">
        <v>13423</v>
      </c>
      <c r="AA5" s="216">
        <v>11</v>
      </c>
      <c r="AB5" s="221" t="s">
        <v>1</v>
      </c>
      <c r="AC5" s="171">
        <f>VLOOKUP(AB5,$C$2:$S$38,16,FALSE)</f>
        <v>2881</v>
      </c>
      <c r="AD5" s="222">
        <f t="shared" ref="AD5:AD31" si="0">AC5/$AC$4</f>
        <v>2.3835486331618546E-3</v>
      </c>
      <c r="AE5" s="52">
        <v>2014</v>
      </c>
    </row>
    <row r="6" spans="2:31" ht="16.05" customHeight="1">
      <c r="B6" s="157"/>
      <c r="C6" s="158" t="s">
        <v>62</v>
      </c>
      <c r="D6" s="159">
        <v>1230778</v>
      </c>
      <c r="E6" s="160">
        <v>846526</v>
      </c>
      <c r="F6" s="161">
        <v>384252</v>
      </c>
      <c r="G6" s="160">
        <v>1486516</v>
      </c>
      <c r="H6" s="160">
        <v>1059869</v>
      </c>
      <c r="I6" s="160">
        <v>426647</v>
      </c>
      <c r="J6" s="160">
        <v>1489003</v>
      </c>
      <c r="K6" s="160">
        <v>1059869</v>
      </c>
      <c r="L6" s="160">
        <v>426647</v>
      </c>
      <c r="M6" s="159">
        <v>1230778</v>
      </c>
      <c r="N6" s="160">
        <v>846526</v>
      </c>
      <c r="O6" s="161">
        <v>384252</v>
      </c>
      <c r="P6" s="159">
        <v>1009778</v>
      </c>
      <c r="Q6" s="160">
        <v>1205932</v>
      </c>
      <c r="R6" s="160">
        <v>1208702</v>
      </c>
      <c r="S6" s="162">
        <v>1006763</v>
      </c>
      <c r="U6" s="21">
        <v>12</v>
      </c>
      <c r="V6" s="221" t="s">
        <v>2</v>
      </c>
      <c r="W6" s="171">
        <f t="shared" ref="W6:W31" si="1">VLOOKUP(V6,$C$2:$S$38,8,FALSE)</f>
        <v>28275</v>
      </c>
      <c r="X6" s="222">
        <f t="shared" ref="X6:X31" si="2">W6/$W$4</f>
        <v>1.8989216274245251E-2</v>
      </c>
      <c r="Y6" s="52">
        <v>14081</v>
      </c>
      <c r="AA6" s="21">
        <v>12</v>
      </c>
      <c r="AB6" s="221" t="s">
        <v>2</v>
      </c>
      <c r="AC6" s="171">
        <f>VLOOKUP(AB6,$C$2:$S$38,16,FALSE)</f>
        <v>0</v>
      </c>
      <c r="AD6" s="222">
        <f t="shared" si="0"/>
        <v>0</v>
      </c>
      <c r="AE6" s="52"/>
    </row>
    <row r="7" spans="2:31" ht="16.05" customHeight="1">
      <c r="B7" s="163">
        <v>1</v>
      </c>
      <c r="C7" s="164" t="s">
        <v>108</v>
      </c>
      <c r="D7" s="165">
        <v>608547</v>
      </c>
      <c r="E7" s="166">
        <v>415801</v>
      </c>
      <c r="F7" s="167">
        <v>192746</v>
      </c>
      <c r="G7" s="166">
        <v>704725</v>
      </c>
      <c r="H7" s="166">
        <v>498251</v>
      </c>
      <c r="I7" s="166">
        <v>206474</v>
      </c>
      <c r="J7" s="166">
        <v>705437</v>
      </c>
      <c r="K7" s="166">
        <v>498251</v>
      </c>
      <c r="L7" s="166">
        <v>206474</v>
      </c>
      <c r="M7" s="165">
        <v>608547</v>
      </c>
      <c r="N7" s="166">
        <v>415801</v>
      </c>
      <c r="O7" s="167">
        <v>192746</v>
      </c>
      <c r="P7" s="165">
        <v>112619</v>
      </c>
      <c r="Q7" s="166">
        <v>141469</v>
      </c>
      <c r="R7" s="166">
        <v>142088</v>
      </c>
      <c r="S7" s="167">
        <v>112191</v>
      </c>
      <c r="T7" s="13"/>
      <c r="U7" s="21">
        <v>13</v>
      </c>
      <c r="V7" s="221" t="s">
        <v>3</v>
      </c>
      <c r="W7" s="171">
        <f t="shared" si="1"/>
        <v>474914</v>
      </c>
      <c r="X7" s="222">
        <f t="shared" si="2"/>
        <v>0.31894764483348925</v>
      </c>
      <c r="Y7" s="53">
        <v>271247</v>
      </c>
      <c r="AA7" s="21">
        <v>13</v>
      </c>
      <c r="AB7" s="221" t="s">
        <v>3</v>
      </c>
      <c r="AC7" s="171">
        <f>VLOOKUP(AB7,$C$2:$S$38,16,FALSE)</f>
        <v>2413</v>
      </c>
      <c r="AD7" s="222">
        <f t="shared" si="0"/>
        <v>1.9963564220130355E-3</v>
      </c>
      <c r="AE7" s="52">
        <v>1938</v>
      </c>
    </row>
    <row r="8" spans="2:31" ht="16.05" customHeight="1">
      <c r="B8" s="168">
        <v>11</v>
      </c>
      <c r="C8" s="169" t="s">
        <v>1</v>
      </c>
      <c r="D8" s="170">
        <v>18110</v>
      </c>
      <c r="E8" s="171">
        <v>14979</v>
      </c>
      <c r="F8" s="172">
        <v>3131</v>
      </c>
      <c r="G8" s="171">
        <v>20248</v>
      </c>
      <c r="H8" s="171">
        <v>16548</v>
      </c>
      <c r="I8" s="172">
        <v>3700</v>
      </c>
      <c r="J8" s="171">
        <v>20263</v>
      </c>
      <c r="K8" s="171">
        <v>16548</v>
      </c>
      <c r="L8" s="172">
        <v>3700</v>
      </c>
      <c r="M8" s="170">
        <v>18110</v>
      </c>
      <c r="N8" s="171">
        <v>14979</v>
      </c>
      <c r="O8" s="172">
        <v>3131</v>
      </c>
      <c r="P8" s="170">
        <v>2616</v>
      </c>
      <c r="Q8" s="171">
        <v>2881</v>
      </c>
      <c r="R8" s="171">
        <v>2881</v>
      </c>
      <c r="S8" s="172">
        <v>2609</v>
      </c>
      <c r="T8" s="13"/>
      <c r="U8" s="21">
        <v>14</v>
      </c>
      <c r="V8" s="221" t="s">
        <v>4</v>
      </c>
      <c r="W8" s="171">
        <f t="shared" si="1"/>
        <v>83322</v>
      </c>
      <c r="X8" s="222">
        <f t="shared" si="2"/>
        <v>5.5958248573038466E-2</v>
      </c>
      <c r="Y8" s="52">
        <v>32003</v>
      </c>
      <c r="AA8" s="21">
        <v>14</v>
      </c>
      <c r="AB8" s="221" t="s">
        <v>4</v>
      </c>
      <c r="AC8" s="171">
        <f>VLOOKUP(AB8,$C$2:$S$38,16,FALSE)</f>
        <v>0</v>
      </c>
      <c r="AD8" s="222">
        <f t="shared" si="0"/>
        <v>0</v>
      </c>
      <c r="AE8" s="52"/>
    </row>
    <row r="9" spans="2:31" ht="16.05" customHeight="1">
      <c r="B9" s="168">
        <v>12</v>
      </c>
      <c r="C9" s="169" t="s">
        <v>2</v>
      </c>
      <c r="D9" s="170">
        <v>22801</v>
      </c>
      <c r="E9" s="171">
        <v>20718</v>
      </c>
      <c r="F9" s="172">
        <v>2083</v>
      </c>
      <c r="G9" s="171">
        <v>28239</v>
      </c>
      <c r="H9" s="171">
        <v>25903</v>
      </c>
      <c r="I9" s="172">
        <v>2336</v>
      </c>
      <c r="J9" s="171">
        <v>28275</v>
      </c>
      <c r="K9" s="171">
        <v>25903</v>
      </c>
      <c r="L9" s="172">
        <v>2336</v>
      </c>
      <c r="M9" s="170">
        <v>22801</v>
      </c>
      <c r="N9" s="171">
        <v>20718</v>
      </c>
      <c r="O9" s="172">
        <v>2083</v>
      </c>
      <c r="P9" s="170"/>
      <c r="Q9" s="171">
        <v>0</v>
      </c>
      <c r="R9" s="171">
        <v>0</v>
      </c>
      <c r="S9" s="172">
        <v>0</v>
      </c>
      <c r="U9" s="21">
        <v>15</v>
      </c>
      <c r="V9" s="221" t="s">
        <v>5</v>
      </c>
      <c r="W9" s="171">
        <f t="shared" si="1"/>
        <v>69208</v>
      </c>
      <c r="X9" s="222">
        <f t="shared" si="2"/>
        <v>4.6479422808416104E-2</v>
      </c>
      <c r="Y9" s="52">
        <v>34895</v>
      </c>
      <c r="AA9" s="21">
        <v>15</v>
      </c>
      <c r="AB9" s="221" t="s">
        <v>5</v>
      </c>
      <c r="AC9" s="171">
        <f t="shared" ref="AC9:AC31" si="3">VLOOKUP(AB9,$C$2:$S$38,16,FALSE)</f>
        <v>116833</v>
      </c>
      <c r="AD9" s="222">
        <f t="shared" si="0"/>
        <v>9.665988804519228E-2</v>
      </c>
      <c r="AE9" s="52">
        <v>70335</v>
      </c>
    </row>
    <row r="10" spans="2:31" ht="16.05" customHeight="1">
      <c r="B10" s="168">
        <v>13</v>
      </c>
      <c r="C10" s="169" t="s">
        <v>3</v>
      </c>
      <c r="D10" s="170">
        <v>426513</v>
      </c>
      <c r="E10" s="171">
        <v>255803</v>
      </c>
      <c r="F10" s="172">
        <v>170710</v>
      </c>
      <c r="G10" s="171">
        <v>474584</v>
      </c>
      <c r="H10" s="171">
        <v>294186</v>
      </c>
      <c r="I10" s="172">
        <v>180398</v>
      </c>
      <c r="J10" s="171">
        <v>474914</v>
      </c>
      <c r="K10" s="171">
        <v>294186</v>
      </c>
      <c r="L10" s="172">
        <v>180398</v>
      </c>
      <c r="M10" s="170">
        <v>426513</v>
      </c>
      <c r="N10" s="171">
        <v>255803</v>
      </c>
      <c r="O10" s="172">
        <v>170710</v>
      </c>
      <c r="P10" s="170">
        <v>2404</v>
      </c>
      <c r="Q10" s="171">
        <v>2411</v>
      </c>
      <c r="R10" s="171">
        <v>2413</v>
      </c>
      <c r="S10" s="172">
        <v>2358</v>
      </c>
      <c r="U10" s="21">
        <v>16</v>
      </c>
      <c r="V10" s="221" t="s">
        <v>6</v>
      </c>
      <c r="W10" s="171">
        <f t="shared" si="1"/>
        <v>10413</v>
      </c>
      <c r="X10" s="222">
        <f t="shared" si="2"/>
        <v>6.9932699934116991E-3</v>
      </c>
      <c r="Y10" s="52">
        <v>8764</v>
      </c>
      <c r="AA10" s="21">
        <v>16</v>
      </c>
      <c r="AB10" s="221" t="s">
        <v>6</v>
      </c>
      <c r="AC10" s="171">
        <f t="shared" si="3"/>
        <v>8354</v>
      </c>
      <c r="AD10" s="222">
        <f t="shared" si="0"/>
        <v>6.9115464357633232E-3</v>
      </c>
      <c r="AE10" s="52">
        <v>2824</v>
      </c>
    </row>
    <row r="11" spans="2:31" ht="16.05" customHeight="1">
      <c r="B11" s="168">
        <v>14</v>
      </c>
      <c r="C11" s="169" t="s">
        <v>4</v>
      </c>
      <c r="D11" s="170">
        <v>60878</v>
      </c>
      <c r="E11" s="171">
        <v>54730</v>
      </c>
      <c r="F11" s="172">
        <v>6148</v>
      </c>
      <c r="G11" s="171">
        <v>83231</v>
      </c>
      <c r="H11" s="171">
        <v>75947</v>
      </c>
      <c r="I11" s="172">
        <v>7284</v>
      </c>
      <c r="J11" s="171">
        <v>83322</v>
      </c>
      <c r="K11" s="171">
        <v>75947</v>
      </c>
      <c r="L11" s="172">
        <v>7284</v>
      </c>
      <c r="M11" s="170">
        <v>60878</v>
      </c>
      <c r="N11" s="171">
        <v>54730</v>
      </c>
      <c r="O11" s="172">
        <v>6148</v>
      </c>
      <c r="P11" s="170"/>
      <c r="Q11" s="171">
        <v>0</v>
      </c>
      <c r="R11" s="171">
        <v>0</v>
      </c>
      <c r="S11" s="172">
        <v>0</v>
      </c>
      <c r="U11" s="21">
        <v>17</v>
      </c>
      <c r="V11" s="221" t="s">
        <v>7</v>
      </c>
      <c r="W11" s="171">
        <f t="shared" si="1"/>
        <v>19042</v>
      </c>
      <c r="X11" s="222">
        <f t="shared" si="2"/>
        <v>1.2788422857442194E-2</v>
      </c>
      <c r="Y11" s="52">
        <v>13512</v>
      </c>
      <c r="AA11" s="21">
        <v>17</v>
      </c>
      <c r="AB11" s="221" t="s">
        <v>7</v>
      </c>
      <c r="AC11" s="171">
        <f t="shared" si="3"/>
        <v>11607</v>
      </c>
      <c r="AD11" s="222">
        <f t="shared" si="0"/>
        <v>9.6028632367614192E-3</v>
      </c>
      <c r="AE11" s="52">
        <v>7971</v>
      </c>
    </row>
    <row r="12" spans="2:31" ht="16.05" customHeight="1">
      <c r="B12" s="168">
        <v>15</v>
      </c>
      <c r="C12" s="169" t="s">
        <v>5</v>
      </c>
      <c r="D12" s="170">
        <v>53460</v>
      </c>
      <c r="E12" s="171">
        <v>44462</v>
      </c>
      <c r="F12" s="172">
        <v>8998</v>
      </c>
      <c r="G12" s="171">
        <v>68981</v>
      </c>
      <c r="H12" s="171">
        <v>58396</v>
      </c>
      <c r="I12" s="172">
        <v>10585</v>
      </c>
      <c r="J12" s="171">
        <v>69208</v>
      </c>
      <c r="K12" s="171">
        <v>58396</v>
      </c>
      <c r="L12" s="172">
        <v>10585</v>
      </c>
      <c r="M12" s="170">
        <v>53460</v>
      </c>
      <c r="N12" s="171">
        <v>44462</v>
      </c>
      <c r="O12" s="172">
        <v>8998</v>
      </c>
      <c r="P12" s="170">
        <v>92906</v>
      </c>
      <c r="Q12" s="171">
        <v>116356</v>
      </c>
      <c r="R12" s="171">
        <v>116833</v>
      </c>
      <c r="S12" s="172">
        <v>92562</v>
      </c>
      <c r="U12" s="21">
        <v>21</v>
      </c>
      <c r="V12" s="221" t="s">
        <v>8</v>
      </c>
      <c r="W12" s="171">
        <f t="shared" si="1"/>
        <v>55963</v>
      </c>
      <c r="X12" s="222">
        <f t="shared" si="2"/>
        <v>3.7584209031143657E-2</v>
      </c>
      <c r="Y12" s="52">
        <v>29690</v>
      </c>
      <c r="AA12" s="21">
        <v>21</v>
      </c>
      <c r="AB12" s="221" t="s">
        <v>8</v>
      </c>
      <c r="AC12" s="171">
        <f t="shared" si="3"/>
        <v>256301</v>
      </c>
      <c r="AD12" s="222">
        <f t="shared" si="0"/>
        <v>0.21204647630267842</v>
      </c>
      <c r="AE12" s="52">
        <v>149818</v>
      </c>
    </row>
    <row r="13" spans="2:31" ht="16.05" customHeight="1">
      <c r="B13" s="168">
        <v>16</v>
      </c>
      <c r="C13" s="169" t="s">
        <v>6</v>
      </c>
      <c r="D13" s="170">
        <v>9551</v>
      </c>
      <c r="E13" s="171">
        <v>8858</v>
      </c>
      <c r="F13" s="172">
        <v>693</v>
      </c>
      <c r="G13" s="171">
        <v>10408</v>
      </c>
      <c r="H13" s="171">
        <v>9444</v>
      </c>
      <c r="I13" s="172">
        <v>964</v>
      </c>
      <c r="J13" s="171">
        <v>10413</v>
      </c>
      <c r="K13" s="171">
        <v>9444</v>
      </c>
      <c r="L13" s="172">
        <v>964</v>
      </c>
      <c r="M13" s="170">
        <v>9551</v>
      </c>
      <c r="N13" s="171">
        <v>8858</v>
      </c>
      <c r="O13" s="172">
        <v>693</v>
      </c>
      <c r="P13" s="170">
        <v>4486</v>
      </c>
      <c r="Q13" s="171">
        <v>8253</v>
      </c>
      <c r="R13" s="171">
        <v>8354</v>
      </c>
      <c r="S13" s="172">
        <v>4455</v>
      </c>
      <c r="U13" s="21">
        <v>22</v>
      </c>
      <c r="V13" s="221" t="s">
        <v>9</v>
      </c>
      <c r="W13" s="171">
        <f t="shared" si="1"/>
        <v>7064</v>
      </c>
      <c r="X13" s="222">
        <f t="shared" si="2"/>
        <v>4.7441140145453031E-3</v>
      </c>
      <c r="Y13" s="52">
        <v>4234</v>
      </c>
      <c r="AA13" s="21">
        <v>22</v>
      </c>
      <c r="AB13" s="221" t="s">
        <v>9</v>
      </c>
      <c r="AC13" s="171">
        <f t="shared" si="3"/>
        <v>31396</v>
      </c>
      <c r="AD13" s="222">
        <f t="shared" si="0"/>
        <v>2.5974971498351124E-2</v>
      </c>
      <c r="AE13" s="52">
        <v>17452</v>
      </c>
    </row>
    <row r="14" spans="2:31" ht="16.05" customHeight="1">
      <c r="B14" s="173">
        <v>17</v>
      </c>
      <c r="C14" s="174" t="s">
        <v>7</v>
      </c>
      <c r="D14" s="170">
        <v>17234</v>
      </c>
      <c r="E14" s="171">
        <v>16251</v>
      </c>
      <c r="F14" s="172">
        <v>983</v>
      </c>
      <c r="G14" s="171">
        <v>19034</v>
      </c>
      <c r="H14" s="171">
        <v>17827</v>
      </c>
      <c r="I14" s="172">
        <v>1207</v>
      </c>
      <c r="J14" s="171">
        <v>19042</v>
      </c>
      <c r="K14" s="171">
        <v>17827</v>
      </c>
      <c r="L14" s="172">
        <v>1207</v>
      </c>
      <c r="M14" s="170">
        <v>17234</v>
      </c>
      <c r="N14" s="171">
        <v>16251</v>
      </c>
      <c r="O14" s="172">
        <v>983</v>
      </c>
      <c r="P14" s="170">
        <v>10207</v>
      </c>
      <c r="Q14" s="171">
        <v>11568</v>
      </c>
      <c r="R14" s="171">
        <v>11607</v>
      </c>
      <c r="S14" s="172">
        <v>10207</v>
      </c>
      <c r="U14" s="21">
        <v>23</v>
      </c>
      <c r="V14" s="221" t="s">
        <v>10</v>
      </c>
      <c r="W14" s="171">
        <f t="shared" si="1"/>
        <v>41525</v>
      </c>
      <c r="X14" s="222">
        <f t="shared" si="2"/>
        <v>2.7887788003113492E-2</v>
      </c>
      <c r="Y14" s="52">
        <v>23818</v>
      </c>
      <c r="AA14" s="21">
        <v>23</v>
      </c>
      <c r="AB14" s="221" t="s">
        <v>10</v>
      </c>
      <c r="AC14" s="171">
        <f t="shared" si="3"/>
        <v>21284</v>
      </c>
      <c r="AD14" s="222">
        <f t="shared" si="0"/>
        <v>1.7608972269426211E-2</v>
      </c>
      <c r="AE14" s="52">
        <v>12827</v>
      </c>
    </row>
    <row r="15" spans="2:31" ht="16.05" customHeight="1">
      <c r="B15" s="175">
        <v>2</v>
      </c>
      <c r="C15" s="176" t="s">
        <v>109</v>
      </c>
      <c r="D15" s="165">
        <v>390515</v>
      </c>
      <c r="E15" s="166">
        <v>234520</v>
      </c>
      <c r="F15" s="167">
        <v>155995</v>
      </c>
      <c r="G15" s="166">
        <v>461374</v>
      </c>
      <c r="H15" s="166">
        <v>284783</v>
      </c>
      <c r="I15" s="166">
        <v>176591</v>
      </c>
      <c r="J15" s="166">
        <v>462376</v>
      </c>
      <c r="K15" s="166">
        <v>284783</v>
      </c>
      <c r="L15" s="166">
        <v>176591</v>
      </c>
      <c r="M15" s="165">
        <v>390515</v>
      </c>
      <c r="N15" s="166">
        <v>234520</v>
      </c>
      <c r="O15" s="167">
        <v>155995</v>
      </c>
      <c r="P15" s="165">
        <v>717610</v>
      </c>
      <c r="Q15" s="166">
        <v>838604</v>
      </c>
      <c r="R15" s="166">
        <v>840017</v>
      </c>
      <c r="S15" s="167">
        <v>716005</v>
      </c>
      <c r="U15" s="21">
        <v>24</v>
      </c>
      <c r="V15" s="221" t="s">
        <v>11</v>
      </c>
      <c r="W15" s="171">
        <f t="shared" si="1"/>
        <v>11383</v>
      </c>
      <c r="X15" s="222">
        <f t="shared" si="2"/>
        <v>7.6447126029967703E-3</v>
      </c>
      <c r="Y15" s="52">
        <v>7487</v>
      </c>
      <c r="AA15" s="21">
        <v>24</v>
      </c>
      <c r="AB15" s="221" t="s">
        <v>11</v>
      </c>
      <c r="AC15" s="171">
        <f t="shared" si="3"/>
        <v>21124</v>
      </c>
      <c r="AD15" s="222">
        <f t="shared" si="0"/>
        <v>1.7476598863905245E-2</v>
      </c>
      <c r="AE15" s="52">
        <v>11886</v>
      </c>
    </row>
    <row r="16" spans="2:31" ht="16.05" customHeight="1">
      <c r="B16" s="177">
        <v>21</v>
      </c>
      <c r="C16" s="178" t="s">
        <v>8</v>
      </c>
      <c r="D16" s="170">
        <v>48581</v>
      </c>
      <c r="E16" s="171">
        <v>46610</v>
      </c>
      <c r="F16" s="172">
        <v>1971</v>
      </c>
      <c r="G16" s="171">
        <v>55926</v>
      </c>
      <c r="H16" s="171">
        <v>53667</v>
      </c>
      <c r="I16" s="172">
        <v>2259</v>
      </c>
      <c r="J16" s="171">
        <v>55963</v>
      </c>
      <c r="K16" s="171">
        <v>53667</v>
      </c>
      <c r="L16" s="172">
        <v>2259</v>
      </c>
      <c r="M16" s="170">
        <v>48581</v>
      </c>
      <c r="N16" s="171">
        <v>46610</v>
      </c>
      <c r="O16" s="172">
        <v>1971</v>
      </c>
      <c r="P16" s="170">
        <v>223732</v>
      </c>
      <c r="Q16" s="171">
        <v>255861</v>
      </c>
      <c r="R16" s="171">
        <v>256301</v>
      </c>
      <c r="S16" s="172">
        <v>222912</v>
      </c>
      <c r="U16" s="21">
        <v>25</v>
      </c>
      <c r="V16" s="221" t="s">
        <v>12</v>
      </c>
      <c r="W16" s="171">
        <f t="shared" si="1"/>
        <v>24330</v>
      </c>
      <c r="X16" s="222">
        <f t="shared" si="2"/>
        <v>1.6339792465159573E-2</v>
      </c>
      <c r="Y16" s="52">
        <v>11682</v>
      </c>
      <c r="AA16" s="21">
        <v>25</v>
      </c>
      <c r="AB16" s="221" t="s">
        <v>12</v>
      </c>
      <c r="AC16" s="171">
        <f t="shared" si="3"/>
        <v>15415</v>
      </c>
      <c r="AD16" s="222">
        <f t="shared" si="0"/>
        <v>1.2753350288160357E-2</v>
      </c>
      <c r="AE16" s="52">
        <v>9992</v>
      </c>
    </row>
    <row r="17" spans="2:31" ht="16.05" customHeight="1">
      <c r="B17" s="168">
        <v>22</v>
      </c>
      <c r="C17" s="169" t="s">
        <v>9</v>
      </c>
      <c r="D17" s="170">
        <v>6370</v>
      </c>
      <c r="E17" s="171">
        <v>5484</v>
      </c>
      <c r="F17" s="172">
        <v>886</v>
      </c>
      <c r="G17" s="171">
        <v>7064</v>
      </c>
      <c r="H17" s="171">
        <v>6072</v>
      </c>
      <c r="I17" s="172">
        <v>992</v>
      </c>
      <c r="J17" s="171">
        <v>7064</v>
      </c>
      <c r="K17" s="171">
        <v>6072</v>
      </c>
      <c r="L17" s="172">
        <v>992</v>
      </c>
      <c r="M17" s="170">
        <v>6370</v>
      </c>
      <c r="N17" s="171">
        <v>5484</v>
      </c>
      <c r="O17" s="172">
        <v>886</v>
      </c>
      <c r="P17" s="170">
        <v>27258</v>
      </c>
      <c r="Q17" s="171">
        <v>31396</v>
      </c>
      <c r="R17" s="171">
        <v>31396</v>
      </c>
      <c r="S17" s="172">
        <v>27363</v>
      </c>
      <c r="U17" s="21">
        <v>26</v>
      </c>
      <c r="V17" s="221" t="s">
        <v>13</v>
      </c>
      <c r="W17" s="171">
        <f t="shared" si="1"/>
        <v>100506</v>
      </c>
      <c r="X17" s="222">
        <f t="shared" si="2"/>
        <v>6.7498856617481631E-2</v>
      </c>
      <c r="Y17" s="52">
        <v>61847</v>
      </c>
      <c r="AA17" s="21">
        <v>26</v>
      </c>
      <c r="AB17" s="221" t="s">
        <v>13</v>
      </c>
      <c r="AC17" s="171">
        <f t="shared" si="3"/>
        <v>74754</v>
      </c>
      <c r="AD17" s="222">
        <f t="shared" si="0"/>
        <v>6.1846509726963303E-2</v>
      </c>
      <c r="AE17" s="52">
        <v>48442</v>
      </c>
    </row>
    <row r="18" spans="2:31" ht="16.05" customHeight="1">
      <c r="B18" s="168">
        <v>23</v>
      </c>
      <c r="C18" s="169" t="s">
        <v>10</v>
      </c>
      <c r="D18" s="170">
        <v>33243</v>
      </c>
      <c r="E18" s="171">
        <v>22481</v>
      </c>
      <c r="F18" s="172">
        <v>10762</v>
      </c>
      <c r="G18" s="171">
        <v>41472</v>
      </c>
      <c r="H18" s="171">
        <v>28561</v>
      </c>
      <c r="I18" s="172">
        <v>12911</v>
      </c>
      <c r="J18" s="171">
        <v>41525</v>
      </c>
      <c r="K18" s="171">
        <v>28561</v>
      </c>
      <c r="L18" s="172">
        <v>12911</v>
      </c>
      <c r="M18" s="170">
        <v>33243</v>
      </c>
      <c r="N18" s="171">
        <v>22481</v>
      </c>
      <c r="O18" s="172">
        <v>10762</v>
      </c>
      <c r="P18" s="170">
        <v>18697</v>
      </c>
      <c r="Q18" s="171">
        <v>21258</v>
      </c>
      <c r="R18" s="171">
        <v>21284</v>
      </c>
      <c r="S18" s="172">
        <v>18690</v>
      </c>
      <c r="U18" s="21">
        <v>27</v>
      </c>
      <c r="V18" s="221" t="s">
        <v>14</v>
      </c>
      <c r="W18" s="171">
        <f t="shared" si="1"/>
        <v>25145</v>
      </c>
      <c r="X18" s="222">
        <f t="shared" si="2"/>
        <v>1.6887138575274865E-2</v>
      </c>
      <c r="Y18" s="52">
        <v>18123</v>
      </c>
      <c r="AA18" s="21">
        <v>27</v>
      </c>
      <c r="AB18" s="221" t="s">
        <v>14</v>
      </c>
      <c r="AC18" s="171">
        <f t="shared" si="3"/>
        <v>36952</v>
      </c>
      <c r="AD18" s="222">
        <f t="shared" si="0"/>
        <v>3.0571638005066591E-2</v>
      </c>
      <c r="AE18" s="52">
        <v>30763</v>
      </c>
    </row>
    <row r="19" spans="2:31" ht="16.05" customHeight="1">
      <c r="B19" s="168">
        <v>24</v>
      </c>
      <c r="C19" s="169" t="s">
        <v>11</v>
      </c>
      <c r="D19" s="170">
        <v>10670</v>
      </c>
      <c r="E19" s="171">
        <v>8487</v>
      </c>
      <c r="F19" s="172">
        <v>2183</v>
      </c>
      <c r="G19" s="171">
        <v>11380</v>
      </c>
      <c r="H19" s="171">
        <v>9112</v>
      </c>
      <c r="I19" s="172">
        <v>2268</v>
      </c>
      <c r="J19" s="171">
        <v>11383</v>
      </c>
      <c r="K19" s="171">
        <v>9112</v>
      </c>
      <c r="L19" s="172">
        <v>2268</v>
      </c>
      <c r="M19" s="170">
        <v>10670</v>
      </c>
      <c r="N19" s="171">
        <v>8487</v>
      </c>
      <c r="O19" s="172">
        <v>2183</v>
      </c>
      <c r="P19" s="170">
        <v>19054</v>
      </c>
      <c r="Q19" s="171">
        <v>21118</v>
      </c>
      <c r="R19" s="171">
        <v>21124</v>
      </c>
      <c r="S19" s="172">
        <v>18933</v>
      </c>
      <c r="U19" s="21">
        <v>28</v>
      </c>
      <c r="V19" s="221" t="s">
        <v>15</v>
      </c>
      <c r="W19" s="171">
        <f t="shared" si="1"/>
        <v>4510</v>
      </c>
      <c r="X19" s="222">
        <f t="shared" si="2"/>
        <v>3.0288723394110021E-3</v>
      </c>
      <c r="Y19" s="52">
        <v>3369</v>
      </c>
      <c r="AA19" s="21">
        <v>28</v>
      </c>
      <c r="AB19" s="221" t="s">
        <v>15</v>
      </c>
      <c r="AC19" s="171">
        <f t="shared" si="3"/>
        <v>27673</v>
      </c>
      <c r="AD19" s="222">
        <f t="shared" si="0"/>
        <v>2.2894807818635197E-2</v>
      </c>
      <c r="AE19" s="52">
        <v>17059</v>
      </c>
    </row>
    <row r="20" spans="2:31" ht="16.05" customHeight="1">
      <c r="B20" s="168">
        <v>25</v>
      </c>
      <c r="C20" s="169" t="s">
        <v>12</v>
      </c>
      <c r="D20" s="170">
        <v>17457</v>
      </c>
      <c r="E20" s="171">
        <v>14403</v>
      </c>
      <c r="F20" s="172">
        <v>3054</v>
      </c>
      <c r="G20" s="171">
        <v>24066</v>
      </c>
      <c r="H20" s="171">
        <v>20044</v>
      </c>
      <c r="I20" s="172">
        <v>4022</v>
      </c>
      <c r="J20" s="171">
        <v>24330</v>
      </c>
      <c r="K20" s="171">
        <v>20044</v>
      </c>
      <c r="L20" s="172">
        <v>4022</v>
      </c>
      <c r="M20" s="170">
        <v>17457</v>
      </c>
      <c r="N20" s="171">
        <v>14403</v>
      </c>
      <c r="O20" s="172">
        <v>3054</v>
      </c>
      <c r="P20" s="170">
        <v>13244</v>
      </c>
      <c r="Q20" s="171">
        <v>15410</v>
      </c>
      <c r="R20" s="171">
        <v>15415</v>
      </c>
      <c r="S20" s="172">
        <v>13244</v>
      </c>
      <c r="U20" s="21">
        <v>29</v>
      </c>
      <c r="V20" s="221" t="s">
        <v>16</v>
      </c>
      <c r="W20" s="171">
        <f t="shared" si="1"/>
        <v>191950</v>
      </c>
      <c r="X20" s="222">
        <f t="shared" si="2"/>
        <v>0.12891176176273655</v>
      </c>
      <c r="Y20" s="52">
        <v>125979</v>
      </c>
      <c r="AA20" s="21">
        <v>29</v>
      </c>
      <c r="AB20" s="221" t="s">
        <v>16</v>
      </c>
      <c r="AC20" s="171">
        <f t="shared" si="3"/>
        <v>355118</v>
      </c>
      <c r="AD20" s="222">
        <f t="shared" si="0"/>
        <v>0.29380111888621019</v>
      </c>
      <c r="AE20" s="54">
        <v>204466</v>
      </c>
    </row>
    <row r="21" spans="2:31" ht="16.05" customHeight="1">
      <c r="B21" s="168">
        <v>26</v>
      </c>
      <c r="C21" s="169" t="s">
        <v>13</v>
      </c>
      <c r="D21" s="170">
        <v>85764</v>
      </c>
      <c r="E21" s="171">
        <v>65305</v>
      </c>
      <c r="F21" s="172">
        <v>20459</v>
      </c>
      <c r="G21" s="171">
        <v>100374</v>
      </c>
      <c r="H21" s="171">
        <v>78718</v>
      </c>
      <c r="I21" s="172">
        <v>21656</v>
      </c>
      <c r="J21" s="171">
        <v>100506</v>
      </c>
      <c r="K21" s="171">
        <v>78718</v>
      </c>
      <c r="L21" s="172">
        <v>21656</v>
      </c>
      <c r="M21" s="170">
        <v>85764</v>
      </c>
      <c r="N21" s="171">
        <v>65305</v>
      </c>
      <c r="O21" s="172">
        <v>20459</v>
      </c>
      <c r="P21" s="170">
        <v>66569</v>
      </c>
      <c r="Q21" s="171">
        <v>74699</v>
      </c>
      <c r="R21" s="171">
        <v>74754</v>
      </c>
      <c r="S21" s="172">
        <v>66583</v>
      </c>
      <c r="U21" s="21">
        <v>31</v>
      </c>
      <c r="V21" s="221" t="s">
        <v>17</v>
      </c>
      <c r="W21" s="171">
        <f t="shared" si="1"/>
        <v>32564</v>
      </c>
      <c r="X21" s="222">
        <f t="shared" si="2"/>
        <v>2.186966715312192E-2</v>
      </c>
      <c r="Y21" s="52">
        <v>22413</v>
      </c>
      <c r="AA21" s="21">
        <v>31</v>
      </c>
      <c r="AB21" s="221" t="s">
        <v>17</v>
      </c>
      <c r="AC21" s="171">
        <f t="shared" si="3"/>
        <v>125129</v>
      </c>
      <c r="AD21" s="222">
        <f t="shared" si="0"/>
        <v>0.10352344912145425</v>
      </c>
      <c r="AE21" s="52">
        <v>73785</v>
      </c>
    </row>
    <row r="22" spans="2:31" ht="16.05" customHeight="1">
      <c r="B22" s="168">
        <v>27</v>
      </c>
      <c r="C22" s="169" t="s">
        <v>14</v>
      </c>
      <c r="D22" s="170">
        <v>23482</v>
      </c>
      <c r="E22" s="171">
        <v>18448</v>
      </c>
      <c r="F22" s="172">
        <v>5034</v>
      </c>
      <c r="G22" s="171">
        <v>25140</v>
      </c>
      <c r="H22" s="171">
        <v>19648</v>
      </c>
      <c r="I22" s="172">
        <v>5492</v>
      </c>
      <c r="J22" s="171">
        <v>25145</v>
      </c>
      <c r="K22" s="171">
        <v>19648</v>
      </c>
      <c r="L22" s="172">
        <v>5492</v>
      </c>
      <c r="M22" s="170">
        <v>23482</v>
      </c>
      <c r="N22" s="171">
        <v>18448</v>
      </c>
      <c r="O22" s="172">
        <v>5034</v>
      </c>
      <c r="P22" s="170">
        <v>36189</v>
      </c>
      <c r="Q22" s="171">
        <v>36952</v>
      </c>
      <c r="R22" s="171">
        <v>36952</v>
      </c>
      <c r="S22" s="172">
        <v>36172</v>
      </c>
      <c r="U22" s="21">
        <v>32</v>
      </c>
      <c r="V22" s="221" t="s">
        <v>18</v>
      </c>
      <c r="W22" s="171">
        <f t="shared" si="1"/>
        <v>10345</v>
      </c>
      <c r="X22" s="222">
        <f t="shared" si="2"/>
        <v>6.9476018517088279E-3</v>
      </c>
      <c r="Y22" s="52">
        <v>5446</v>
      </c>
      <c r="AA22" s="21">
        <v>32</v>
      </c>
      <c r="AB22" s="221" t="s">
        <v>18</v>
      </c>
      <c r="AC22" s="171">
        <f t="shared" si="3"/>
        <v>12884</v>
      </c>
      <c r="AD22" s="222">
        <f t="shared" si="0"/>
        <v>1.0659368479575611E-2</v>
      </c>
      <c r="AE22" s="52">
        <v>5308</v>
      </c>
    </row>
    <row r="23" spans="2:31" ht="16.05" customHeight="1">
      <c r="B23" s="168">
        <v>28</v>
      </c>
      <c r="C23" s="169" t="s">
        <v>15</v>
      </c>
      <c r="D23" s="170">
        <v>4152</v>
      </c>
      <c r="E23" s="171">
        <v>4030</v>
      </c>
      <c r="F23" s="172">
        <v>122</v>
      </c>
      <c r="G23" s="171">
        <v>4507</v>
      </c>
      <c r="H23" s="171">
        <v>4377</v>
      </c>
      <c r="I23" s="172">
        <v>130</v>
      </c>
      <c r="J23" s="171">
        <v>4510</v>
      </c>
      <c r="K23" s="171">
        <v>4377</v>
      </c>
      <c r="L23" s="172">
        <v>130</v>
      </c>
      <c r="M23" s="170">
        <v>4152</v>
      </c>
      <c r="N23" s="171">
        <v>4030</v>
      </c>
      <c r="O23" s="172">
        <v>122</v>
      </c>
      <c r="P23" s="170">
        <v>25166</v>
      </c>
      <c r="Q23" s="171">
        <v>27672</v>
      </c>
      <c r="R23" s="171">
        <v>27673</v>
      </c>
      <c r="S23" s="172">
        <v>25135</v>
      </c>
      <c r="U23" s="21">
        <v>33</v>
      </c>
      <c r="V23" s="221" t="s">
        <v>19</v>
      </c>
      <c r="W23" s="171">
        <f t="shared" si="1"/>
        <v>14844</v>
      </c>
      <c r="X23" s="222">
        <f t="shared" si="2"/>
        <v>9.9690866976090715E-3</v>
      </c>
      <c r="Y23" s="52">
        <v>9382</v>
      </c>
      <c r="AA23" s="21">
        <v>33</v>
      </c>
      <c r="AB23" s="221" t="s">
        <v>19</v>
      </c>
      <c r="AC23" s="171">
        <f t="shared" si="3"/>
        <v>17804</v>
      </c>
      <c r="AD23" s="222">
        <f t="shared" si="0"/>
        <v>1.4729850699345248E-2</v>
      </c>
      <c r="AE23" s="52">
        <v>7625</v>
      </c>
    </row>
    <row r="24" spans="2:31" ht="16.05" customHeight="1">
      <c r="B24" s="168">
        <v>29</v>
      </c>
      <c r="C24" s="169" t="s">
        <v>16</v>
      </c>
      <c r="D24" s="170">
        <v>160796</v>
      </c>
      <c r="E24" s="171">
        <v>49272</v>
      </c>
      <c r="F24" s="172">
        <v>111524</v>
      </c>
      <c r="G24" s="179">
        <v>191445</v>
      </c>
      <c r="H24" s="179">
        <v>64584</v>
      </c>
      <c r="I24" s="180">
        <v>126861</v>
      </c>
      <c r="J24" s="179">
        <v>191950</v>
      </c>
      <c r="K24" s="179">
        <v>64584</v>
      </c>
      <c r="L24" s="180">
        <v>126861</v>
      </c>
      <c r="M24" s="181">
        <v>160796</v>
      </c>
      <c r="N24" s="179">
        <v>49272</v>
      </c>
      <c r="O24" s="180">
        <v>111524</v>
      </c>
      <c r="P24" s="170">
        <v>287701</v>
      </c>
      <c r="Q24" s="171">
        <v>354238</v>
      </c>
      <c r="R24" s="171">
        <v>355118</v>
      </c>
      <c r="S24" s="172">
        <v>286973</v>
      </c>
      <c r="U24" s="21">
        <v>35</v>
      </c>
      <c r="V24" s="221" t="s">
        <v>20</v>
      </c>
      <c r="W24" s="171">
        <f t="shared" si="1"/>
        <v>43483</v>
      </c>
      <c r="X24" s="222">
        <f t="shared" si="2"/>
        <v>2.9202761848028513E-2</v>
      </c>
      <c r="Y24" s="52">
        <v>23467</v>
      </c>
      <c r="AA24" s="21">
        <v>35</v>
      </c>
      <c r="AB24" s="221" t="s">
        <v>20</v>
      </c>
      <c r="AC24" s="171">
        <f t="shared" si="3"/>
        <v>8810</v>
      </c>
      <c r="AD24" s="222">
        <f t="shared" si="0"/>
        <v>7.2888106414980697E-3</v>
      </c>
      <c r="AE24" s="52">
        <v>3893</v>
      </c>
    </row>
    <row r="25" spans="2:31" ht="16.05" customHeight="1">
      <c r="B25" s="163">
        <v>3</v>
      </c>
      <c r="C25" s="164" t="s">
        <v>110</v>
      </c>
      <c r="D25" s="165">
        <v>82938</v>
      </c>
      <c r="E25" s="166">
        <v>73889</v>
      </c>
      <c r="F25" s="167">
        <v>9049</v>
      </c>
      <c r="G25" s="166">
        <v>101019</v>
      </c>
      <c r="H25" s="166">
        <v>90199</v>
      </c>
      <c r="I25" s="166">
        <v>10820</v>
      </c>
      <c r="J25" s="166">
        <v>101236</v>
      </c>
      <c r="K25" s="166">
        <v>90199</v>
      </c>
      <c r="L25" s="166">
        <v>10820</v>
      </c>
      <c r="M25" s="165">
        <v>82938</v>
      </c>
      <c r="N25" s="166">
        <v>73889</v>
      </c>
      <c r="O25" s="167">
        <v>9049</v>
      </c>
      <c r="P25" s="165">
        <v>134668</v>
      </c>
      <c r="Q25" s="166">
        <v>164244</v>
      </c>
      <c r="R25" s="166">
        <v>164627</v>
      </c>
      <c r="S25" s="167">
        <v>133866</v>
      </c>
      <c r="U25" s="21">
        <v>41</v>
      </c>
      <c r="V25" s="221" t="s">
        <v>21</v>
      </c>
      <c r="W25" s="171">
        <f t="shared" si="1"/>
        <v>25079</v>
      </c>
      <c r="X25" s="222">
        <f t="shared" si="2"/>
        <v>1.6842813614210313E-2</v>
      </c>
      <c r="Y25" s="52">
        <v>8333</v>
      </c>
      <c r="AA25" s="21">
        <v>41</v>
      </c>
      <c r="AB25" s="221" t="s">
        <v>21</v>
      </c>
      <c r="AC25" s="171">
        <f t="shared" si="3"/>
        <v>6195</v>
      </c>
      <c r="AD25" s="222">
        <f t="shared" si="0"/>
        <v>5.1253327950148177E-3</v>
      </c>
      <c r="AE25" s="52">
        <v>2919</v>
      </c>
    </row>
    <row r="26" spans="2:31" ht="16.05" customHeight="1">
      <c r="B26" s="168">
        <v>31</v>
      </c>
      <c r="C26" s="169" t="s">
        <v>17</v>
      </c>
      <c r="D26" s="170">
        <v>27997</v>
      </c>
      <c r="E26" s="171">
        <v>24100</v>
      </c>
      <c r="F26" s="172">
        <v>3897</v>
      </c>
      <c r="G26" s="171">
        <v>32500</v>
      </c>
      <c r="H26" s="171">
        <v>28160</v>
      </c>
      <c r="I26" s="172">
        <v>4340</v>
      </c>
      <c r="J26" s="171">
        <v>32564</v>
      </c>
      <c r="K26" s="171">
        <v>28160</v>
      </c>
      <c r="L26" s="172">
        <v>4340</v>
      </c>
      <c r="M26" s="170">
        <v>27997</v>
      </c>
      <c r="N26" s="171">
        <v>24100</v>
      </c>
      <c r="O26" s="172">
        <v>3897</v>
      </c>
      <c r="P26" s="170">
        <v>106305</v>
      </c>
      <c r="Q26" s="171">
        <v>124894</v>
      </c>
      <c r="R26" s="171">
        <v>125129</v>
      </c>
      <c r="S26" s="172">
        <v>105826</v>
      </c>
      <c r="U26" s="21">
        <v>42</v>
      </c>
      <c r="V26" s="221" t="s">
        <v>22</v>
      </c>
      <c r="W26" s="171">
        <f t="shared" si="1"/>
        <v>16965</v>
      </c>
      <c r="X26" s="222">
        <f t="shared" si="2"/>
        <v>1.1393529764547151E-2</v>
      </c>
      <c r="Y26" s="52">
        <v>6224</v>
      </c>
      <c r="AA26" s="21">
        <v>42</v>
      </c>
      <c r="AB26" s="221" t="s">
        <v>22</v>
      </c>
      <c r="AC26" s="171">
        <f t="shared" si="3"/>
        <v>3575</v>
      </c>
      <c r="AD26" s="222">
        <f t="shared" si="0"/>
        <v>2.9577182796090349E-3</v>
      </c>
      <c r="AE26" s="52">
        <v>1148</v>
      </c>
    </row>
    <row r="27" spans="2:31" ht="16.05" customHeight="1">
      <c r="B27" s="168">
        <v>32</v>
      </c>
      <c r="C27" s="169" t="s">
        <v>18</v>
      </c>
      <c r="D27" s="170">
        <v>7679</v>
      </c>
      <c r="E27" s="171">
        <v>6282</v>
      </c>
      <c r="F27" s="172">
        <v>1397</v>
      </c>
      <c r="G27" s="171">
        <v>10343</v>
      </c>
      <c r="H27" s="171">
        <v>8481</v>
      </c>
      <c r="I27" s="172">
        <v>1862</v>
      </c>
      <c r="J27" s="171">
        <v>10345</v>
      </c>
      <c r="K27" s="171">
        <v>8481</v>
      </c>
      <c r="L27" s="172">
        <v>1862</v>
      </c>
      <c r="M27" s="170">
        <v>7679</v>
      </c>
      <c r="N27" s="171">
        <v>6282</v>
      </c>
      <c r="O27" s="172">
        <v>1397</v>
      </c>
      <c r="P27" s="170">
        <v>9496</v>
      </c>
      <c r="Q27" s="171">
        <v>12844</v>
      </c>
      <c r="R27" s="171">
        <v>12884</v>
      </c>
      <c r="S27" s="172">
        <v>9384</v>
      </c>
      <c r="U27" s="21">
        <v>43</v>
      </c>
      <c r="V27" s="221" t="s">
        <v>23</v>
      </c>
      <c r="W27" s="171">
        <f t="shared" si="1"/>
        <v>26944</v>
      </c>
      <c r="X27" s="222">
        <f t="shared" si="2"/>
        <v>1.8095329559443468E-2</v>
      </c>
      <c r="Y27" s="52">
        <v>9044</v>
      </c>
      <c r="AA27" s="21">
        <v>43</v>
      </c>
      <c r="AB27" s="221" t="s">
        <v>23</v>
      </c>
      <c r="AC27" s="171">
        <f t="shared" si="3"/>
        <v>14878</v>
      </c>
      <c r="AD27" s="222">
        <f t="shared" si="0"/>
        <v>1.2309072045880623E-2</v>
      </c>
      <c r="AE27" s="52">
        <v>6649</v>
      </c>
    </row>
    <row r="28" spans="2:31" ht="16.05" customHeight="1">
      <c r="B28" s="168">
        <v>33</v>
      </c>
      <c r="C28" s="169" t="s">
        <v>19</v>
      </c>
      <c r="D28" s="170">
        <v>12748</v>
      </c>
      <c r="E28" s="171">
        <v>11942</v>
      </c>
      <c r="F28" s="172">
        <v>806</v>
      </c>
      <c r="G28" s="171">
        <v>14796</v>
      </c>
      <c r="H28" s="171">
        <v>13828</v>
      </c>
      <c r="I28" s="172">
        <v>968</v>
      </c>
      <c r="J28" s="171">
        <v>14844</v>
      </c>
      <c r="K28" s="171">
        <v>13828</v>
      </c>
      <c r="L28" s="172">
        <v>968</v>
      </c>
      <c r="M28" s="170">
        <v>12748</v>
      </c>
      <c r="N28" s="171">
        <v>11942</v>
      </c>
      <c r="O28" s="172">
        <v>806</v>
      </c>
      <c r="P28" s="170">
        <v>12803</v>
      </c>
      <c r="Q28" s="171">
        <v>17720</v>
      </c>
      <c r="R28" s="171">
        <v>17804</v>
      </c>
      <c r="S28" s="172">
        <v>12629</v>
      </c>
      <c r="U28" s="21">
        <v>50</v>
      </c>
      <c r="V28" s="221" t="s">
        <v>24</v>
      </c>
      <c r="W28" s="171">
        <f t="shared" si="1"/>
        <v>90347</v>
      </c>
      <c r="X28" s="222">
        <f t="shared" si="2"/>
        <v>6.0676170565136536E-2</v>
      </c>
      <c r="Y28" s="52">
        <v>35494</v>
      </c>
      <c r="AA28" s="21">
        <v>50</v>
      </c>
      <c r="AB28" s="221" t="s">
        <v>24</v>
      </c>
      <c r="AC28" s="171">
        <f t="shared" si="3"/>
        <v>2304</v>
      </c>
      <c r="AD28" s="222">
        <f t="shared" si="0"/>
        <v>1.906177039501879E-3</v>
      </c>
      <c r="AE28" s="52">
        <v>1019</v>
      </c>
    </row>
    <row r="29" spans="2:31" ht="16.05" customHeight="1">
      <c r="B29" s="173">
        <v>35</v>
      </c>
      <c r="C29" s="174" t="s">
        <v>20</v>
      </c>
      <c r="D29" s="170">
        <v>34514</v>
      </c>
      <c r="E29" s="171">
        <v>31565</v>
      </c>
      <c r="F29" s="172">
        <v>2949</v>
      </c>
      <c r="G29" s="171">
        <v>43380</v>
      </c>
      <c r="H29" s="171">
        <v>39730</v>
      </c>
      <c r="I29" s="172">
        <v>3650</v>
      </c>
      <c r="J29" s="171">
        <v>43483</v>
      </c>
      <c r="K29" s="171">
        <v>39730</v>
      </c>
      <c r="L29" s="172">
        <v>3650</v>
      </c>
      <c r="M29" s="170">
        <v>34514</v>
      </c>
      <c r="N29" s="171">
        <v>31565</v>
      </c>
      <c r="O29" s="172">
        <v>2949</v>
      </c>
      <c r="P29" s="170">
        <v>6064</v>
      </c>
      <c r="Q29" s="171">
        <v>8786</v>
      </c>
      <c r="R29" s="171">
        <v>8810</v>
      </c>
      <c r="S29" s="172">
        <v>6027</v>
      </c>
      <c r="U29" s="21">
        <v>51</v>
      </c>
      <c r="V29" s="221" t="s">
        <v>25</v>
      </c>
      <c r="W29" s="171">
        <f t="shared" si="1"/>
        <v>39017</v>
      </c>
      <c r="X29" s="222">
        <f t="shared" si="2"/>
        <v>2.6203439482660545E-2</v>
      </c>
      <c r="Y29" s="52">
        <v>18247</v>
      </c>
      <c r="AA29" s="21">
        <v>51</v>
      </c>
      <c r="AB29" s="221" t="s">
        <v>25</v>
      </c>
      <c r="AC29" s="171">
        <f t="shared" si="3"/>
        <v>9365</v>
      </c>
      <c r="AD29" s="222">
        <f t="shared" si="0"/>
        <v>7.747980891898913E-3</v>
      </c>
      <c r="AE29" s="52">
        <v>4136</v>
      </c>
    </row>
    <row r="30" spans="2:31" ht="16.05" customHeight="1">
      <c r="B30" s="182">
        <v>4</v>
      </c>
      <c r="C30" s="183" t="s">
        <v>111</v>
      </c>
      <c r="D30" s="165">
        <v>44040</v>
      </c>
      <c r="E30" s="166">
        <v>39831</v>
      </c>
      <c r="F30" s="167">
        <v>4209</v>
      </c>
      <c r="G30" s="166">
        <v>68837</v>
      </c>
      <c r="H30" s="166">
        <v>63439</v>
      </c>
      <c r="I30" s="166">
        <v>5398</v>
      </c>
      <c r="J30" s="166">
        <v>68988</v>
      </c>
      <c r="K30" s="166">
        <v>63439</v>
      </c>
      <c r="L30" s="166">
        <v>5398</v>
      </c>
      <c r="M30" s="165">
        <v>44040</v>
      </c>
      <c r="N30" s="166">
        <v>39831</v>
      </c>
      <c r="O30" s="167">
        <v>4209</v>
      </c>
      <c r="P30" s="165">
        <v>17513</v>
      </c>
      <c r="Q30" s="166">
        <v>24461</v>
      </c>
      <c r="R30" s="166">
        <v>24648</v>
      </c>
      <c r="S30" s="167">
        <v>17406</v>
      </c>
      <c r="U30" s="21">
        <v>52</v>
      </c>
      <c r="V30" s="221" t="s">
        <v>26</v>
      </c>
      <c r="W30" s="171">
        <f t="shared" si="1"/>
        <v>16894</v>
      </c>
      <c r="X30" s="222">
        <f t="shared" si="2"/>
        <v>1.1345846851886799E-2</v>
      </c>
      <c r="Y30" s="52">
        <v>10859</v>
      </c>
      <c r="AA30" s="21">
        <v>52</v>
      </c>
      <c r="AB30" s="221" t="s">
        <v>26</v>
      </c>
      <c r="AC30" s="171">
        <f t="shared" si="3"/>
        <v>25359</v>
      </c>
      <c r="AD30" s="222">
        <f t="shared" si="0"/>
        <v>2.0980357441288257E-2</v>
      </c>
      <c r="AE30" s="52">
        <v>13842</v>
      </c>
    </row>
    <row r="31" spans="2:31" ht="16.05" customHeight="1">
      <c r="B31" s="168">
        <v>41</v>
      </c>
      <c r="C31" s="169" t="s">
        <v>21</v>
      </c>
      <c r="D31" s="170">
        <v>14707</v>
      </c>
      <c r="E31" s="171">
        <v>13179</v>
      </c>
      <c r="F31" s="172">
        <v>1528</v>
      </c>
      <c r="G31" s="171">
        <v>25014</v>
      </c>
      <c r="H31" s="171">
        <v>23043</v>
      </c>
      <c r="I31" s="172">
        <v>1971</v>
      </c>
      <c r="J31" s="171">
        <v>25079</v>
      </c>
      <c r="K31" s="171">
        <v>23043</v>
      </c>
      <c r="L31" s="172">
        <v>1971</v>
      </c>
      <c r="M31" s="170">
        <v>14707</v>
      </c>
      <c r="N31" s="171">
        <v>13179</v>
      </c>
      <c r="O31" s="172">
        <v>1528</v>
      </c>
      <c r="P31" s="170">
        <v>4576</v>
      </c>
      <c r="Q31" s="171">
        <v>6190</v>
      </c>
      <c r="R31" s="171">
        <v>6195</v>
      </c>
      <c r="S31" s="172">
        <v>4506</v>
      </c>
      <c r="U31" s="217">
        <v>53</v>
      </c>
      <c r="V31" s="223" t="s">
        <v>27</v>
      </c>
      <c r="W31" s="179">
        <f t="shared" si="1"/>
        <v>4708</v>
      </c>
      <c r="X31" s="224">
        <f t="shared" si="2"/>
        <v>3.1618472226046558E-3</v>
      </c>
      <c r="Y31" s="52">
        <v>3254</v>
      </c>
      <c r="AA31" s="217">
        <v>53</v>
      </c>
      <c r="AB31" s="223" t="s">
        <v>27</v>
      </c>
      <c r="AC31" s="179">
        <f t="shared" si="3"/>
        <v>294</v>
      </c>
      <c r="AD31" s="224">
        <f t="shared" si="0"/>
        <v>2.4323613264477101E-4</v>
      </c>
      <c r="AE31" s="52">
        <v>229</v>
      </c>
    </row>
    <row r="32" spans="2:31" ht="16.05" customHeight="1">
      <c r="B32" s="168">
        <v>42</v>
      </c>
      <c r="C32" s="169" t="s">
        <v>22</v>
      </c>
      <c r="D32" s="170">
        <v>11182</v>
      </c>
      <c r="E32" s="171">
        <v>9677</v>
      </c>
      <c r="F32" s="172">
        <v>1505</v>
      </c>
      <c r="G32" s="171">
        <v>16917</v>
      </c>
      <c r="H32" s="171">
        <v>14972</v>
      </c>
      <c r="I32" s="172">
        <v>1945</v>
      </c>
      <c r="J32" s="171">
        <v>16965</v>
      </c>
      <c r="K32" s="171">
        <v>14972</v>
      </c>
      <c r="L32" s="172">
        <v>1945</v>
      </c>
      <c r="M32" s="170">
        <v>11182</v>
      </c>
      <c r="N32" s="171">
        <v>9677</v>
      </c>
      <c r="O32" s="172">
        <v>1505</v>
      </c>
      <c r="P32" s="170">
        <v>2294</v>
      </c>
      <c r="Q32" s="171">
        <v>3538</v>
      </c>
      <c r="R32" s="171">
        <v>3575</v>
      </c>
      <c r="S32" s="172">
        <v>2291</v>
      </c>
      <c r="U32" s="8"/>
      <c r="V32" s="8"/>
      <c r="W32" s="50"/>
      <c r="X32" s="51"/>
    </row>
    <row r="33" spans="2:30" ht="16.05" customHeight="1">
      <c r="B33" s="173">
        <v>43</v>
      </c>
      <c r="C33" s="174" t="s">
        <v>23</v>
      </c>
      <c r="D33" s="170">
        <v>18151</v>
      </c>
      <c r="E33" s="171">
        <v>16975</v>
      </c>
      <c r="F33" s="172">
        <v>1176</v>
      </c>
      <c r="G33" s="171">
        <v>26906</v>
      </c>
      <c r="H33" s="171">
        <v>25424</v>
      </c>
      <c r="I33" s="172">
        <v>1482</v>
      </c>
      <c r="J33" s="171">
        <v>26944</v>
      </c>
      <c r="K33" s="171">
        <v>25424</v>
      </c>
      <c r="L33" s="172">
        <v>1482</v>
      </c>
      <c r="M33" s="170">
        <v>18151</v>
      </c>
      <c r="N33" s="171">
        <v>16975</v>
      </c>
      <c r="O33" s="172">
        <v>1176</v>
      </c>
      <c r="P33" s="170">
        <v>10643</v>
      </c>
      <c r="Q33" s="171">
        <v>14733</v>
      </c>
      <c r="R33" s="171">
        <v>14878</v>
      </c>
      <c r="S33" s="172">
        <v>10609</v>
      </c>
      <c r="U33" s="8"/>
      <c r="V33" s="257" t="s">
        <v>156</v>
      </c>
      <c r="X33" s="258">
        <f>W4/'SIGC-ACOMP07'!$R$6</f>
        <v>8.8621453806130516E-3</v>
      </c>
      <c r="AB33" s="257" t="s">
        <v>157</v>
      </c>
      <c r="AD33" s="258">
        <f>AC4/'SIGC-ACOMP07'!$R$6</f>
        <v>7.193869217078647E-3</v>
      </c>
    </row>
    <row r="34" spans="2:30" ht="16.05" customHeight="1">
      <c r="B34" s="182">
        <v>5</v>
      </c>
      <c r="C34" s="183" t="s">
        <v>112</v>
      </c>
      <c r="D34" s="165">
        <v>104738</v>
      </c>
      <c r="E34" s="166">
        <v>82485</v>
      </c>
      <c r="F34" s="167">
        <v>22253</v>
      </c>
      <c r="G34" s="166">
        <v>150561</v>
      </c>
      <c r="H34" s="166">
        <v>123197</v>
      </c>
      <c r="I34" s="166">
        <v>27364</v>
      </c>
      <c r="J34" s="166">
        <v>150966</v>
      </c>
      <c r="K34" s="166">
        <v>123197</v>
      </c>
      <c r="L34" s="166">
        <v>27364</v>
      </c>
      <c r="M34" s="165">
        <v>104738</v>
      </c>
      <c r="N34" s="166">
        <v>82485</v>
      </c>
      <c r="O34" s="167">
        <v>22253</v>
      </c>
      <c r="P34" s="165">
        <v>27368</v>
      </c>
      <c r="Q34" s="166">
        <v>37154</v>
      </c>
      <c r="R34" s="166">
        <v>37322</v>
      </c>
      <c r="S34" s="167">
        <v>27295</v>
      </c>
    </row>
    <row r="35" spans="2:30" ht="16.05" customHeight="1">
      <c r="B35" s="168">
        <v>50</v>
      </c>
      <c r="C35" s="169" t="s">
        <v>24</v>
      </c>
      <c r="D35" s="170">
        <v>56878</v>
      </c>
      <c r="E35" s="171">
        <v>42783</v>
      </c>
      <c r="F35" s="172">
        <v>14095</v>
      </c>
      <c r="G35" s="171">
        <v>90063</v>
      </c>
      <c r="H35" s="171">
        <v>72352</v>
      </c>
      <c r="I35" s="172">
        <v>17711</v>
      </c>
      <c r="J35" s="171">
        <v>90347</v>
      </c>
      <c r="K35" s="171">
        <v>72352</v>
      </c>
      <c r="L35" s="172">
        <v>17711</v>
      </c>
      <c r="M35" s="170">
        <v>56878</v>
      </c>
      <c r="N35" s="171">
        <v>42783</v>
      </c>
      <c r="O35" s="172">
        <v>14095</v>
      </c>
      <c r="P35" s="170">
        <v>1767</v>
      </c>
      <c r="Q35" s="171">
        <v>2304</v>
      </c>
      <c r="R35" s="171">
        <v>2304</v>
      </c>
      <c r="S35" s="172">
        <v>1761</v>
      </c>
    </row>
    <row r="36" spans="2:30" ht="16.05" customHeight="1">
      <c r="B36" s="168">
        <v>51</v>
      </c>
      <c r="C36" s="169" t="s">
        <v>25</v>
      </c>
      <c r="D36" s="170">
        <v>29587</v>
      </c>
      <c r="E36" s="171">
        <v>28405</v>
      </c>
      <c r="F36" s="172">
        <v>1182</v>
      </c>
      <c r="G36" s="171">
        <v>38955</v>
      </c>
      <c r="H36" s="171">
        <v>37619</v>
      </c>
      <c r="I36" s="172">
        <v>1336</v>
      </c>
      <c r="J36" s="171">
        <v>39017</v>
      </c>
      <c r="K36" s="171">
        <v>37619</v>
      </c>
      <c r="L36" s="172">
        <v>1336</v>
      </c>
      <c r="M36" s="170">
        <v>29587</v>
      </c>
      <c r="N36" s="171">
        <v>28405</v>
      </c>
      <c r="O36" s="172">
        <v>1182</v>
      </c>
      <c r="P36" s="170">
        <v>6247</v>
      </c>
      <c r="Q36" s="171">
        <v>9331</v>
      </c>
      <c r="R36" s="171">
        <v>9365</v>
      </c>
      <c r="S36" s="172">
        <v>6263</v>
      </c>
    </row>
    <row r="37" spans="2:30" ht="16.05" customHeight="1">
      <c r="B37" s="168">
        <v>52</v>
      </c>
      <c r="C37" s="169" t="s">
        <v>26</v>
      </c>
      <c r="D37" s="170">
        <v>14126</v>
      </c>
      <c r="E37" s="171">
        <v>7277</v>
      </c>
      <c r="F37" s="172">
        <v>6849</v>
      </c>
      <c r="G37" s="171">
        <v>16841</v>
      </c>
      <c r="H37" s="171">
        <v>8736</v>
      </c>
      <c r="I37" s="172">
        <v>8105</v>
      </c>
      <c r="J37" s="171">
        <v>16894</v>
      </c>
      <c r="K37" s="171">
        <v>8736</v>
      </c>
      <c r="L37" s="172">
        <v>8105</v>
      </c>
      <c r="M37" s="170">
        <v>14126</v>
      </c>
      <c r="N37" s="171">
        <v>7277</v>
      </c>
      <c r="O37" s="172">
        <v>6849</v>
      </c>
      <c r="P37" s="170">
        <v>19086</v>
      </c>
      <c r="Q37" s="171">
        <v>25225</v>
      </c>
      <c r="R37" s="171">
        <v>25359</v>
      </c>
      <c r="S37" s="172">
        <v>19003</v>
      </c>
    </row>
    <row r="38" spans="2:30" ht="16.05" customHeight="1">
      <c r="B38" s="173">
        <v>53</v>
      </c>
      <c r="C38" s="174" t="s">
        <v>27</v>
      </c>
      <c r="D38" s="181">
        <v>4147</v>
      </c>
      <c r="E38" s="179">
        <v>4020</v>
      </c>
      <c r="F38" s="180">
        <v>127</v>
      </c>
      <c r="G38" s="179">
        <v>4702</v>
      </c>
      <c r="H38" s="179">
        <v>4490</v>
      </c>
      <c r="I38" s="180">
        <v>212</v>
      </c>
      <c r="J38" s="179">
        <v>4708</v>
      </c>
      <c r="K38" s="179">
        <v>4490</v>
      </c>
      <c r="L38" s="180">
        <v>212</v>
      </c>
      <c r="M38" s="181">
        <v>4147</v>
      </c>
      <c r="N38" s="179">
        <v>4020</v>
      </c>
      <c r="O38" s="180">
        <v>127</v>
      </c>
      <c r="P38" s="181">
        <v>268</v>
      </c>
      <c r="Q38" s="179">
        <v>294</v>
      </c>
      <c r="R38" s="179">
        <v>294</v>
      </c>
      <c r="S38" s="180">
        <v>268</v>
      </c>
    </row>
    <row r="39" spans="2:30" ht="16.05" customHeight="1"/>
    <row r="40" spans="2:30" ht="16.05" customHeight="1"/>
    <row r="41" spans="2:30" ht="16.05" customHeight="1">
      <c r="D41" s="2"/>
      <c r="E41" s="2"/>
      <c r="F41" s="2"/>
      <c r="G41" s="2"/>
    </row>
    <row r="42" spans="2:30" ht="16.05" customHeight="1">
      <c r="D42" s="2"/>
      <c r="E42" s="2"/>
      <c r="F42" s="2"/>
    </row>
    <row r="43" spans="2:30" ht="16.05" customHeight="1">
      <c r="D43" s="2"/>
      <c r="E43" s="2"/>
      <c r="F43" s="2"/>
      <c r="G43" s="2"/>
    </row>
    <row r="44" spans="2:30" ht="16.05" customHeight="1">
      <c r="D44" s="2"/>
      <c r="E44" s="2"/>
      <c r="F44" s="2"/>
    </row>
    <row r="45" spans="2:30" ht="16.05" customHeight="1">
      <c r="D45" s="2"/>
      <c r="E45" s="2"/>
      <c r="F45" s="2"/>
      <c r="G45" s="2"/>
    </row>
    <row r="46" spans="2:30" ht="16.05" customHeight="1">
      <c r="D46" s="2"/>
      <c r="F46" s="2"/>
      <c r="G46" s="2"/>
    </row>
    <row r="47" spans="2:30" ht="16.05" customHeight="1">
      <c r="D47" s="2"/>
      <c r="E47" s="2"/>
      <c r="F47" s="2"/>
      <c r="G47" s="2"/>
    </row>
    <row r="48" spans="2:30" ht="16.05" customHeight="1">
      <c r="D48" s="2"/>
      <c r="E48" s="2"/>
      <c r="F48" s="2"/>
      <c r="G48" s="2"/>
    </row>
    <row r="49" spans="4:7" ht="16.05" customHeight="1">
      <c r="D49" s="2"/>
      <c r="F49" s="2"/>
      <c r="G49" s="2"/>
    </row>
    <row r="50" spans="4:7" ht="16.05" customHeight="1">
      <c r="D50" s="2"/>
      <c r="E50" s="2"/>
      <c r="F50" s="2"/>
      <c r="G50" s="2"/>
    </row>
    <row r="51" spans="4:7" ht="16.05" customHeight="1">
      <c r="D51" s="2"/>
      <c r="E51" s="2"/>
      <c r="F51" s="2"/>
      <c r="G51" s="2"/>
    </row>
    <row r="52" spans="4:7" ht="16.05" customHeight="1">
      <c r="D52" s="2"/>
      <c r="E52" s="2"/>
      <c r="F52" s="2"/>
      <c r="G52" s="2"/>
    </row>
    <row r="53" spans="4:7" ht="16.05" customHeight="1">
      <c r="D53" s="2"/>
      <c r="E53" s="2"/>
      <c r="F53" s="2"/>
      <c r="G53" s="2"/>
    </row>
    <row r="54" spans="4:7" ht="16.05" customHeight="1">
      <c r="D54" s="2"/>
      <c r="E54" s="2"/>
      <c r="F54" s="2"/>
      <c r="G54" s="2"/>
    </row>
    <row r="55" spans="4:7" ht="16.05" customHeight="1">
      <c r="D55" s="2"/>
      <c r="F55" s="2"/>
      <c r="G55" s="2"/>
    </row>
    <row r="56" spans="4:7" ht="16.05" customHeight="1">
      <c r="D56" s="2"/>
      <c r="E56" s="2"/>
      <c r="F56" s="2"/>
      <c r="G56" s="2"/>
    </row>
    <row r="57" spans="4:7" ht="16.05" customHeight="1">
      <c r="D57" s="2"/>
      <c r="E57" s="2"/>
      <c r="F57" s="2"/>
      <c r="G57" s="2"/>
    </row>
    <row r="58" spans="4:7" ht="16.05" customHeight="1">
      <c r="D58" s="2"/>
      <c r="E58" s="2"/>
      <c r="F58" s="2"/>
      <c r="G58" s="2"/>
    </row>
    <row r="59" spans="4:7" ht="16.05" customHeight="1">
      <c r="D59" s="2"/>
      <c r="F59" s="2"/>
      <c r="G59" s="2"/>
    </row>
    <row r="60" spans="4:7" ht="16.05" customHeight="1">
      <c r="D60" s="2"/>
      <c r="E60" s="2"/>
      <c r="F60" s="2"/>
      <c r="G60" s="2"/>
    </row>
    <row r="61" spans="4:7" ht="16.05" customHeight="1">
      <c r="D61" s="2"/>
      <c r="E61" s="2"/>
      <c r="F61" s="2"/>
      <c r="G61" s="2"/>
    </row>
    <row r="62" spans="4:7" ht="16.05" customHeight="1">
      <c r="D62" s="2"/>
      <c r="E62" s="2"/>
      <c r="F62" s="2"/>
      <c r="G62" s="2"/>
    </row>
    <row r="63" spans="4:7" ht="16.05" customHeight="1">
      <c r="D63" s="2"/>
      <c r="E63" s="2"/>
      <c r="F63" s="2"/>
      <c r="G63" s="2"/>
    </row>
    <row r="64" spans="4:7" ht="16.05" customHeight="1">
      <c r="D64" s="2"/>
      <c r="E64" s="2"/>
      <c r="F64" s="2"/>
      <c r="G64" s="2"/>
    </row>
    <row r="65" spans="4:7">
      <c r="D65" s="2"/>
      <c r="E65" s="2"/>
      <c r="F65" s="2"/>
      <c r="G65" s="2"/>
    </row>
    <row r="66" spans="4:7">
      <c r="D66" s="2"/>
      <c r="E66" s="2"/>
      <c r="F66" s="2"/>
      <c r="G66" s="2"/>
    </row>
    <row r="67" spans="4:7">
      <c r="D67" s="2"/>
      <c r="F67" s="2"/>
    </row>
  </sheetData>
  <mergeCells count="18">
    <mergeCell ref="B1:S1"/>
    <mergeCell ref="B2:B5"/>
    <mergeCell ref="C2:C5"/>
    <mergeCell ref="D2:O2"/>
    <mergeCell ref="P2:S2"/>
    <mergeCell ref="D3:O3"/>
    <mergeCell ref="P3:S3"/>
    <mergeCell ref="D4:F4"/>
    <mergeCell ref="G4:I4"/>
    <mergeCell ref="J4:L4"/>
    <mergeCell ref="M4:O4"/>
    <mergeCell ref="P5:S5"/>
    <mergeCell ref="U2:U3"/>
    <mergeCell ref="AA2:AA3"/>
    <mergeCell ref="W2:X2"/>
    <mergeCell ref="AC2:AD2"/>
    <mergeCell ref="V2:V3"/>
    <mergeCell ref="AB2:AB3"/>
  </mergeCells>
  <conditionalFormatting sqref="Y5:Y31">
    <cfRule type="dataBar" priority="2">
      <dataBar>
        <cfvo type="min"/>
        <cfvo type="max"/>
        <color theme="5" tint="-0.499984740745262"/>
      </dataBar>
      <extLst>
        <ext xmlns:x14="http://schemas.microsoft.com/office/spreadsheetml/2009/9/main" uri="{B025F937-C7B1-47D3-B67F-A62EFF666E3E}">
          <x14:id>{3B078958-1DBA-4160-89E3-6128D020787E}</x14:id>
        </ext>
      </extLst>
    </cfRule>
  </conditionalFormatting>
  <conditionalFormatting sqref="AE5:AE31">
    <cfRule type="dataBar" priority="1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{148A6507-848F-4E5B-8C9F-610DCB53E2DA}</x14:id>
        </ext>
      </extLst>
    </cfRule>
  </conditionalFormatting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B078958-1DBA-4160-89E3-6128D02078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Y5:Y31</xm:sqref>
        </x14:conditionalFormatting>
        <x14:conditionalFormatting xmlns:xm="http://schemas.microsoft.com/office/excel/2006/main">
          <x14:cfRule type="dataBar" id="{148A6507-848F-4E5B-8C9F-610DCB53E2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AE5:AE31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5CF3F-68D6-4A76-9860-9E618EC058B4}">
  <dimension ref="B2:V32"/>
  <sheetViews>
    <sheetView showGridLines="0" topLeftCell="D1" zoomScaleNormal="100" workbookViewId="0"/>
  </sheetViews>
  <sheetFormatPr defaultRowHeight="14.4"/>
  <cols>
    <col min="1" max="1" width="3.77734375" style="15" customWidth="1"/>
    <col min="2" max="2" width="5.77734375" style="15" hidden="1" customWidth="1"/>
    <col min="3" max="3" width="17.77734375" style="15" customWidth="1"/>
    <col min="4" max="10" width="13.88671875" style="15" customWidth="1"/>
    <col min="11" max="16384" width="8.88671875" style="15"/>
  </cols>
  <sheetData>
    <row r="2" spans="2:22">
      <c r="C2" s="135" t="s">
        <v>193</v>
      </c>
      <c r="D2" s="136"/>
      <c r="E2" s="136"/>
      <c r="F2" s="136"/>
      <c r="G2" s="136"/>
      <c r="H2" s="136"/>
      <c r="I2" s="136"/>
      <c r="J2" s="136"/>
      <c r="V2" s="184"/>
    </row>
    <row r="3" spans="2:22" ht="4.95" customHeight="1"/>
    <row r="4" spans="2:22" ht="30" customHeight="1">
      <c r="B4" s="81" t="s">
        <v>65</v>
      </c>
      <c r="C4" s="81" t="s">
        <v>0</v>
      </c>
      <c r="D4" s="80" t="s">
        <v>138</v>
      </c>
      <c r="E4" s="81" t="s">
        <v>139</v>
      </c>
      <c r="F4" s="80" t="s">
        <v>66</v>
      </c>
      <c r="G4" s="81" t="s">
        <v>67</v>
      </c>
      <c r="H4" s="82" t="s">
        <v>68</v>
      </c>
      <c r="I4" s="82" t="s">
        <v>69</v>
      </c>
      <c r="J4" s="83" t="s">
        <v>70</v>
      </c>
    </row>
    <row r="5" spans="2:22" ht="16.05" customHeight="1">
      <c r="B5" s="85">
        <v>11</v>
      </c>
      <c r="C5" s="84" t="s">
        <v>1</v>
      </c>
      <c r="D5" s="86">
        <f>VLOOKUP($C5,'SIGC-CNEFE02'!$C$2:$N$35,2,FALSE)</f>
        <v>3028</v>
      </c>
      <c r="E5" s="86">
        <f>VLOOKUP($C5,'SIGC-CNEFE02'!$C$2:$N$35,3,FALSE)</f>
        <v>54</v>
      </c>
      <c r="F5" s="187">
        <f>VLOOKUP(C5,'SIGC-CNEFE02'!$C$2:$P$35,14,FALSE)</f>
        <v>2900</v>
      </c>
      <c r="G5" s="87">
        <f>Tabela1[[#This Row],[Setores trabalhados]]/Tabela1[[#This Row],[Total de setores]]</f>
        <v>0.95772787318361952</v>
      </c>
      <c r="H5" s="88">
        <f t="shared" ref="H5:H31" si="0">$F$32/$D$32</f>
        <v>0.94597409374543939</v>
      </c>
      <c r="I5" s="88">
        <f>Tabela1[[#This Row],[Não iniciados]]/Tabela1[[#This Row],[Total de setores]]</f>
        <v>1.7833553500660501E-2</v>
      </c>
      <c r="J5" s="87">
        <f t="shared" ref="J5:J31" si="1">$E$32/$D$32</f>
        <v>2.7454084723800763E-2</v>
      </c>
    </row>
    <row r="6" spans="2:22" ht="16.05" customHeight="1">
      <c r="B6" s="90">
        <v>12</v>
      </c>
      <c r="C6" s="89" t="s">
        <v>2</v>
      </c>
      <c r="D6" s="91">
        <f>VLOOKUP($C6,'SIGC-CNEFE02'!$C$2:$N$35,2,FALSE)</f>
        <v>1986</v>
      </c>
      <c r="E6" s="91">
        <f>VLOOKUP($C6,'SIGC-CNEFE02'!$C$2:$N$35,3,FALSE)</f>
        <v>109</v>
      </c>
      <c r="F6" s="187">
        <f>VLOOKUP(C6,'SIGC-CNEFE02'!$C$2:$P$35,14,FALSE)</f>
        <v>1770</v>
      </c>
      <c r="G6" s="92">
        <f>Tabela1[[#This Row],[Setores trabalhados]]/Tabela1[[#This Row],[Total de setores]]</f>
        <v>0.89123867069486407</v>
      </c>
      <c r="H6" s="93">
        <f t="shared" si="0"/>
        <v>0.94597409374543939</v>
      </c>
      <c r="I6" s="93">
        <f>Tabela1[[#This Row],[Não iniciados]]/Tabela1[[#This Row],[Total de setores]]</f>
        <v>5.4884189325276937E-2</v>
      </c>
      <c r="J6" s="92">
        <f t="shared" si="1"/>
        <v>2.7454084723800763E-2</v>
      </c>
    </row>
    <row r="7" spans="2:22" ht="16.05" customHeight="1">
      <c r="B7" s="90">
        <v>13</v>
      </c>
      <c r="C7" s="89" t="s">
        <v>3</v>
      </c>
      <c r="D7" s="91">
        <f>VLOOKUP($C7,'SIGC-CNEFE02'!$C$2:$N$35,2,FALSE)</f>
        <v>10635</v>
      </c>
      <c r="E7" s="91">
        <f>VLOOKUP($C7,'SIGC-CNEFE02'!$C$2:$N$35,3,FALSE)</f>
        <v>52</v>
      </c>
      <c r="F7" s="187">
        <f>VLOOKUP(C7,'SIGC-CNEFE02'!$C$2:$P$35,14,FALSE)</f>
        <v>10509</v>
      </c>
      <c r="G7" s="92">
        <f>Tabela1[[#This Row],[Setores trabalhados]]/Tabela1[[#This Row],[Total de setores]]</f>
        <v>0.98815232722143864</v>
      </c>
      <c r="H7" s="93">
        <f t="shared" si="0"/>
        <v>0.94597409374543939</v>
      </c>
      <c r="I7" s="93">
        <f>Tabela1[[#This Row],[Não iniciados]]/Tabela1[[#This Row],[Total de setores]]</f>
        <v>4.8895157498824639E-3</v>
      </c>
      <c r="J7" s="92">
        <f t="shared" si="1"/>
        <v>2.7454084723800763E-2</v>
      </c>
    </row>
    <row r="8" spans="2:22" ht="16.05" customHeight="1">
      <c r="B8" s="90">
        <v>14</v>
      </c>
      <c r="C8" s="89" t="s">
        <v>4</v>
      </c>
      <c r="D8" s="91">
        <f>VLOOKUP($C8,'SIGC-CNEFE02'!$C$2:$N$35,2,FALSE)</f>
        <v>1596</v>
      </c>
      <c r="E8" s="91">
        <f>VLOOKUP($C8,'SIGC-CNEFE02'!$C$2:$N$35,3,FALSE)</f>
        <v>48</v>
      </c>
      <c r="F8" s="187">
        <f>VLOOKUP(C8,'SIGC-CNEFE02'!$C$2:$P$35,14,FALSE)</f>
        <v>1457</v>
      </c>
      <c r="G8" s="92">
        <f>Tabela1[[#This Row],[Setores trabalhados]]/Tabela1[[#This Row],[Total de setores]]</f>
        <v>0.91290726817042611</v>
      </c>
      <c r="H8" s="93">
        <f t="shared" si="0"/>
        <v>0.94597409374543939</v>
      </c>
      <c r="I8" s="93">
        <f>Tabela1[[#This Row],[Não iniciados]]/Tabela1[[#This Row],[Total de setores]]</f>
        <v>3.007518796992481E-2</v>
      </c>
      <c r="J8" s="92">
        <f t="shared" si="1"/>
        <v>2.7454084723800763E-2</v>
      </c>
    </row>
    <row r="9" spans="2:22" ht="16.05" customHeight="1">
      <c r="B9" s="90">
        <v>15</v>
      </c>
      <c r="C9" s="89" t="s">
        <v>5</v>
      </c>
      <c r="D9" s="91">
        <f>VLOOKUP($C9,'SIGC-CNEFE02'!$C$2:$N$35,2,FALSE)</f>
        <v>14552</v>
      </c>
      <c r="E9" s="91">
        <f>VLOOKUP($C9,'SIGC-CNEFE02'!$C$2:$N$35,3,FALSE)</f>
        <v>66</v>
      </c>
      <c r="F9" s="187">
        <f>VLOOKUP(C9,'SIGC-CNEFE02'!$C$2:$P$35,14,FALSE)</f>
        <v>13492</v>
      </c>
      <c r="G9" s="92">
        <f>Tabela1[[#This Row],[Setores trabalhados]]/Tabela1[[#This Row],[Total de setores]]</f>
        <v>0.92715777899945029</v>
      </c>
      <c r="H9" s="93">
        <f t="shared" si="0"/>
        <v>0.94597409374543939</v>
      </c>
      <c r="I9" s="93">
        <f>Tabela1[[#This Row],[Não iniciados]]/Tabela1[[#This Row],[Total de setores]]</f>
        <v>4.5354590434304566E-3</v>
      </c>
      <c r="J9" s="92">
        <f t="shared" si="1"/>
        <v>2.7454084723800763E-2</v>
      </c>
    </row>
    <row r="10" spans="2:22" ht="16.05" customHeight="1">
      <c r="B10" s="90">
        <v>16</v>
      </c>
      <c r="C10" s="89" t="s">
        <v>6</v>
      </c>
      <c r="D10" s="91">
        <f>VLOOKUP($C10,'SIGC-CNEFE02'!$C$2:$N$35,2,FALSE)</f>
        <v>1341</v>
      </c>
      <c r="E10" s="91">
        <f>VLOOKUP($C10,'SIGC-CNEFE02'!$C$2:$N$35,3,FALSE)</f>
        <v>52</v>
      </c>
      <c r="F10" s="187">
        <f>VLOOKUP(C10,'SIGC-CNEFE02'!$C$2:$P$35,14,FALSE)</f>
        <v>1253</v>
      </c>
      <c r="G10" s="92">
        <f>Tabela1[[#This Row],[Setores trabalhados]]/Tabela1[[#This Row],[Total de setores]]</f>
        <v>0.93437733035048476</v>
      </c>
      <c r="H10" s="93">
        <f t="shared" si="0"/>
        <v>0.94597409374543939</v>
      </c>
      <c r="I10" s="93">
        <f>Tabela1[[#This Row],[Não iniciados]]/Tabela1[[#This Row],[Total de setores]]</f>
        <v>3.877703206562267E-2</v>
      </c>
      <c r="J10" s="92">
        <f t="shared" si="1"/>
        <v>2.7454084723800763E-2</v>
      </c>
    </row>
    <row r="11" spans="2:22" ht="16.05" customHeight="1">
      <c r="B11" s="90">
        <v>17</v>
      </c>
      <c r="C11" s="89" t="s">
        <v>7</v>
      </c>
      <c r="D11" s="91">
        <f>VLOOKUP($C11,'SIGC-CNEFE02'!$C$2:$N$35,2,FALSE)</f>
        <v>4065</v>
      </c>
      <c r="E11" s="91">
        <f>VLOOKUP($C11,'SIGC-CNEFE02'!$C$2:$N$35,3,FALSE)</f>
        <v>118</v>
      </c>
      <c r="F11" s="187">
        <f>VLOOKUP(C11,'SIGC-CNEFE02'!$C$2:$P$35,14,FALSE)</f>
        <v>3830</v>
      </c>
      <c r="G11" s="92">
        <f>Tabela1[[#This Row],[Setores trabalhados]]/Tabela1[[#This Row],[Total de setores]]</f>
        <v>0.94218942189421895</v>
      </c>
      <c r="H11" s="93">
        <f t="shared" si="0"/>
        <v>0.94597409374543939</v>
      </c>
      <c r="I11" s="93">
        <f>Tabela1[[#This Row],[Não iniciados]]/Tabela1[[#This Row],[Total de setores]]</f>
        <v>2.9028290282902828E-2</v>
      </c>
      <c r="J11" s="92">
        <f t="shared" si="1"/>
        <v>2.7454084723800763E-2</v>
      </c>
    </row>
    <row r="12" spans="2:22" ht="16.05" customHeight="1">
      <c r="B12" s="90">
        <v>21</v>
      </c>
      <c r="C12" s="89" t="s">
        <v>8</v>
      </c>
      <c r="D12" s="91">
        <f>VLOOKUP($C12,'SIGC-CNEFE02'!$C$2:$N$35,2,FALSE)</f>
        <v>14317</v>
      </c>
      <c r="E12" s="91">
        <f>VLOOKUP($C12,'SIGC-CNEFE02'!$C$2:$N$35,3,FALSE)</f>
        <v>50</v>
      </c>
      <c r="F12" s="187">
        <f>VLOOKUP(C12,'SIGC-CNEFE02'!$C$2:$P$35,14,FALSE)</f>
        <v>14123</v>
      </c>
      <c r="G12" s="92">
        <f>Tabela1[[#This Row],[Setores trabalhados]]/Tabela1[[#This Row],[Total de setores]]</f>
        <v>0.98644967521128724</v>
      </c>
      <c r="H12" s="93">
        <f t="shared" si="0"/>
        <v>0.94597409374543939</v>
      </c>
      <c r="I12" s="93">
        <f>Tabela1[[#This Row],[Não iniciados]]/Tabela1[[#This Row],[Total de setores]]</f>
        <v>3.4923517496682267E-3</v>
      </c>
      <c r="J12" s="92">
        <f t="shared" si="1"/>
        <v>2.7454084723800763E-2</v>
      </c>
    </row>
    <row r="13" spans="2:22" ht="16.05" customHeight="1">
      <c r="B13" s="90">
        <v>22</v>
      </c>
      <c r="C13" s="89" t="s">
        <v>9</v>
      </c>
      <c r="D13" s="91">
        <f>VLOOKUP($C13,'SIGC-CNEFE02'!$C$2:$N$35,2,FALSE)</f>
        <v>7122</v>
      </c>
      <c r="E13" s="91">
        <f>VLOOKUP($C13,'SIGC-CNEFE02'!$C$2:$N$35,3,FALSE)</f>
        <v>1</v>
      </c>
      <c r="F13" s="187">
        <f>VLOOKUP(C13,'SIGC-CNEFE02'!$C$2:$P$35,14,FALSE)</f>
        <v>7119</v>
      </c>
      <c r="G13" s="92">
        <f>Tabela1[[#This Row],[Setores trabalhados]]/Tabela1[[#This Row],[Total de setores]]</f>
        <v>0.99957877000842466</v>
      </c>
      <c r="H13" s="93">
        <f t="shared" si="0"/>
        <v>0.94597409374543939</v>
      </c>
      <c r="I13" s="93">
        <f>Tabela1[[#This Row],[Não iniciados]]/Tabela1[[#This Row],[Total de setores]]</f>
        <v>1.4040999719180006E-4</v>
      </c>
      <c r="J13" s="92">
        <f t="shared" si="1"/>
        <v>2.7454084723800763E-2</v>
      </c>
    </row>
    <row r="14" spans="2:22" ht="16.05" customHeight="1">
      <c r="B14" s="90">
        <v>23</v>
      </c>
      <c r="C14" s="89" t="s">
        <v>10</v>
      </c>
      <c r="D14" s="91">
        <f>VLOOKUP($C14,'SIGC-CNEFE02'!$C$2:$N$35,2,FALSE)</f>
        <v>19810</v>
      </c>
      <c r="E14" s="91">
        <f>VLOOKUP($C14,'SIGC-CNEFE02'!$C$2:$N$35,3,FALSE)</f>
        <v>441</v>
      </c>
      <c r="F14" s="187">
        <f>VLOOKUP(C14,'SIGC-CNEFE02'!$C$2:$P$35,14,FALSE)</f>
        <v>18837</v>
      </c>
      <c r="G14" s="92">
        <f>Tabela1[[#This Row],[Setores trabalhados]]/Tabela1[[#This Row],[Total de setores]]</f>
        <v>0.95088339222614837</v>
      </c>
      <c r="H14" s="93">
        <f t="shared" si="0"/>
        <v>0.94597409374543939</v>
      </c>
      <c r="I14" s="93">
        <f>Tabela1[[#This Row],[Não iniciados]]/Tabela1[[#This Row],[Total de setores]]</f>
        <v>2.2261484098939931E-2</v>
      </c>
      <c r="J14" s="92">
        <f t="shared" si="1"/>
        <v>2.7454084723800763E-2</v>
      </c>
    </row>
    <row r="15" spans="2:22" ht="16.05" customHeight="1">
      <c r="B15" s="90">
        <v>24</v>
      </c>
      <c r="C15" s="89" t="s">
        <v>11</v>
      </c>
      <c r="D15" s="91">
        <f>VLOOKUP($C15,'SIGC-CNEFE02'!$C$2:$N$35,2,FALSE)</f>
        <v>5972</v>
      </c>
      <c r="E15" s="91">
        <f>VLOOKUP($C15,'SIGC-CNEFE02'!$C$2:$N$35,3,FALSE)</f>
        <v>9</v>
      </c>
      <c r="F15" s="187">
        <f>VLOOKUP(C15,'SIGC-CNEFE02'!$C$2:$P$35,14,FALSE)</f>
        <v>5950</v>
      </c>
      <c r="G15" s="92">
        <f>Tabela1[[#This Row],[Setores trabalhados]]/Tabela1[[#This Row],[Total de setores]]</f>
        <v>0.99631614199598129</v>
      </c>
      <c r="H15" s="93">
        <f t="shared" si="0"/>
        <v>0.94597409374543939</v>
      </c>
      <c r="I15" s="93">
        <f>Tabela1[[#This Row],[Não iniciados]]/Tabela1[[#This Row],[Total de setores]]</f>
        <v>1.5070328198258541E-3</v>
      </c>
      <c r="J15" s="92">
        <f t="shared" si="1"/>
        <v>2.7454084723800763E-2</v>
      </c>
    </row>
    <row r="16" spans="2:22" ht="16.05" customHeight="1">
      <c r="B16" s="90">
        <v>25</v>
      </c>
      <c r="C16" s="89" t="s">
        <v>12</v>
      </c>
      <c r="D16" s="91">
        <f>VLOOKUP($C16,'SIGC-CNEFE02'!$C$2:$N$35,2,FALSE)</f>
        <v>9269</v>
      </c>
      <c r="E16" s="91">
        <f>VLOOKUP($C16,'SIGC-CNEFE02'!$C$2:$N$35,3,FALSE)</f>
        <v>324</v>
      </c>
      <c r="F16" s="187">
        <f>VLOOKUP(C16,'SIGC-CNEFE02'!$C$2:$P$35,14,FALSE)</f>
        <v>8842</v>
      </c>
      <c r="G16" s="92">
        <f>Tabela1[[#This Row],[Setores trabalhados]]/Tabela1[[#This Row],[Total de setores]]</f>
        <v>0.95393246304887258</v>
      </c>
      <c r="H16" s="93">
        <f t="shared" si="0"/>
        <v>0.94597409374543939</v>
      </c>
      <c r="I16" s="93">
        <f>Tabela1[[#This Row],[Não iniciados]]/Tabela1[[#This Row],[Total de setores]]</f>
        <v>3.4955227101089656E-2</v>
      </c>
      <c r="J16" s="92">
        <f t="shared" si="1"/>
        <v>2.7454084723800763E-2</v>
      </c>
    </row>
    <row r="17" spans="2:22" ht="16.05" customHeight="1">
      <c r="B17" s="90">
        <v>26</v>
      </c>
      <c r="C17" s="89" t="s">
        <v>13</v>
      </c>
      <c r="D17" s="91">
        <f>VLOOKUP($C17,'SIGC-CNEFE02'!$C$2:$N$35,2,FALSE)</f>
        <v>17560</v>
      </c>
      <c r="E17" s="91">
        <f>VLOOKUP($C17,'SIGC-CNEFE02'!$C$2:$N$35,3,FALSE)</f>
        <v>7</v>
      </c>
      <c r="F17" s="187">
        <f>VLOOKUP(C17,'SIGC-CNEFE02'!$C$2:$P$35,14,FALSE)</f>
        <v>17490</v>
      </c>
      <c r="G17" s="92">
        <f>Tabela1[[#This Row],[Setores trabalhados]]/Tabela1[[#This Row],[Total de setores]]</f>
        <v>0.99601366742596809</v>
      </c>
      <c r="H17" s="93">
        <f t="shared" si="0"/>
        <v>0.94597409374543939</v>
      </c>
      <c r="I17" s="93">
        <f>Tabela1[[#This Row],[Não iniciados]]/Tabela1[[#This Row],[Total de setores]]</f>
        <v>3.9863325740318906E-4</v>
      </c>
      <c r="J17" s="92">
        <f t="shared" si="1"/>
        <v>2.7454084723800763E-2</v>
      </c>
    </row>
    <row r="18" spans="2:22" ht="16.05" customHeight="1">
      <c r="B18" s="90">
        <v>27</v>
      </c>
      <c r="C18" s="89" t="s">
        <v>14</v>
      </c>
      <c r="D18" s="91">
        <f>VLOOKUP($C18,'SIGC-CNEFE02'!$C$2:$N$35,2,FALSE)</f>
        <v>6047</v>
      </c>
      <c r="E18" s="91">
        <f>VLOOKUP($C18,'SIGC-CNEFE02'!$C$2:$N$35,3,FALSE)</f>
        <v>78</v>
      </c>
      <c r="F18" s="187">
        <f>VLOOKUP(C18,'SIGC-CNEFE02'!$C$2:$P$35,14,FALSE)</f>
        <v>5917</v>
      </c>
      <c r="G18" s="92">
        <f>Tabela1[[#This Row],[Setores trabalhados]]/Tabela1[[#This Row],[Total de setores]]</f>
        <v>0.97850173639821403</v>
      </c>
      <c r="H18" s="93">
        <f t="shared" si="0"/>
        <v>0.94597409374543939</v>
      </c>
      <c r="I18" s="93">
        <f>Tabela1[[#This Row],[Não iniciados]]/Tabela1[[#This Row],[Total de setores]]</f>
        <v>1.2898958161071606E-2</v>
      </c>
      <c r="J18" s="92">
        <f t="shared" si="1"/>
        <v>2.7454084723800763E-2</v>
      </c>
    </row>
    <row r="19" spans="2:22" ht="16.05" customHeight="1">
      <c r="B19" s="90">
        <v>28</v>
      </c>
      <c r="C19" s="89" t="s">
        <v>15</v>
      </c>
      <c r="D19" s="91">
        <f>VLOOKUP($C19,'SIGC-CNEFE02'!$C$2:$N$35,2,FALSE)</f>
        <v>5238</v>
      </c>
      <c r="E19" s="91">
        <f>VLOOKUP($C19,'SIGC-CNEFE02'!$C$2:$N$35,3,FALSE)</f>
        <v>23</v>
      </c>
      <c r="F19" s="187">
        <f>VLOOKUP(C19,'SIGC-CNEFE02'!$C$2:$P$35,14,FALSE)</f>
        <v>5178</v>
      </c>
      <c r="G19" s="92">
        <f>Tabela1[[#This Row],[Setores trabalhados]]/Tabela1[[#This Row],[Total de setores]]</f>
        <v>0.98854524627720508</v>
      </c>
      <c r="H19" s="93">
        <f t="shared" si="0"/>
        <v>0.94597409374543939</v>
      </c>
      <c r="I19" s="93">
        <f>Tabela1[[#This Row],[Não iniciados]]/Tabela1[[#This Row],[Total de setores]]</f>
        <v>4.3909889270714016E-3</v>
      </c>
      <c r="J19" s="92">
        <f t="shared" si="1"/>
        <v>2.7454084723800763E-2</v>
      </c>
    </row>
    <row r="20" spans="2:22" ht="16.05" customHeight="1">
      <c r="B20" s="90">
        <v>29</v>
      </c>
      <c r="C20" s="89" t="s">
        <v>16</v>
      </c>
      <c r="D20" s="91">
        <f>VLOOKUP($C20,'SIGC-CNEFE02'!$C$2:$N$35,2,FALSE)</f>
        <v>30642</v>
      </c>
      <c r="E20" s="91">
        <f>VLOOKUP($C20,'SIGC-CNEFE02'!$C$2:$N$35,3,FALSE)</f>
        <v>1466</v>
      </c>
      <c r="F20" s="187">
        <f>VLOOKUP(C20,'SIGC-CNEFE02'!$C$2:$P$35,14,FALSE)</f>
        <v>28501</v>
      </c>
      <c r="G20" s="92">
        <f>Tabela1[[#This Row],[Setores trabalhados]]/Tabela1[[#This Row],[Total de setores]]</f>
        <v>0.93012858168526857</v>
      </c>
      <c r="H20" s="93">
        <f t="shared" si="0"/>
        <v>0.94597409374543939</v>
      </c>
      <c r="I20" s="93">
        <f>Tabela1[[#This Row],[Não iniciados]]/Tabela1[[#This Row],[Total de setores]]</f>
        <v>4.7842830102473727E-2</v>
      </c>
      <c r="J20" s="92">
        <f t="shared" si="1"/>
        <v>2.7454084723800763E-2</v>
      </c>
    </row>
    <row r="21" spans="2:22" ht="16.05" customHeight="1">
      <c r="B21" s="90">
        <v>31</v>
      </c>
      <c r="C21" s="89" t="s">
        <v>17</v>
      </c>
      <c r="D21" s="91">
        <f>VLOOKUP($C21,'SIGC-CNEFE02'!$C$2:$N$35,2,FALSE)</f>
        <v>50600</v>
      </c>
      <c r="E21" s="91">
        <f>VLOOKUP($C21,'SIGC-CNEFE02'!$C$2:$N$35,3,FALSE)</f>
        <v>1821</v>
      </c>
      <c r="F21" s="187">
        <f>VLOOKUP(C21,'SIGC-CNEFE02'!$C$2:$P$35,14,FALSE)</f>
        <v>47300</v>
      </c>
      <c r="G21" s="92">
        <f>Tabela1[[#This Row],[Setores trabalhados]]/Tabela1[[#This Row],[Total de setores]]</f>
        <v>0.93478260869565222</v>
      </c>
      <c r="H21" s="93">
        <f t="shared" si="0"/>
        <v>0.94597409374543939</v>
      </c>
      <c r="I21" s="93">
        <f>Tabela1[[#This Row],[Não iniciados]]/Tabela1[[#This Row],[Total de setores]]</f>
        <v>3.5988142292490116E-2</v>
      </c>
      <c r="J21" s="92">
        <f t="shared" si="1"/>
        <v>2.7454084723800763E-2</v>
      </c>
    </row>
    <row r="22" spans="2:22" ht="16.05" customHeight="1">
      <c r="B22" s="90">
        <v>32</v>
      </c>
      <c r="C22" s="89" t="s">
        <v>18</v>
      </c>
      <c r="D22" s="91">
        <f>VLOOKUP($C22,'SIGC-CNEFE02'!$C$2:$N$35,2,FALSE)</f>
        <v>8612</v>
      </c>
      <c r="E22" s="91">
        <f>VLOOKUP($C22,'SIGC-CNEFE02'!$C$2:$N$35,3,FALSE)</f>
        <v>24</v>
      </c>
      <c r="F22" s="187">
        <f>VLOOKUP(C22,'SIGC-CNEFE02'!$C$2:$P$35,14,FALSE)</f>
        <v>8225</v>
      </c>
      <c r="G22" s="92">
        <f>Tabela1[[#This Row],[Setores trabalhados]]/Tabela1[[#This Row],[Total de setores]]</f>
        <v>0.95506270320483044</v>
      </c>
      <c r="H22" s="93">
        <f t="shared" si="0"/>
        <v>0.94597409374543939</v>
      </c>
      <c r="I22" s="93">
        <f>Tabela1[[#This Row],[Não iniciados]]/Tabela1[[#This Row],[Total de setores]]</f>
        <v>2.7868091035764052E-3</v>
      </c>
      <c r="J22" s="92">
        <f t="shared" si="1"/>
        <v>2.7454084723800763E-2</v>
      </c>
    </row>
    <row r="23" spans="2:22" ht="16.05" customHeight="1">
      <c r="B23" s="90">
        <v>33</v>
      </c>
      <c r="C23" s="89" t="s">
        <v>19</v>
      </c>
      <c r="D23" s="91">
        <f>VLOOKUP($C23,'SIGC-CNEFE02'!$C$2:$N$35,2,FALSE)</f>
        <v>41365</v>
      </c>
      <c r="E23" s="91">
        <f>VLOOKUP($C23,'SIGC-CNEFE02'!$C$2:$N$35,3,FALSE)</f>
        <v>683</v>
      </c>
      <c r="F23" s="187">
        <f>VLOOKUP(C23,'SIGC-CNEFE02'!$C$2:$P$35,14,FALSE)</f>
        <v>39581</v>
      </c>
      <c r="G23" s="92">
        <f>Tabela1[[#This Row],[Setores trabalhados]]/Tabela1[[#This Row],[Total de setores]]</f>
        <v>0.95687175148072046</v>
      </c>
      <c r="H23" s="93">
        <f t="shared" si="0"/>
        <v>0.94597409374543939</v>
      </c>
      <c r="I23" s="93">
        <f>Tabela1[[#This Row],[Não iniciados]]/Tabela1[[#This Row],[Total de setores]]</f>
        <v>1.6511543575486523E-2</v>
      </c>
      <c r="J23" s="92">
        <f t="shared" si="1"/>
        <v>2.7454084723800763E-2</v>
      </c>
    </row>
    <row r="24" spans="2:22" ht="16.05" customHeight="1">
      <c r="B24" s="90">
        <v>35</v>
      </c>
      <c r="C24" s="89" t="s">
        <v>20</v>
      </c>
      <c r="D24" s="91">
        <f>VLOOKUP($C24,'SIGC-CNEFE02'!$C$2:$N$35,2,FALSE)</f>
        <v>102418</v>
      </c>
      <c r="E24" s="91">
        <f>VLOOKUP($C24,'SIGC-CNEFE02'!$C$2:$N$35,3,FALSE)</f>
        <v>2585</v>
      </c>
      <c r="F24" s="187">
        <f>VLOOKUP(C24,'SIGC-CNEFE02'!$C$2:$P$35,14,FALSE)</f>
        <v>96522</v>
      </c>
      <c r="G24" s="92">
        <f>Tabela1[[#This Row],[Setores trabalhados]]/Tabela1[[#This Row],[Total de setores]]</f>
        <v>0.94243199437598857</v>
      </c>
      <c r="H24" s="93">
        <f t="shared" si="0"/>
        <v>0.94597409374543939</v>
      </c>
      <c r="I24" s="93">
        <f>Tabela1[[#This Row],[Não iniciados]]/Tabela1[[#This Row],[Total de setores]]</f>
        <v>2.5239703958288583E-2</v>
      </c>
      <c r="J24" s="92">
        <f t="shared" si="1"/>
        <v>2.7454084723800763E-2</v>
      </c>
    </row>
    <row r="25" spans="2:22" ht="16.05" customHeight="1">
      <c r="B25" s="90">
        <v>41</v>
      </c>
      <c r="C25" s="89" t="s">
        <v>21</v>
      </c>
      <c r="D25" s="91">
        <f>VLOOKUP($C25,'SIGC-CNEFE02'!$C$2:$N$35,2,FALSE)</f>
        <v>23073</v>
      </c>
      <c r="E25" s="91">
        <f>VLOOKUP($C25,'SIGC-CNEFE02'!$C$2:$N$35,3,FALSE)</f>
        <v>1107</v>
      </c>
      <c r="F25" s="187">
        <f>VLOOKUP(C25,'SIGC-CNEFE02'!$C$2:$P$35,14,FALSE)</f>
        <v>21400</v>
      </c>
      <c r="G25" s="92">
        <f>Tabela1[[#This Row],[Setores trabalhados]]/Tabela1[[#This Row],[Total de setores]]</f>
        <v>0.92749100680449015</v>
      </c>
      <c r="H25" s="93">
        <f t="shared" si="0"/>
        <v>0.94597409374543939</v>
      </c>
      <c r="I25" s="93">
        <f>Tabela1[[#This Row],[Não iniciados]]/Tabela1[[#This Row],[Total de setores]]</f>
        <v>4.7978156286568714E-2</v>
      </c>
      <c r="J25" s="92">
        <f t="shared" si="1"/>
        <v>2.7454084723800763E-2</v>
      </c>
      <c r="V25" s="184"/>
    </row>
    <row r="26" spans="2:22" ht="16.05" customHeight="1">
      <c r="B26" s="90">
        <v>42</v>
      </c>
      <c r="C26" s="89" t="s">
        <v>22</v>
      </c>
      <c r="D26" s="91">
        <f>VLOOKUP($C26,'SIGC-CNEFE02'!$C$2:$N$35,2,FALSE)</f>
        <v>15393</v>
      </c>
      <c r="E26" s="91">
        <f>VLOOKUP($C26,'SIGC-CNEFE02'!$C$2:$N$35,3,FALSE)</f>
        <v>300</v>
      </c>
      <c r="F26" s="187">
        <f>VLOOKUP(C26,'SIGC-CNEFE02'!$C$2:$P$35,14,FALSE)</f>
        <v>14774</v>
      </c>
      <c r="G26" s="92">
        <f>Tabela1[[#This Row],[Setores trabalhados]]/Tabela1[[#This Row],[Total de setores]]</f>
        <v>0.95978691613070877</v>
      </c>
      <c r="H26" s="93">
        <f t="shared" si="0"/>
        <v>0.94597409374543939</v>
      </c>
      <c r="I26" s="93">
        <f>Tabela1[[#This Row],[Não iniciados]]/Tabela1[[#This Row],[Total de setores]]</f>
        <v>1.9489378288832588E-2</v>
      </c>
      <c r="J26" s="92">
        <f t="shared" si="1"/>
        <v>2.7454084723800763E-2</v>
      </c>
    </row>
    <row r="27" spans="2:22" ht="16.05" customHeight="1">
      <c r="B27" s="90">
        <v>43</v>
      </c>
      <c r="C27" s="89" t="s">
        <v>23</v>
      </c>
      <c r="D27" s="91">
        <f>VLOOKUP($C27,'SIGC-CNEFE02'!$C$2:$N$35,2,FALSE)</f>
        <v>25063</v>
      </c>
      <c r="E27" s="91">
        <f>VLOOKUP($C27,'SIGC-CNEFE02'!$C$2:$N$35,3,FALSE)</f>
        <v>808</v>
      </c>
      <c r="F27" s="187">
        <f>VLOOKUP(C27,'SIGC-CNEFE02'!$C$2:$P$35,14,FALSE)</f>
        <v>23668</v>
      </c>
      <c r="G27" s="92">
        <f>Tabela1[[#This Row],[Setores trabalhados]]/Tabela1[[#This Row],[Total de setores]]</f>
        <v>0.9443402625384032</v>
      </c>
      <c r="H27" s="93">
        <f t="shared" si="0"/>
        <v>0.94597409374543939</v>
      </c>
      <c r="I27" s="93">
        <f>Tabela1[[#This Row],[Não iniciados]]/Tabela1[[#This Row],[Total de setores]]</f>
        <v>3.2238758329010894E-2</v>
      </c>
      <c r="J27" s="92">
        <f t="shared" si="1"/>
        <v>2.7454084723800763E-2</v>
      </c>
    </row>
    <row r="28" spans="2:22" ht="16.05" customHeight="1">
      <c r="B28" s="90">
        <v>50</v>
      </c>
      <c r="C28" s="89" t="s">
        <v>24</v>
      </c>
      <c r="D28" s="91">
        <f>VLOOKUP($C28,'SIGC-CNEFE02'!$C$2:$N$35,2,FALSE)</f>
        <v>5626</v>
      </c>
      <c r="E28" s="91">
        <f>VLOOKUP($C28,'SIGC-CNEFE02'!$C$2:$N$35,3,FALSE)</f>
        <v>317</v>
      </c>
      <c r="F28" s="187">
        <f>VLOOKUP(C28,'SIGC-CNEFE02'!$C$2:$P$35,14,FALSE)</f>
        <v>5107</v>
      </c>
      <c r="G28" s="92">
        <f>Tabela1[[#This Row],[Setores trabalhados]]/Tabela1[[#This Row],[Total de setores]]</f>
        <v>0.90774973338073228</v>
      </c>
      <c r="H28" s="93">
        <f t="shared" si="0"/>
        <v>0.94597409374543939</v>
      </c>
      <c r="I28" s="93">
        <f>Tabela1[[#This Row],[Não iniciados]]/Tabela1[[#This Row],[Total de setores]]</f>
        <v>5.6345538570920728E-2</v>
      </c>
      <c r="J28" s="92">
        <f t="shared" si="1"/>
        <v>2.7454084723800763E-2</v>
      </c>
    </row>
    <row r="29" spans="2:22" ht="16.05" customHeight="1">
      <c r="B29" s="90">
        <v>51</v>
      </c>
      <c r="C29" s="89" t="s">
        <v>25</v>
      </c>
      <c r="D29" s="91">
        <f>VLOOKUP($C29,'SIGC-CNEFE02'!$C$2:$N$35,2,FALSE)</f>
        <v>9082</v>
      </c>
      <c r="E29" s="91">
        <f>VLOOKUP($C29,'SIGC-CNEFE02'!$C$2:$N$35,3,FALSE)</f>
        <v>1074</v>
      </c>
      <c r="F29" s="187">
        <f>VLOOKUP(C29,'SIGC-CNEFE02'!$C$2:$P$35,14,FALSE)</f>
        <v>7640</v>
      </c>
      <c r="G29" s="92">
        <f>Tabela1[[#This Row],[Setores trabalhados]]/Tabela1[[#This Row],[Total de setores]]</f>
        <v>0.84122439991191367</v>
      </c>
      <c r="H29" s="93">
        <f t="shared" si="0"/>
        <v>0.94597409374543939</v>
      </c>
      <c r="I29" s="93">
        <f>Tabela1[[#This Row],[Não iniciados]]/Tabela1[[#This Row],[Total de setores]]</f>
        <v>0.11825589077295749</v>
      </c>
      <c r="J29" s="92">
        <f t="shared" si="1"/>
        <v>2.7454084723800763E-2</v>
      </c>
    </row>
    <row r="30" spans="2:22" ht="16.05" customHeight="1">
      <c r="B30" s="90">
        <v>52</v>
      </c>
      <c r="C30" s="89" t="s">
        <v>26</v>
      </c>
      <c r="D30" s="91">
        <f>VLOOKUP($C30,'SIGC-CNEFE02'!$C$2:$N$35,2,FALSE)</f>
        <v>12650</v>
      </c>
      <c r="E30" s="91">
        <f>VLOOKUP($C30,'SIGC-CNEFE02'!$C$2:$N$35,3,FALSE)</f>
        <v>553</v>
      </c>
      <c r="F30" s="187">
        <f>VLOOKUP(C30,'SIGC-CNEFE02'!$C$2:$P$35,14,FALSE)</f>
        <v>11678</v>
      </c>
      <c r="G30" s="92">
        <f>Tabela1[[#This Row],[Setores trabalhados]]/Tabela1[[#This Row],[Total de setores]]</f>
        <v>0.9231620553359684</v>
      </c>
      <c r="H30" s="93">
        <f t="shared" si="0"/>
        <v>0.94597409374543939</v>
      </c>
      <c r="I30" s="93">
        <f>Tabela1[[#This Row],[Não iniciados]]/Tabela1[[#This Row],[Total de setores]]</f>
        <v>4.3715415019762845E-2</v>
      </c>
      <c r="J30" s="92">
        <f t="shared" si="1"/>
        <v>2.7454084723800763E-2</v>
      </c>
    </row>
    <row r="31" spans="2:22" ht="16.05" customHeight="1">
      <c r="B31" s="95">
        <v>53</v>
      </c>
      <c r="C31" s="94" t="s">
        <v>27</v>
      </c>
      <c r="D31" s="96">
        <f>VLOOKUP($C31,'SIGC-CNEFE02'!$C$2:$N$35,2,FALSE)</f>
        <v>5184</v>
      </c>
      <c r="E31" s="96">
        <f>VLOOKUP($C31,'SIGC-CNEFE02'!$C$2:$N$35,3,FALSE)</f>
        <v>246</v>
      </c>
      <c r="F31" s="187">
        <f>VLOOKUP(C31,'SIGC-CNEFE02'!$C$2:$P$35,14,FALSE)</f>
        <v>4750</v>
      </c>
      <c r="G31" s="97">
        <f>Tabela1[[#This Row],[Setores trabalhados]]/Tabela1[[#This Row],[Total de setores]]</f>
        <v>0.91628086419753085</v>
      </c>
      <c r="H31" s="98">
        <f t="shared" si="0"/>
        <v>0.94597409374543939</v>
      </c>
      <c r="I31" s="98">
        <f>Tabela1[[#This Row],[Não iniciados]]/Tabela1[[#This Row],[Total de setores]]</f>
        <v>4.7453703703703706E-2</v>
      </c>
      <c r="J31" s="99">
        <f t="shared" si="1"/>
        <v>2.7454084723800763E-2</v>
      </c>
    </row>
    <row r="32" spans="2:22" ht="16.05" customHeight="1">
      <c r="C32" s="185" t="s">
        <v>62</v>
      </c>
      <c r="D32" s="186">
        <f>SUM(D5:D31)</f>
        <v>452246</v>
      </c>
      <c r="E32" s="186">
        <f>SUM(E5:E31)</f>
        <v>12416</v>
      </c>
      <c r="F32" s="186">
        <f>SUM(F5:F31)</f>
        <v>427813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E8492-68B3-44C1-A415-9BA04F116F2F}">
  <dimension ref="B1:G38"/>
  <sheetViews>
    <sheetView showGridLines="0" workbookViewId="0"/>
  </sheetViews>
  <sheetFormatPr defaultRowHeight="14.4"/>
  <cols>
    <col min="1" max="1" width="3.77734375" style="22" customWidth="1"/>
    <col min="2" max="2" width="20.6640625" style="22" hidden="1" customWidth="1"/>
    <col min="3" max="5" width="8.88671875" style="22" hidden="1" customWidth="1"/>
    <col min="6" max="6" width="18" style="22" bestFit="1" customWidth="1"/>
    <col min="7" max="7" width="16.88671875" style="22" customWidth="1"/>
    <col min="8" max="16384" width="8.88671875" style="22"/>
  </cols>
  <sheetData>
    <row r="1" spans="2:7" ht="16.05" customHeight="1">
      <c r="B1" s="354" t="s">
        <v>81</v>
      </c>
      <c r="C1" s="354"/>
      <c r="D1" s="354"/>
    </row>
    <row r="2" spans="2:7" ht="30" customHeight="1">
      <c r="B2" s="353" t="s">
        <v>82</v>
      </c>
      <c r="C2" s="353"/>
      <c r="D2" s="353"/>
      <c r="F2" s="100" t="s">
        <v>0</v>
      </c>
      <c r="G2" s="101" t="s">
        <v>175</v>
      </c>
    </row>
    <row r="3" spans="2:7" ht="16.05" customHeight="1">
      <c r="B3" s="353" t="s">
        <v>174</v>
      </c>
      <c r="C3" s="353"/>
      <c r="D3" s="353"/>
      <c r="F3" s="23" t="s">
        <v>1</v>
      </c>
      <c r="G3" s="282">
        <v>3.9E-2</v>
      </c>
    </row>
    <row r="4" spans="2:7" ht="16.05" customHeight="1">
      <c r="B4" s="24" t="s">
        <v>83</v>
      </c>
      <c r="C4" s="46" t="s">
        <v>84</v>
      </c>
      <c r="D4" s="279" t="s">
        <v>173</v>
      </c>
      <c r="F4" s="25" t="s">
        <v>2</v>
      </c>
      <c r="G4" s="282">
        <v>0.10099999999999999</v>
      </c>
    </row>
    <row r="5" spans="2:7" ht="16.05" customHeight="1">
      <c r="B5" s="26" t="s">
        <v>62</v>
      </c>
      <c r="C5" s="27">
        <v>9.3000000000000007</v>
      </c>
      <c r="D5" s="27">
        <v>8.6999999999999993</v>
      </c>
      <c r="F5" s="25" t="s">
        <v>3</v>
      </c>
      <c r="G5" s="282">
        <v>9.4E-2</v>
      </c>
    </row>
    <row r="6" spans="2:7" ht="16.05" customHeight="1">
      <c r="B6" s="26" t="s">
        <v>28</v>
      </c>
      <c r="C6" s="27">
        <v>8.9</v>
      </c>
      <c r="D6" s="27">
        <v>8.1999999999999993</v>
      </c>
      <c r="F6" s="25" t="s">
        <v>4</v>
      </c>
      <c r="G6" s="282">
        <v>4.9000000000000002E-2</v>
      </c>
    </row>
    <row r="7" spans="2:7" ht="16.05" customHeight="1">
      <c r="B7" s="26" t="s">
        <v>1</v>
      </c>
      <c r="C7" s="27">
        <v>5.8</v>
      </c>
      <c r="D7" s="27">
        <v>3.9</v>
      </c>
      <c r="F7" s="25" t="s">
        <v>5</v>
      </c>
      <c r="G7" s="282">
        <v>8.8000000000000009E-2</v>
      </c>
    </row>
    <row r="8" spans="2:7" ht="16.05" customHeight="1">
      <c r="B8" s="26" t="s">
        <v>2</v>
      </c>
      <c r="C8" s="27">
        <v>11.9</v>
      </c>
      <c r="D8" s="27">
        <v>10.1</v>
      </c>
      <c r="F8" s="25" t="s">
        <v>6</v>
      </c>
      <c r="G8" s="282">
        <v>0.10800000000000001</v>
      </c>
    </row>
    <row r="9" spans="2:7" ht="16.05" customHeight="1">
      <c r="B9" s="26" t="s">
        <v>3</v>
      </c>
      <c r="C9" s="27">
        <v>10.4</v>
      </c>
      <c r="D9" s="27">
        <v>9.4</v>
      </c>
      <c r="F9" s="25" t="s">
        <v>7</v>
      </c>
      <c r="G9" s="282">
        <v>5.5999999999999994E-2</v>
      </c>
    </row>
    <row r="10" spans="2:7" ht="16.05" customHeight="1">
      <c r="B10" s="26" t="s">
        <v>4</v>
      </c>
      <c r="C10" s="27">
        <v>6.2</v>
      </c>
      <c r="D10" s="27">
        <v>4.9000000000000004</v>
      </c>
      <c r="F10" s="25" t="s">
        <v>8</v>
      </c>
      <c r="G10" s="282">
        <v>9.6999999999999989E-2</v>
      </c>
    </row>
    <row r="11" spans="2:7" ht="16.05" customHeight="1">
      <c r="B11" s="26" t="s">
        <v>5</v>
      </c>
      <c r="C11" s="27">
        <v>9.1</v>
      </c>
      <c r="D11" s="27">
        <v>8.8000000000000007</v>
      </c>
      <c r="F11" s="25" t="s">
        <v>9</v>
      </c>
      <c r="G11" s="282">
        <v>9.1999999999999998E-2</v>
      </c>
    </row>
    <row r="12" spans="2:7" ht="16.05" customHeight="1">
      <c r="B12" s="26" t="s">
        <v>6</v>
      </c>
      <c r="C12" s="27">
        <v>11.4</v>
      </c>
      <c r="D12" s="27">
        <v>10.8</v>
      </c>
      <c r="F12" s="25" t="s">
        <v>10</v>
      </c>
      <c r="G12" s="282">
        <v>8.5999999999999993E-2</v>
      </c>
    </row>
    <row r="13" spans="2:7" ht="16.05" customHeight="1">
      <c r="B13" s="26" t="s">
        <v>7</v>
      </c>
      <c r="C13" s="27">
        <v>5.5</v>
      </c>
      <c r="D13" s="27">
        <v>5.6</v>
      </c>
      <c r="F13" s="25" t="s">
        <v>11</v>
      </c>
      <c r="G13" s="282">
        <v>0.105</v>
      </c>
    </row>
    <row r="14" spans="2:7" ht="16.05" customHeight="1">
      <c r="B14" s="26" t="s">
        <v>29</v>
      </c>
      <c r="C14" s="27">
        <v>12.7</v>
      </c>
      <c r="D14" s="27">
        <v>12</v>
      </c>
      <c r="F14" s="25" t="s">
        <v>12</v>
      </c>
      <c r="G14" s="282">
        <v>0.109</v>
      </c>
    </row>
    <row r="15" spans="2:7" ht="16.05" customHeight="1">
      <c r="B15" s="26" t="s">
        <v>8</v>
      </c>
      <c r="C15" s="27">
        <v>10.8</v>
      </c>
      <c r="D15" s="27">
        <v>9.6999999999999993</v>
      </c>
      <c r="F15" s="25" t="s">
        <v>13</v>
      </c>
      <c r="G15" s="282">
        <v>0.13900000000000001</v>
      </c>
    </row>
    <row r="16" spans="2:7" ht="16.05" customHeight="1">
      <c r="B16" s="26" t="s">
        <v>9</v>
      </c>
      <c r="C16" s="27">
        <v>9.4</v>
      </c>
      <c r="D16" s="27">
        <v>9.1999999999999993</v>
      </c>
      <c r="F16" s="25" t="s">
        <v>14</v>
      </c>
      <c r="G16" s="282">
        <v>0.10099999999999999</v>
      </c>
    </row>
    <row r="17" spans="2:7" ht="16.05" customHeight="1">
      <c r="B17" s="26" t="s">
        <v>10</v>
      </c>
      <c r="C17" s="27">
        <v>10.4</v>
      </c>
      <c r="D17" s="27">
        <v>8.6</v>
      </c>
      <c r="F17" s="25" t="s">
        <v>15</v>
      </c>
      <c r="G17" s="282">
        <v>0.121</v>
      </c>
    </row>
    <row r="18" spans="2:7" ht="16.05" customHeight="1">
      <c r="B18" s="26" t="s">
        <v>11</v>
      </c>
      <c r="C18" s="27">
        <v>12</v>
      </c>
      <c r="D18" s="27">
        <v>10.5</v>
      </c>
      <c r="F18" s="25" t="s">
        <v>16</v>
      </c>
      <c r="G18" s="282">
        <v>0.151</v>
      </c>
    </row>
    <row r="19" spans="2:7" ht="16.05" customHeight="1">
      <c r="B19" s="26" t="s">
        <v>12</v>
      </c>
      <c r="C19" s="27">
        <v>12.2</v>
      </c>
      <c r="D19" s="27">
        <v>10.9</v>
      </c>
      <c r="F19" s="25" t="s">
        <v>17</v>
      </c>
      <c r="G19" s="282">
        <v>6.3E-2</v>
      </c>
    </row>
    <row r="20" spans="2:7" ht="16.05" customHeight="1">
      <c r="B20" s="26" t="s">
        <v>13</v>
      </c>
      <c r="C20" s="27">
        <v>13.6</v>
      </c>
      <c r="D20" s="27">
        <v>13.9</v>
      </c>
      <c r="F20" s="25" t="s">
        <v>18</v>
      </c>
      <c r="G20" s="282">
        <v>7.2999999999999995E-2</v>
      </c>
    </row>
    <row r="21" spans="2:7" ht="16.05" customHeight="1">
      <c r="B21" s="26" t="s">
        <v>14</v>
      </c>
      <c r="C21" s="27">
        <v>11.1</v>
      </c>
      <c r="D21" s="27">
        <v>10.1</v>
      </c>
      <c r="F21" s="25" t="s">
        <v>19</v>
      </c>
      <c r="G21" s="282">
        <v>0.12300000000000001</v>
      </c>
    </row>
    <row r="22" spans="2:7" ht="16.05" customHeight="1">
      <c r="B22" s="26" t="s">
        <v>15</v>
      </c>
      <c r="C22" s="27">
        <v>12.7</v>
      </c>
      <c r="D22" s="27">
        <v>12.1</v>
      </c>
      <c r="F22" s="25" t="s">
        <v>20</v>
      </c>
      <c r="G22" s="282">
        <v>8.5999999999999993E-2</v>
      </c>
    </row>
    <row r="23" spans="2:7" ht="16.05" customHeight="1">
      <c r="B23" s="26" t="s">
        <v>16</v>
      </c>
      <c r="C23" s="27">
        <v>15.5</v>
      </c>
      <c r="D23" s="27">
        <v>15.1</v>
      </c>
      <c r="F23" s="25" t="s">
        <v>21</v>
      </c>
      <c r="G23" s="282">
        <v>5.2999999999999999E-2</v>
      </c>
    </row>
    <row r="24" spans="2:7" ht="16.05" customHeight="1">
      <c r="B24" s="26" t="s">
        <v>31</v>
      </c>
      <c r="C24" s="27">
        <v>9.3000000000000007</v>
      </c>
      <c r="D24" s="27">
        <v>8.6999999999999993</v>
      </c>
      <c r="F24" s="25" t="s">
        <v>22</v>
      </c>
      <c r="G24" s="282">
        <v>3.7999999999999999E-2</v>
      </c>
    </row>
    <row r="25" spans="2:7" ht="16.05" customHeight="1">
      <c r="B25" s="26" t="s">
        <v>17</v>
      </c>
      <c r="C25" s="27">
        <v>7.2</v>
      </c>
      <c r="D25" s="27">
        <v>6.3</v>
      </c>
      <c r="F25" s="25" t="s">
        <v>23</v>
      </c>
      <c r="G25" s="282">
        <v>0.06</v>
      </c>
    </row>
    <row r="26" spans="2:7" ht="16.05" customHeight="1">
      <c r="B26" s="26" t="s">
        <v>18</v>
      </c>
      <c r="C26" s="27">
        <v>8</v>
      </c>
      <c r="D26" s="27">
        <v>7.3</v>
      </c>
      <c r="F26" s="25" t="s">
        <v>24</v>
      </c>
      <c r="G26" s="282">
        <v>5.0999999999999997E-2</v>
      </c>
    </row>
    <row r="27" spans="2:7" ht="16.05" customHeight="1">
      <c r="B27" s="26" t="s">
        <v>19</v>
      </c>
      <c r="C27" s="27">
        <v>12.6</v>
      </c>
      <c r="D27" s="27">
        <v>12.3</v>
      </c>
      <c r="F27" s="25" t="s">
        <v>25</v>
      </c>
      <c r="G27" s="282">
        <v>3.7999999999999999E-2</v>
      </c>
    </row>
    <row r="28" spans="2:7" ht="16.05" customHeight="1">
      <c r="B28" s="26" t="s">
        <v>20</v>
      </c>
      <c r="C28" s="27">
        <v>9.1999999999999993</v>
      </c>
      <c r="D28" s="27">
        <v>8.6</v>
      </c>
      <c r="F28" s="25" t="s">
        <v>26</v>
      </c>
      <c r="G28" s="282">
        <v>6.0999999999999999E-2</v>
      </c>
    </row>
    <row r="29" spans="2:7" ht="16.05" customHeight="1">
      <c r="B29" s="26" t="s">
        <v>32</v>
      </c>
      <c r="C29" s="27">
        <v>5.6</v>
      </c>
      <c r="D29" s="27">
        <v>5.2</v>
      </c>
      <c r="F29" s="28" t="s">
        <v>27</v>
      </c>
      <c r="G29" s="283">
        <v>0.109</v>
      </c>
    </row>
    <row r="30" spans="2:7" ht="16.05" customHeight="1">
      <c r="B30" s="26" t="s">
        <v>21</v>
      </c>
      <c r="C30" s="27">
        <v>6.1</v>
      </c>
      <c r="D30" s="27">
        <v>5.3</v>
      </c>
    </row>
    <row r="31" spans="2:7" ht="16.05" customHeight="1">
      <c r="B31" s="26" t="s">
        <v>22</v>
      </c>
      <c r="C31" s="27">
        <v>3.9</v>
      </c>
      <c r="D31" s="27">
        <v>3.8</v>
      </c>
    </row>
    <row r="32" spans="2:7" ht="16.05" customHeight="1">
      <c r="B32" s="26" t="s">
        <v>23</v>
      </c>
      <c r="C32" s="27">
        <v>6.3</v>
      </c>
      <c r="D32" s="27">
        <v>6</v>
      </c>
    </row>
    <row r="33" spans="2:4" ht="16.05" customHeight="1">
      <c r="B33" s="26" t="s">
        <v>30</v>
      </c>
      <c r="C33" s="27">
        <v>7</v>
      </c>
      <c r="D33" s="27">
        <v>6.5</v>
      </c>
    </row>
    <row r="34" spans="2:4" ht="16.05" customHeight="1">
      <c r="B34" s="26" t="s">
        <v>24</v>
      </c>
      <c r="C34" s="27">
        <v>5.2</v>
      </c>
      <c r="D34" s="27">
        <v>5.0999999999999996</v>
      </c>
    </row>
    <row r="35" spans="2:4" ht="16.05" customHeight="1">
      <c r="B35" s="26" t="s">
        <v>25</v>
      </c>
      <c r="C35" s="27">
        <v>4.4000000000000004</v>
      </c>
      <c r="D35" s="27">
        <v>3.8</v>
      </c>
    </row>
    <row r="36" spans="2:4" ht="16.05" customHeight="1">
      <c r="B36" s="26" t="s">
        <v>26</v>
      </c>
      <c r="C36" s="27">
        <v>6.8</v>
      </c>
      <c r="D36" s="27">
        <v>6.1</v>
      </c>
    </row>
    <row r="37" spans="2:4" ht="16.05" customHeight="1">
      <c r="B37" s="26" t="s">
        <v>27</v>
      </c>
      <c r="C37" s="27">
        <v>11.5</v>
      </c>
      <c r="D37" s="27">
        <v>10.9</v>
      </c>
    </row>
    <row r="38" spans="2:4" ht="16.05" customHeight="1">
      <c r="B38" s="355" t="s">
        <v>85</v>
      </c>
      <c r="C38" s="356"/>
      <c r="D38" s="357"/>
    </row>
  </sheetData>
  <mergeCells count="4">
    <mergeCell ref="B2:D2"/>
    <mergeCell ref="B3:D3"/>
    <mergeCell ref="B1:D1"/>
    <mergeCell ref="B38:D38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7E4D2-E048-4EDF-A066-01BDD606DEBE}">
  <dimension ref="A1:I36"/>
  <sheetViews>
    <sheetView showGridLines="0" workbookViewId="0"/>
  </sheetViews>
  <sheetFormatPr defaultColWidth="9.109375" defaultRowHeight="13.8"/>
  <cols>
    <col min="1" max="1" width="3.77734375" style="30" customWidth="1"/>
    <col min="2" max="2" width="11.88671875" style="30" customWidth="1"/>
    <col min="3" max="5" width="11.33203125" style="30" customWidth="1"/>
    <col min="6" max="6" width="9.109375" style="30"/>
    <col min="7" max="7" width="12.5546875" style="30" customWidth="1"/>
    <col min="8" max="8" width="9.88671875" style="30" bestFit="1" customWidth="1"/>
    <col min="9" max="16384" width="9.109375" style="30"/>
  </cols>
  <sheetData>
    <row r="1" spans="1:9" ht="14.4">
      <c r="B1" s="55" t="s">
        <v>194</v>
      </c>
    </row>
    <row r="2" spans="1:9" ht="16.05" customHeight="1">
      <c r="B2" s="358" t="s">
        <v>0</v>
      </c>
      <c r="C2" s="335" t="s">
        <v>86</v>
      </c>
      <c r="D2" s="335"/>
      <c r="E2" s="335"/>
    </row>
    <row r="3" spans="1:9" ht="16.05" customHeight="1">
      <c r="A3" s="14"/>
      <c r="B3" s="359"/>
      <c r="C3" s="215" t="s">
        <v>87</v>
      </c>
      <c r="D3" s="215" t="s">
        <v>88</v>
      </c>
      <c r="E3" s="226" t="s">
        <v>64</v>
      </c>
      <c r="G3" s="277" t="s">
        <v>166</v>
      </c>
      <c r="H3" s="277" t="s">
        <v>64</v>
      </c>
      <c r="I3" s="277" t="s">
        <v>33</v>
      </c>
    </row>
    <row r="4" spans="1:9" ht="16.05" customHeight="1">
      <c r="A4" s="14"/>
      <c r="B4" s="233" t="s">
        <v>62</v>
      </c>
      <c r="C4" s="237">
        <v>6796163</v>
      </c>
      <c r="D4" s="237">
        <v>52948134</v>
      </c>
      <c r="E4" s="235">
        <v>59744297</v>
      </c>
      <c r="G4" s="276" t="s">
        <v>64</v>
      </c>
      <c r="H4" s="276">
        <f>E4</f>
        <v>59744297</v>
      </c>
      <c r="I4" s="78">
        <f>H4/$E$4</f>
        <v>1</v>
      </c>
    </row>
    <row r="5" spans="1:9" ht="16.05" customHeight="1">
      <c r="A5" s="14"/>
      <c r="B5" s="234" t="s">
        <v>28</v>
      </c>
      <c r="C5" s="238">
        <v>529409</v>
      </c>
      <c r="D5" s="238">
        <v>3883746</v>
      </c>
      <c r="E5" s="229">
        <v>4413155</v>
      </c>
      <c r="G5" s="276" t="s">
        <v>87</v>
      </c>
      <c r="H5" s="276">
        <f>C4</f>
        <v>6796163</v>
      </c>
      <c r="I5" s="78">
        <f>H5/$E$4</f>
        <v>0.11375417138141236</v>
      </c>
    </row>
    <row r="6" spans="1:9" ht="16.05" customHeight="1">
      <c r="A6" s="14"/>
      <c r="B6" s="33" t="s">
        <v>35</v>
      </c>
      <c r="C6" s="230">
        <v>55200</v>
      </c>
      <c r="D6" s="230">
        <v>417923</v>
      </c>
      <c r="E6" s="236">
        <v>473123</v>
      </c>
      <c r="G6" s="179" t="s">
        <v>88</v>
      </c>
      <c r="H6" s="179">
        <f>D4</f>
        <v>52948134</v>
      </c>
      <c r="I6" s="224">
        <f>H6/$E$4</f>
        <v>0.88624582861858769</v>
      </c>
    </row>
    <row r="7" spans="1:9" ht="16.05" customHeight="1">
      <c r="A7" s="14"/>
      <c r="B7" s="33" t="s">
        <v>36</v>
      </c>
      <c r="C7" s="230">
        <v>30392</v>
      </c>
      <c r="D7" s="230">
        <v>176035</v>
      </c>
      <c r="E7" s="236">
        <v>206427</v>
      </c>
      <c r="G7" s="276"/>
    </row>
    <row r="8" spans="1:9" ht="16.05" customHeight="1">
      <c r="A8" s="14"/>
      <c r="B8" s="33" t="s">
        <v>37</v>
      </c>
      <c r="C8" s="230">
        <v>102575</v>
      </c>
      <c r="D8" s="230">
        <v>899719</v>
      </c>
      <c r="E8" s="236">
        <v>1002294</v>
      </c>
      <c r="G8" s="276"/>
    </row>
    <row r="9" spans="1:9" ht="16.05" customHeight="1">
      <c r="A9" s="14"/>
      <c r="B9" s="33" t="s">
        <v>38</v>
      </c>
      <c r="C9" s="230">
        <v>21751</v>
      </c>
      <c r="D9" s="230">
        <v>128743</v>
      </c>
      <c r="E9" s="236">
        <v>150494</v>
      </c>
      <c r="G9" s="276"/>
    </row>
    <row r="10" spans="1:9" ht="16.05" customHeight="1">
      <c r="A10" s="14"/>
      <c r="B10" s="33" t="s">
        <v>39</v>
      </c>
      <c r="C10" s="230">
        <v>219664</v>
      </c>
      <c r="D10" s="230">
        <v>1771167</v>
      </c>
      <c r="E10" s="236">
        <v>1990831</v>
      </c>
      <c r="G10" s="276"/>
    </row>
    <row r="11" spans="1:9" ht="16.05" customHeight="1">
      <c r="A11" s="14"/>
      <c r="B11" s="33" t="s">
        <v>40</v>
      </c>
      <c r="C11" s="230">
        <v>15885</v>
      </c>
      <c r="D11" s="230">
        <v>143427</v>
      </c>
      <c r="E11" s="236">
        <v>159312</v>
      </c>
      <c r="G11" s="276"/>
    </row>
    <row r="12" spans="1:9" ht="16.05" customHeight="1">
      <c r="A12" s="14"/>
      <c r="B12" s="33" t="s">
        <v>41</v>
      </c>
      <c r="C12" s="230">
        <v>83942</v>
      </c>
      <c r="D12" s="230">
        <v>346732</v>
      </c>
      <c r="E12" s="236">
        <v>430674</v>
      </c>
      <c r="G12" s="276"/>
    </row>
    <row r="13" spans="1:9" ht="16.05" customHeight="1">
      <c r="A13" s="14"/>
      <c r="B13" s="234" t="s">
        <v>29</v>
      </c>
      <c r="C13" s="238">
        <v>2062412</v>
      </c>
      <c r="D13" s="238">
        <v>14894348</v>
      </c>
      <c r="E13" s="229">
        <v>16956760</v>
      </c>
      <c r="G13" s="276"/>
    </row>
    <row r="14" spans="1:9" ht="16.05" customHeight="1">
      <c r="A14" s="14"/>
      <c r="B14" s="33" t="s">
        <v>42</v>
      </c>
      <c r="C14" s="230">
        <v>240161</v>
      </c>
      <c r="D14" s="230">
        <v>1683380</v>
      </c>
      <c r="E14" s="236">
        <v>1923541</v>
      </c>
      <c r="G14" s="276"/>
    </row>
    <row r="15" spans="1:9" ht="16.05" customHeight="1">
      <c r="A15" s="14"/>
      <c r="B15" s="33" t="s">
        <v>43</v>
      </c>
      <c r="C15" s="230">
        <v>165302</v>
      </c>
      <c r="D15" s="230">
        <v>873814</v>
      </c>
      <c r="E15" s="236">
        <v>1039116</v>
      </c>
      <c r="G15" s="276"/>
    </row>
    <row r="16" spans="1:9" ht="16.05" customHeight="1">
      <c r="A16" s="14"/>
      <c r="B16" s="33" t="s">
        <v>44</v>
      </c>
      <c r="C16" s="230">
        <v>273069</v>
      </c>
      <c r="D16" s="230">
        <v>2262264</v>
      </c>
      <c r="E16" s="236">
        <v>2535333</v>
      </c>
      <c r="G16" s="276"/>
    </row>
    <row r="17" spans="1:7" ht="16.05" customHeight="1">
      <c r="A17" s="14"/>
      <c r="B17" s="33" t="s">
        <v>45</v>
      </c>
      <c r="C17" s="230">
        <v>151304</v>
      </c>
      <c r="D17" s="230">
        <v>955357</v>
      </c>
      <c r="E17" s="236">
        <v>1106661</v>
      </c>
      <c r="G17" s="276"/>
    </row>
    <row r="18" spans="1:7" ht="16.05" customHeight="1">
      <c r="A18" s="14"/>
      <c r="B18" s="33" t="s">
        <v>46</v>
      </c>
      <c r="C18" s="230">
        <v>194268</v>
      </c>
      <c r="D18" s="230">
        <v>1044840</v>
      </c>
      <c r="E18" s="236">
        <v>1239108</v>
      </c>
      <c r="G18" s="276"/>
    </row>
    <row r="19" spans="1:7" ht="16.05" customHeight="1">
      <c r="A19" s="14"/>
      <c r="B19" s="33" t="s">
        <v>47</v>
      </c>
      <c r="C19" s="230">
        <v>310952</v>
      </c>
      <c r="D19" s="230">
        <v>2665586</v>
      </c>
      <c r="E19" s="236">
        <v>2976538</v>
      </c>
      <c r="G19" s="276"/>
    </row>
    <row r="20" spans="1:7" ht="16.05" customHeight="1">
      <c r="A20" s="14"/>
      <c r="B20" s="33" t="s">
        <v>48</v>
      </c>
      <c r="C20" s="230">
        <v>114298</v>
      </c>
      <c r="D20" s="230">
        <v>882948</v>
      </c>
      <c r="E20" s="236">
        <v>997246</v>
      </c>
      <c r="G20" s="276"/>
    </row>
    <row r="21" spans="1:7" ht="16.05" customHeight="1">
      <c r="A21" s="14"/>
      <c r="B21" s="33" t="s">
        <v>49</v>
      </c>
      <c r="C21" s="230">
        <v>94551</v>
      </c>
      <c r="D21" s="230">
        <v>664626</v>
      </c>
      <c r="E21" s="236">
        <v>759177</v>
      </c>
      <c r="G21" s="276"/>
    </row>
    <row r="22" spans="1:7" ht="16.05" customHeight="1">
      <c r="A22" s="14"/>
      <c r="B22" s="33" t="s">
        <v>50</v>
      </c>
      <c r="C22" s="230">
        <v>518507</v>
      </c>
      <c r="D22" s="230">
        <v>3861533</v>
      </c>
      <c r="E22" s="236">
        <v>4380040</v>
      </c>
      <c r="G22" s="276"/>
    </row>
    <row r="23" spans="1:7" ht="16.05" customHeight="1">
      <c r="A23" s="14"/>
      <c r="B23" s="234" t="s">
        <v>31</v>
      </c>
      <c r="C23" s="238">
        <v>2492314</v>
      </c>
      <c r="D23" s="238">
        <v>22071984</v>
      </c>
      <c r="E23" s="229">
        <v>24564298</v>
      </c>
      <c r="G23" s="276"/>
    </row>
    <row r="24" spans="1:7" ht="16.05" customHeight="1">
      <c r="A24" s="14"/>
      <c r="B24" s="33" t="s">
        <v>51</v>
      </c>
      <c r="C24" s="230">
        <v>843591</v>
      </c>
      <c r="D24" s="230">
        <v>5482288</v>
      </c>
      <c r="E24" s="236">
        <v>6325879</v>
      </c>
      <c r="G24" s="276"/>
    </row>
    <row r="25" spans="1:7" ht="16.05" customHeight="1">
      <c r="A25" s="14"/>
      <c r="B25" s="33" t="s">
        <v>52</v>
      </c>
      <c r="C25" s="230">
        <v>128378</v>
      </c>
      <c r="D25" s="230">
        <v>954123</v>
      </c>
      <c r="E25" s="236">
        <v>1082501</v>
      </c>
      <c r="G25" s="276"/>
    </row>
    <row r="26" spans="1:7" ht="16.05" customHeight="1">
      <c r="A26" s="14"/>
      <c r="B26" s="33" t="s">
        <v>53</v>
      </c>
      <c r="C26" s="230">
        <v>373084</v>
      </c>
      <c r="D26" s="230">
        <v>4693103</v>
      </c>
      <c r="E26" s="236">
        <v>5066187</v>
      </c>
      <c r="G26" s="276"/>
    </row>
    <row r="27" spans="1:7" ht="16.05" customHeight="1">
      <c r="A27" s="14"/>
      <c r="B27" s="33" t="s">
        <v>54</v>
      </c>
      <c r="C27" s="230">
        <v>1147261</v>
      </c>
      <c r="D27" s="230">
        <v>10942470</v>
      </c>
      <c r="E27" s="236">
        <v>12089731</v>
      </c>
      <c r="G27" s="276"/>
    </row>
    <row r="28" spans="1:7" ht="16.05" customHeight="1">
      <c r="A28" s="14"/>
      <c r="B28" s="234" t="s">
        <v>32</v>
      </c>
      <c r="C28" s="238">
        <v>1227931</v>
      </c>
      <c r="D28" s="238">
        <v>8141414</v>
      </c>
      <c r="E28" s="229">
        <v>9369345</v>
      </c>
      <c r="G28" s="276"/>
    </row>
    <row r="29" spans="1:7" ht="16.05" customHeight="1">
      <c r="A29" s="14"/>
      <c r="B29" s="33" t="s">
        <v>55</v>
      </c>
      <c r="C29" s="230">
        <v>440523</v>
      </c>
      <c r="D29" s="230">
        <v>2987743</v>
      </c>
      <c r="E29" s="236">
        <v>3428266</v>
      </c>
      <c r="G29" s="276"/>
    </row>
    <row r="30" spans="1:7" ht="16.05" customHeight="1">
      <c r="A30" s="14"/>
      <c r="B30" s="33" t="s">
        <v>56</v>
      </c>
      <c r="C30" s="230">
        <v>303819</v>
      </c>
      <c r="D30" s="230">
        <v>2004381</v>
      </c>
      <c r="E30" s="236">
        <v>2308200</v>
      </c>
      <c r="G30" s="276"/>
    </row>
    <row r="31" spans="1:7">
      <c r="A31" s="14"/>
      <c r="B31" s="33" t="s">
        <v>57</v>
      </c>
      <c r="C31" s="230">
        <v>483589</v>
      </c>
      <c r="D31" s="230">
        <v>3149290</v>
      </c>
      <c r="E31" s="236">
        <v>3632879</v>
      </c>
      <c r="G31" s="276"/>
    </row>
    <row r="32" spans="1:7">
      <c r="B32" s="234" t="s">
        <v>30</v>
      </c>
      <c r="C32" s="238">
        <v>484097</v>
      </c>
      <c r="D32" s="238">
        <v>3956642</v>
      </c>
      <c r="E32" s="229">
        <v>4440739</v>
      </c>
      <c r="G32" s="276"/>
    </row>
    <row r="33" spans="2:7">
      <c r="B33" s="33" t="s">
        <v>58</v>
      </c>
      <c r="C33" s="230">
        <v>92492</v>
      </c>
      <c r="D33" s="230">
        <v>684542</v>
      </c>
      <c r="E33" s="236">
        <v>777034</v>
      </c>
      <c r="G33" s="276"/>
    </row>
    <row r="34" spans="2:7">
      <c r="B34" s="33" t="s">
        <v>59</v>
      </c>
      <c r="C34" s="230">
        <v>106635</v>
      </c>
      <c r="D34" s="230">
        <v>702796</v>
      </c>
      <c r="E34" s="236">
        <v>809431</v>
      </c>
      <c r="G34" s="276"/>
    </row>
    <row r="35" spans="2:7">
      <c r="B35" s="33" t="s">
        <v>60</v>
      </c>
      <c r="C35" s="230">
        <v>244484</v>
      </c>
      <c r="D35" s="230">
        <v>1821700</v>
      </c>
      <c r="E35" s="236">
        <v>2066184</v>
      </c>
      <c r="G35" s="276"/>
    </row>
    <row r="36" spans="2:7">
      <c r="B36" s="228" t="s">
        <v>61</v>
      </c>
      <c r="C36" s="231">
        <v>40486</v>
      </c>
      <c r="D36" s="231">
        <v>747604</v>
      </c>
      <c r="E36" s="232">
        <v>788090</v>
      </c>
      <c r="G36" s="276"/>
    </row>
  </sheetData>
  <mergeCells count="2">
    <mergeCell ref="B2:B3"/>
    <mergeCell ref="C2:E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44CC8-67D9-4316-97BD-F706F3A97530}">
  <dimension ref="B1:C5"/>
  <sheetViews>
    <sheetView showGridLines="0" workbookViewId="0"/>
  </sheetViews>
  <sheetFormatPr defaultColWidth="9.109375" defaultRowHeight="13.8"/>
  <cols>
    <col min="1" max="1" width="3.77734375" style="29" customWidth="1"/>
    <col min="2" max="2" width="17.109375" style="29" customWidth="1"/>
    <col min="3" max="3" width="15.109375" style="29" customWidth="1"/>
    <col min="4" max="16384" width="9.109375" style="29"/>
  </cols>
  <sheetData>
    <row r="1" spans="2:3" ht="16.05" customHeight="1">
      <c r="B1" s="37" t="s">
        <v>198</v>
      </c>
    </row>
    <row r="2" spans="2:3" ht="30" customHeight="1">
      <c r="B2" s="39" t="s">
        <v>86</v>
      </c>
      <c r="C2" s="40" t="s">
        <v>89</v>
      </c>
    </row>
    <row r="3" spans="2:3" ht="16.05" customHeight="1">
      <c r="B3" s="31" t="s">
        <v>64</v>
      </c>
      <c r="C3" s="32">
        <v>5</v>
      </c>
    </row>
    <row r="4" spans="2:3" ht="16.05" customHeight="1">
      <c r="B4" s="33" t="s">
        <v>87</v>
      </c>
      <c r="C4" s="34">
        <v>14</v>
      </c>
    </row>
    <row r="5" spans="2:3" ht="16.05" customHeight="1">
      <c r="B5" s="35" t="s">
        <v>88</v>
      </c>
      <c r="C5" s="36">
        <v>5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6983-7889-41AC-84A8-5E5E226D81A5}">
  <dimension ref="B1:U40"/>
  <sheetViews>
    <sheetView showGridLines="0" zoomScaleNormal="100" workbookViewId="0"/>
  </sheetViews>
  <sheetFormatPr defaultRowHeight="13.8"/>
  <cols>
    <col min="1" max="1" width="3.77734375" style="119" customWidth="1"/>
    <col min="2" max="2" width="5.77734375" style="119" hidden="1" customWidth="1"/>
    <col min="3" max="3" width="17.5546875" style="119" hidden="1" customWidth="1"/>
    <col min="4" max="4" width="8.88671875" style="119" hidden="1" customWidth="1"/>
    <col min="5" max="5" width="11.6640625" style="119" hidden="1" customWidth="1"/>
    <col min="6" max="6" width="11.21875" style="119" hidden="1" customWidth="1"/>
    <col min="7" max="7" width="8.88671875" style="119" hidden="1" customWidth="1"/>
    <col min="8" max="8" width="10.77734375" style="119" hidden="1" customWidth="1"/>
    <col min="9" max="10" width="8.88671875" style="119" hidden="1" customWidth="1"/>
    <col min="11" max="11" width="10.77734375" style="119" hidden="1" customWidth="1"/>
    <col min="12" max="13" width="8.88671875" style="119" hidden="1" customWidth="1"/>
    <col min="14" max="14" width="16.77734375" style="119" customWidth="1"/>
    <col min="15" max="16" width="13.77734375" style="119" customWidth="1"/>
    <col min="17" max="17" width="8.88671875" style="119"/>
    <col min="18" max="18" width="16.77734375" style="119" customWidth="1"/>
    <col min="19" max="20" width="13.77734375" style="119" customWidth="1"/>
    <col min="21" max="260" width="8.88671875" style="119"/>
    <col min="261" max="261" width="11.6640625" style="119" customWidth="1"/>
    <col min="262" max="262" width="11.21875" style="119" bestFit="1" customWidth="1"/>
    <col min="263" max="263" width="8.88671875" style="119"/>
    <col min="264" max="264" width="10.77734375" style="119" customWidth="1"/>
    <col min="265" max="516" width="8.88671875" style="119"/>
    <col min="517" max="517" width="11.6640625" style="119" customWidth="1"/>
    <col min="518" max="518" width="11.21875" style="119" bestFit="1" customWidth="1"/>
    <col min="519" max="519" width="8.88671875" style="119"/>
    <col min="520" max="520" width="10.77734375" style="119" customWidth="1"/>
    <col min="521" max="772" width="8.88671875" style="119"/>
    <col min="773" max="773" width="11.6640625" style="119" customWidth="1"/>
    <col min="774" max="774" width="11.21875" style="119" bestFit="1" customWidth="1"/>
    <col min="775" max="775" width="8.88671875" style="119"/>
    <col min="776" max="776" width="10.77734375" style="119" customWidth="1"/>
    <col min="777" max="1028" width="8.88671875" style="119"/>
    <col min="1029" max="1029" width="11.6640625" style="119" customWidth="1"/>
    <col min="1030" max="1030" width="11.21875" style="119" bestFit="1" customWidth="1"/>
    <col min="1031" max="1031" width="8.88671875" style="119"/>
    <col min="1032" max="1032" width="10.77734375" style="119" customWidth="1"/>
    <col min="1033" max="1284" width="8.88671875" style="119"/>
    <col min="1285" max="1285" width="11.6640625" style="119" customWidth="1"/>
    <col min="1286" max="1286" width="11.21875" style="119" bestFit="1" customWidth="1"/>
    <col min="1287" max="1287" width="8.88671875" style="119"/>
    <col min="1288" max="1288" width="10.77734375" style="119" customWidth="1"/>
    <col min="1289" max="1540" width="8.88671875" style="119"/>
    <col min="1541" max="1541" width="11.6640625" style="119" customWidth="1"/>
    <col min="1542" max="1542" width="11.21875" style="119" bestFit="1" customWidth="1"/>
    <col min="1543" max="1543" width="8.88671875" style="119"/>
    <col min="1544" max="1544" width="10.77734375" style="119" customWidth="1"/>
    <col min="1545" max="1796" width="8.88671875" style="119"/>
    <col min="1797" max="1797" width="11.6640625" style="119" customWidth="1"/>
    <col min="1798" max="1798" width="11.21875" style="119" bestFit="1" customWidth="1"/>
    <col min="1799" max="1799" width="8.88671875" style="119"/>
    <col min="1800" max="1800" width="10.77734375" style="119" customWidth="1"/>
    <col min="1801" max="2052" width="8.88671875" style="119"/>
    <col min="2053" max="2053" width="11.6640625" style="119" customWidth="1"/>
    <col min="2054" max="2054" width="11.21875" style="119" bestFit="1" customWidth="1"/>
    <col min="2055" max="2055" width="8.88671875" style="119"/>
    <col min="2056" max="2056" width="10.77734375" style="119" customWidth="1"/>
    <col min="2057" max="2308" width="8.88671875" style="119"/>
    <col min="2309" max="2309" width="11.6640625" style="119" customWidth="1"/>
    <col min="2310" max="2310" width="11.21875" style="119" bestFit="1" customWidth="1"/>
    <col min="2311" max="2311" width="8.88671875" style="119"/>
    <col min="2312" max="2312" width="10.77734375" style="119" customWidth="1"/>
    <col min="2313" max="2564" width="8.88671875" style="119"/>
    <col min="2565" max="2565" width="11.6640625" style="119" customWidth="1"/>
    <col min="2566" max="2566" width="11.21875" style="119" bestFit="1" customWidth="1"/>
    <col min="2567" max="2567" width="8.88671875" style="119"/>
    <col min="2568" max="2568" width="10.77734375" style="119" customWidth="1"/>
    <col min="2569" max="2820" width="8.88671875" style="119"/>
    <col min="2821" max="2821" width="11.6640625" style="119" customWidth="1"/>
    <col min="2822" max="2822" width="11.21875" style="119" bestFit="1" customWidth="1"/>
    <col min="2823" max="2823" width="8.88671875" style="119"/>
    <col min="2824" max="2824" width="10.77734375" style="119" customWidth="1"/>
    <col min="2825" max="3076" width="8.88671875" style="119"/>
    <col min="3077" max="3077" width="11.6640625" style="119" customWidth="1"/>
    <col min="3078" max="3078" width="11.21875" style="119" bestFit="1" customWidth="1"/>
    <col min="3079" max="3079" width="8.88671875" style="119"/>
    <col min="3080" max="3080" width="10.77734375" style="119" customWidth="1"/>
    <col min="3081" max="3332" width="8.88671875" style="119"/>
    <col min="3333" max="3333" width="11.6640625" style="119" customWidth="1"/>
    <col min="3334" max="3334" width="11.21875" style="119" bestFit="1" customWidth="1"/>
    <col min="3335" max="3335" width="8.88671875" style="119"/>
    <col min="3336" max="3336" width="10.77734375" style="119" customWidth="1"/>
    <col min="3337" max="3588" width="8.88671875" style="119"/>
    <col min="3589" max="3589" width="11.6640625" style="119" customWidth="1"/>
    <col min="3590" max="3590" width="11.21875" style="119" bestFit="1" customWidth="1"/>
    <col min="3591" max="3591" width="8.88671875" style="119"/>
    <col min="3592" max="3592" width="10.77734375" style="119" customWidth="1"/>
    <col min="3593" max="3844" width="8.88671875" style="119"/>
    <col min="3845" max="3845" width="11.6640625" style="119" customWidth="1"/>
    <col min="3846" max="3846" width="11.21875" style="119" bestFit="1" customWidth="1"/>
    <col min="3847" max="3847" width="8.88671875" style="119"/>
    <col min="3848" max="3848" width="10.77734375" style="119" customWidth="1"/>
    <col min="3849" max="4100" width="8.88671875" style="119"/>
    <col min="4101" max="4101" width="11.6640625" style="119" customWidth="1"/>
    <col min="4102" max="4102" width="11.21875" style="119" bestFit="1" customWidth="1"/>
    <col min="4103" max="4103" width="8.88671875" style="119"/>
    <col min="4104" max="4104" width="10.77734375" style="119" customWidth="1"/>
    <col min="4105" max="4356" width="8.88671875" style="119"/>
    <col min="4357" max="4357" width="11.6640625" style="119" customWidth="1"/>
    <col min="4358" max="4358" width="11.21875" style="119" bestFit="1" customWidth="1"/>
    <col min="4359" max="4359" width="8.88671875" style="119"/>
    <col min="4360" max="4360" width="10.77734375" style="119" customWidth="1"/>
    <col min="4361" max="4612" width="8.88671875" style="119"/>
    <col min="4613" max="4613" width="11.6640625" style="119" customWidth="1"/>
    <col min="4614" max="4614" width="11.21875" style="119" bestFit="1" customWidth="1"/>
    <col min="4615" max="4615" width="8.88671875" style="119"/>
    <col min="4616" max="4616" width="10.77734375" style="119" customWidth="1"/>
    <col min="4617" max="4868" width="8.88671875" style="119"/>
    <col min="4869" max="4869" width="11.6640625" style="119" customWidth="1"/>
    <col min="4870" max="4870" width="11.21875" style="119" bestFit="1" customWidth="1"/>
    <col min="4871" max="4871" width="8.88671875" style="119"/>
    <col min="4872" max="4872" width="10.77734375" style="119" customWidth="1"/>
    <col min="4873" max="5124" width="8.88671875" style="119"/>
    <col min="5125" max="5125" width="11.6640625" style="119" customWidth="1"/>
    <col min="5126" max="5126" width="11.21875" style="119" bestFit="1" customWidth="1"/>
    <col min="5127" max="5127" width="8.88671875" style="119"/>
    <col min="5128" max="5128" width="10.77734375" style="119" customWidth="1"/>
    <col min="5129" max="5380" width="8.88671875" style="119"/>
    <col min="5381" max="5381" width="11.6640625" style="119" customWidth="1"/>
    <col min="5382" max="5382" width="11.21875" style="119" bestFit="1" customWidth="1"/>
    <col min="5383" max="5383" width="8.88671875" style="119"/>
    <col min="5384" max="5384" width="10.77734375" style="119" customWidth="1"/>
    <col min="5385" max="5636" width="8.88671875" style="119"/>
    <col min="5637" max="5637" width="11.6640625" style="119" customWidth="1"/>
    <col min="5638" max="5638" width="11.21875" style="119" bestFit="1" customWidth="1"/>
    <col min="5639" max="5639" width="8.88671875" style="119"/>
    <col min="5640" max="5640" width="10.77734375" style="119" customWidth="1"/>
    <col min="5641" max="5892" width="8.88671875" style="119"/>
    <col min="5893" max="5893" width="11.6640625" style="119" customWidth="1"/>
    <col min="5894" max="5894" width="11.21875" style="119" bestFit="1" customWidth="1"/>
    <col min="5895" max="5895" width="8.88671875" style="119"/>
    <col min="5896" max="5896" width="10.77734375" style="119" customWidth="1"/>
    <col min="5897" max="6148" width="8.88671875" style="119"/>
    <col min="6149" max="6149" width="11.6640625" style="119" customWidth="1"/>
    <col min="6150" max="6150" width="11.21875" style="119" bestFit="1" customWidth="1"/>
    <col min="6151" max="6151" width="8.88671875" style="119"/>
    <col min="6152" max="6152" width="10.77734375" style="119" customWidth="1"/>
    <col min="6153" max="6404" width="8.88671875" style="119"/>
    <col min="6405" max="6405" width="11.6640625" style="119" customWidth="1"/>
    <col min="6406" max="6406" width="11.21875" style="119" bestFit="1" customWidth="1"/>
    <col min="6407" max="6407" width="8.88671875" style="119"/>
    <col min="6408" max="6408" width="10.77734375" style="119" customWidth="1"/>
    <col min="6409" max="6660" width="8.88671875" style="119"/>
    <col min="6661" max="6661" width="11.6640625" style="119" customWidth="1"/>
    <col min="6662" max="6662" width="11.21875" style="119" bestFit="1" customWidth="1"/>
    <col min="6663" max="6663" width="8.88671875" style="119"/>
    <col min="6664" max="6664" width="10.77734375" style="119" customWidth="1"/>
    <col min="6665" max="6916" width="8.88671875" style="119"/>
    <col min="6917" max="6917" width="11.6640625" style="119" customWidth="1"/>
    <col min="6918" max="6918" width="11.21875" style="119" bestFit="1" customWidth="1"/>
    <col min="6919" max="6919" width="8.88671875" style="119"/>
    <col min="6920" max="6920" width="10.77734375" style="119" customWidth="1"/>
    <col min="6921" max="7172" width="8.88671875" style="119"/>
    <col min="7173" max="7173" width="11.6640625" style="119" customWidth="1"/>
    <col min="7174" max="7174" width="11.21875" style="119" bestFit="1" customWidth="1"/>
    <col min="7175" max="7175" width="8.88671875" style="119"/>
    <col min="7176" max="7176" width="10.77734375" style="119" customWidth="1"/>
    <col min="7177" max="7428" width="8.88671875" style="119"/>
    <col min="7429" max="7429" width="11.6640625" style="119" customWidth="1"/>
    <col min="7430" max="7430" width="11.21875" style="119" bestFit="1" customWidth="1"/>
    <col min="7431" max="7431" width="8.88671875" style="119"/>
    <col min="7432" max="7432" width="10.77734375" style="119" customWidth="1"/>
    <col min="7433" max="7684" width="8.88671875" style="119"/>
    <col min="7685" max="7685" width="11.6640625" style="119" customWidth="1"/>
    <col min="7686" max="7686" width="11.21875" style="119" bestFit="1" customWidth="1"/>
    <col min="7687" max="7687" width="8.88671875" style="119"/>
    <col min="7688" max="7688" width="10.77734375" style="119" customWidth="1"/>
    <col min="7689" max="7940" width="8.88671875" style="119"/>
    <col min="7941" max="7941" width="11.6640625" style="119" customWidth="1"/>
    <col min="7942" max="7942" width="11.21875" style="119" bestFit="1" customWidth="1"/>
    <col min="7943" max="7943" width="8.88671875" style="119"/>
    <col min="7944" max="7944" width="10.77734375" style="119" customWidth="1"/>
    <col min="7945" max="8196" width="8.88671875" style="119"/>
    <col min="8197" max="8197" width="11.6640625" style="119" customWidth="1"/>
    <col min="8198" max="8198" width="11.21875" style="119" bestFit="1" customWidth="1"/>
    <col min="8199" max="8199" width="8.88671875" style="119"/>
    <col min="8200" max="8200" width="10.77734375" style="119" customWidth="1"/>
    <col min="8201" max="8452" width="8.88671875" style="119"/>
    <col min="8453" max="8453" width="11.6640625" style="119" customWidth="1"/>
    <col min="8454" max="8454" width="11.21875" style="119" bestFit="1" customWidth="1"/>
    <col min="8455" max="8455" width="8.88671875" style="119"/>
    <col min="8456" max="8456" width="10.77734375" style="119" customWidth="1"/>
    <col min="8457" max="8708" width="8.88671875" style="119"/>
    <col min="8709" max="8709" width="11.6640625" style="119" customWidth="1"/>
    <col min="8710" max="8710" width="11.21875" style="119" bestFit="1" customWidth="1"/>
    <col min="8711" max="8711" width="8.88671875" style="119"/>
    <col min="8712" max="8712" width="10.77734375" style="119" customWidth="1"/>
    <col min="8713" max="8964" width="8.88671875" style="119"/>
    <col min="8965" max="8965" width="11.6640625" style="119" customWidth="1"/>
    <col min="8966" max="8966" width="11.21875" style="119" bestFit="1" customWidth="1"/>
    <col min="8967" max="8967" width="8.88671875" style="119"/>
    <col min="8968" max="8968" width="10.77734375" style="119" customWidth="1"/>
    <col min="8969" max="9220" width="8.88671875" style="119"/>
    <col min="9221" max="9221" width="11.6640625" style="119" customWidth="1"/>
    <col min="9222" max="9222" width="11.21875" style="119" bestFit="1" customWidth="1"/>
    <col min="9223" max="9223" width="8.88671875" style="119"/>
    <col min="9224" max="9224" width="10.77734375" style="119" customWidth="1"/>
    <col min="9225" max="9476" width="8.88671875" style="119"/>
    <col min="9477" max="9477" width="11.6640625" style="119" customWidth="1"/>
    <col min="9478" max="9478" width="11.21875" style="119" bestFit="1" customWidth="1"/>
    <col min="9479" max="9479" width="8.88671875" style="119"/>
    <col min="9480" max="9480" width="10.77734375" style="119" customWidth="1"/>
    <col min="9481" max="9732" width="8.88671875" style="119"/>
    <col min="9733" max="9733" width="11.6640625" style="119" customWidth="1"/>
    <col min="9734" max="9734" width="11.21875" style="119" bestFit="1" customWidth="1"/>
    <col min="9735" max="9735" width="8.88671875" style="119"/>
    <col min="9736" max="9736" width="10.77734375" style="119" customWidth="1"/>
    <col min="9737" max="9988" width="8.88671875" style="119"/>
    <col min="9989" max="9989" width="11.6640625" style="119" customWidth="1"/>
    <col min="9990" max="9990" width="11.21875" style="119" bestFit="1" customWidth="1"/>
    <col min="9991" max="9991" width="8.88671875" style="119"/>
    <col min="9992" max="9992" width="10.77734375" style="119" customWidth="1"/>
    <col min="9993" max="10244" width="8.88671875" style="119"/>
    <col min="10245" max="10245" width="11.6640625" style="119" customWidth="1"/>
    <col min="10246" max="10246" width="11.21875" style="119" bestFit="1" customWidth="1"/>
    <col min="10247" max="10247" width="8.88671875" style="119"/>
    <col min="10248" max="10248" width="10.77734375" style="119" customWidth="1"/>
    <col min="10249" max="10500" width="8.88671875" style="119"/>
    <col min="10501" max="10501" width="11.6640625" style="119" customWidth="1"/>
    <col min="10502" max="10502" width="11.21875" style="119" bestFit="1" customWidth="1"/>
    <col min="10503" max="10503" width="8.88671875" style="119"/>
    <col min="10504" max="10504" width="10.77734375" style="119" customWidth="1"/>
    <col min="10505" max="10756" width="8.88671875" style="119"/>
    <col min="10757" max="10757" width="11.6640625" style="119" customWidth="1"/>
    <col min="10758" max="10758" width="11.21875" style="119" bestFit="1" customWidth="1"/>
    <col min="10759" max="10759" width="8.88671875" style="119"/>
    <col min="10760" max="10760" width="10.77734375" style="119" customWidth="1"/>
    <col min="10761" max="11012" width="8.88671875" style="119"/>
    <col min="11013" max="11013" width="11.6640625" style="119" customWidth="1"/>
    <col min="11014" max="11014" width="11.21875" style="119" bestFit="1" customWidth="1"/>
    <col min="11015" max="11015" width="8.88671875" style="119"/>
    <col min="11016" max="11016" width="10.77734375" style="119" customWidth="1"/>
    <col min="11017" max="11268" width="8.88671875" style="119"/>
    <col min="11269" max="11269" width="11.6640625" style="119" customWidth="1"/>
    <col min="11270" max="11270" width="11.21875" style="119" bestFit="1" customWidth="1"/>
    <col min="11271" max="11271" width="8.88671875" style="119"/>
    <col min="11272" max="11272" width="10.77734375" style="119" customWidth="1"/>
    <col min="11273" max="11524" width="8.88671875" style="119"/>
    <col min="11525" max="11525" width="11.6640625" style="119" customWidth="1"/>
    <col min="11526" max="11526" width="11.21875" style="119" bestFit="1" customWidth="1"/>
    <col min="11527" max="11527" width="8.88671875" style="119"/>
    <col min="11528" max="11528" width="10.77734375" style="119" customWidth="1"/>
    <col min="11529" max="11780" width="8.88671875" style="119"/>
    <col min="11781" max="11781" width="11.6640625" style="119" customWidth="1"/>
    <col min="11782" max="11782" width="11.21875" style="119" bestFit="1" customWidth="1"/>
    <col min="11783" max="11783" width="8.88671875" style="119"/>
    <col min="11784" max="11784" width="10.77734375" style="119" customWidth="1"/>
    <col min="11785" max="12036" width="8.88671875" style="119"/>
    <col min="12037" max="12037" width="11.6640625" style="119" customWidth="1"/>
    <col min="12038" max="12038" width="11.21875" style="119" bestFit="1" customWidth="1"/>
    <col min="12039" max="12039" width="8.88671875" style="119"/>
    <col min="12040" max="12040" width="10.77734375" style="119" customWidth="1"/>
    <col min="12041" max="12292" width="8.88671875" style="119"/>
    <col min="12293" max="12293" width="11.6640625" style="119" customWidth="1"/>
    <col min="12294" max="12294" width="11.21875" style="119" bestFit="1" customWidth="1"/>
    <col min="12295" max="12295" width="8.88671875" style="119"/>
    <col min="12296" max="12296" width="10.77734375" style="119" customWidth="1"/>
    <col min="12297" max="12548" width="8.88671875" style="119"/>
    <col min="12549" max="12549" width="11.6640625" style="119" customWidth="1"/>
    <col min="12550" max="12550" width="11.21875" style="119" bestFit="1" customWidth="1"/>
    <col min="12551" max="12551" width="8.88671875" style="119"/>
    <col min="12552" max="12552" width="10.77734375" style="119" customWidth="1"/>
    <col min="12553" max="12804" width="8.88671875" style="119"/>
    <col min="12805" max="12805" width="11.6640625" style="119" customWidth="1"/>
    <col min="12806" max="12806" width="11.21875" style="119" bestFit="1" customWidth="1"/>
    <col min="12807" max="12807" width="8.88671875" style="119"/>
    <col min="12808" max="12808" width="10.77734375" style="119" customWidth="1"/>
    <col min="12809" max="13060" width="8.88671875" style="119"/>
    <col min="13061" max="13061" width="11.6640625" style="119" customWidth="1"/>
    <col min="13062" max="13062" width="11.21875" style="119" bestFit="1" customWidth="1"/>
    <col min="13063" max="13063" width="8.88671875" style="119"/>
    <col min="13064" max="13064" width="10.77734375" style="119" customWidth="1"/>
    <col min="13065" max="13316" width="8.88671875" style="119"/>
    <col min="13317" max="13317" width="11.6640625" style="119" customWidth="1"/>
    <col min="13318" max="13318" width="11.21875" style="119" bestFit="1" customWidth="1"/>
    <col min="13319" max="13319" width="8.88671875" style="119"/>
    <col min="13320" max="13320" width="10.77734375" style="119" customWidth="1"/>
    <col min="13321" max="13572" width="8.88671875" style="119"/>
    <col min="13573" max="13573" width="11.6640625" style="119" customWidth="1"/>
    <col min="13574" max="13574" width="11.21875" style="119" bestFit="1" customWidth="1"/>
    <col min="13575" max="13575" width="8.88671875" style="119"/>
    <col min="13576" max="13576" width="10.77734375" style="119" customWidth="1"/>
    <col min="13577" max="13828" width="8.88671875" style="119"/>
    <col min="13829" max="13829" width="11.6640625" style="119" customWidth="1"/>
    <col min="13830" max="13830" width="11.21875" style="119" bestFit="1" customWidth="1"/>
    <col min="13831" max="13831" width="8.88671875" style="119"/>
    <col min="13832" max="13832" width="10.77734375" style="119" customWidth="1"/>
    <col min="13833" max="14084" width="8.88671875" style="119"/>
    <col min="14085" max="14085" width="11.6640625" style="119" customWidth="1"/>
    <col min="14086" max="14086" width="11.21875" style="119" bestFit="1" customWidth="1"/>
    <col min="14087" max="14087" width="8.88671875" style="119"/>
    <col min="14088" max="14088" width="10.77734375" style="119" customWidth="1"/>
    <col min="14089" max="14340" width="8.88671875" style="119"/>
    <col min="14341" max="14341" width="11.6640625" style="119" customWidth="1"/>
    <col min="14342" max="14342" width="11.21875" style="119" bestFit="1" customWidth="1"/>
    <col min="14343" max="14343" width="8.88671875" style="119"/>
    <col min="14344" max="14344" width="10.77734375" style="119" customWidth="1"/>
    <col min="14345" max="14596" width="8.88671875" style="119"/>
    <col min="14597" max="14597" width="11.6640625" style="119" customWidth="1"/>
    <col min="14598" max="14598" width="11.21875" style="119" bestFit="1" customWidth="1"/>
    <col min="14599" max="14599" width="8.88671875" style="119"/>
    <col min="14600" max="14600" width="10.77734375" style="119" customWidth="1"/>
    <col min="14601" max="14852" width="8.88671875" style="119"/>
    <col min="14853" max="14853" width="11.6640625" style="119" customWidth="1"/>
    <col min="14854" max="14854" width="11.21875" style="119" bestFit="1" customWidth="1"/>
    <col min="14855" max="14855" width="8.88671875" style="119"/>
    <col min="14856" max="14856" width="10.77734375" style="119" customWidth="1"/>
    <col min="14857" max="15108" width="8.88671875" style="119"/>
    <col min="15109" max="15109" width="11.6640625" style="119" customWidth="1"/>
    <col min="15110" max="15110" width="11.21875" style="119" bestFit="1" customWidth="1"/>
    <col min="15111" max="15111" width="8.88671875" style="119"/>
    <col min="15112" max="15112" width="10.77734375" style="119" customWidth="1"/>
    <col min="15113" max="15364" width="8.88671875" style="119"/>
    <col min="15365" max="15365" width="11.6640625" style="119" customWidth="1"/>
    <col min="15366" max="15366" width="11.21875" style="119" bestFit="1" customWidth="1"/>
    <col min="15367" max="15367" width="8.88671875" style="119"/>
    <col min="15368" max="15368" width="10.77734375" style="119" customWidth="1"/>
    <col min="15369" max="15620" width="8.88671875" style="119"/>
    <col min="15621" max="15621" width="11.6640625" style="119" customWidth="1"/>
    <col min="15622" max="15622" width="11.21875" style="119" bestFit="1" customWidth="1"/>
    <col min="15623" max="15623" width="8.88671875" style="119"/>
    <col min="15624" max="15624" width="10.77734375" style="119" customWidth="1"/>
    <col min="15625" max="15876" width="8.88671875" style="119"/>
    <col min="15877" max="15877" width="11.6640625" style="119" customWidth="1"/>
    <col min="15878" max="15878" width="11.21875" style="119" bestFit="1" customWidth="1"/>
    <col min="15879" max="15879" width="8.88671875" style="119"/>
    <col min="15880" max="15880" width="10.77734375" style="119" customWidth="1"/>
    <col min="15881" max="16132" width="8.88671875" style="119"/>
    <col min="16133" max="16133" width="11.6640625" style="119" customWidth="1"/>
    <col min="16134" max="16134" width="11.21875" style="119" bestFit="1" customWidth="1"/>
    <col min="16135" max="16135" width="8.88671875" style="119"/>
    <col min="16136" max="16136" width="10.77734375" style="119" customWidth="1"/>
    <col min="16137" max="16384" width="8.88671875" style="119"/>
  </cols>
  <sheetData>
    <row r="1" spans="2:21" ht="16.05" customHeight="1"/>
    <row r="2" spans="2:21" ht="16.05" customHeight="1">
      <c r="B2" s="123" t="s">
        <v>170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Q2" s="125"/>
    </row>
    <row r="3" spans="2:21" ht="4.95" customHeight="1">
      <c r="Q3" s="125"/>
    </row>
    <row r="4" spans="2:21" ht="14.4">
      <c r="B4" s="360" t="s">
        <v>34</v>
      </c>
      <c r="C4" s="360" t="s">
        <v>0</v>
      </c>
      <c r="D4" s="362" t="s">
        <v>71</v>
      </c>
      <c r="E4" s="362"/>
      <c r="F4" s="362"/>
      <c r="G4" s="362" t="s">
        <v>72</v>
      </c>
      <c r="H4" s="362"/>
      <c r="I4" s="362"/>
      <c r="J4" s="362" t="s">
        <v>171</v>
      </c>
      <c r="K4" s="362"/>
      <c r="L4" s="362"/>
      <c r="N4" s="55" t="s">
        <v>194</v>
      </c>
      <c r="O4" s="133"/>
      <c r="P4" s="133"/>
      <c r="Q4" s="125"/>
      <c r="R4" s="55" t="s">
        <v>194</v>
      </c>
    </row>
    <row r="5" spans="2:21" ht="30" customHeight="1">
      <c r="B5" s="361"/>
      <c r="C5" s="361"/>
      <c r="D5" s="42" t="s">
        <v>73</v>
      </c>
      <c r="E5" s="18" t="s">
        <v>74</v>
      </c>
      <c r="F5" s="18" t="s">
        <v>75</v>
      </c>
      <c r="G5" s="42" t="s">
        <v>73</v>
      </c>
      <c r="H5" s="18" t="s">
        <v>74</v>
      </c>
      <c r="I5" s="18" t="s">
        <v>75</v>
      </c>
      <c r="J5" s="42" t="s">
        <v>73</v>
      </c>
      <c r="K5" s="18" t="s">
        <v>74</v>
      </c>
      <c r="L5" s="18" t="s">
        <v>75</v>
      </c>
      <c r="N5" s="45" t="s">
        <v>63</v>
      </c>
      <c r="O5" s="45" t="s">
        <v>129</v>
      </c>
      <c r="P5" s="45" t="s">
        <v>172</v>
      </c>
      <c r="Q5" s="125"/>
      <c r="R5" s="45" t="s">
        <v>63</v>
      </c>
      <c r="S5" s="45" t="s">
        <v>129</v>
      </c>
      <c r="T5" s="45" t="s">
        <v>149</v>
      </c>
    </row>
    <row r="6" spans="2:21" ht="16.05" customHeight="1">
      <c r="B6" s="120"/>
      <c r="C6" s="209" t="s">
        <v>62</v>
      </c>
      <c r="D6" s="210">
        <v>5689</v>
      </c>
      <c r="E6" s="210">
        <v>209810</v>
      </c>
      <c r="F6" s="211">
        <v>2.7115008817501549E-2</v>
      </c>
      <c r="G6" s="210">
        <v>6273</v>
      </c>
      <c r="H6" s="210">
        <v>209801</v>
      </c>
      <c r="I6" s="211">
        <v>2.9899762155566466E-2</v>
      </c>
      <c r="J6" s="210">
        <v>4650</v>
      </c>
      <c r="K6" s="210">
        <v>209584</v>
      </c>
      <c r="L6" s="211">
        <v>2.2186808153294144E-2</v>
      </c>
      <c r="N6" s="126" t="s">
        <v>62</v>
      </c>
      <c r="O6" s="127">
        <f>VLOOKUP(N6,'SIGC-ACOMP07'!$C$2:$W$38,21,FALSE)</f>
        <v>2.5925117016156893E-2</v>
      </c>
      <c r="P6" s="127">
        <f>L6</f>
        <v>2.2186808153294144E-2</v>
      </c>
      <c r="Q6" s="125"/>
      <c r="R6" s="287" t="s">
        <v>20</v>
      </c>
      <c r="S6" s="288">
        <f>VLOOKUP(R6,$N$5:$P$38,2,FALSE)</f>
        <v>4.7897823589823266E-2</v>
      </c>
      <c r="T6" s="288">
        <f>$O$6</f>
        <v>2.5925117016156893E-2</v>
      </c>
      <c r="U6" s="121"/>
    </row>
    <row r="7" spans="2:21" ht="16.05" customHeight="1">
      <c r="B7" s="120">
        <v>1</v>
      </c>
      <c r="C7" s="212" t="s">
        <v>28</v>
      </c>
      <c r="D7" s="213">
        <v>591</v>
      </c>
      <c r="E7" s="213">
        <v>26418</v>
      </c>
      <c r="F7" s="214">
        <v>2.2371110606404725E-2</v>
      </c>
      <c r="G7" s="213">
        <v>650</v>
      </c>
      <c r="H7" s="213">
        <v>26396</v>
      </c>
      <c r="I7" s="214">
        <v>2.4624943173208062E-2</v>
      </c>
      <c r="J7" s="213">
        <v>471</v>
      </c>
      <c r="K7" s="213">
        <v>26386</v>
      </c>
      <c r="L7" s="211">
        <v>1.7850375198969152E-2</v>
      </c>
      <c r="N7" s="128" t="s">
        <v>28</v>
      </c>
      <c r="O7" s="127">
        <f>VLOOKUP(N7,'SIGC-ACOMP07'!$C$2:$W$38,21,FALSE)</f>
        <v>1.9421625637690169E-2</v>
      </c>
      <c r="P7" s="127">
        <f t="shared" ref="P7:P38" si="0">L7</f>
        <v>1.7850375198969152E-2</v>
      </c>
      <c r="Q7" s="125"/>
      <c r="R7" s="119" t="s">
        <v>4</v>
      </c>
      <c r="S7" s="121">
        <f>VLOOKUP(R7,$N$5:$P$38,2,FALSE)</f>
        <v>3.8910122663515449E-2</v>
      </c>
      <c r="T7" s="121">
        <f>$O$6</f>
        <v>2.5925117016156893E-2</v>
      </c>
    </row>
    <row r="8" spans="2:21" ht="16.05" customHeight="1">
      <c r="B8" s="120">
        <v>11</v>
      </c>
      <c r="C8" s="120" t="s">
        <v>1</v>
      </c>
      <c r="D8" s="16">
        <v>106</v>
      </c>
      <c r="E8" s="16">
        <v>3684</v>
      </c>
      <c r="F8" s="17">
        <v>2.8773072747014114E-2</v>
      </c>
      <c r="G8" s="16">
        <v>152</v>
      </c>
      <c r="H8" s="16">
        <v>3686</v>
      </c>
      <c r="I8" s="17">
        <v>4.1237113402061855E-2</v>
      </c>
      <c r="J8" s="16">
        <v>75</v>
      </c>
      <c r="K8" s="16">
        <v>3677</v>
      </c>
      <c r="L8" s="284">
        <v>2.0397062822953494E-2</v>
      </c>
      <c r="N8" s="129" t="s">
        <v>1</v>
      </c>
      <c r="O8" s="130">
        <f>VLOOKUP(N8,'SIGC-ACOMP07'!$C$2:$W$38,21,FALSE)</f>
        <v>1.6128720525705451E-2</v>
      </c>
      <c r="P8" s="130">
        <f t="shared" si="0"/>
        <v>2.0397062822953494E-2</v>
      </c>
      <c r="Q8" s="125"/>
      <c r="R8" s="119" t="s">
        <v>19</v>
      </c>
      <c r="S8" s="121">
        <f>VLOOKUP(R8,$N$5:$P$38,2,FALSE)</f>
        <v>3.3838066217093024E-2</v>
      </c>
      <c r="T8" s="121">
        <f>$O$6</f>
        <v>2.5925117016156893E-2</v>
      </c>
    </row>
    <row r="9" spans="2:21" ht="16.05" customHeight="1">
      <c r="B9" s="120">
        <v>12</v>
      </c>
      <c r="C9" s="120" t="s">
        <v>2</v>
      </c>
      <c r="D9" s="16">
        <v>49</v>
      </c>
      <c r="E9" s="16">
        <v>3844</v>
      </c>
      <c r="F9" s="17">
        <v>1.2747138397502602E-2</v>
      </c>
      <c r="G9" s="16">
        <v>41</v>
      </c>
      <c r="H9" s="16">
        <v>3855</v>
      </c>
      <c r="I9" s="17">
        <v>1.0635538261997406E-2</v>
      </c>
      <c r="J9" s="16">
        <v>36</v>
      </c>
      <c r="K9" s="16">
        <v>3844</v>
      </c>
      <c r="L9" s="284">
        <v>9.3652445369406864E-3</v>
      </c>
      <c r="N9" s="129" t="s">
        <v>2</v>
      </c>
      <c r="O9" s="130">
        <f>VLOOKUP(N9,'SIGC-ACOMP07'!$C$2:$W$38,21,FALSE)</f>
        <v>1.5435376557833873E-2</v>
      </c>
      <c r="P9" s="130">
        <f t="shared" si="0"/>
        <v>9.3652445369406864E-3</v>
      </c>
      <c r="Q9" s="125"/>
      <c r="R9" s="119" t="s">
        <v>25</v>
      </c>
      <c r="S9" s="121">
        <f>VLOOKUP(R9,$N$5:$P$38,2,FALSE)</f>
        <v>3.331862462238213E-2</v>
      </c>
      <c r="T9" s="121">
        <f>$O$6</f>
        <v>2.5925117016156893E-2</v>
      </c>
    </row>
    <row r="10" spans="2:21" ht="16.05" customHeight="1">
      <c r="B10" s="120">
        <v>13</v>
      </c>
      <c r="C10" s="120" t="s">
        <v>3</v>
      </c>
      <c r="D10" s="16">
        <v>56</v>
      </c>
      <c r="E10" s="16">
        <v>4991</v>
      </c>
      <c r="F10" s="17">
        <v>1.1220196353436185E-2</v>
      </c>
      <c r="G10" s="16">
        <v>65</v>
      </c>
      <c r="H10" s="16">
        <v>4983</v>
      </c>
      <c r="I10" s="17">
        <v>1.3044350792695164E-2</v>
      </c>
      <c r="J10" s="16">
        <v>59</v>
      </c>
      <c r="K10" s="16">
        <v>4986</v>
      </c>
      <c r="L10" s="284">
        <v>1.1833132771760931E-2</v>
      </c>
      <c r="N10" s="129" t="s">
        <v>3</v>
      </c>
      <c r="O10" s="130">
        <f>VLOOKUP(N10,'SIGC-ACOMP07'!$C$2:$W$38,21,FALSE)</f>
        <v>1.830458995483027E-2</v>
      </c>
      <c r="P10" s="130">
        <f t="shared" si="0"/>
        <v>1.1833132771760931E-2</v>
      </c>
      <c r="R10" s="119" t="s">
        <v>6</v>
      </c>
      <c r="S10" s="121">
        <f>VLOOKUP(R10,$N$5:$P$38,2,FALSE)</f>
        <v>2.6425543356999422E-2</v>
      </c>
      <c r="T10" s="121">
        <f>$O$6</f>
        <v>2.5925117016156893E-2</v>
      </c>
    </row>
    <row r="11" spans="2:21" ht="16.05" customHeight="1">
      <c r="B11" s="120">
        <v>14</v>
      </c>
      <c r="C11" s="120" t="s">
        <v>4</v>
      </c>
      <c r="D11" s="16">
        <v>41</v>
      </c>
      <c r="E11" s="16">
        <v>2164</v>
      </c>
      <c r="F11" s="17">
        <v>1.8946395563770795E-2</v>
      </c>
      <c r="G11" s="16">
        <v>37</v>
      </c>
      <c r="H11" s="16">
        <v>2151</v>
      </c>
      <c r="I11" s="17">
        <v>1.7201301720130173E-2</v>
      </c>
      <c r="J11" s="16">
        <v>25</v>
      </c>
      <c r="K11" s="16">
        <v>2157</v>
      </c>
      <c r="L11" s="284">
        <v>1.1590171534538712E-2</v>
      </c>
      <c r="N11" s="129" t="s">
        <v>4</v>
      </c>
      <c r="O11" s="130">
        <f>VLOOKUP(N11,'SIGC-ACOMP07'!$C$2:$W$38,21,FALSE)</f>
        <v>3.8910122663515449E-2</v>
      </c>
      <c r="P11" s="130">
        <f t="shared" si="0"/>
        <v>1.1590171534538712E-2</v>
      </c>
      <c r="R11" s="119" t="s">
        <v>18</v>
      </c>
      <c r="S11" s="121">
        <f>VLOOKUP(R11,$N$5:$P$38,2,FALSE)</f>
        <v>2.468335271455676E-2</v>
      </c>
      <c r="T11" s="121">
        <f>$O$6</f>
        <v>2.5925117016156893E-2</v>
      </c>
    </row>
    <row r="12" spans="2:21" ht="16.05" customHeight="1">
      <c r="B12" s="120">
        <v>15</v>
      </c>
      <c r="C12" s="120" t="s">
        <v>5</v>
      </c>
      <c r="D12" s="16">
        <v>228</v>
      </c>
      <c r="E12" s="16">
        <v>7048</v>
      </c>
      <c r="F12" s="17">
        <v>3.2349602724177071E-2</v>
      </c>
      <c r="G12" s="16">
        <v>213</v>
      </c>
      <c r="H12" s="16">
        <v>7034</v>
      </c>
      <c r="I12" s="17">
        <v>3.028148990617003E-2</v>
      </c>
      <c r="J12" s="16">
        <v>181</v>
      </c>
      <c r="K12" s="16">
        <v>7042</v>
      </c>
      <c r="L12" s="284">
        <v>2.570292530531099E-2</v>
      </c>
      <c r="N12" s="129" t="s">
        <v>5</v>
      </c>
      <c r="O12" s="130">
        <f>VLOOKUP(N12,'SIGC-ACOMP07'!$C$2:$W$38,21,FALSE)</f>
        <v>1.9424018746338607E-2</v>
      </c>
      <c r="P12" s="130">
        <f t="shared" si="0"/>
        <v>2.570292530531099E-2</v>
      </c>
      <c r="R12" s="119" t="s">
        <v>10</v>
      </c>
      <c r="S12" s="121">
        <f>VLOOKUP(R12,$N$5:$P$38,2,FALSE)</f>
        <v>2.3579581271109151E-2</v>
      </c>
      <c r="T12" s="121">
        <f>$O$6</f>
        <v>2.5925117016156893E-2</v>
      </c>
    </row>
    <row r="13" spans="2:21" ht="16.05" customHeight="1">
      <c r="B13" s="120">
        <v>16</v>
      </c>
      <c r="C13" s="120" t="s">
        <v>6</v>
      </c>
      <c r="D13" s="16">
        <v>40</v>
      </c>
      <c r="E13" s="16">
        <v>1512</v>
      </c>
      <c r="F13" s="17">
        <v>2.6455026455026454E-2</v>
      </c>
      <c r="G13" s="16">
        <v>45</v>
      </c>
      <c r="H13" s="16">
        <v>1512</v>
      </c>
      <c r="I13" s="17">
        <v>2.976190476190476E-2</v>
      </c>
      <c r="J13" s="16">
        <v>36</v>
      </c>
      <c r="K13" s="16">
        <v>1512</v>
      </c>
      <c r="L13" s="284">
        <v>2.3809523809523808E-2</v>
      </c>
      <c r="N13" s="129" t="s">
        <v>6</v>
      </c>
      <c r="O13" s="130">
        <f>VLOOKUP(N13,'SIGC-ACOMP07'!$C$2:$W$38,21,FALSE)</f>
        <v>2.6425543356999422E-2</v>
      </c>
      <c r="P13" s="130">
        <f t="shared" si="0"/>
        <v>2.3809523809523808E-2</v>
      </c>
      <c r="R13" s="119" t="s">
        <v>26</v>
      </c>
      <c r="S13" s="121">
        <f>VLOOKUP(R13,$N$5:$P$38,2,FALSE)</f>
        <v>2.2960741230671183E-2</v>
      </c>
      <c r="T13" s="121">
        <f>$O$6</f>
        <v>2.5925117016156893E-2</v>
      </c>
    </row>
    <row r="14" spans="2:21" ht="16.05" customHeight="1">
      <c r="B14" s="120">
        <v>17</v>
      </c>
      <c r="C14" s="120" t="s">
        <v>7</v>
      </c>
      <c r="D14" s="16">
        <v>71</v>
      </c>
      <c r="E14" s="16">
        <v>3175</v>
      </c>
      <c r="F14" s="17">
        <v>2.2362204724409449E-2</v>
      </c>
      <c r="G14" s="16">
        <v>97</v>
      </c>
      <c r="H14" s="16">
        <v>3175</v>
      </c>
      <c r="I14" s="17">
        <v>3.0551181102362206E-2</v>
      </c>
      <c r="J14" s="16">
        <v>59</v>
      </c>
      <c r="K14" s="16">
        <v>3168</v>
      </c>
      <c r="L14" s="284">
        <v>1.8623737373737372E-2</v>
      </c>
      <c r="N14" s="129" t="s">
        <v>7</v>
      </c>
      <c r="O14" s="130">
        <f>VLOOKUP(N14,'SIGC-ACOMP07'!$C$2:$W$38,21,FALSE)</f>
        <v>1.8121952184020962E-2</v>
      </c>
      <c r="P14" s="130">
        <f t="shared" si="0"/>
        <v>1.8623737373737372E-2</v>
      </c>
      <c r="R14" s="119" t="s">
        <v>24</v>
      </c>
      <c r="S14" s="121">
        <f>VLOOKUP(R14,$N$5:$P$38,2,FALSE)</f>
        <v>2.2202613808945462E-2</v>
      </c>
      <c r="T14" s="121">
        <f>$O$6</f>
        <v>2.5925117016156893E-2</v>
      </c>
    </row>
    <row r="15" spans="2:21" ht="16.05" customHeight="1">
      <c r="B15" s="120">
        <v>2</v>
      </c>
      <c r="C15" s="212" t="s">
        <v>29</v>
      </c>
      <c r="D15" s="213">
        <v>1639</v>
      </c>
      <c r="E15" s="213">
        <v>68188</v>
      </c>
      <c r="F15" s="214">
        <v>2.4036487358479498E-2</v>
      </c>
      <c r="G15" s="213">
        <v>1782</v>
      </c>
      <c r="H15" s="213">
        <v>68138</v>
      </c>
      <c r="I15" s="214">
        <v>2.6152807537644193E-2</v>
      </c>
      <c r="J15" s="213">
        <v>1297</v>
      </c>
      <c r="K15" s="213">
        <v>68065</v>
      </c>
      <c r="L15" s="211">
        <v>1.9055314772643796E-2</v>
      </c>
      <c r="N15" s="128" t="s">
        <v>29</v>
      </c>
      <c r="O15" s="127">
        <f>VLOOKUP(N15,'SIGC-ACOMP07'!$C$2:$W$38,21,FALSE)</f>
        <v>1.5931997013098297E-2</v>
      </c>
      <c r="P15" s="127">
        <f t="shared" si="0"/>
        <v>1.9055314772643796E-2</v>
      </c>
      <c r="R15" s="119" t="s">
        <v>27</v>
      </c>
      <c r="S15" s="121">
        <f>VLOOKUP(R15,$N$5:$P$38,2,FALSE)</f>
        <v>2.1448939196423884E-2</v>
      </c>
      <c r="T15" s="121">
        <f>$O$6</f>
        <v>2.5925117016156893E-2</v>
      </c>
    </row>
    <row r="16" spans="2:21" ht="16.05" customHeight="1">
      <c r="B16" s="120">
        <v>21</v>
      </c>
      <c r="C16" s="120" t="s">
        <v>8</v>
      </c>
      <c r="D16" s="16">
        <v>202</v>
      </c>
      <c r="E16" s="16">
        <v>12518</v>
      </c>
      <c r="F16" s="17">
        <v>1.6136763061191883E-2</v>
      </c>
      <c r="G16" s="16">
        <v>197</v>
      </c>
      <c r="H16" s="16">
        <v>12490</v>
      </c>
      <c r="I16" s="17">
        <v>1.5772618094475579E-2</v>
      </c>
      <c r="J16" s="16">
        <v>144</v>
      </c>
      <c r="K16" s="16">
        <v>12491</v>
      </c>
      <c r="L16" s="284">
        <v>1.1528300376270915E-2</v>
      </c>
      <c r="N16" s="129" t="s">
        <v>8</v>
      </c>
      <c r="O16" s="130">
        <f>VLOOKUP(N16,'SIGC-ACOMP07'!$C$2:$W$38,21,FALSE)</f>
        <v>1.4480037713233687E-2</v>
      </c>
      <c r="P16" s="130">
        <f t="shared" si="0"/>
        <v>1.1528300376270915E-2</v>
      </c>
      <c r="R16" s="119" t="s">
        <v>21</v>
      </c>
      <c r="S16" s="121">
        <f>VLOOKUP(R16,$N$5:$P$38,2,FALSE)</f>
        <v>2.0310210371787464E-2</v>
      </c>
      <c r="T16" s="121">
        <f>$O$6</f>
        <v>2.5925117016156893E-2</v>
      </c>
    </row>
    <row r="17" spans="2:20" ht="16.05" customHeight="1">
      <c r="B17" s="120">
        <v>22</v>
      </c>
      <c r="C17" s="120" t="s">
        <v>9</v>
      </c>
      <c r="D17" s="16">
        <v>85</v>
      </c>
      <c r="E17" s="16">
        <v>4530</v>
      </c>
      <c r="F17" s="17">
        <v>1.8763796909492272E-2</v>
      </c>
      <c r="G17" s="16">
        <v>89</v>
      </c>
      <c r="H17" s="16">
        <v>4528</v>
      </c>
      <c r="I17" s="17">
        <v>1.9655477031802121E-2</v>
      </c>
      <c r="J17" s="16">
        <v>65</v>
      </c>
      <c r="K17" s="16">
        <v>4513</v>
      </c>
      <c r="L17" s="284">
        <v>1.4402836250830933E-2</v>
      </c>
      <c r="N17" s="129" t="s">
        <v>9</v>
      </c>
      <c r="O17" s="130">
        <f>VLOOKUP(N17,'SIGC-ACOMP07'!$C$2:$W$38,21,FALSE)</f>
        <v>1.1124479199390091E-2</v>
      </c>
      <c r="P17" s="130">
        <f t="shared" si="0"/>
        <v>1.4402836250830933E-2</v>
      </c>
      <c r="R17" s="119" t="s">
        <v>5</v>
      </c>
      <c r="S17" s="121">
        <f>VLOOKUP(R17,$N$5:$P$38,2,FALSE)</f>
        <v>1.9424018746338607E-2</v>
      </c>
      <c r="T17" s="121">
        <f>$O$6</f>
        <v>2.5925117016156893E-2</v>
      </c>
    </row>
    <row r="18" spans="2:20" ht="16.05" customHeight="1">
      <c r="B18" s="120">
        <v>23</v>
      </c>
      <c r="C18" s="120" t="s">
        <v>10</v>
      </c>
      <c r="D18" s="16">
        <v>377</v>
      </c>
      <c r="E18" s="16">
        <v>10841</v>
      </c>
      <c r="F18" s="17">
        <v>3.4775389724195187E-2</v>
      </c>
      <c r="G18" s="16">
        <v>412</v>
      </c>
      <c r="H18" s="16">
        <v>10866</v>
      </c>
      <c r="I18" s="17">
        <v>3.7916436591201912E-2</v>
      </c>
      <c r="J18" s="16">
        <v>295</v>
      </c>
      <c r="K18" s="16">
        <v>10810</v>
      </c>
      <c r="L18" s="284">
        <v>2.7289546716003699E-2</v>
      </c>
      <c r="N18" s="129" t="s">
        <v>10</v>
      </c>
      <c r="O18" s="130">
        <f>VLOOKUP(N18,'SIGC-ACOMP07'!$C$2:$W$38,21,FALSE)</f>
        <v>2.3579581271109151E-2</v>
      </c>
      <c r="P18" s="130">
        <f t="shared" si="0"/>
        <v>2.7289546716003699E-2</v>
      </c>
      <c r="R18" s="119" t="s">
        <v>22</v>
      </c>
      <c r="S18" s="121">
        <f>VLOOKUP(R18,$N$5:$P$38,2,FALSE)</f>
        <v>1.9372303560414784E-2</v>
      </c>
      <c r="T18" s="121">
        <f>$O$6</f>
        <v>2.5925117016156893E-2</v>
      </c>
    </row>
    <row r="19" spans="2:20" ht="16.05" customHeight="1">
      <c r="B19" s="120">
        <v>24</v>
      </c>
      <c r="C19" s="120" t="s">
        <v>11</v>
      </c>
      <c r="D19" s="16">
        <v>156</v>
      </c>
      <c r="E19" s="16">
        <v>4184</v>
      </c>
      <c r="F19" s="17">
        <v>3.7284894837476101E-2</v>
      </c>
      <c r="G19" s="16">
        <v>167</v>
      </c>
      <c r="H19" s="16">
        <v>4145</v>
      </c>
      <c r="I19" s="17">
        <v>4.0289505428226777E-2</v>
      </c>
      <c r="J19" s="16">
        <v>131</v>
      </c>
      <c r="K19" s="16">
        <v>4180</v>
      </c>
      <c r="L19" s="284">
        <v>3.1339712918660285E-2</v>
      </c>
      <c r="N19" s="129" t="s">
        <v>11</v>
      </c>
      <c r="O19" s="130">
        <f>VLOOKUP(N19,'SIGC-ACOMP07'!$C$2:$W$38,21,FALSE)</f>
        <v>1.0681528639942406E-2</v>
      </c>
      <c r="P19" s="130">
        <f t="shared" si="0"/>
        <v>3.1339712918660285E-2</v>
      </c>
      <c r="R19" s="119" t="s">
        <v>13</v>
      </c>
      <c r="S19" s="121">
        <f>VLOOKUP(R19,$N$5:$P$38,2,FALSE)</f>
        <v>1.8605066235486762E-2</v>
      </c>
      <c r="T19" s="121">
        <f>$O$6</f>
        <v>2.5925117016156893E-2</v>
      </c>
    </row>
    <row r="20" spans="2:20" ht="16.05" customHeight="1">
      <c r="B20" s="120">
        <v>25</v>
      </c>
      <c r="C20" s="120" t="s">
        <v>12</v>
      </c>
      <c r="D20" s="16">
        <v>71</v>
      </c>
      <c r="E20" s="16">
        <v>5322</v>
      </c>
      <c r="F20" s="17">
        <v>1.3340849304772641E-2</v>
      </c>
      <c r="G20" s="16">
        <v>99</v>
      </c>
      <c r="H20" s="16">
        <v>5300</v>
      </c>
      <c r="I20" s="17">
        <v>1.8679245283018869E-2</v>
      </c>
      <c r="J20" s="16">
        <v>46</v>
      </c>
      <c r="K20" s="16">
        <v>5309</v>
      </c>
      <c r="L20" s="284">
        <v>8.664531926916557E-3</v>
      </c>
      <c r="N20" s="129" t="s">
        <v>12</v>
      </c>
      <c r="O20" s="130">
        <f>VLOOKUP(N20,'SIGC-ACOMP07'!$C$2:$W$38,21,FALSE)</f>
        <v>1.0060529967314281E-2</v>
      </c>
      <c r="P20" s="130">
        <f t="shared" si="0"/>
        <v>8.664531926916557E-3</v>
      </c>
      <c r="R20" s="119" t="s">
        <v>3</v>
      </c>
      <c r="S20" s="121">
        <f>VLOOKUP(R20,$N$5:$P$38,2,FALSE)</f>
        <v>1.830458995483027E-2</v>
      </c>
      <c r="T20" s="121">
        <f>$O$6</f>
        <v>2.5925117016156893E-2</v>
      </c>
    </row>
    <row r="21" spans="2:20" ht="16.05" customHeight="1">
      <c r="B21" s="120">
        <v>26</v>
      </c>
      <c r="C21" s="120" t="s">
        <v>13</v>
      </c>
      <c r="D21" s="16">
        <v>118</v>
      </c>
      <c r="E21" s="16">
        <v>8304</v>
      </c>
      <c r="F21" s="17">
        <v>1.4210019267822735E-2</v>
      </c>
      <c r="G21" s="16">
        <v>181</v>
      </c>
      <c r="H21" s="16">
        <v>8291</v>
      </c>
      <c r="I21" s="17">
        <v>2.1830900976962973E-2</v>
      </c>
      <c r="J21" s="16">
        <v>93</v>
      </c>
      <c r="K21" s="16">
        <v>8271</v>
      </c>
      <c r="L21" s="284">
        <v>1.1244105912223431E-2</v>
      </c>
      <c r="N21" s="129" t="s">
        <v>13</v>
      </c>
      <c r="O21" s="130">
        <f>VLOOKUP(N21,'SIGC-ACOMP07'!$C$2:$W$38,21,FALSE)</f>
        <v>1.8605066235486762E-2</v>
      </c>
      <c r="P21" s="130">
        <f t="shared" si="0"/>
        <v>1.1244105912223431E-2</v>
      </c>
      <c r="R21" s="119" t="s">
        <v>7</v>
      </c>
      <c r="S21" s="121">
        <f>VLOOKUP(R21,$N$5:$P$38,2,FALSE)</f>
        <v>1.8121952184020962E-2</v>
      </c>
      <c r="T21" s="121">
        <f>$O$6</f>
        <v>2.5925117016156893E-2</v>
      </c>
    </row>
    <row r="22" spans="2:20" ht="16.05" customHeight="1">
      <c r="B22" s="120">
        <v>27</v>
      </c>
      <c r="C22" s="120" t="s">
        <v>14</v>
      </c>
      <c r="D22" s="16">
        <v>141</v>
      </c>
      <c r="E22" s="16">
        <v>7807</v>
      </c>
      <c r="F22" s="17">
        <v>1.8060714743179197E-2</v>
      </c>
      <c r="G22" s="16">
        <v>179</v>
      </c>
      <c r="H22" s="16">
        <v>7818</v>
      </c>
      <c r="I22" s="17">
        <v>2.2895881299565105E-2</v>
      </c>
      <c r="J22" s="16">
        <v>115</v>
      </c>
      <c r="K22" s="16">
        <v>7826</v>
      </c>
      <c r="L22" s="284">
        <v>1.4694607717863533E-2</v>
      </c>
      <c r="N22" s="129" t="s">
        <v>14</v>
      </c>
      <c r="O22" s="130">
        <f>VLOOKUP(N22,'SIGC-ACOMP07'!$C$2:$W$38,21,FALSE)</f>
        <v>1.3327443178900847E-2</v>
      </c>
      <c r="P22" s="130">
        <f t="shared" si="0"/>
        <v>1.4694607717863533E-2</v>
      </c>
      <c r="R22" s="119" t="s">
        <v>23</v>
      </c>
      <c r="S22" s="121">
        <f>VLOOKUP(R22,$N$5:$P$38,2,FALSE)</f>
        <v>1.650927304615854E-2</v>
      </c>
      <c r="T22" s="121">
        <f>$O$6</f>
        <v>2.5925117016156893E-2</v>
      </c>
    </row>
    <row r="23" spans="2:20" ht="16.05" customHeight="1">
      <c r="B23" s="120">
        <v>28</v>
      </c>
      <c r="C23" s="120" t="s">
        <v>15</v>
      </c>
      <c r="D23" s="16">
        <v>181</v>
      </c>
      <c r="E23" s="16">
        <v>3964</v>
      </c>
      <c r="F23" s="17">
        <v>4.5660948536831482E-2</v>
      </c>
      <c r="G23" s="16">
        <v>162</v>
      </c>
      <c r="H23" s="16">
        <v>3985</v>
      </c>
      <c r="I23" s="17">
        <v>4.0652446675031366E-2</v>
      </c>
      <c r="J23" s="16">
        <v>113</v>
      </c>
      <c r="K23" s="16">
        <v>3971</v>
      </c>
      <c r="L23" s="284">
        <v>2.8456308234701588E-2</v>
      </c>
      <c r="N23" s="129" t="s">
        <v>15</v>
      </c>
      <c r="O23" s="130">
        <f>VLOOKUP(N23,'SIGC-ACOMP07'!$C$2:$W$38,21,FALSE)</f>
        <v>1.3069177190811522E-2</v>
      </c>
      <c r="P23" s="130">
        <f t="shared" si="0"/>
        <v>2.8456308234701588E-2</v>
      </c>
      <c r="R23" s="119" t="s">
        <v>1</v>
      </c>
      <c r="S23" s="121">
        <f>VLOOKUP(R23,$N$5:$P$38,2,FALSE)</f>
        <v>1.6128720525705451E-2</v>
      </c>
      <c r="T23" s="121">
        <f>$O$6</f>
        <v>2.5925117016156893E-2</v>
      </c>
    </row>
    <row r="24" spans="2:20" ht="16.05" customHeight="1">
      <c r="B24" s="120">
        <v>29</v>
      </c>
      <c r="C24" s="120" t="s">
        <v>16</v>
      </c>
      <c r="D24" s="16">
        <v>308</v>
      </c>
      <c r="E24" s="16">
        <v>10718</v>
      </c>
      <c r="F24" s="17">
        <v>2.8736704609068856E-2</v>
      </c>
      <c r="G24" s="16">
        <v>296</v>
      </c>
      <c r="H24" s="16">
        <v>10715</v>
      </c>
      <c r="I24" s="17">
        <v>2.7624825011665889E-2</v>
      </c>
      <c r="J24" s="16">
        <v>295</v>
      </c>
      <c r="K24" s="16">
        <v>10694</v>
      </c>
      <c r="L24" s="284">
        <v>2.758556199738171E-2</v>
      </c>
      <c r="N24" s="129" t="s">
        <v>16</v>
      </c>
      <c r="O24" s="130">
        <f>VLOOKUP(N24,'SIGC-ACOMP07'!$C$2:$W$38,21,FALSE)</f>
        <v>1.5385417786928332E-2</v>
      </c>
      <c r="P24" s="130">
        <f t="shared" si="0"/>
        <v>2.758556199738171E-2</v>
      </c>
      <c r="R24" s="119" t="s">
        <v>2</v>
      </c>
      <c r="S24" s="121">
        <f>VLOOKUP(R24,$N$5:$P$38,2,FALSE)</f>
        <v>1.5435376557833873E-2</v>
      </c>
      <c r="T24" s="121">
        <f>$O$6</f>
        <v>2.5925117016156893E-2</v>
      </c>
    </row>
    <row r="25" spans="2:20" ht="16.05" customHeight="1">
      <c r="B25" s="120">
        <v>3</v>
      </c>
      <c r="C25" s="212" t="s">
        <v>31</v>
      </c>
      <c r="D25" s="213">
        <v>1849</v>
      </c>
      <c r="E25" s="213">
        <v>56811</v>
      </c>
      <c r="F25" s="214">
        <v>3.2546513879354352E-2</v>
      </c>
      <c r="G25" s="213">
        <v>2080</v>
      </c>
      <c r="H25" s="213">
        <v>56908</v>
      </c>
      <c r="I25" s="214">
        <v>3.655022140999508E-2</v>
      </c>
      <c r="J25" s="213">
        <v>1529</v>
      </c>
      <c r="K25" s="213">
        <v>56820</v>
      </c>
      <c r="L25" s="211">
        <v>2.6909538894755367E-2</v>
      </c>
      <c r="N25" s="128" t="s">
        <v>31</v>
      </c>
      <c r="O25" s="127">
        <f>VLOOKUP(N25,'SIGC-ACOMP07'!$C$2:$W$38,21,FALSE)</f>
        <v>3.6169771339557871E-2</v>
      </c>
      <c r="P25" s="127">
        <f t="shared" si="0"/>
        <v>2.6909538894755367E-2</v>
      </c>
      <c r="R25" s="119" t="s">
        <v>16</v>
      </c>
      <c r="S25" s="121">
        <f>VLOOKUP(R25,$N$5:$P$38,2,FALSE)</f>
        <v>1.5385417786928332E-2</v>
      </c>
      <c r="T25" s="121">
        <f>$O$6</f>
        <v>2.5925117016156893E-2</v>
      </c>
    </row>
    <row r="26" spans="2:20" ht="16.05" customHeight="1">
      <c r="B26" s="120">
        <v>31</v>
      </c>
      <c r="C26" s="120" t="s">
        <v>17</v>
      </c>
      <c r="D26" s="16">
        <v>281</v>
      </c>
      <c r="E26" s="16">
        <v>15350</v>
      </c>
      <c r="F26" s="17">
        <v>1.8306188925081433E-2</v>
      </c>
      <c r="G26" s="16">
        <v>335</v>
      </c>
      <c r="H26" s="16">
        <v>15400</v>
      </c>
      <c r="I26" s="17">
        <v>2.1753246753246754E-2</v>
      </c>
      <c r="J26" s="16">
        <v>211</v>
      </c>
      <c r="K26" s="16">
        <v>15311</v>
      </c>
      <c r="L26" s="284">
        <v>1.3780941806544315E-2</v>
      </c>
      <c r="N26" s="129" t="s">
        <v>17</v>
      </c>
      <c r="O26" s="130">
        <f>VLOOKUP(N26,'SIGC-ACOMP07'!$C$2:$W$38,21,FALSE)</f>
        <v>1.4816807502821997E-2</v>
      </c>
      <c r="P26" s="130">
        <f t="shared" si="0"/>
        <v>1.3780941806544315E-2</v>
      </c>
      <c r="R26" s="119" t="s">
        <v>17</v>
      </c>
      <c r="S26" s="121">
        <f>VLOOKUP(R26,$N$5:$P$38,2,FALSE)</f>
        <v>1.4816807502821997E-2</v>
      </c>
      <c r="T26" s="121">
        <f>$O$6</f>
        <v>2.5925117016156893E-2</v>
      </c>
    </row>
    <row r="27" spans="2:20" ht="16.05" customHeight="1">
      <c r="B27" s="120">
        <v>32</v>
      </c>
      <c r="C27" s="120" t="s">
        <v>18</v>
      </c>
      <c r="D27" s="16">
        <v>405</v>
      </c>
      <c r="E27" s="16">
        <v>8333</v>
      </c>
      <c r="F27" s="17">
        <v>4.860194407776311E-2</v>
      </c>
      <c r="G27" s="16">
        <v>451</v>
      </c>
      <c r="H27" s="16">
        <v>8334</v>
      </c>
      <c r="I27" s="17">
        <v>5.4115670746340293E-2</v>
      </c>
      <c r="J27" s="16">
        <v>345</v>
      </c>
      <c r="K27" s="16">
        <v>8333</v>
      </c>
      <c r="L27" s="284">
        <v>4.1401656066242652E-2</v>
      </c>
      <c r="N27" s="129" t="s">
        <v>18</v>
      </c>
      <c r="O27" s="130">
        <f>VLOOKUP(N27,'SIGC-ACOMP07'!$C$2:$W$38,21,FALSE)</f>
        <v>2.468335271455676E-2</v>
      </c>
      <c r="P27" s="130">
        <f t="shared" si="0"/>
        <v>4.1401656066242652E-2</v>
      </c>
      <c r="R27" s="119" t="s">
        <v>8</v>
      </c>
      <c r="S27" s="121">
        <f>VLOOKUP(R27,$N$5:$P$38,2,FALSE)</f>
        <v>1.4480037713233687E-2</v>
      </c>
      <c r="T27" s="121">
        <f>$O$6</f>
        <v>2.5925117016156893E-2</v>
      </c>
    </row>
    <row r="28" spans="2:20" ht="16.05" customHeight="1">
      <c r="B28" s="120">
        <v>33</v>
      </c>
      <c r="C28" s="120" t="s">
        <v>19</v>
      </c>
      <c r="D28" s="16">
        <v>577</v>
      </c>
      <c r="E28" s="16">
        <v>16150</v>
      </c>
      <c r="F28" s="17">
        <v>3.5727554179566565E-2</v>
      </c>
      <c r="G28" s="16">
        <v>702</v>
      </c>
      <c r="H28" s="16">
        <v>16173</v>
      </c>
      <c r="I28" s="17">
        <v>4.340567612687813E-2</v>
      </c>
      <c r="J28" s="16">
        <v>511</v>
      </c>
      <c r="K28" s="16">
        <v>16174</v>
      </c>
      <c r="L28" s="284">
        <v>3.1593916161741065E-2</v>
      </c>
      <c r="N28" s="129" t="s">
        <v>19</v>
      </c>
      <c r="O28" s="130">
        <f>VLOOKUP(N28,'SIGC-ACOMP07'!$C$2:$W$38,21,FALSE)</f>
        <v>3.3838066217093024E-2</v>
      </c>
      <c r="P28" s="130">
        <f t="shared" si="0"/>
        <v>3.1593916161741065E-2</v>
      </c>
      <c r="R28" s="119" t="s">
        <v>14</v>
      </c>
      <c r="S28" s="121">
        <f>VLOOKUP(R28,$N$5:$P$38,2,FALSE)</f>
        <v>1.3327443178900847E-2</v>
      </c>
      <c r="T28" s="121">
        <f>$O$6</f>
        <v>2.5925117016156893E-2</v>
      </c>
    </row>
    <row r="29" spans="2:20" ht="16.05" customHeight="1">
      <c r="B29" s="120">
        <v>35</v>
      </c>
      <c r="C29" s="120" t="s">
        <v>20</v>
      </c>
      <c r="D29" s="16">
        <v>586</v>
      </c>
      <c r="E29" s="16">
        <v>16978</v>
      </c>
      <c r="F29" s="17">
        <v>3.4515255035928852E-2</v>
      </c>
      <c r="G29" s="16">
        <v>592</v>
      </c>
      <c r="H29" s="16">
        <v>17001</v>
      </c>
      <c r="I29" s="17">
        <v>3.4821481089347683E-2</v>
      </c>
      <c r="J29" s="16">
        <v>462</v>
      </c>
      <c r="K29" s="16">
        <v>17002</v>
      </c>
      <c r="L29" s="284">
        <v>2.717327373250206E-2</v>
      </c>
      <c r="N29" s="129" t="s">
        <v>20</v>
      </c>
      <c r="O29" s="130">
        <f>VLOOKUP(N29,'SIGC-ACOMP07'!$C$2:$W$38,21,FALSE)</f>
        <v>4.7897823589823266E-2</v>
      </c>
      <c r="P29" s="130">
        <f t="shared" si="0"/>
        <v>2.717327373250206E-2</v>
      </c>
      <c r="R29" s="119" t="s">
        <v>15</v>
      </c>
      <c r="S29" s="121">
        <f>VLOOKUP(R29,$N$5:$P$38,2,FALSE)</f>
        <v>1.3069177190811522E-2</v>
      </c>
      <c r="T29" s="121">
        <f>$O$6</f>
        <v>2.5925117016156893E-2</v>
      </c>
    </row>
    <row r="30" spans="2:20" ht="16.05" customHeight="1">
      <c r="B30" s="120">
        <v>4</v>
      </c>
      <c r="C30" s="212" t="s">
        <v>32</v>
      </c>
      <c r="D30" s="213">
        <v>937</v>
      </c>
      <c r="E30" s="213">
        <v>37001</v>
      </c>
      <c r="F30" s="214">
        <v>2.5323639901624281E-2</v>
      </c>
      <c r="G30" s="213">
        <v>999</v>
      </c>
      <c r="H30" s="213">
        <v>36986</v>
      </c>
      <c r="I30" s="214">
        <v>2.7010220083274753E-2</v>
      </c>
      <c r="J30" s="213">
        <v>815</v>
      </c>
      <c r="K30" s="213">
        <v>36935</v>
      </c>
      <c r="L30" s="211">
        <v>2.206579125490727E-2</v>
      </c>
      <c r="N30" s="128" t="s">
        <v>32</v>
      </c>
      <c r="O30" s="127">
        <f>VLOOKUP(N30,'SIGC-ACOMP07'!$C$2:$W$38,21,FALSE)</f>
        <v>1.8609080459124728E-2</v>
      </c>
      <c r="P30" s="127">
        <f t="shared" si="0"/>
        <v>2.206579125490727E-2</v>
      </c>
      <c r="R30" s="119" t="s">
        <v>9</v>
      </c>
      <c r="S30" s="121">
        <f>VLOOKUP(R30,$N$5:$P$38,2,FALSE)</f>
        <v>1.1124479199390091E-2</v>
      </c>
      <c r="T30" s="121">
        <f>$O$6</f>
        <v>2.5925117016156893E-2</v>
      </c>
    </row>
    <row r="31" spans="2:20" ht="16.05" customHeight="1">
      <c r="B31" s="120">
        <v>41</v>
      </c>
      <c r="C31" s="120" t="s">
        <v>21</v>
      </c>
      <c r="D31" s="16">
        <v>246</v>
      </c>
      <c r="E31" s="16">
        <v>11522</v>
      </c>
      <c r="F31" s="17">
        <v>2.1350459989585142E-2</v>
      </c>
      <c r="G31" s="16">
        <v>304</v>
      </c>
      <c r="H31" s="16">
        <v>11511</v>
      </c>
      <c r="I31" s="17">
        <v>2.6409521327425939E-2</v>
      </c>
      <c r="J31" s="16">
        <v>250</v>
      </c>
      <c r="K31" s="16">
        <v>11511</v>
      </c>
      <c r="L31" s="284">
        <v>2.1718356354791069E-2</v>
      </c>
      <c r="N31" s="129" t="s">
        <v>21</v>
      </c>
      <c r="O31" s="130">
        <f>VLOOKUP(N31,'SIGC-ACOMP07'!$C$2:$W$38,21,FALSE)</f>
        <v>2.0310210371787464E-2</v>
      </c>
      <c r="P31" s="130">
        <f t="shared" si="0"/>
        <v>2.1718356354791069E-2</v>
      </c>
      <c r="R31" s="119" t="s">
        <v>11</v>
      </c>
      <c r="S31" s="121">
        <f>VLOOKUP(R31,$N$5:$P$38,2,FALSE)</f>
        <v>1.0681528639942406E-2</v>
      </c>
      <c r="T31" s="121">
        <f>$O$6</f>
        <v>2.5925117016156893E-2</v>
      </c>
    </row>
    <row r="32" spans="2:20" ht="16.05" customHeight="1">
      <c r="B32" s="120">
        <v>42</v>
      </c>
      <c r="C32" s="120" t="s">
        <v>22</v>
      </c>
      <c r="D32" s="16">
        <v>328</v>
      </c>
      <c r="E32" s="16">
        <v>13176</v>
      </c>
      <c r="F32" s="17">
        <v>2.4893746205221615E-2</v>
      </c>
      <c r="G32" s="16">
        <v>346</v>
      </c>
      <c r="H32" s="16">
        <v>13149</v>
      </c>
      <c r="I32" s="17">
        <v>2.6313788120769642E-2</v>
      </c>
      <c r="J32" s="16">
        <v>288</v>
      </c>
      <c r="K32" s="16">
        <v>13165</v>
      </c>
      <c r="L32" s="284">
        <v>2.1876186859096088E-2</v>
      </c>
      <c r="N32" s="129" t="s">
        <v>22</v>
      </c>
      <c r="O32" s="130">
        <f>VLOOKUP(N32,'SIGC-ACOMP07'!$C$2:$W$38,21,FALSE)</f>
        <v>1.9372303560414784E-2</v>
      </c>
      <c r="P32" s="130">
        <f t="shared" si="0"/>
        <v>2.1876186859096088E-2</v>
      </c>
      <c r="R32" s="124" t="s">
        <v>12</v>
      </c>
      <c r="S32" s="134">
        <f>VLOOKUP(R32,$N$5:$P$38,2,FALSE)</f>
        <v>1.0060529967314281E-2</v>
      </c>
      <c r="T32" s="134">
        <f>$O$6</f>
        <v>2.5925117016156893E-2</v>
      </c>
    </row>
    <row r="33" spans="2:16" ht="16.05" customHeight="1">
      <c r="B33" s="120">
        <v>43</v>
      </c>
      <c r="C33" s="120" t="s">
        <v>23</v>
      </c>
      <c r="D33" s="16">
        <v>363</v>
      </c>
      <c r="E33" s="16">
        <v>12303</v>
      </c>
      <c r="F33" s="17">
        <v>2.9504998780785174E-2</v>
      </c>
      <c r="G33" s="16">
        <v>349</v>
      </c>
      <c r="H33" s="16">
        <v>12326</v>
      </c>
      <c r="I33" s="17">
        <v>2.8314132727567744E-2</v>
      </c>
      <c r="J33" s="16">
        <v>277</v>
      </c>
      <c r="K33" s="16">
        <v>12259</v>
      </c>
      <c r="L33" s="284">
        <v>2.2595644016640836E-2</v>
      </c>
      <c r="N33" s="129" t="s">
        <v>23</v>
      </c>
      <c r="O33" s="130">
        <f>VLOOKUP(N33,'SIGC-ACOMP07'!$C$2:$W$38,21,FALSE)</f>
        <v>1.650927304615854E-2</v>
      </c>
      <c r="P33" s="130">
        <f t="shared" si="0"/>
        <v>2.2595644016640836E-2</v>
      </c>
    </row>
    <row r="34" spans="2:16" ht="16.05" customHeight="1">
      <c r="B34" s="120">
        <v>5</v>
      </c>
      <c r="C34" s="212" t="s">
        <v>30</v>
      </c>
      <c r="D34" s="213">
        <v>673</v>
      </c>
      <c r="E34" s="213">
        <v>21392</v>
      </c>
      <c r="F34" s="214">
        <v>3.1460359012715031E-2</v>
      </c>
      <c r="G34" s="213">
        <v>762</v>
      </c>
      <c r="H34" s="213">
        <v>21373</v>
      </c>
      <c r="I34" s="214">
        <v>3.5652458709586859E-2</v>
      </c>
      <c r="J34" s="213">
        <v>538</v>
      </c>
      <c r="K34" s="213">
        <v>21378</v>
      </c>
      <c r="L34" s="211">
        <v>2.5166058564879783E-2</v>
      </c>
      <c r="N34" s="128" t="s">
        <v>30</v>
      </c>
      <c r="O34" s="127">
        <f>VLOOKUP(N34,'SIGC-ACOMP07'!$C$2:$W$38,21,FALSE)</f>
        <v>2.4668069817578579E-2</v>
      </c>
      <c r="P34" s="127">
        <f t="shared" si="0"/>
        <v>2.5166058564879783E-2</v>
      </c>
    </row>
    <row r="35" spans="2:16" ht="16.05" customHeight="1">
      <c r="B35" s="120">
        <v>50</v>
      </c>
      <c r="C35" s="120" t="s">
        <v>24</v>
      </c>
      <c r="D35" s="16">
        <v>128</v>
      </c>
      <c r="E35" s="16">
        <v>4693</v>
      </c>
      <c r="F35" s="17">
        <v>2.7274664393777966E-2</v>
      </c>
      <c r="G35" s="16">
        <v>143</v>
      </c>
      <c r="H35" s="16">
        <v>4693</v>
      </c>
      <c r="I35" s="17">
        <v>3.0470914127423823E-2</v>
      </c>
      <c r="J35" s="16">
        <v>120</v>
      </c>
      <c r="K35" s="16">
        <v>4675</v>
      </c>
      <c r="L35" s="284">
        <v>2.5668449197860963E-2</v>
      </c>
      <c r="N35" s="129" t="s">
        <v>24</v>
      </c>
      <c r="O35" s="130">
        <f>VLOOKUP(N35,'SIGC-ACOMP07'!$C$2:$W$38,21,FALSE)</f>
        <v>2.2202613808945462E-2</v>
      </c>
      <c r="P35" s="130">
        <f t="shared" si="0"/>
        <v>2.5668449197860963E-2</v>
      </c>
    </row>
    <row r="36" spans="2:16" ht="16.05" customHeight="1">
      <c r="B36" s="120">
        <v>51</v>
      </c>
      <c r="C36" s="120" t="s">
        <v>25</v>
      </c>
      <c r="D36" s="16">
        <v>183</v>
      </c>
      <c r="E36" s="16">
        <v>5482</v>
      </c>
      <c r="F36" s="17">
        <v>3.3381977380518062E-2</v>
      </c>
      <c r="G36" s="16">
        <v>204</v>
      </c>
      <c r="H36" s="16">
        <v>5477</v>
      </c>
      <c r="I36" s="17">
        <v>3.7246667883878037E-2</v>
      </c>
      <c r="J36" s="16">
        <v>155</v>
      </c>
      <c r="K36" s="16">
        <v>5478</v>
      </c>
      <c r="L36" s="284">
        <v>2.8294998174516247E-2</v>
      </c>
      <c r="N36" s="129" t="s">
        <v>25</v>
      </c>
      <c r="O36" s="130">
        <f>VLOOKUP(N36,'SIGC-ACOMP07'!$C$2:$W$38,21,FALSE)</f>
        <v>3.331862462238213E-2</v>
      </c>
      <c r="P36" s="130">
        <f t="shared" si="0"/>
        <v>2.8294998174516247E-2</v>
      </c>
    </row>
    <row r="37" spans="2:16" ht="16.05" customHeight="1">
      <c r="B37" s="120">
        <v>52</v>
      </c>
      <c r="C37" s="120" t="s">
        <v>26</v>
      </c>
      <c r="D37" s="16">
        <v>157</v>
      </c>
      <c r="E37" s="16">
        <v>7367</v>
      </c>
      <c r="F37" s="17">
        <v>2.1311252884484867E-2</v>
      </c>
      <c r="G37" s="16">
        <v>184</v>
      </c>
      <c r="H37" s="16">
        <v>7353</v>
      </c>
      <c r="I37" s="17">
        <v>2.5023799809601524E-2</v>
      </c>
      <c r="J37" s="16">
        <v>146</v>
      </c>
      <c r="K37" s="16">
        <v>7361</v>
      </c>
      <c r="L37" s="284">
        <v>1.9834261649232441E-2</v>
      </c>
      <c r="N37" s="129" t="s">
        <v>26</v>
      </c>
      <c r="O37" s="130">
        <f>VLOOKUP(N37,'SIGC-ACOMP07'!$C$2:$W$38,21,FALSE)</f>
        <v>2.2960741230671183E-2</v>
      </c>
      <c r="P37" s="130">
        <f t="shared" si="0"/>
        <v>1.9834261649232441E-2</v>
      </c>
    </row>
    <row r="38" spans="2:16" ht="16.05" customHeight="1">
      <c r="B38" s="122">
        <v>53</v>
      </c>
      <c r="C38" s="122" t="s">
        <v>27</v>
      </c>
      <c r="D38" s="19">
        <v>205</v>
      </c>
      <c r="E38" s="19">
        <v>3850</v>
      </c>
      <c r="F38" s="20">
        <v>5.3246753246753244E-2</v>
      </c>
      <c r="G38" s="19">
        <v>231</v>
      </c>
      <c r="H38" s="19">
        <v>3850</v>
      </c>
      <c r="I38" s="20">
        <v>0.06</v>
      </c>
      <c r="J38" s="19">
        <v>117</v>
      </c>
      <c r="K38" s="19">
        <v>3864</v>
      </c>
      <c r="L38" s="285">
        <v>3.0279503105590064E-2</v>
      </c>
      <c r="N38" s="131" t="s">
        <v>27</v>
      </c>
      <c r="O38" s="132">
        <f>VLOOKUP(N38,'SIGC-ACOMP07'!$C$2:$W$38,21,FALSE)</f>
        <v>2.1448939196423884E-2</v>
      </c>
      <c r="P38" s="132">
        <f t="shared" si="0"/>
        <v>3.0279503105590064E-2</v>
      </c>
    </row>
    <row r="39" spans="2:16">
      <c r="N39" s="125"/>
      <c r="O39" s="125"/>
      <c r="P39" s="125"/>
    </row>
    <row r="40" spans="2:16">
      <c r="N40" s="125"/>
      <c r="O40" s="125"/>
      <c r="P40" s="125"/>
    </row>
  </sheetData>
  <autoFilter ref="R5:T5" xr:uid="{C0616983-7889-41AC-84A8-5E5E226D81A5}">
    <sortState xmlns:xlrd2="http://schemas.microsoft.com/office/spreadsheetml/2017/richdata2" ref="R6:T32">
      <sortCondition descending="1" ref="S5"/>
    </sortState>
  </autoFilter>
  <mergeCells count="5">
    <mergeCell ref="B4:B5"/>
    <mergeCell ref="D4:F4"/>
    <mergeCell ref="G4:I4"/>
    <mergeCell ref="C4:C5"/>
    <mergeCell ref="J4:L4"/>
  </mergeCells>
  <phoneticPr fontId="34" type="noConversion"/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B5D6-FCDF-4F5E-8272-558FD5FAD767}">
  <dimension ref="B1:H131"/>
  <sheetViews>
    <sheetView showGridLines="0" zoomScaleNormal="100" workbookViewId="0"/>
  </sheetViews>
  <sheetFormatPr defaultRowHeight="13.8"/>
  <cols>
    <col min="1" max="1" width="3.77734375" style="240" customWidth="1"/>
    <col min="2" max="2" width="12.33203125" style="240" customWidth="1"/>
    <col min="3" max="3" width="0" style="240" hidden="1" customWidth="1"/>
    <col min="4" max="4" width="14.21875" style="240" customWidth="1"/>
    <col min="5" max="5" width="14.21875" style="241" customWidth="1"/>
    <col min="6" max="7" width="14.21875" style="240" customWidth="1"/>
    <col min="8" max="247" width="8.88671875" style="240"/>
    <col min="248" max="248" width="17.6640625" style="240" customWidth="1"/>
    <col min="249" max="249" width="8.88671875" style="240"/>
    <col min="250" max="252" width="17" style="240" customWidth="1"/>
    <col min="253" max="253" width="18.6640625" style="240" bestFit="1" customWidth="1"/>
    <col min="254" max="503" width="8.88671875" style="240"/>
    <col min="504" max="504" width="17.6640625" style="240" customWidth="1"/>
    <col min="505" max="505" width="8.88671875" style="240"/>
    <col min="506" max="508" width="17" style="240" customWidth="1"/>
    <col min="509" max="509" width="18.6640625" style="240" bestFit="1" customWidth="1"/>
    <col min="510" max="759" width="8.88671875" style="240"/>
    <col min="760" max="760" width="17.6640625" style="240" customWidth="1"/>
    <col min="761" max="761" width="8.88671875" style="240"/>
    <col min="762" max="764" width="17" style="240" customWidth="1"/>
    <col min="765" max="765" width="18.6640625" style="240" bestFit="1" customWidth="1"/>
    <col min="766" max="1015" width="8.88671875" style="240"/>
    <col min="1016" max="1016" width="17.6640625" style="240" customWidth="1"/>
    <col min="1017" max="1017" width="8.88671875" style="240"/>
    <col min="1018" max="1020" width="17" style="240" customWidth="1"/>
    <col min="1021" max="1021" width="18.6640625" style="240" bestFit="1" customWidth="1"/>
    <col min="1022" max="1271" width="8.88671875" style="240"/>
    <col min="1272" max="1272" width="17.6640625" style="240" customWidth="1"/>
    <col min="1273" max="1273" width="8.88671875" style="240"/>
    <col min="1274" max="1276" width="17" style="240" customWidth="1"/>
    <col min="1277" max="1277" width="18.6640625" style="240" bestFit="1" customWidth="1"/>
    <col min="1278" max="1527" width="8.88671875" style="240"/>
    <col min="1528" max="1528" width="17.6640625" style="240" customWidth="1"/>
    <col min="1529" max="1529" width="8.88671875" style="240"/>
    <col min="1530" max="1532" width="17" style="240" customWidth="1"/>
    <col min="1533" max="1533" width="18.6640625" style="240" bestFit="1" customWidth="1"/>
    <col min="1534" max="1783" width="8.88671875" style="240"/>
    <col min="1784" max="1784" width="17.6640625" style="240" customWidth="1"/>
    <col min="1785" max="1785" width="8.88671875" style="240"/>
    <col min="1786" max="1788" width="17" style="240" customWidth="1"/>
    <col min="1789" max="1789" width="18.6640625" style="240" bestFit="1" customWidth="1"/>
    <col min="1790" max="2039" width="8.88671875" style="240"/>
    <col min="2040" max="2040" width="17.6640625" style="240" customWidth="1"/>
    <col min="2041" max="2041" width="8.88671875" style="240"/>
    <col min="2042" max="2044" width="17" style="240" customWidth="1"/>
    <col min="2045" max="2045" width="18.6640625" style="240" bestFit="1" customWidth="1"/>
    <col min="2046" max="2295" width="8.88671875" style="240"/>
    <col min="2296" max="2296" width="17.6640625" style="240" customWidth="1"/>
    <col min="2297" max="2297" width="8.88671875" style="240"/>
    <col min="2298" max="2300" width="17" style="240" customWidth="1"/>
    <col min="2301" max="2301" width="18.6640625" style="240" bestFit="1" customWidth="1"/>
    <col min="2302" max="2551" width="8.88671875" style="240"/>
    <col min="2552" max="2552" width="17.6640625" style="240" customWidth="1"/>
    <col min="2553" max="2553" width="8.88671875" style="240"/>
    <col min="2554" max="2556" width="17" style="240" customWidth="1"/>
    <col min="2557" max="2557" width="18.6640625" style="240" bestFit="1" customWidth="1"/>
    <col min="2558" max="2807" width="8.88671875" style="240"/>
    <col min="2808" max="2808" width="17.6640625" style="240" customWidth="1"/>
    <col min="2809" max="2809" width="8.88671875" style="240"/>
    <col min="2810" max="2812" width="17" style="240" customWidth="1"/>
    <col min="2813" max="2813" width="18.6640625" style="240" bestFit="1" customWidth="1"/>
    <col min="2814" max="3063" width="8.88671875" style="240"/>
    <col min="3064" max="3064" width="17.6640625" style="240" customWidth="1"/>
    <col min="3065" max="3065" width="8.88671875" style="240"/>
    <col min="3066" max="3068" width="17" style="240" customWidth="1"/>
    <col min="3069" max="3069" width="18.6640625" style="240" bestFit="1" customWidth="1"/>
    <col min="3070" max="3319" width="8.88671875" style="240"/>
    <col min="3320" max="3320" width="17.6640625" style="240" customWidth="1"/>
    <col min="3321" max="3321" width="8.88671875" style="240"/>
    <col min="3322" max="3324" width="17" style="240" customWidth="1"/>
    <col min="3325" max="3325" width="18.6640625" style="240" bestFit="1" customWidth="1"/>
    <col min="3326" max="3575" width="8.88671875" style="240"/>
    <col min="3576" max="3576" width="17.6640625" style="240" customWidth="1"/>
    <col min="3577" max="3577" width="8.88671875" style="240"/>
    <col min="3578" max="3580" width="17" style="240" customWidth="1"/>
    <col min="3581" max="3581" width="18.6640625" style="240" bestFit="1" customWidth="1"/>
    <col min="3582" max="3831" width="8.88671875" style="240"/>
    <col min="3832" max="3832" width="17.6640625" style="240" customWidth="1"/>
    <col min="3833" max="3833" width="8.88671875" style="240"/>
    <col min="3834" max="3836" width="17" style="240" customWidth="1"/>
    <col min="3837" max="3837" width="18.6640625" style="240" bestFit="1" customWidth="1"/>
    <col min="3838" max="4087" width="8.88671875" style="240"/>
    <col min="4088" max="4088" width="17.6640625" style="240" customWidth="1"/>
    <col min="4089" max="4089" width="8.88671875" style="240"/>
    <col min="4090" max="4092" width="17" style="240" customWidth="1"/>
    <col min="4093" max="4093" width="18.6640625" style="240" bestFit="1" customWidth="1"/>
    <col min="4094" max="4343" width="8.88671875" style="240"/>
    <col min="4344" max="4344" width="17.6640625" style="240" customWidth="1"/>
    <col min="4345" max="4345" width="8.88671875" style="240"/>
    <col min="4346" max="4348" width="17" style="240" customWidth="1"/>
    <col min="4349" max="4349" width="18.6640625" style="240" bestFit="1" customWidth="1"/>
    <col min="4350" max="4599" width="8.88671875" style="240"/>
    <col min="4600" max="4600" width="17.6640625" style="240" customWidth="1"/>
    <col min="4601" max="4601" width="8.88671875" style="240"/>
    <col min="4602" max="4604" width="17" style="240" customWidth="1"/>
    <col min="4605" max="4605" width="18.6640625" style="240" bestFit="1" customWidth="1"/>
    <col min="4606" max="4855" width="8.88671875" style="240"/>
    <col min="4856" max="4856" width="17.6640625" style="240" customWidth="1"/>
    <col min="4857" max="4857" width="8.88671875" style="240"/>
    <col min="4858" max="4860" width="17" style="240" customWidth="1"/>
    <col min="4861" max="4861" width="18.6640625" style="240" bestFit="1" customWidth="1"/>
    <col min="4862" max="5111" width="8.88671875" style="240"/>
    <col min="5112" max="5112" width="17.6640625" style="240" customWidth="1"/>
    <col min="5113" max="5113" width="8.88671875" style="240"/>
    <col min="5114" max="5116" width="17" style="240" customWidth="1"/>
    <col min="5117" max="5117" width="18.6640625" style="240" bestFit="1" customWidth="1"/>
    <col min="5118" max="5367" width="8.88671875" style="240"/>
    <col min="5368" max="5368" width="17.6640625" style="240" customWidth="1"/>
    <col min="5369" max="5369" width="8.88671875" style="240"/>
    <col min="5370" max="5372" width="17" style="240" customWidth="1"/>
    <col min="5373" max="5373" width="18.6640625" style="240" bestFit="1" customWidth="1"/>
    <col min="5374" max="5623" width="8.88671875" style="240"/>
    <col min="5624" max="5624" width="17.6640625" style="240" customWidth="1"/>
    <col min="5625" max="5625" width="8.88671875" style="240"/>
    <col min="5626" max="5628" width="17" style="240" customWidth="1"/>
    <col min="5629" max="5629" width="18.6640625" style="240" bestFit="1" customWidth="1"/>
    <col min="5630" max="5879" width="8.88671875" style="240"/>
    <col min="5880" max="5880" width="17.6640625" style="240" customWidth="1"/>
    <col min="5881" max="5881" width="8.88671875" style="240"/>
    <col min="5882" max="5884" width="17" style="240" customWidth="1"/>
    <col min="5885" max="5885" width="18.6640625" style="240" bestFit="1" customWidth="1"/>
    <col min="5886" max="6135" width="8.88671875" style="240"/>
    <col min="6136" max="6136" width="17.6640625" style="240" customWidth="1"/>
    <col min="6137" max="6137" width="8.88671875" style="240"/>
    <col min="6138" max="6140" width="17" style="240" customWidth="1"/>
    <col min="6141" max="6141" width="18.6640625" style="240" bestFit="1" customWidth="1"/>
    <col min="6142" max="6391" width="8.88671875" style="240"/>
    <col min="6392" max="6392" width="17.6640625" style="240" customWidth="1"/>
    <col min="6393" max="6393" width="8.88671875" style="240"/>
    <col min="6394" max="6396" width="17" style="240" customWidth="1"/>
    <col min="6397" max="6397" width="18.6640625" style="240" bestFit="1" customWidth="1"/>
    <col min="6398" max="6647" width="8.88671875" style="240"/>
    <col min="6648" max="6648" width="17.6640625" style="240" customWidth="1"/>
    <col min="6649" max="6649" width="8.88671875" style="240"/>
    <col min="6650" max="6652" width="17" style="240" customWidth="1"/>
    <col min="6653" max="6653" width="18.6640625" style="240" bestFit="1" customWidth="1"/>
    <col min="6654" max="6903" width="8.88671875" style="240"/>
    <col min="6904" max="6904" width="17.6640625" style="240" customWidth="1"/>
    <col min="6905" max="6905" width="8.88671875" style="240"/>
    <col min="6906" max="6908" width="17" style="240" customWidth="1"/>
    <col min="6909" max="6909" width="18.6640625" style="240" bestFit="1" customWidth="1"/>
    <col min="6910" max="7159" width="8.88671875" style="240"/>
    <col min="7160" max="7160" width="17.6640625" style="240" customWidth="1"/>
    <col min="7161" max="7161" width="8.88671875" style="240"/>
    <col min="7162" max="7164" width="17" style="240" customWidth="1"/>
    <col min="7165" max="7165" width="18.6640625" style="240" bestFit="1" customWidth="1"/>
    <col min="7166" max="7415" width="8.88671875" style="240"/>
    <col min="7416" max="7416" width="17.6640625" style="240" customWidth="1"/>
    <col min="7417" max="7417" width="8.88671875" style="240"/>
    <col min="7418" max="7420" width="17" style="240" customWidth="1"/>
    <col min="7421" max="7421" width="18.6640625" style="240" bestFit="1" customWidth="1"/>
    <col min="7422" max="7671" width="8.88671875" style="240"/>
    <col min="7672" max="7672" width="17.6640625" style="240" customWidth="1"/>
    <col min="7673" max="7673" width="8.88671875" style="240"/>
    <col min="7674" max="7676" width="17" style="240" customWidth="1"/>
    <col min="7677" max="7677" width="18.6640625" style="240" bestFit="1" customWidth="1"/>
    <col min="7678" max="7927" width="8.88671875" style="240"/>
    <col min="7928" max="7928" width="17.6640625" style="240" customWidth="1"/>
    <col min="7929" max="7929" width="8.88671875" style="240"/>
    <col min="7930" max="7932" width="17" style="240" customWidth="1"/>
    <col min="7933" max="7933" width="18.6640625" style="240" bestFit="1" customWidth="1"/>
    <col min="7934" max="8183" width="8.88671875" style="240"/>
    <col min="8184" max="8184" width="17.6640625" style="240" customWidth="1"/>
    <col min="8185" max="8185" width="8.88671875" style="240"/>
    <col min="8186" max="8188" width="17" style="240" customWidth="1"/>
    <col min="8189" max="8189" width="18.6640625" style="240" bestFit="1" customWidth="1"/>
    <col min="8190" max="8439" width="8.88671875" style="240"/>
    <col min="8440" max="8440" width="17.6640625" style="240" customWidth="1"/>
    <col min="8441" max="8441" width="8.88671875" style="240"/>
    <col min="8442" max="8444" width="17" style="240" customWidth="1"/>
    <col min="8445" max="8445" width="18.6640625" style="240" bestFit="1" customWidth="1"/>
    <col min="8446" max="8695" width="8.88671875" style="240"/>
    <col min="8696" max="8696" width="17.6640625" style="240" customWidth="1"/>
    <col min="8697" max="8697" width="8.88671875" style="240"/>
    <col min="8698" max="8700" width="17" style="240" customWidth="1"/>
    <col min="8701" max="8701" width="18.6640625" style="240" bestFit="1" customWidth="1"/>
    <col min="8702" max="8951" width="8.88671875" style="240"/>
    <col min="8952" max="8952" width="17.6640625" style="240" customWidth="1"/>
    <col min="8953" max="8953" width="8.88671875" style="240"/>
    <col min="8954" max="8956" width="17" style="240" customWidth="1"/>
    <col min="8957" max="8957" width="18.6640625" style="240" bestFit="1" customWidth="1"/>
    <col min="8958" max="9207" width="8.88671875" style="240"/>
    <col min="9208" max="9208" width="17.6640625" style="240" customWidth="1"/>
    <col min="9209" max="9209" width="8.88671875" style="240"/>
    <col min="9210" max="9212" width="17" style="240" customWidth="1"/>
    <col min="9213" max="9213" width="18.6640625" style="240" bestFit="1" customWidth="1"/>
    <col min="9214" max="9463" width="8.88671875" style="240"/>
    <col min="9464" max="9464" width="17.6640625" style="240" customWidth="1"/>
    <col min="9465" max="9465" width="8.88671875" style="240"/>
    <col min="9466" max="9468" width="17" style="240" customWidth="1"/>
    <col min="9469" max="9469" width="18.6640625" style="240" bestFit="1" customWidth="1"/>
    <col min="9470" max="9719" width="8.88671875" style="240"/>
    <col min="9720" max="9720" width="17.6640625" style="240" customWidth="1"/>
    <col min="9721" max="9721" width="8.88671875" style="240"/>
    <col min="9722" max="9724" width="17" style="240" customWidth="1"/>
    <col min="9725" max="9725" width="18.6640625" style="240" bestFit="1" customWidth="1"/>
    <col min="9726" max="9975" width="8.88671875" style="240"/>
    <col min="9976" max="9976" width="17.6640625" style="240" customWidth="1"/>
    <col min="9977" max="9977" width="8.88671875" style="240"/>
    <col min="9978" max="9980" width="17" style="240" customWidth="1"/>
    <col min="9981" max="9981" width="18.6640625" style="240" bestFit="1" customWidth="1"/>
    <col min="9982" max="10231" width="8.88671875" style="240"/>
    <col min="10232" max="10232" width="17.6640625" style="240" customWidth="1"/>
    <col min="10233" max="10233" width="8.88671875" style="240"/>
    <col min="10234" max="10236" width="17" style="240" customWidth="1"/>
    <col min="10237" max="10237" width="18.6640625" style="240" bestFit="1" customWidth="1"/>
    <col min="10238" max="10487" width="8.88671875" style="240"/>
    <col min="10488" max="10488" width="17.6640625" style="240" customWidth="1"/>
    <col min="10489" max="10489" width="8.88671875" style="240"/>
    <col min="10490" max="10492" width="17" style="240" customWidth="1"/>
    <col min="10493" max="10493" width="18.6640625" style="240" bestFit="1" customWidth="1"/>
    <col min="10494" max="10743" width="8.88671875" style="240"/>
    <col min="10744" max="10744" width="17.6640625" style="240" customWidth="1"/>
    <col min="10745" max="10745" width="8.88671875" style="240"/>
    <col min="10746" max="10748" width="17" style="240" customWidth="1"/>
    <col min="10749" max="10749" width="18.6640625" style="240" bestFit="1" customWidth="1"/>
    <col min="10750" max="10999" width="8.88671875" style="240"/>
    <col min="11000" max="11000" width="17.6640625" style="240" customWidth="1"/>
    <col min="11001" max="11001" width="8.88671875" style="240"/>
    <col min="11002" max="11004" width="17" style="240" customWidth="1"/>
    <col min="11005" max="11005" width="18.6640625" style="240" bestFit="1" customWidth="1"/>
    <col min="11006" max="11255" width="8.88671875" style="240"/>
    <col min="11256" max="11256" width="17.6640625" style="240" customWidth="1"/>
    <col min="11257" max="11257" width="8.88671875" style="240"/>
    <col min="11258" max="11260" width="17" style="240" customWidth="1"/>
    <col min="11261" max="11261" width="18.6640625" style="240" bestFit="1" customWidth="1"/>
    <col min="11262" max="11511" width="8.88671875" style="240"/>
    <col min="11512" max="11512" width="17.6640625" style="240" customWidth="1"/>
    <col min="11513" max="11513" width="8.88671875" style="240"/>
    <col min="11514" max="11516" width="17" style="240" customWidth="1"/>
    <col min="11517" max="11517" width="18.6640625" style="240" bestFit="1" customWidth="1"/>
    <col min="11518" max="11767" width="8.88671875" style="240"/>
    <col min="11768" max="11768" width="17.6640625" style="240" customWidth="1"/>
    <col min="11769" max="11769" width="8.88671875" style="240"/>
    <col min="11770" max="11772" width="17" style="240" customWidth="1"/>
    <col min="11773" max="11773" width="18.6640625" style="240" bestFit="1" customWidth="1"/>
    <col min="11774" max="12023" width="8.88671875" style="240"/>
    <col min="12024" max="12024" width="17.6640625" style="240" customWidth="1"/>
    <col min="12025" max="12025" width="8.88671875" style="240"/>
    <col min="12026" max="12028" width="17" style="240" customWidth="1"/>
    <col min="12029" max="12029" width="18.6640625" style="240" bestFit="1" customWidth="1"/>
    <col min="12030" max="12279" width="8.88671875" style="240"/>
    <col min="12280" max="12280" width="17.6640625" style="240" customWidth="1"/>
    <col min="12281" max="12281" width="8.88671875" style="240"/>
    <col min="12282" max="12284" width="17" style="240" customWidth="1"/>
    <col min="12285" max="12285" width="18.6640625" style="240" bestFit="1" customWidth="1"/>
    <col min="12286" max="12535" width="8.88671875" style="240"/>
    <col min="12536" max="12536" width="17.6640625" style="240" customWidth="1"/>
    <col min="12537" max="12537" width="8.88671875" style="240"/>
    <col min="12538" max="12540" width="17" style="240" customWidth="1"/>
    <col min="12541" max="12541" width="18.6640625" style="240" bestFit="1" customWidth="1"/>
    <col min="12542" max="12791" width="8.88671875" style="240"/>
    <col min="12792" max="12792" width="17.6640625" style="240" customWidth="1"/>
    <col min="12793" max="12793" width="8.88671875" style="240"/>
    <col min="12794" max="12796" width="17" style="240" customWidth="1"/>
    <col min="12797" max="12797" width="18.6640625" style="240" bestFit="1" customWidth="1"/>
    <col min="12798" max="13047" width="8.88671875" style="240"/>
    <col min="13048" max="13048" width="17.6640625" style="240" customWidth="1"/>
    <col min="13049" max="13049" width="8.88671875" style="240"/>
    <col min="13050" max="13052" width="17" style="240" customWidth="1"/>
    <col min="13053" max="13053" width="18.6640625" style="240" bestFit="1" customWidth="1"/>
    <col min="13054" max="13303" width="8.88671875" style="240"/>
    <col min="13304" max="13304" width="17.6640625" style="240" customWidth="1"/>
    <col min="13305" max="13305" width="8.88671875" style="240"/>
    <col min="13306" max="13308" width="17" style="240" customWidth="1"/>
    <col min="13309" max="13309" width="18.6640625" style="240" bestFit="1" customWidth="1"/>
    <col min="13310" max="13559" width="8.88671875" style="240"/>
    <col min="13560" max="13560" width="17.6640625" style="240" customWidth="1"/>
    <col min="13561" max="13561" width="8.88671875" style="240"/>
    <col min="13562" max="13564" width="17" style="240" customWidth="1"/>
    <col min="13565" max="13565" width="18.6640625" style="240" bestFit="1" customWidth="1"/>
    <col min="13566" max="13815" width="8.88671875" style="240"/>
    <col min="13816" max="13816" width="17.6640625" style="240" customWidth="1"/>
    <col min="13817" max="13817" width="8.88671875" style="240"/>
    <col min="13818" max="13820" width="17" style="240" customWidth="1"/>
    <col min="13821" max="13821" width="18.6640625" style="240" bestFit="1" customWidth="1"/>
    <col min="13822" max="14071" width="8.88671875" style="240"/>
    <col min="14072" max="14072" width="17.6640625" style="240" customWidth="1"/>
    <col min="14073" max="14073" width="8.88671875" style="240"/>
    <col min="14074" max="14076" width="17" style="240" customWidth="1"/>
    <col min="14077" max="14077" width="18.6640625" style="240" bestFit="1" customWidth="1"/>
    <col min="14078" max="14327" width="8.88671875" style="240"/>
    <col min="14328" max="14328" width="17.6640625" style="240" customWidth="1"/>
    <col min="14329" max="14329" width="8.88671875" style="240"/>
    <col min="14330" max="14332" width="17" style="240" customWidth="1"/>
    <col min="14333" max="14333" width="18.6640625" style="240" bestFit="1" customWidth="1"/>
    <col min="14334" max="14583" width="8.88671875" style="240"/>
    <col min="14584" max="14584" width="17.6640625" style="240" customWidth="1"/>
    <col min="14585" max="14585" width="8.88671875" style="240"/>
    <col min="14586" max="14588" width="17" style="240" customWidth="1"/>
    <col min="14589" max="14589" width="18.6640625" style="240" bestFit="1" customWidth="1"/>
    <col min="14590" max="14839" width="8.88671875" style="240"/>
    <col min="14840" max="14840" width="17.6640625" style="240" customWidth="1"/>
    <col min="14841" max="14841" width="8.88671875" style="240"/>
    <col min="14842" max="14844" width="17" style="240" customWidth="1"/>
    <col min="14845" max="14845" width="18.6640625" style="240" bestFit="1" customWidth="1"/>
    <col min="14846" max="15095" width="8.88671875" style="240"/>
    <col min="15096" max="15096" width="17.6640625" style="240" customWidth="1"/>
    <col min="15097" max="15097" width="8.88671875" style="240"/>
    <col min="15098" max="15100" width="17" style="240" customWidth="1"/>
    <col min="15101" max="15101" width="18.6640625" style="240" bestFit="1" customWidth="1"/>
    <col min="15102" max="15351" width="8.88671875" style="240"/>
    <col min="15352" max="15352" width="17.6640625" style="240" customWidth="1"/>
    <col min="15353" max="15353" width="8.88671875" style="240"/>
    <col min="15354" max="15356" width="17" style="240" customWidth="1"/>
    <col min="15357" max="15357" width="18.6640625" style="240" bestFit="1" customWidth="1"/>
    <col min="15358" max="15607" width="8.88671875" style="240"/>
    <col min="15608" max="15608" width="17.6640625" style="240" customWidth="1"/>
    <col min="15609" max="15609" width="8.88671875" style="240"/>
    <col min="15610" max="15612" width="17" style="240" customWidth="1"/>
    <col min="15613" max="15613" width="18.6640625" style="240" bestFit="1" customWidth="1"/>
    <col min="15614" max="15863" width="8.88671875" style="240"/>
    <col min="15864" max="15864" width="17.6640625" style="240" customWidth="1"/>
    <col min="15865" max="15865" width="8.88671875" style="240"/>
    <col min="15866" max="15868" width="17" style="240" customWidth="1"/>
    <col min="15869" max="15869" width="18.6640625" style="240" bestFit="1" customWidth="1"/>
    <col min="15870" max="16119" width="8.88671875" style="240"/>
    <col min="16120" max="16120" width="17.6640625" style="240" customWidth="1"/>
    <col min="16121" max="16121" width="8.88671875" style="240"/>
    <col min="16122" max="16124" width="17" style="240" customWidth="1"/>
    <col min="16125" max="16125" width="18.6640625" style="240" bestFit="1" customWidth="1"/>
    <col min="16126" max="16384" width="8.88671875" style="240"/>
  </cols>
  <sheetData>
    <row r="1" spans="2:7">
      <c r="B1" s="137" t="s">
        <v>165</v>
      </c>
    </row>
    <row r="2" spans="2:7" ht="16.05" customHeight="1">
      <c r="B2" s="242" t="s">
        <v>164</v>
      </c>
      <c r="C2" s="243"/>
      <c r="D2" s="243"/>
      <c r="E2" s="244"/>
      <c r="F2" s="243"/>
      <c r="G2" s="243"/>
    </row>
    <row r="3" spans="2:7" ht="4.95" customHeight="1"/>
    <row r="4" spans="2:7" ht="30" customHeight="1">
      <c r="B4" s="239" t="s">
        <v>158</v>
      </c>
      <c r="C4" s="239" t="s">
        <v>159</v>
      </c>
      <c r="D4" s="239" t="s">
        <v>160</v>
      </c>
      <c r="E4" s="239" t="s">
        <v>161</v>
      </c>
      <c r="F4" s="239" t="s">
        <v>162</v>
      </c>
      <c r="G4" s="239" t="s">
        <v>163</v>
      </c>
    </row>
    <row r="5" spans="2:7" ht="16.05" customHeight="1">
      <c r="B5" s="245">
        <v>40391</v>
      </c>
      <c r="C5" s="246">
        <f t="shared" ref="C5:C68" si="0">WEEKDAY(B5)</f>
        <v>1</v>
      </c>
      <c r="D5" s="247">
        <v>240</v>
      </c>
      <c r="E5" s="248">
        <f t="shared" ref="E5:E36" si="1">(D5/D$131)</f>
        <v>1.2764755522860289E-6</v>
      </c>
      <c r="F5" s="247">
        <v>1324002</v>
      </c>
      <c r="G5" s="248">
        <f t="shared" ref="G5:G36" si="2">F5/F$131</f>
        <v>6.2067159856386746E-3</v>
      </c>
    </row>
    <row r="6" spans="2:7" ht="16.05" customHeight="1">
      <c r="B6" s="249">
        <v>40392</v>
      </c>
      <c r="C6" s="250">
        <f t="shared" si="0"/>
        <v>2</v>
      </c>
      <c r="D6" s="251">
        <v>14952</v>
      </c>
      <c r="E6" s="252">
        <f t="shared" si="1"/>
        <v>7.9524426907419605E-5</v>
      </c>
      <c r="F6" s="251">
        <v>3758571</v>
      </c>
      <c r="G6" s="248">
        <f t="shared" si="2"/>
        <v>1.7619597786754052E-2</v>
      </c>
    </row>
    <row r="7" spans="2:7" ht="16.05" customHeight="1">
      <c r="B7" s="249">
        <v>40393</v>
      </c>
      <c r="C7" s="250">
        <f t="shared" si="0"/>
        <v>3</v>
      </c>
      <c r="D7" s="251">
        <v>138660</v>
      </c>
      <c r="E7" s="252">
        <f t="shared" si="1"/>
        <v>7.3748375033325314E-4</v>
      </c>
      <c r="F7" s="251">
        <v>6640955</v>
      </c>
      <c r="G7" s="248">
        <f t="shared" si="2"/>
        <v>3.1131766839028251E-2</v>
      </c>
    </row>
    <row r="8" spans="2:7" ht="16.05" customHeight="1">
      <c r="B8" s="249">
        <v>40394</v>
      </c>
      <c r="C8" s="250">
        <f t="shared" si="0"/>
        <v>4</v>
      </c>
      <c r="D8" s="251">
        <v>309689</v>
      </c>
      <c r="E8" s="252">
        <f t="shared" si="1"/>
        <v>1.6471268221329501E-3</v>
      </c>
      <c r="F8" s="251">
        <v>9774106</v>
      </c>
      <c r="G8" s="248">
        <f t="shared" si="2"/>
        <v>4.5819492686209599E-2</v>
      </c>
    </row>
    <row r="9" spans="2:7" ht="16.05" customHeight="1">
      <c r="B9" s="249">
        <v>40395</v>
      </c>
      <c r="C9" s="250">
        <f t="shared" si="0"/>
        <v>5</v>
      </c>
      <c r="D9" s="251">
        <v>1265608</v>
      </c>
      <c r="E9" s="252">
        <f t="shared" si="1"/>
        <v>6.7313236282400685E-3</v>
      </c>
      <c r="F9" s="251">
        <v>12763065</v>
      </c>
      <c r="G9" s="248">
        <f t="shared" si="2"/>
        <v>5.9831268805670593E-2</v>
      </c>
    </row>
    <row r="10" spans="2:7" ht="16.05" customHeight="1">
      <c r="B10" s="249">
        <v>40396</v>
      </c>
      <c r="C10" s="250">
        <f t="shared" si="0"/>
        <v>6</v>
      </c>
      <c r="D10" s="251">
        <v>5100823</v>
      </c>
      <c r="E10" s="252">
        <f t="shared" si="1"/>
        <v>2.7129482733492829E-2</v>
      </c>
      <c r="F10" s="251">
        <v>14206340</v>
      </c>
      <c r="G10" s="248">
        <f t="shared" si="2"/>
        <v>6.6597118112675158E-2</v>
      </c>
    </row>
    <row r="11" spans="2:7" ht="16.05" customHeight="1">
      <c r="B11" s="249">
        <v>40397</v>
      </c>
      <c r="C11" s="250">
        <f t="shared" si="0"/>
        <v>7</v>
      </c>
      <c r="D11" s="251">
        <v>5113756</v>
      </c>
      <c r="E11" s="252">
        <f t="shared" si="1"/>
        <v>2.7198268809816642E-2</v>
      </c>
      <c r="F11" s="251">
        <v>14519680</v>
      </c>
      <c r="G11" s="248">
        <f t="shared" si="2"/>
        <v>6.8066007424730596E-2</v>
      </c>
    </row>
    <row r="12" spans="2:7" ht="16.05" customHeight="1">
      <c r="B12" s="249">
        <v>40398</v>
      </c>
      <c r="C12" s="250">
        <f t="shared" si="0"/>
        <v>1</v>
      </c>
      <c r="D12" s="251">
        <v>5179094</v>
      </c>
      <c r="E12" s="252">
        <f t="shared" si="1"/>
        <v>2.7545778641630245E-2</v>
      </c>
      <c r="F12" s="251">
        <v>17671456</v>
      </c>
      <c r="G12" s="248">
        <f t="shared" si="2"/>
        <v>8.2841044382644793E-2</v>
      </c>
    </row>
    <row r="13" spans="2:7" ht="16.05" customHeight="1">
      <c r="B13" s="249">
        <v>40399</v>
      </c>
      <c r="C13" s="250">
        <f t="shared" si="0"/>
        <v>2</v>
      </c>
      <c r="D13" s="251">
        <v>7224985</v>
      </c>
      <c r="E13" s="252">
        <f t="shared" si="1"/>
        <v>3.8427152992221977E-2</v>
      </c>
      <c r="F13" s="251">
        <v>20707827</v>
      </c>
      <c r="G13" s="248">
        <f t="shared" si="2"/>
        <v>9.7075080603156311E-2</v>
      </c>
    </row>
    <row r="14" spans="2:7" ht="16.05" customHeight="1">
      <c r="B14" s="249">
        <v>40400</v>
      </c>
      <c r="C14" s="250">
        <f t="shared" si="0"/>
        <v>3</v>
      </c>
      <c r="D14" s="251">
        <v>14460577</v>
      </c>
      <c r="E14" s="252">
        <f t="shared" si="1"/>
        <v>7.6910720885206868E-2</v>
      </c>
      <c r="F14" s="251">
        <v>23670356</v>
      </c>
      <c r="G14" s="248">
        <f t="shared" si="2"/>
        <v>0.1109629569826619</v>
      </c>
    </row>
    <row r="15" spans="2:7" ht="16.05" customHeight="1">
      <c r="B15" s="249">
        <v>40401</v>
      </c>
      <c r="C15" s="250">
        <f t="shared" si="0"/>
        <v>4</v>
      </c>
      <c r="D15" s="251">
        <v>19255529</v>
      </c>
      <c r="E15" s="252">
        <f t="shared" si="1"/>
        <v>0.10241338339514436</v>
      </c>
      <c r="F15" s="251">
        <v>26753878</v>
      </c>
      <c r="G15" s="248">
        <f t="shared" si="2"/>
        <v>0.12541802977671246</v>
      </c>
    </row>
    <row r="16" spans="2:7" ht="16.05" customHeight="1">
      <c r="B16" s="249">
        <v>40402</v>
      </c>
      <c r="C16" s="250">
        <f t="shared" si="0"/>
        <v>5</v>
      </c>
      <c r="D16" s="251">
        <v>22483189</v>
      </c>
      <c r="E16" s="252">
        <f t="shared" si="1"/>
        <v>0.11958017123302571</v>
      </c>
      <c r="F16" s="251">
        <v>29609139</v>
      </c>
      <c r="G16" s="248">
        <f t="shared" si="2"/>
        <v>0.13880305041253527</v>
      </c>
    </row>
    <row r="17" spans="2:7" ht="16.05" customHeight="1">
      <c r="B17" s="249">
        <v>40403</v>
      </c>
      <c r="C17" s="250">
        <f t="shared" si="0"/>
        <v>6</v>
      </c>
      <c r="D17" s="251">
        <v>30731935</v>
      </c>
      <c r="E17" s="252">
        <f t="shared" si="1"/>
        <v>0.16345234875809725</v>
      </c>
      <c r="F17" s="251">
        <v>31257753</v>
      </c>
      <c r="G17" s="248">
        <f t="shared" si="2"/>
        <v>0.14653149709762164</v>
      </c>
    </row>
    <row r="18" spans="2:7" ht="16.05" customHeight="1">
      <c r="B18" s="249">
        <v>40404</v>
      </c>
      <c r="C18" s="250">
        <f t="shared" si="0"/>
        <v>7</v>
      </c>
      <c r="D18" s="251">
        <v>32619458</v>
      </c>
      <c r="E18" s="252">
        <f t="shared" si="1"/>
        <v>0.1734914194409205</v>
      </c>
      <c r="F18" s="251">
        <v>31454656</v>
      </c>
      <c r="G18" s="248">
        <f t="shared" si="2"/>
        <v>0.14745454781636694</v>
      </c>
    </row>
    <row r="19" spans="2:7" ht="16.05" customHeight="1">
      <c r="B19" s="249">
        <v>40405</v>
      </c>
      <c r="C19" s="250">
        <f t="shared" si="0"/>
        <v>1</v>
      </c>
      <c r="D19" s="251">
        <v>32950795</v>
      </c>
      <c r="E19" s="252">
        <f t="shared" si="1"/>
        <v>0.17525368435786967</v>
      </c>
      <c r="F19" s="251">
        <v>34137218</v>
      </c>
      <c r="G19" s="248">
        <f t="shared" si="2"/>
        <v>0.16002998233071575</v>
      </c>
    </row>
    <row r="20" spans="2:7" ht="16.05" customHeight="1">
      <c r="B20" s="249">
        <v>40406</v>
      </c>
      <c r="C20" s="250">
        <f t="shared" si="0"/>
        <v>2</v>
      </c>
      <c r="D20" s="251">
        <v>39514689</v>
      </c>
      <c r="E20" s="252">
        <f t="shared" si="1"/>
        <v>0.21016472693619029</v>
      </c>
      <c r="F20" s="251">
        <v>36875841</v>
      </c>
      <c r="G20" s="248">
        <f t="shared" si="2"/>
        <v>0.17286822211640923</v>
      </c>
    </row>
    <row r="21" spans="2:7" ht="16.05" customHeight="1">
      <c r="B21" s="249">
        <v>40407</v>
      </c>
      <c r="C21" s="250">
        <f t="shared" si="0"/>
        <v>3</v>
      </c>
      <c r="D21" s="251">
        <v>47102719</v>
      </c>
      <c r="E21" s="252">
        <f t="shared" si="1"/>
        <v>0.25052278854041093</v>
      </c>
      <c r="F21" s="251">
        <v>39481244</v>
      </c>
      <c r="G21" s="248">
        <f t="shared" si="2"/>
        <v>0.18508194720831314</v>
      </c>
    </row>
    <row r="22" spans="2:7" ht="16.05" customHeight="1">
      <c r="B22" s="249">
        <v>40408</v>
      </c>
      <c r="C22" s="250">
        <f t="shared" si="0"/>
        <v>4</v>
      </c>
      <c r="D22" s="251">
        <v>51196322</v>
      </c>
      <c r="E22" s="252">
        <f t="shared" si="1"/>
        <v>0.27229522249984739</v>
      </c>
      <c r="F22" s="251">
        <v>41849001</v>
      </c>
      <c r="G22" s="248">
        <f t="shared" si="2"/>
        <v>0.19618162471786968</v>
      </c>
    </row>
    <row r="23" spans="2:7" ht="16.05" customHeight="1">
      <c r="B23" s="249">
        <v>40409</v>
      </c>
      <c r="C23" s="250">
        <f t="shared" si="0"/>
        <v>5</v>
      </c>
      <c r="D23" s="251">
        <v>58523690</v>
      </c>
      <c r="E23" s="252">
        <f t="shared" si="1"/>
        <v>0.31126691464402645</v>
      </c>
      <c r="F23" s="251">
        <v>43891762</v>
      </c>
      <c r="G23" s="248">
        <f t="shared" si="2"/>
        <v>0.20575777139554785</v>
      </c>
    </row>
    <row r="24" spans="2:7" ht="16.05" customHeight="1">
      <c r="B24" s="249">
        <v>40410</v>
      </c>
      <c r="C24" s="250">
        <f t="shared" si="0"/>
        <v>6</v>
      </c>
      <c r="D24" s="251">
        <v>65108209</v>
      </c>
      <c r="E24" s="252">
        <f t="shared" si="1"/>
        <v>0.34628765434012165</v>
      </c>
      <c r="F24" s="251">
        <v>45307342</v>
      </c>
      <c r="G24" s="248">
        <f t="shared" si="2"/>
        <v>0.21239379083883447</v>
      </c>
    </row>
    <row r="25" spans="2:7" ht="16.05" customHeight="1">
      <c r="B25" s="249">
        <v>40411</v>
      </c>
      <c r="C25" s="250">
        <f t="shared" si="0"/>
        <v>7</v>
      </c>
      <c r="D25" s="251">
        <v>65274972</v>
      </c>
      <c r="E25" s="252">
        <f t="shared" si="1"/>
        <v>0.34717460805897948</v>
      </c>
      <c r="F25" s="251">
        <v>45677597</v>
      </c>
      <c r="G25" s="248">
        <f t="shared" si="2"/>
        <v>0.21412948884175489</v>
      </c>
    </row>
    <row r="26" spans="2:7" ht="16.05" customHeight="1">
      <c r="B26" s="249">
        <v>40412</v>
      </c>
      <c r="C26" s="250">
        <f t="shared" si="0"/>
        <v>1</v>
      </c>
      <c r="D26" s="251">
        <v>65274972</v>
      </c>
      <c r="E26" s="252">
        <f t="shared" si="1"/>
        <v>0.34717460805897948</v>
      </c>
      <c r="F26" s="251">
        <v>48010364</v>
      </c>
      <c r="G26" s="248">
        <f t="shared" si="2"/>
        <v>0.22506513865925545</v>
      </c>
    </row>
    <row r="27" spans="2:7" ht="16.05" customHeight="1">
      <c r="B27" s="249">
        <v>40413</v>
      </c>
      <c r="C27" s="250">
        <f t="shared" si="0"/>
        <v>2</v>
      </c>
      <c r="D27" s="251">
        <v>71753224</v>
      </c>
      <c r="E27" s="252">
        <f t="shared" si="1"/>
        <v>0.38163015097376307</v>
      </c>
      <c r="F27" s="251">
        <v>50388149</v>
      </c>
      <c r="G27" s="248">
        <f t="shared" si="2"/>
        <v>0.23621182587718403</v>
      </c>
    </row>
    <row r="28" spans="2:7" ht="16.05" customHeight="1">
      <c r="B28" s="249">
        <v>40414</v>
      </c>
      <c r="C28" s="250">
        <f t="shared" si="0"/>
        <v>3</v>
      </c>
      <c r="D28" s="251">
        <v>79477448</v>
      </c>
      <c r="E28" s="252">
        <f t="shared" si="1"/>
        <v>0.42271258054201727</v>
      </c>
      <c r="F28" s="251">
        <v>52731124</v>
      </c>
      <c r="G28" s="248">
        <f t="shared" si="2"/>
        <v>0.24719532921513349</v>
      </c>
    </row>
    <row r="29" spans="2:7" ht="16.05" customHeight="1">
      <c r="B29" s="249">
        <v>40415</v>
      </c>
      <c r="C29" s="250">
        <f t="shared" si="0"/>
        <v>4</v>
      </c>
      <c r="D29" s="251">
        <v>80790061</v>
      </c>
      <c r="E29" s="252">
        <f t="shared" si="1"/>
        <v>0.42969390722582068</v>
      </c>
      <c r="F29" s="251">
        <v>54951419</v>
      </c>
      <c r="G29" s="248">
        <f t="shared" si="2"/>
        <v>0.25760372774423967</v>
      </c>
    </row>
    <row r="30" spans="2:7" ht="16.05" customHeight="1">
      <c r="B30" s="249">
        <v>40416</v>
      </c>
      <c r="C30" s="250">
        <f t="shared" si="0"/>
        <v>5</v>
      </c>
      <c r="D30" s="251">
        <v>87074968</v>
      </c>
      <c r="E30" s="252">
        <f t="shared" si="1"/>
        <v>0.46312111611703455</v>
      </c>
      <c r="F30" s="251">
        <v>56910224</v>
      </c>
      <c r="G30" s="248">
        <f t="shared" si="2"/>
        <v>0.26678630171788092</v>
      </c>
    </row>
    <row r="31" spans="2:7" ht="16.05" customHeight="1">
      <c r="B31" s="249">
        <v>40417</v>
      </c>
      <c r="C31" s="250">
        <f t="shared" si="0"/>
        <v>6</v>
      </c>
      <c r="D31" s="251">
        <v>92452535</v>
      </c>
      <c r="E31" s="252">
        <f t="shared" si="1"/>
        <v>0.4917225028098684</v>
      </c>
      <c r="F31" s="251">
        <v>58241162</v>
      </c>
      <c r="G31" s="248">
        <f t="shared" si="2"/>
        <v>0.27302553259554874</v>
      </c>
    </row>
    <row r="32" spans="2:7" ht="16.05" customHeight="1">
      <c r="B32" s="249">
        <v>40418</v>
      </c>
      <c r="C32" s="250">
        <f t="shared" si="0"/>
        <v>7</v>
      </c>
      <c r="D32" s="251">
        <v>92587660</v>
      </c>
      <c r="E32" s="252">
        <f t="shared" si="1"/>
        <v>0.49244118513904611</v>
      </c>
      <c r="F32" s="251">
        <v>58558394</v>
      </c>
      <c r="G32" s="248">
        <f t="shared" si="2"/>
        <v>0.27451266699984428</v>
      </c>
    </row>
    <row r="33" spans="2:7" ht="16.05" customHeight="1">
      <c r="B33" s="249">
        <v>40419</v>
      </c>
      <c r="C33" s="250">
        <f t="shared" si="0"/>
        <v>1</v>
      </c>
      <c r="D33" s="251">
        <v>92688056</v>
      </c>
      <c r="E33" s="252">
        <f t="shared" si="1"/>
        <v>0.49297515613715992</v>
      </c>
      <c r="F33" s="251">
        <v>60336210</v>
      </c>
      <c r="G33" s="248">
        <f t="shared" si="2"/>
        <v>0.28284679261802631</v>
      </c>
    </row>
    <row r="34" spans="2:7" ht="16.05" customHeight="1">
      <c r="B34" s="249">
        <v>40420</v>
      </c>
      <c r="C34" s="250">
        <f t="shared" si="0"/>
        <v>2</v>
      </c>
      <c r="D34" s="251">
        <v>97916692</v>
      </c>
      <c r="E34" s="252">
        <f t="shared" si="1"/>
        <v>0.52078443124467078</v>
      </c>
      <c r="F34" s="251">
        <v>62330097</v>
      </c>
      <c r="G34" s="248">
        <f t="shared" si="2"/>
        <v>0.2921938255654517</v>
      </c>
    </row>
    <row r="35" spans="2:7" ht="16.05" customHeight="1">
      <c r="B35" s="249">
        <v>40421</v>
      </c>
      <c r="C35" s="250">
        <f t="shared" si="0"/>
        <v>3</v>
      </c>
      <c r="D35" s="251">
        <v>102569544</v>
      </c>
      <c r="E35" s="252">
        <f t="shared" si="1"/>
        <v>0.54553131385469222</v>
      </c>
      <c r="F35" s="251">
        <v>64402524</v>
      </c>
      <c r="G35" s="248">
        <f t="shared" si="2"/>
        <v>0.30190904184908968</v>
      </c>
    </row>
    <row r="36" spans="2:7" ht="16.05" customHeight="1">
      <c r="B36" s="249">
        <v>40422</v>
      </c>
      <c r="C36" s="250">
        <f t="shared" si="0"/>
        <v>4</v>
      </c>
      <c r="D36" s="251">
        <v>106049511</v>
      </c>
      <c r="E36" s="252">
        <f t="shared" si="1"/>
        <v>0.56404003384745127</v>
      </c>
      <c r="F36" s="251">
        <v>66276304</v>
      </c>
      <c r="G36" s="248">
        <f t="shared" si="2"/>
        <v>0.31069303181252628</v>
      </c>
    </row>
    <row r="37" spans="2:7" ht="16.05" customHeight="1">
      <c r="B37" s="249">
        <v>40423</v>
      </c>
      <c r="C37" s="250">
        <f t="shared" si="0"/>
        <v>5</v>
      </c>
      <c r="D37" s="251">
        <v>109385138</v>
      </c>
      <c r="E37" s="252">
        <f t="shared" ref="E37:E68" si="3">(D37/D$131)</f>
        <v>0.58178106016847286</v>
      </c>
      <c r="F37" s="251">
        <v>67927125</v>
      </c>
      <c r="G37" s="248">
        <f t="shared" ref="G37:G68" si="4">F37/F$131</f>
        <v>0.31843182457124419</v>
      </c>
    </row>
    <row r="38" spans="2:7" ht="16.05" customHeight="1">
      <c r="B38" s="249">
        <v>40424</v>
      </c>
      <c r="C38" s="250">
        <f t="shared" si="0"/>
        <v>6</v>
      </c>
      <c r="D38" s="251">
        <v>113179468</v>
      </c>
      <c r="E38" s="252">
        <f t="shared" si="3"/>
        <v>0.60196176634474552</v>
      </c>
      <c r="F38" s="251">
        <v>69086685</v>
      </c>
      <c r="G38" s="248">
        <f t="shared" si="4"/>
        <v>0.32386766197051337</v>
      </c>
    </row>
    <row r="39" spans="2:7" ht="16.05" customHeight="1">
      <c r="B39" s="249">
        <v>40425</v>
      </c>
      <c r="C39" s="250">
        <f t="shared" si="0"/>
        <v>7</v>
      </c>
      <c r="D39" s="251">
        <v>113185860</v>
      </c>
      <c r="E39" s="252">
        <f t="shared" si="3"/>
        <v>0.60199576314362147</v>
      </c>
      <c r="F39" s="251">
        <v>69372259</v>
      </c>
      <c r="G39" s="248">
        <f t="shared" si="4"/>
        <v>0.32520638858186501</v>
      </c>
    </row>
    <row r="40" spans="2:7" ht="16.05" customHeight="1">
      <c r="B40" s="249">
        <v>40426</v>
      </c>
      <c r="C40" s="250">
        <f t="shared" si="0"/>
        <v>1</v>
      </c>
      <c r="D40" s="251">
        <v>113406937</v>
      </c>
      <c r="E40" s="252">
        <f t="shared" si="3"/>
        <v>0.60317159391725783</v>
      </c>
      <c r="F40" s="251">
        <v>71087231</v>
      </c>
      <c r="G40" s="248">
        <f t="shared" si="4"/>
        <v>0.33324591127693853</v>
      </c>
    </row>
    <row r="41" spans="2:7" ht="16.05" customHeight="1">
      <c r="B41" s="249">
        <v>40427</v>
      </c>
      <c r="C41" s="250">
        <f t="shared" si="0"/>
        <v>2</v>
      </c>
      <c r="D41" s="251">
        <v>115375090</v>
      </c>
      <c r="E41" s="252">
        <f t="shared" si="3"/>
        <v>0.61363950719916782</v>
      </c>
      <c r="F41" s="251">
        <v>72737302</v>
      </c>
      <c r="G41" s="248">
        <f t="shared" si="4"/>
        <v>0.34098118815200273</v>
      </c>
    </row>
    <row r="42" spans="2:7" ht="16.05" customHeight="1">
      <c r="B42" s="249">
        <v>40428</v>
      </c>
      <c r="C42" s="250">
        <f t="shared" si="0"/>
        <v>3</v>
      </c>
      <c r="D42" s="251">
        <v>115477957</v>
      </c>
      <c r="E42" s="252">
        <f t="shared" si="3"/>
        <v>0.61418662057682205</v>
      </c>
      <c r="F42" s="251">
        <v>73777428</v>
      </c>
      <c r="G42" s="248">
        <f t="shared" si="4"/>
        <v>0.34585713748688174</v>
      </c>
    </row>
    <row r="43" spans="2:7" ht="16.05" customHeight="1">
      <c r="B43" s="249">
        <v>40429</v>
      </c>
      <c r="C43" s="250">
        <f t="shared" si="0"/>
        <v>4</v>
      </c>
      <c r="D43" s="251">
        <v>119662126</v>
      </c>
      <c r="E43" s="252">
        <f t="shared" si="3"/>
        <v>0.63644074322320987</v>
      </c>
      <c r="F43" s="251">
        <v>75602805</v>
      </c>
      <c r="G43" s="248">
        <f t="shared" si="4"/>
        <v>0.35441422169500009</v>
      </c>
    </row>
    <row r="44" spans="2:7" ht="16.05" customHeight="1">
      <c r="B44" s="249">
        <v>40430</v>
      </c>
      <c r="C44" s="250">
        <f t="shared" si="0"/>
        <v>5</v>
      </c>
      <c r="D44" s="251">
        <v>123441219</v>
      </c>
      <c r="E44" s="252">
        <f t="shared" si="3"/>
        <v>0.65654040915785683</v>
      </c>
      <c r="F44" s="251">
        <v>77170154</v>
      </c>
      <c r="G44" s="248">
        <f t="shared" si="4"/>
        <v>0.36176171066659896</v>
      </c>
    </row>
    <row r="45" spans="2:7" ht="16.05" customHeight="1">
      <c r="B45" s="249">
        <v>40431</v>
      </c>
      <c r="C45" s="250">
        <f t="shared" si="0"/>
        <v>6</v>
      </c>
      <c r="D45" s="251">
        <v>127044877</v>
      </c>
      <c r="E45" s="252">
        <f t="shared" si="3"/>
        <v>0.67570699805702339</v>
      </c>
      <c r="F45" s="251">
        <v>78199393</v>
      </c>
      <c r="G45" s="248">
        <f t="shared" si="4"/>
        <v>0.36658662343436121</v>
      </c>
    </row>
    <row r="46" spans="2:7" ht="16.05" customHeight="1">
      <c r="B46" s="249">
        <v>40432</v>
      </c>
      <c r="C46" s="250">
        <f t="shared" si="0"/>
        <v>7</v>
      </c>
      <c r="D46" s="251">
        <v>127169871</v>
      </c>
      <c r="E46" s="252">
        <f t="shared" si="3"/>
        <v>0.67637179716195017</v>
      </c>
      <c r="F46" s="251">
        <v>78483097</v>
      </c>
      <c r="G46" s="248">
        <f t="shared" si="4"/>
        <v>0.367916583775803</v>
      </c>
    </row>
    <row r="47" spans="2:7" ht="16.05" customHeight="1">
      <c r="B47" s="249">
        <v>40433</v>
      </c>
      <c r="C47" s="250">
        <f t="shared" si="0"/>
        <v>1</v>
      </c>
      <c r="D47" s="251">
        <v>127238690</v>
      </c>
      <c r="E47" s="252">
        <f t="shared" si="3"/>
        <v>0.67673782120792014</v>
      </c>
      <c r="F47" s="251">
        <v>80066881</v>
      </c>
      <c r="G47" s="248">
        <f t="shared" si="4"/>
        <v>0.37534111747786597</v>
      </c>
    </row>
    <row r="48" spans="2:7" ht="16.05" customHeight="1">
      <c r="B48" s="249">
        <v>40434</v>
      </c>
      <c r="C48" s="250">
        <f t="shared" si="0"/>
        <v>2</v>
      </c>
      <c r="D48" s="251">
        <v>130743564</v>
      </c>
      <c r="E48" s="252">
        <f t="shared" si="3"/>
        <v>0.69537901276976566</v>
      </c>
      <c r="F48" s="251">
        <v>81878302</v>
      </c>
      <c r="G48" s="248">
        <f t="shared" si="4"/>
        <v>0.3838327781229568</v>
      </c>
    </row>
    <row r="49" spans="2:7" ht="16.05" customHeight="1">
      <c r="B49" s="249">
        <v>40435</v>
      </c>
      <c r="C49" s="250">
        <f t="shared" si="0"/>
        <v>3</v>
      </c>
      <c r="D49" s="251">
        <v>133847112</v>
      </c>
      <c r="E49" s="252">
        <f t="shared" si="3"/>
        <v>0.71188569255037482</v>
      </c>
      <c r="F49" s="251">
        <v>83410814</v>
      </c>
      <c r="G49" s="248">
        <f t="shared" si="4"/>
        <v>0.39101695664276503</v>
      </c>
    </row>
    <row r="50" spans="2:7" ht="16.05" customHeight="1">
      <c r="B50" s="249">
        <v>40436</v>
      </c>
      <c r="C50" s="250">
        <f t="shared" si="0"/>
        <v>4</v>
      </c>
      <c r="D50" s="251">
        <v>136511998</v>
      </c>
      <c r="E50" s="252">
        <f t="shared" si="3"/>
        <v>0.72605928350299698</v>
      </c>
      <c r="F50" s="251">
        <v>85043408</v>
      </c>
      <c r="G50" s="248">
        <f t="shared" si="4"/>
        <v>0.39867030405300896</v>
      </c>
    </row>
    <row r="51" spans="2:7" ht="16.05" customHeight="1">
      <c r="B51" s="249">
        <v>40437</v>
      </c>
      <c r="C51" s="250">
        <f t="shared" si="0"/>
        <v>5</v>
      </c>
      <c r="D51" s="251">
        <v>138760171</v>
      </c>
      <c r="E51" s="252">
        <f t="shared" si="3"/>
        <v>0.73801652463553669</v>
      </c>
      <c r="F51" s="251">
        <v>86431625</v>
      </c>
      <c r="G51" s="248">
        <f t="shared" si="4"/>
        <v>0.40517804999707502</v>
      </c>
    </row>
    <row r="52" spans="2:7" ht="16.05" customHeight="1">
      <c r="B52" s="249">
        <v>40438</v>
      </c>
      <c r="C52" s="250">
        <f t="shared" si="0"/>
        <v>6</v>
      </c>
      <c r="D52" s="251">
        <v>141411189</v>
      </c>
      <c r="E52" s="252">
        <f t="shared" si="3"/>
        <v>0.7521163565758292</v>
      </c>
      <c r="F52" s="251">
        <v>87578780</v>
      </c>
      <c r="G52" s="248">
        <f t="shared" si="4"/>
        <v>0.41055573468071244</v>
      </c>
    </row>
    <row r="53" spans="2:7" ht="16.05" customHeight="1">
      <c r="B53" s="249">
        <v>40439</v>
      </c>
      <c r="C53" s="250">
        <f t="shared" si="0"/>
        <v>7</v>
      </c>
      <c r="D53" s="251">
        <v>141532000</v>
      </c>
      <c r="E53" s="252">
        <f t="shared" si="3"/>
        <v>0.75275890777560939</v>
      </c>
      <c r="F53" s="251">
        <v>87921090</v>
      </c>
      <c r="G53" s="248">
        <f t="shared" si="4"/>
        <v>0.41216043085869708</v>
      </c>
    </row>
    <row r="54" spans="2:7" ht="16.05" customHeight="1">
      <c r="B54" s="249">
        <v>40440</v>
      </c>
      <c r="C54" s="250">
        <f t="shared" si="0"/>
        <v>1</v>
      </c>
      <c r="D54" s="251">
        <v>141602043</v>
      </c>
      <c r="E54" s="252">
        <f t="shared" si="3"/>
        <v>0.75313144184689584</v>
      </c>
      <c r="F54" s="251">
        <v>89500443</v>
      </c>
      <c r="G54" s="248">
        <f t="shared" si="4"/>
        <v>0.41956419272013412</v>
      </c>
    </row>
    <row r="55" spans="2:7" ht="16.05" customHeight="1">
      <c r="B55" s="249">
        <v>40441</v>
      </c>
      <c r="C55" s="250">
        <f t="shared" si="0"/>
        <v>2</v>
      </c>
      <c r="D55" s="251">
        <v>143363926</v>
      </c>
      <c r="E55" s="252">
        <f t="shared" si="3"/>
        <v>0.76250227757809741</v>
      </c>
      <c r="F55" s="251">
        <v>91319930</v>
      </c>
      <c r="G55" s="248">
        <f t="shared" si="4"/>
        <v>0.42809366552195904</v>
      </c>
    </row>
    <row r="56" spans="2:7" ht="16.05" customHeight="1">
      <c r="B56" s="249">
        <v>40442</v>
      </c>
      <c r="C56" s="250">
        <f t="shared" si="0"/>
        <v>3</v>
      </c>
      <c r="D56" s="251">
        <v>146100587</v>
      </c>
      <c r="E56" s="252">
        <f t="shared" si="3"/>
        <v>0.77705761450057509</v>
      </c>
      <c r="F56" s="251">
        <v>92922762</v>
      </c>
      <c r="G56" s="248">
        <f t="shared" si="4"/>
        <v>0.43560749329313553</v>
      </c>
    </row>
    <row r="57" spans="2:7" ht="16.05" customHeight="1">
      <c r="B57" s="249">
        <v>40443</v>
      </c>
      <c r="C57" s="250">
        <f t="shared" si="0"/>
        <v>4</v>
      </c>
      <c r="D57" s="251">
        <v>148970696</v>
      </c>
      <c r="E57" s="252">
        <f t="shared" si="3"/>
        <v>0.79232271437930879</v>
      </c>
      <c r="F57" s="251">
        <v>94467306</v>
      </c>
      <c r="G57" s="248">
        <f t="shared" si="4"/>
        <v>0.44284807596243836</v>
      </c>
    </row>
    <row r="58" spans="2:7" ht="16.05" customHeight="1">
      <c r="B58" s="249">
        <v>40444</v>
      </c>
      <c r="C58" s="250">
        <f t="shared" si="0"/>
        <v>5</v>
      </c>
      <c r="D58" s="251">
        <v>151096818</v>
      </c>
      <c r="E58" s="252">
        <f t="shared" si="3"/>
        <v>0.80363080918838159</v>
      </c>
      <c r="F58" s="251">
        <v>96003529</v>
      </c>
      <c r="G58" s="248">
        <f t="shared" si="4"/>
        <v>0.4500496510745649</v>
      </c>
    </row>
    <row r="59" spans="2:7" ht="16.05" customHeight="1">
      <c r="B59" s="249">
        <v>40445</v>
      </c>
      <c r="C59" s="250">
        <f t="shared" si="0"/>
        <v>6</v>
      </c>
      <c r="D59" s="251">
        <v>153437157</v>
      </c>
      <c r="E59" s="252">
        <f t="shared" si="3"/>
        <v>0.816078248844888</v>
      </c>
      <c r="F59" s="251">
        <v>97195694</v>
      </c>
      <c r="G59" s="248">
        <f t="shared" si="4"/>
        <v>0.45563833565587136</v>
      </c>
    </row>
    <row r="60" spans="2:7" ht="16.05" customHeight="1">
      <c r="B60" s="249">
        <v>40446</v>
      </c>
      <c r="C60" s="250">
        <f t="shared" si="0"/>
        <v>7</v>
      </c>
      <c r="D60" s="251">
        <v>153560629</v>
      </c>
      <c r="E60" s="252">
        <f t="shared" si="3"/>
        <v>0.8167349529673541</v>
      </c>
      <c r="F60" s="251">
        <v>97523845</v>
      </c>
      <c r="G60" s="248">
        <f t="shared" si="4"/>
        <v>0.45717665663831952</v>
      </c>
    </row>
    <row r="61" spans="2:7" ht="16.05" customHeight="1">
      <c r="B61" s="249">
        <v>40447</v>
      </c>
      <c r="C61" s="250">
        <f t="shared" si="0"/>
        <v>1</v>
      </c>
      <c r="D61" s="251">
        <v>153638888</v>
      </c>
      <c r="E61" s="252">
        <f t="shared" si="3"/>
        <v>0.81715118505171391</v>
      </c>
      <c r="F61" s="251">
        <v>98790944</v>
      </c>
      <c r="G61" s="248">
        <f t="shared" si="4"/>
        <v>0.46311662018723165</v>
      </c>
    </row>
    <row r="62" spans="2:7" ht="16.05" customHeight="1">
      <c r="B62" s="249">
        <v>40448</v>
      </c>
      <c r="C62" s="250">
        <f t="shared" si="0"/>
        <v>2</v>
      </c>
      <c r="D62" s="251">
        <v>156203286</v>
      </c>
      <c r="E62" s="252">
        <f t="shared" si="3"/>
        <v>0.83079031569059381</v>
      </c>
      <c r="F62" s="251">
        <v>100352782</v>
      </c>
      <c r="G62" s="248">
        <f t="shared" si="4"/>
        <v>0.47043827444574332</v>
      </c>
    </row>
    <row r="63" spans="2:7" ht="16.05" customHeight="1">
      <c r="B63" s="249">
        <v>40449</v>
      </c>
      <c r="C63" s="250">
        <f t="shared" si="0"/>
        <v>3</v>
      </c>
      <c r="D63" s="251">
        <v>158304296</v>
      </c>
      <c r="E63" s="252">
        <f t="shared" si="3"/>
        <v>0.84196484860771248</v>
      </c>
      <c r="F63" s="251">
        <v>101578843</v>
      </c>
      <c r="G63" s="248">
        <f t="shared" si="4"/>
        <v>0.4761858582168163</v>
      </c>
    </row>
    <row r="64" spans="2:7" ht="16.05" customHeight="1">
      <c r="B64" s="249">
        <v>40450</v>
      </c>
      <c r="C64" s="250">
        <f t="shared" si="0"/>
        <v>4</v>
      </c>
      <c r="D64" s="251">
        <v>160076099</v>
      </c>
      <c r="E64" s="252">
        <f t="shared" si="3"/>
        <v>0.85138844532840852</v>
      </c>
      <c r="F64" s="251">
        <v>103016360</v>
      </c>
      <c r="G64" s="248">
        <f t="shared" si="4"/>
        <v>0.48292471491305039</v>
      </c>
    </row>
    <row r="65" spans="2:7" ht="16.05" customHeight="1">
      <c r="B65" s="249">
        <v>40451</v>
      </c>
      <c r="C65" s="250">
        <f t="shared" si="0"/>
        <v>5</v>
      </c>
      <c r="D65" s="251">
        <v>161809074</v>
      </c>
      <c r="E65" s="252">
        <f t="shared" si="3"/>
        <v>0.86060552957933711</v>
      </c>
      <c r="F65" s="251">
        <v>104123678</v>
      </c>
      <c r="G65" s="248">
        <f t="shared" si="4"/>
        <v>0.48811564992053941</v>
      </c>
    </row>
    <row r="66" spans="2:7" ht="16.05" customHeight="1">
      <c r="B66" s="249">
        <v>40452</v>
      </c>
      <c r="C66" s="250">
        <f t="shared" si="0"/>
        <v>6</v>
      </c>
      <c r="D66" s="251">
        <v>163469678</v>
      </c>
      <c r="E66" s="252">
        <f t="shared" si="3"/>
        <v>0.86943769794612213</v>
      </c>
      <c r="F66" s="251">
        <v>105070322</v>
      </c>
      <c r="G66" s="248">
        <f t="shared" si="4"/>
        <v>0.49255337014113493</v>
      </c>
    </row>
    <row r="67" spans="2:7" ht="16.05" customHeight="1">
      <c r="B67" s="249">
        <v>40453</v>
      </c>
      <c r="C67" s="250">
        <f t="shared" si="0"/>
        <v>7</v>
      </c>
      <c r="D67" s="251">
        <v>163540964</v>
      </c>
      <c r="E67" s="252">
        <f t="shared" si="3"/>
        <v>0.86981684309703988</v>
      </c>
      <c r="F67" s="251">
        <v>105132842</v>
      </c>
      <c r="G67" s="248">
        <f t="shared" si="4"/>
        <v>0.492846454202505</v>
      </c>
    </row>
    <row r="68" spans="2:7" ht="16.05" customHeight="1">
      <c r="B68" s="249">
        <v>40454</v>
      </c>
      <c r="C68" s="250">
        <f t="shared" si="0"/>
        <v>1</v>
      </c>
      <c r="D68" s="251">
        <v>163592386</v>
      </c>
      <c r="E68" s="252">
        <f t="shared" si="3"/>
        <v>0.87009033862141338</v>
      </c>
      <c r="F68" s="251">
        <v>106379788</v>
      </c>
      <c r="G68" s="248">
        <f t="shared" si="4"/>
        <v>0.49869194361372055</v>
      </c>
    </row>
    <row r="69" spans="2:7" ht="16.05" customHeight="1">
      <c r="B69" s="249">
        <v>40455</v>
      </c>
      <c r="C69" s="250">
        <f t="shared" ref="C69:C125" si="5">WEEKDAY(B69)</f>
        <v>2</v>
      </c>
      <c r="D69" s="251">
        <v>165289955</v>
      </c>
      <c r="E69" s="252">
        <f t="shared" ref="E69:E100" si="6">(D69/D$131)</f>
        <v>0.87911911081649108</v>
      </c>
      <c r="F69" s="251">
        <v>107962070</v>
      </c>
      <c r="G69" s="248">
        <f t="shared" ref="G69:G100" si="7">F69/F$131</f>
        <v>0.50610943617278648</v>
      </c>
    </row>
    <row r="70" spans="2:7" ht="16.05" customHeight="1">
      <c r="B70" s="249">
        <v>40456</v>
      </c>
      <c r="C70" s="250">
        <f t="shared" si="5"/>
        <v>3</v>
      </c>
      <c r="D70" s="251">
        <v>166966932</v>
      </c>
      <c r="E70" s="252">
        <f t="shared" si="6"/>
        <v>0.88803836140918269</v>
      </c>
      <c r="F70" s="251">
        <v>109550520</v>
      </c>
      <c r="G70" s="248">
        <f t="shared" si="7"/>
        <v>0.51355584335902016</v>
      </c>
    </row>
    <row r="71" spans="2:7" ht="16.05" customHeight="1">
      <c r="B71" s="249">
        <v>40457</v>
      </c>
      <c r="C71" s="250">
        <f t="shared" si="5"/>
        <v>4</v>
      </c>
      <c r="D71" s="251">
        <v>168400836</v>
      </c>
      <c r="E71" s="252">
        <f t="shared" si="6"/>
        <v>0.89566479224387074</v>
      </c>
      <c r="F71" s="251">
        <v>110926037</v>
      </c>
      <c r="G71" s="248">
        <f t="shared" si="7"/>
        <v>0.52000405367321734</v>
      </c>
    </row>
    <row r="72" spans="2:7" ht="16.05" customHeight="1">
      <c r="B72" s="249">
        <v>40458</v>
      </c>
      <c r="C72" s="250">
        <f t="shared" si="5"/>
        <v>5</v>
      </c>
      <c r="D72" s="251">
        <v>169760933</v>
      </c>
      <c r="E72" s="252">
        <f t="shared" si="6"/>
        <v>0.90289866961569398</v>
      </c>
      <c r="F72" s="251">
        <v>112213357</v>
      </c>
      <c r="G72" s="248">
        <f t="shared" si="7"/>
        <v>0.52603881013327736</v>
      </c>
    </row>
    <row r="73" spans="2:7" ht="16.05" customHeight="1">
      <c r="B73" s="249">
        <v>40459</v>
      </c>
      <c r="C73" s="250">
        <f t="shared" si="5"/>
        <v>6</v>
      </c>
      <c r="D73" s="251">
        <v>171347335</v>
      </c>
      <c r="E73" s="252">
        <f t="shared" si="6"/>
        <v>0.91133618365360092</v>
      </c>
      <c r="F73" s="251">
        <v>113317686</v>
      </c>
      <c r="G73" s="248">
        <f t="shared" si="7"/>
        <v>0.53121573317244519</v>
      </c>
    </row>
    <row r="74" spans="2:7" ht="16.05" customHeight="1">
      <c r="B74" s="249">
        <v>40460</v>
      </c>
      <c r="C74" s="250">
        <f t="shared" si="5"/>
        <v>7</v>
      </c>
      <c r="D74" s="251">
        <v>171481028</v>
      </c>
      <c r="E74" s="252">
        <f t="shared" si="6"/>
        <v>0.91204724967864992</v>
      </c>
      <c r="F74" s="251">
        <v>113620333</v>
      </c>
      <c r="G74" s="248">
        <f t="shared" si="7"/>
        <v>0.53263449535928908</v>
      </c>
    </row>
    <row r="75" spans="2:7" ht="16.05" customHeight="1">
      <c r="B75" s="249">
        <v>40461</v>
      </c>
      <c r="C75" s="250">
        <f t="shared" si="5"/>
        <v>1</v>
      </c>
      <c r="D75" s="251">
        <v>171551969</v>
      </c>
      <c r="E75" s="252">
        <f t="shared" si="6"/>
        <v>0.91242455989596127</v>
      </c>
      <c r="F75" s="251">
        <v>114778619</v>
      </c>
      <c r="G75" s="248">
        <f t="shared" si="7"/>
        <v>0.53806436044419181</v>
      </c>
    </row>
    <row r="76" spans="2:7" ht="16.05" customHeight="1">
      <c r="B76" s="249">
        <v>40462</v>
      </c>
      <c r="C76" s="250">
        <f t="shared" si="5"/>
        <v>2</v>
      </c>
      <c r="D76" s="251">
        <v>172695213</v>
      </c>
      <c r="E76" s="252">
        <f t="shared" si="6"/>
        <v>0.91850507246386837</v>
      </c>
      <c r="F76" s="251">
        <v>116169873</v>
      </c>
      <c r="G76" s="248">
        <f t="shared" si="7"/>
        <v>0.54458634337313283</v>
      </c>
    </row>
    <row r="77" spans="2:7" ht="16.05" customHeight="1">
      <c r="B77" s="249">
        <v>40463</v>
      </c>
      <c r="C77" s="250">
        <f t="shared" si="5"/>
        <v>3</v>
      </c>
      <c r="D77" s="251">
        <v>172822014</v>
      </c>
      <c r="E77" s="252">
        <f t="shared" si="6"/>
        <v>0.91917948236597424</v>
      </c>
      <c r="F77" s="251">
        <v>117072414</v>
      </c>
      <c r="G77" s="248">
        <f t="shared" si="7"/>
        <v>0.54881731557135793</v>
      </c>
    </row>
    <row r="78" spans="2:7" ht="16.05" customHeight="1">
      <c r="B78" s="249">
        <v>40464</v>
      </c>
      <c r="C78" s="250">
        <f t="shared" si="5"/>
        <v>4</v>
      </c>
      <c r="D78" s="251">
        <v>174813797</v>
      </c>
      <c r="E78" s="252">
        <f t="shared" si="6"/>
        <v>0.92977307530330311</v>
      </c>
      <c r="F78" s="251">
        <v>118480075</v>
      </c>
      <c r="G78" s="248">
        <f t="shared" si="7"/>
        <v>0.55541621197110658</v>
      </c>
    </row>
    <row r="79" spans="2:7" ht="16.05" customHeight="1">
      <c r="B79" s="249">
        <v>40465</v>
      </c>
      <c r="C79" s="250">
        <f t="shared" si="5"/>
        <v>5</v>
      </c>
      <c r="D79" s="251">
        <v>176360661</v>
      </c>
      <c r="E79" s="252">
        <f t="shared" si="6"/>
        <v>0.93800030063126716</v>
      </c>
      <c r="F79" s="251">
        <v>119722857</v>
      </c>
      <c r="G79" s="248">
        <f t="shared" si="7"/>
        <v>0.561242181196277</v>
      </c>
    </row>
    <row r="80" spans="2:7" ht="16.05" customHeight="1">
      <c r="B80" s="249">
        <v>40466</v>
      </c>
      <c r="C80" s="250">
        <f t="shared" si="5"/>
        <v>6</v>
      </c>
      <c r="D80" s="251">
        <v>177848151</v>
      </c>
      <c r="E80" s="252">
        <f t="shared" si="6"/>
        <v>0.94591173654489191</v>
      </c>
      <c r="F80" s="251">
        <v>120675465</v>
      </c>
      <c r="G80" s="248">
        <f t="shared" si="7"/>
        <v>0.56570785972368653</v>
      </c>
    </row>
    <row r="81" spans="2:7" ht="16.05" customHeight="1">
      <c r="B81" s="249">
        <v>40467</v>
      </c>
      <c r="C81" s="250">
        <f t="shared" si="5"/>
        <v>7</v>
      </c>
      <c r="D81" s="251">
        <v>177994945</v>
      </c>
      <c r="E81" s="252">
        <f t="shared" si="6"/>
        <v>0.94669248217915136</v>
      </c>
      <c r="F81" s="251">
        <v>121016374</v>
      </c>
      <c r="G81" s="248">
        <f t="shared" si="7"/>
        <v>0.56730598823100609</v>
      </c>
    </row>
    <row r="82" spans="2:7" ht="16.05" customHeight="1">
      <c r="B82" s="249">
        <v>40468</v>
      </c>
      <c r="C82" s="250">
        <f t="shared" si="5"/>
        <v>1</v>
      </c>
      <c r="D82" s="251">
        <v>178072797</v>
      </c>
      <c r="E82" s="252">
        <f t="shared" si="6"/>
        <v>0.94710654957372042</v>
      </c>
      <c r="F82" s="251">
        <v>122385737</v>
      </c>
      <c r="G82" s="248">
        <f t="shared" si="7"/>
        <v>0.57372534954786369</v>
      </c>
    </row>
    <row r="83" spans="2:7" ht="16.05" customHeight="1">
      <c r="B83" s="249">
        <v>40469</v>
      </c>
      <c r="C83" s="250">
        <f t="shared" si="5"/>
        <v>2</v>
      </c>
      <c r="D83" s="251">
        <v>178085418</v>
      </c>
      <c r="E83" s="252">
        <f t="shared" si="6"/>
        <v>0.94717367623182624</v>
      </c>
      <c r="F83" s="251">
        <v>123676442</v>
      </c>
      <c r="G83" s="248">
        <f t="shared" si="7"/>
        <v>0.57977597436281392</v>
      </c>
    </row>
    <row r="84" spans="2:7" ht="16.05" customHeight="1">
      <c r="B84" s="249">
        <v>40470</v>
      </c>
      <c r="C84" s="250">
        <f t="shared" si="5"/>
        <v>3</v>
      </c>
      <c r="D84" s="251">
        <v>179814477</v>
      </c>
      <c r="E84" s="252">
        <f t="shared" si="6"/>
        <v>0.95636993265666015</v>
      </c>
      <c r="F84" s="251">
        <v>125093868</v>
      </c>
      <c r="G84" s="248">
        <f t="shared" si="7"/>
        <v>0.58642064756773349</v>
      </c>
    </row>
    <row r="85" spans="2:7" ht="16.05" customHeight="1">
      <c r="B85" s="249">
        <v>40471</v>
      </c>
      <c r="C85" s="250">
        <f t="shared" si="5"/>
        <v>4</v>
      </c>
      <c r="D85" s="251">
        <v>180374898</v>
      </c>
      <c r="E85" s="252">
        <f t="shared" si="6"/>
        <v>0.95935061476285888</v>
      </c>
      <c r="F85" s="251">
        <v>126429072</v>
      </c>
      <c r="G85" s="248">
        <f t="shared" si="7"/>
        <v>0.59267987679162337</v>
      </c>
    </row>
    <row r="86" spans="2:7" ht="16.05" customHeight="1">
      <c r="B86" s="249">
        <v>40472</v>
      </c>
      <c r="C86" s="250">
        <f t="shared" si="5"/>
        <v>5</v>
      </c>
      <c r="D86" s="251">
        <v>181984197</v>
      </c>
      <c r="E86" s="252">
        <f t="shared" si="6"/>
        <v>0.96790990988710202</v>
      </c>
      <c r="F86" s="251">
        <v>127564538</v>
      </c>
      <c r="G86" s="248">
        <f t="shared" si="7"/>
        <v>0.59800276525655716</v>
      </c>
    </row>
    <row r="87" spans="2:7" ht="16.05" customHeight="1">
      <c r="B87" s="249">
        <v>40473</v>
      </c>
      <c r="C87" s="250">
        <f t="shared" si="5"/>
        <v>6</v>
      </c>
      <c r="D87" s="251">
        <v>183134928</v>
      </c>
      <c r="E87" s="252">
        <f t="shared" si="6"/>
        <v>0.97403024317359221</v>
      </c>
      <c r="F87" s="251">
        <v>128643608</v>
      </c>
      <c r="G87" s="248">
        <f t="shared" si="7"/>
        <v>0.60306127802211429</v>
      </c>
    </row>
    <row r="88" spans="2:7" ht="16.05" customHeight="1">
      <c r="B88" s="249">
        <v>40474</v>
      </c>
      <c r="C88" s="250">
        <f t="shared" si="5"/>
        <v>7</v>
      </c>
      <c r="D88" s="251">
        <v>183355088</v>
      </c>
      <c r="E88" s="252">
        <f t="shared" si="6"/>
        <v>0.97520119674688932</v>
      </c>
      <c r="F88" s="251">
        <v>129012963</v>
      </c>
      <c r="G88" s="248">
        <f t="shared" si="7"/>
        <v>0.60479275696465029</v>
      </c>
    </row>
    <row r="89" spans="2:7" ht="16.05" customHeight="1">
      <c r="B89" s="249">
        <v>40475</v>
      </c>
      <c r="C89" s="250">
        <f t="shared" si="5"/>
        <v>1</v>
      </c>
      <c r="D89" s="251">
        <v>183444831</v>
      </c>
      <c r="E89" s="252">
        <f t="shared" si="6"/>
        <v>0.97567850818642599</v>
      </c>
      <c r="F89" s="251">
        <v>130262502</v>
      </c>
      <c r="G89" s="248">
        <f t="shared" si="7"/>
        <v>0.61065040195761777</v>
      </c>
    </row>
    <row r="90" spans="2:7" ht="16.05" customHeight="1">
      <c r="B90" s="249">
        <v>40476</v>
      </c>
      <c r="C90" s="250">
        <f t="shared" si="5"/>
        <v>2</v>
      </c>
      <c r="D90" s="251">
        <v>184303306</v>
      </c>
      <c r="E90" s="252">
        <f t="shared" si="6"/>
        <v>0.98024443464371247</v>
      </c>
      <c r="F90" s="251">
        <v>131638205</v>
      </c>
      <c r="G90" s="248">
        <f t="shared" si="7"/>
        <v>0.61709948421096106</v>
      </c>
    </row>
    <row r="91" spans="2:7" ht="16.05" customHeight="1">
      <c r="B91" s="249">
        <v>40477</v>
      </c>
      <c r="C91" s="250">
        <f t="shared" si="5"/>
        <v>3</v>
      </c>
      <c r="D91" s="251">
        <v>184961521</v>
      </c>
      <c r="E91" s="252">
        <f t="shared" si="6"/>
        <v>0.98374524862557888</v>
      </c>
      <c r="F91" s="251">
        <v>132997435</v>
      </c>
      <c r="G91" s="248">
        <f t="shared" si="7"/>
        <v>0.62347134359573519</v>
      </c>
    </row>
    <row r="92" spans="2:7" ht="16.05" customHeight="1">
      <c r="B92" s="249">
        <v>40478</v>
      </c>
      <c r="C92" s="250">
        <f t="shared" si="5"/>
        <v>4</v>
      </c>
      <c r="D92" s="251">
        <v>185340652</v>
      </c>
      <c r="E92" s="252">
        <f t="shared" si="6"/>
        <v>0.98576171301146953</v>
      </c>
      <c r="F92" s="251">
        <v>133286402</v>
      </c>
      <c r="G92" s="248">
        <f t="shared" si="7"/>
        <v>0.624825976064736</v>
      </c>
    </row>
    <row r="93" spans="2:7" ht="16.05" customHeight="1">
      <c r="B93" s="249">
        <v>40479</v>
      </c>
      <c r="C93" s="250">
        <f t="shared" si="5"/>
        <v>5</v>
      </c>
      <c r="D93" s="251">
        <v>185366101</v>
      </c>
      <c r="E93" s="252">
        <f t="shared" si="6"/>
        <v>0.9858970672878451</v>
      </c>
      <c r="F93" s="251">
        <v>133371316</v>
      </c>
      <c r="G93" s="248">
        <f t="shared" si="7"/>
        <v>0.62522403972415985</v>
      </c>
    </row>
    <row r="94" spans="2:7" ht="16.05" customHeight="1">
      <c r="B94" s="249">
        <v>40480</v>
      </c>
      <c r="C94" s="250">
        <f t="shared" si="5"/>
        <v>6</v>
      </c>
      <c r="D94" s="251">
        <v>185604240</v>
      </c>
      <c r="E94" s="252">
        <f t="shared" si="6"/>
        <v>0.98716364483595276</v>
      </c>
      <c r="F94" s="251">
        <v>134775142</v>
      </c>
      <c r="G94" s="248">
        <f t="shared" si="7"/>
        <v>0.63180495823882621</v>
      </c>
    </row>
    <row r="95" spans="2:7" ht="16.05" customHeight="1">
      <c r="B95" s="249">
        <v>40481</v>
      </c>
      <c r="C95" s="250">
        <f t="shared" si="5"/>
        <v>7</v>
      </c>
      <c r="D95" s="251">
        <v>185623618</v>
      </c>
      <c r="E95" s="252">
        <f t="shared" si="6"/>
        <v>0.98726670959950358</v>
      </c>
      <c r="F95" s="251">
        <v>135579573</v>
      </c>
      <c r="G95" s="248">
        <f t="shared" si="7"/>
        <v>0.63557600597670216</v>
      </c>
    </row>
    <row r="96" spans="2:7" ht="16.05" customHeight="1">
      <c r="B96" s="249">
        <v>40482</v>
      </c>
      <c r="C96" s="250">
        <f t="shared" si="5"/>
        <v>1</v>
      </c>
      <c r="D96" s="251">
        <v>185637523</v>
      </c>
      <c r="E96" s="252">
        <f t="shared" si="6"/>
        <v>0.98734066540181409</v>
      </c>
      <c r="F96" s="251">
        <v>135692226</v>
      </c>
      <c r="G96" s="248">
        <f t="shared" si="7"/>
        <v>0.6361041057650183</v>
      </c>
    </row>
    <row r="97" spans="2:7" ht="16.05" customHeight="1">
      <c r="B97" s="249">
        <v>40483</v>
      </c>
      <c r="C97" s="250">
        <f t="shared" si="5"/>
        <v>2</v>
      </c>
      <c r="D97" s="251">
        <v>185696332</v>
      </c>
      <c r="E97" s="252">
        <f t="shared" si="6"/>
        <v>0.98765344977995739</v>
      </c>
      <c r="F97" s="251">
        <v>136461298</v>
      </c>
      <c r="G97" s="248">
        <f t="shared" si="7"/>
        <v>0.63970939599608079</v>
      </c>
    </row>
    <row r="98" spans="2:7" ht="16.05" customHeight="1">
      <c r="B98" s="249">
        <v>40484</v>
      </c>
      <c r="C98" s="250">
        <f t="shared" si="5"/>
        <v>3</v>
      </c>
      <c r="D98" s="251">
        <v>185709579</v>
      </c>
      <c r="E98" s="252">
        <f t="shared" si="6"/>
        <v>0.98772390591179549</v>
      </c>
      <c r="F98" s="251">
        <v>137427924</v>
      </c>
      <c r="G98" s="248">
        <f t="shared" si="7"/>
        <v>0.64424078873289992</v>
      </c>
    </row>
    <row r="99" spans="2:7" ht="16.05" customHeight="1">
      <c r="B99" s="249">
        <v>40485</v>
      </c>
      <c r="C99" s="250">
        <f t="shared" si="5"/>
        <v>4</v>
      </c>
      <c r="D99" s="251">
        <v>185905279</v>
      </c>
      <c r="E99" s="252">
        <f t="shared" si="6"/>
        <v>0.98876476535172209</v>
      </c>
      <c r="F99" s="251">
        <v>138783425</v>
      </c>
      <c r="G99" s="248">
        <f t="shared" si="7"/>
        <v>0.65059516714414789</v>
      </c>
    </row>
    <row r="100" spans="2:7" ht="16.05" customHeight="1">
      <c r="B100" s="249">
        <v>40486</v>
      </c>
      <c r="C100" s="250">
        <f t="shared" si="5"/>
        <v>5</v>
      </c>
      <c r="D100" s="251">
        <v>186068667</v>
      </c>
      <c r="E100" s="252">
        <f t="shared" si="6"/>
        <v>0.9896337686331258</v>
      </c>
      <c r="F100" s="251">
        <v>139421768</v>
      </c>
      <c r="G100" s="248">
        <f t="shared" si="7"/>
        <v>0.65358762010299576</v>
      </c>
    </row>
    <row r="101" spans="2:7" ht="16.05" customHeight="1">
      <c r="B101" s="249">
        <v>40487</v>
      </c>
      <c r="C101" s="250">
        <f t="shared" si="5"/>
        <v>6</v>
      </c>
      <c r="D101" s="251">
        <v>186204828</v>
      </c>
      <c r="E101" s="252">
        <f t="shared" ref="E101:E125" si="8">(D101/D$131)</f>
        <v>0.99035796108177088</v>
      </c>
      <c r="F101" s="251">
        <v>140531766</v>
      </c>
      <c r="G101" s="248">
        <f t="shared" ref="G101:G112" si="9">F101/F$131</f>
        <v>0.65879111853474059</v>
      </c>
    </row>
    <row r="102" spans="2:7" ht="16.05" customHeight="1">
      <c r="B102" s="249">
        <v>40488</v>
      </c>
      <c r="C102" s="250">
        <f t="shared" si="5"/>
        <v>7</v>
      </c>
      <c r="D102" s="251">
        <v>186220173</v>
      </c>
      <c r="E102" s="252">
        <f t="shared" si="8"/>
        <v>0.99043957573739516</v>
      </c>
      <c r="F102" s="251">
        <v>141491050</v>
      </c>
      <c r="G102" s="248">
        <f t="shared" si="9"/>
        <v>0.66328809311451264</v>
      </c>
    </row>
    <row r="103" spans="2:7" ht="16.05" customHeight="1">
      <c r="B103" s="249">
        <v>40489</v>
      </c>
      <c r="C103" s="250">
        <f t="shared" si="5"/>
        <v>1</v>
      </c>
      <c r="D103" s="251">
        <v>186224484</v>
      </c>
      <c r="E103" s="252">
        <f t="shared" si="8"/>
        <v>0.99046250442950312</v>
      </c>
      <c r="F103" s="251">
        <v>141890645</v>
      </c>
      <c r="G103" s="248">
        <f t="shared" si="9"/>
        <v>0.66516133248596476</v>
      </c>
    </row>
    <row r="104" spans="2:7" ht="16.05" customHeight="1">
      <c r="B104" s="249">
        <v>40490</v>
      </c>
      <c r="C104" s="250">
        <f t="shared" si="5"/>
        <v>2</v>
      </c>
      <c r="D104" s="251">
        <v>186352636</v>
      </c>
      <c r="E104" s="252">
        <f t="shared" si="8"/>
        <v>0.99114409982523877</v>
      </c>
      <c r="F104" s="251">
        <v>143033087</v>
      </c>
      <c r="G104" s="248">
        <f t="shared" si="9"/>
        <v>0.67051692335672253</v>
      </c>
    </row>
    <row r="105" spans="2:7" ht="16.05" customHeight="1">
      <c r="B105" s="249">
        <v>40491</v>
      </c>
      <c r="C105" s="250">
        <f t="shared" si="5"/>
        <v>3</v>
      </c>
      <c r="D105" s="251">
        <v>186493032</v>
      </c>
      <c r="E105" s="252">
        <f t="shared" si="8"/>
        <v>0.99189081674873358</v>
      </c>
      <c r="F105" s="251">
        <v>144259664</v>
      </c>
      <c r="G105" s="248">
        <f t="shared" si="9"/>
        <v>0.67626692605574923</v>
      </c>
    </row>
    <row r="106" spans="2:7" ht="16.05" customHeight="1">
      <c r="B106" s="249">
        <v>40492</v>
      </c>
      <c r="C106" s="250">
        <f t="shared" si="5"/>
        <v>4</v>
      </c>
      <c r="D106" s="251">
        <v>186627923</v>
      </c>
      <c r="E106" s="252">
        <f t="shared" si="8"/>
        <v>0.99260825451424783</v>
      </c>
      <c r="F106" s="251">
        <v>145569137</v>
      </c>
      <c r="G106" s="248">
        <f t="shared" si="9"/>
        <v>0.68240553234324897</v>
      </c>
    </row>
    <row r="107" spans="2:7" ht="16.05" customHeight="1">
      <c r="B107" s="249">
        <v>40493</v>
      </c>
      <c r="C107" s="250">
        <f t="shared" si="5"/>
        <v>5</v>
      </c>
      <c r="D107" s="251">
        <v>186735781</v>
      </c>
      <c r="E107" s="252">
        <f t="shared" si="8"/>
        <v>0.99318191326474148</v>
      </c>
      <c r="F107" s="251">
        <v>146825330</v>
      </c>
      <c r="G107" s="248">
        <f t="shared" si="9"/>
        <v>0.68829437025599183</v>
      </c>
    </row>
    <row r="108" spans="2:7" ht="16.05" customHeight="1">
      <c r="B108" s="249">
        <v>40494</v>
      </c>
      <c r="C108" s="250">
        <f t="shared" si="5"/>
        <v>6</v>
      </c>
      <c r="D108" s="251">
        <v>186874413</v>
      </c>
      <c r="E108" s="252">
        <f t="shared" si="8"/>
        <v>0.99391924809292687</v>
      </c>
      <c r="F108" s="251">
        <v>148778443</v>
      </c>
      <c r="G108" s="248">
        <f t="shared" si="9"/>
        <v>0.69745026101662411</v>
      </c>
    </row>
    <row r="109" spans="2:7" ht="16.05" customHeight="1">
      <c r="B109" s="249">
        <v>40495</v>
      </c>
      <c r="C109" s="250">
        <f t="shared" si="5"/>
        <v>7</v>
      </c>
      <c r="D109" s="251">
        <v>186891519</v>
      </c>
      <c r="E109" s="252">
        <f t="shared" si="8"/>
        <v>0.99401022888791613</v>
      </c>
      <c r="F109" s="251">
        <v>148778443</v>
      </c>
      <c r="G109" s="248">
        <f t="shared" si="9"/>
        <v>0.69745026101662411</v>
      </c>
    </row>
    <row r="110" spans="2:7" ht="16.05" customHeight="1">
      <c r="B110" s="249">
        <v>40496</v>
      </c>
      <c r="C110" s="250">
        <f t="shared" si="5"/>
        <v>1</v>
      </c>
      <c r="D110" s="251">
        <v>186897580</v>
      </c>
      <c r="E110" s="252">
        <f t="shared" si="8"/>
        <v>0.99404246521425943</v>
      </c>
      <c r="F110" s="251">
        <v>149159354</v>
      </c>
      <c r="G110" s="248">
        <f t="shared" si="9"/>
        <v>0.69923591269449592</v>
      </c>
    </row>
    <row r="111" spans="2:7" ht="16.05" customHeight="1">
      <c r="B111" s="249">
        <v>40497</v>
      </c>
      <c r="C111" s="250">
        <f t="shared" si="5"/>
        <v>2</v>
      </c>
      <c r="D111" s="251">
        <v>186916883</v>
      </c>
      <c r="E111" s="252">
        <f t="shared" si="8"/>
        <v>0.99414513107920022</v>
      </c>
      <c r="F111" s="251">
        <v>150193627</v>
      </c>
      <c r="G111" s="248">
        <f t="shared" si="9"/>
        <v>0.7040844240733416</v>
      </c>
    </row>
    <row r="112" spans="2:7" ht="16.05" customHeight="1">
      <c r="B112" s="249">
        <v>40498</v>
      </c>
      <c r="C112" s="250">
        <f t="shared" si="5"/>
        <v>3</v>
      </c>
      <c r="D112" s="251">
        <v>187070852</v>
      </c>
      <c r="E112" s="252">
        <f t="shared" si="8"/>
        <v>0.99496403801382494</v>
      </c>
      <c r="F112" s="251">
        <v>151984579</v>
      </c>
      <c r="G112" s="248">
        <f t="shared" si="9"/>
        <v>0.71248012922175652</v>
      </c>
    </row>
    <row r="113" spans="2:8" ht="16.05" customHeight="1">
      <c r="B113" s="249">
        <v>40499</v>
      </c>
      <c r="C113" s="250">
        <f t="shared" si="5"/>
        <v>4</v>
      </c>
      <c r="D113" s="251">
        <v>187223229</v>
      </c>
      <c r="E113" s="252">
        <f t="shared" si="8"/>
        <v>0.99577447766061944</v>
      </c>
      <c r="F113" s="251">
        <v>153070484</v>
      </c>
      <c r="G113" s="248">
        <f t="shared" ref="G113:G130" si="10">F113/F$131</f>
        <v>0.71757068340701069</v>
      </c>
    </row>
    <row r="114" spans="2:8" ht="16.05" customHeight="1">
      <c r="B114" s="249">
        <v>40500</v>
      </c>
      <c r="C114" s="250">
        <f t="shared" si="5"/>
        <v>5</v>
      </c>
      <c r="D114" s="251">
        <v>187331118</v>
      </c>
      <c r="E114" s="252">
        <f t="shared" si="8"/>
        <v>0.99634830128920515</v>
      </c>
      <c r="F114" s="251">
        <v>154265803</v>
      </c>
      <c r="G114" s="248">
        <f t="shared" si="10"/>
        <v>0.72317415345104208</v>
      </c>
    </row>
    <row r="115" spans="2:8" ht="16.05" customHeight="1">
      <c r="B115" s="249">
        <v>40501</v>
      </c>
      <c r="C115" s="250">
        <f t="shared" si="5"/>
        <v>6</v>
      </c>
      <c r="D115" s="251">
        <v>187483903</v>
      </c>
      <c r="E115" s="252">
        <f t="shared" si="8"/>
        <v>0.99716091094443859</v>
      </c>
      <c r="F115" s="280">
        <v>155150000</v>
      </c>
      <c r="G115" s="248">
        <f t="shared" si="10"/>
        <v>0.72731913182294317</v>
      </c>
      <c r="H115" s="281" t="s">
        <v>169</v>
      </c>
    </row>
    <row r="116" spans="2:8" ht="16.05" customHeight="1">
      <c r="B116" s="249">
        <v>40502</v>
      </c>
      <c r="C116" s="250">
        <f t="shared" si="5"/>
        <v>7</v>
      </c>
      <c r="D116" s="251">
        <v>187509483</v>
      </c>
      <c r="E116" s="252">
        <f t="shared" si="8"/>
        <v>0.99729696196371975</v>
      </c>
      <c r="F116" s="251">
        <v>156001285</v>
      </c>
      <c r="G116" s="248">
        <f t="shared" si="10"/>
        <v>0.73130982384443133</v>
      </c>
    </row>
    <row r="117" spans="2:8" ht="16.05" customHeight="1">
      <c r="B117" s="249">
        <v>40503</v>
      </c>
      <c r="C117" s="250">
        <f t="shared" si="5"/>
        <v>1</v>
      </c>
      <c r="D117" s="251">
        <v>187535339</v>
      </c>
      <c r="E117" s="252">
        <f t="shared" si="8"/>
        <v>0.99743448092988607</v>
      </c>
      <c r="F117" s="251">
        <v>156744275</v>
      </c>
      <c r="G117" s="248">
        <f t="shared" si="10"/>
        <v>0.7347928457055537</v>
      </c>
    </row>
    <row r="118" spans="2:8" ht="16.05" customHeight="1">
      <c r="B118" s="249">
        <v>40504</v>
      </c>
      <c r="C118" s="250">
        <f t="shared" si="5"/>
        <v>2</v>
      </c>
      <c r="D118" s="251">
        <v>187683724</v>
      </c>
      <c r="E118" s="252">
        <f t="shared" si="8"/>
        <v>0.99822368853332755</v>
      </c>
      <c r="F118" s="251">
        <v>157848980</v>
      </c>
      <c r="G118" s="248">
        <f t="shared" si="10"/>
        <v>0.73997153137439331</v>
      </c>
    </row>
    <row r="119" spans="2:8" ht="16.05" customHeight="1">
      <c r="B119" s="249">
        <v>40505</v>
      </c>
      <c r="C119" s="250">
        <f t="shared" si="5"/>
        <v>3</v>
      </c>
      <c r="D119" s="251">
        <v>187825962</v>
      </c>
      <c r="E119" s="252">
        <f t="shared" si="8"/>
        <v>0.99898020240668617</v>
      </c>
      <c r="F119" s="251">
        <v>158918403</v>
      </c>
      <c r="G119" s="248">
        <f t="shared" si="10"/>
        <v>0.74498482050047443</v>
      </c>
    </row>
    <row r="120" spans="2:8" ht="16.05" customHeight="1">
      <c r="B120" s="249">
        <v>40506</v>
      </c>
      <c r="C120" s="250">
        <f t="shared" si="5"/>
        <v>4</v>
      </c>
      <c r="D120" s="251">
        <v>187975530</v>
      </c>
      <c r="E120" s="252">
        <f t="shared" si="8"/>
        <v>0.99977570197087084</v>
      </c>
      <c r="F120" s="251">
        <v>160015116</v>
      </c>
      <c r="G120" s="248">
        <f t="shared" si="10"/>
        <v>0.75012604091310053</v>
      </c>
    </row>
    <row r="121" spans="2:8" ht="16.05" customHeight="1">
      <c r="B121" s="249">
        <v>40507</v>
      </c>
      <c r="C121" s="250">
        <f t="shared" si="5"/>
        <v>5</v>
      </c>
      <c r="D121" s="251">
        <v>187998711</v>
      </c>
      <c r="E121" s="252">
        <f t="shared" si="8"/>
        <v>0.99989899355327727</v>
      </c>
      <c r="F121" s="251">
        <v>160708744</v>
      </c>
      <c r="G121" s="248">
        <f t="shared" si="10"/>
        <v>0.75337766137567275</v>
      </c>
    </row>
    <row r="122" spans="2:8" ht="16.05" customHeight="1">
      <c r="B122" s="249">
        <v>40508</v>
      </c>
      <c r="C122" s="250">
        <f t="shared" si="5"/>
        <v>6</v>
      </c>
      <c r="D122" s="251">
        <v>187998711</v>
      </c>
      <c r="E122" s="252">
        <f t="shared" si="8"/>
        <v>0.99989899355327727</v>
      </c>
      <c r="F122" s="251">
        <v>160708744</v>
      </c>
      <c r="G122" s="248">
        <f t="shared" si="10"/>
        <v>0.75337766137567275</v>
      </c>
    </row>
    <row r="123" spans="2:8" ht="16.05" customHeight="1">
      <c r="B123" s="249">
        <v>40509</v>
      </c>
      <c r="C123" s="250">
        <f t="shared" si="5"/>
        <v>7</v>
      </c>
      <c r="D123" s="251">
        <v>187998711</v>
      </c>
      <c r="E123" s="252">
        <f t="shared" si="8"/>
        <v>0.99989899355327727</v>
      </c>
      <c r="F123" s="251">
        <v>162120671</v>
      </c>
      <c r="G123" s="248">
        <f t="shared" si="10"/>
        <v>0.75999655612164352</v>
      </c>
    </row>
    <row r="124" spans="2:8" ht="16.05" customHeight="1">
      <c r="B124" s="249">
        <v>40510</v>
      </c>
      <c r="C124" s="250">
        <f t="shared" si="5"/>
        <v>1</v>
      </c>
      <c r="D124" s="251">
        <v>187998711</v>
      </c>
      <c r="E124" s="252">
        <f t="shared" si="8"/>
        <v>0.99989899355327727</v>
      </c>
      <c r="F124" s="251">
        <v>162736616</v>
      </c>
      <c r="G124" s="248">
        <f t="shared" si="10"/>
        <v>0.76288401073105816</v>
      </c>
    </row>
    <row r="125" spans="2:8" ht="16.05" customHeight="1">
      <c r="B125" s="249">
        <v>40511</v>
      </c>
      <c r="C125" s="250">
        <f t="shared" si="5"/>
        <v>2</v>
      </c>
      <c r="D125" s="251">
        <v>188015713</v>
      </c>
      <c r="E125" s="252">
        <f t="shared" si="8"/>
        <v>0.99998942120886047</v>
      </c>
      <c r="F125" s="251">
        <v>163557629</v>
      </c>
      <c r="G125" s="248">
        <f t="shared" si="10"/>
        <v>0.7667327923125945</v>
      </c>
    </row>
    <row r="126" spans="2:8" ht="16.05" customHeight="1">
      <c r="B126" s="249">
        <v>40512</v>
      </c>
      <c r="C126" s="250">
        <v>3</v>
      </c>
      <c r="D126" s="251">
        <v>188017702</v>
      </c>
      <c r="E126" s="252">
        <f t="shared" ref="E126:E130" si="11">(D126/D$131)</f>
        <v>1</v>
      </c>
      <c r="F126" s="251">
        <v>164459809</v>
      </c>
      <c r="G126" s="248">
        <f t="shared" si="10"/>
        <v>0.77096207219882085</v>
      </c>
    </row>
    <row r="127" spans="2:8">
      <c r="B127" s="249">
        <v>40513</v>
      </c>
      <c r="C127" s="250">
        <v>3</v>
      </c>
      <c r="D127" s="251">
        <v>188017702</v>
      </c>
      <c r="E127" s="252">
        <f t="shared" si="11"/>
        <v>1</v>
      </c>
      <c r="F127" s="251">
        <v>165498565</v>
      </c>
      <c r="G127" s="248">
        <f t="shared" si="10"/>
        <v>0.7758315991862258</v>
      </c>
    </row>
    <row r="128" spans="2:8">
      <c r="B128" s="249">
        <v>40514</v>
      </c>
      <c r="C128" s="250">
        <v>3</v>
      </c>
      <c r="D128" s="251">
        <v>188017702</v>
      </c>
      <c r="E128" s="252">
        <f t="shared" si="11"/>
        <v>1</v>
      </c>
      <c r="F128" s="251">
        <v>166309314</v>
      </c>
      <c r="G128" s="248">
        <f t="shared" si="10"/>
        <v>0.77963226472800029</v>
      </c>
    </row>
    <row r="129" spans="2:8">
      <c r="B129" s="249">
        <v>40515</v>
      </c>
      <c r="C129" s="250">
        <v>3</v>
      </c>
      <c r="D129" s="251">
        <v>188017702</v>
      </c>
      <c r="E129" s="252">
        <f t="shared" si="11"/>
        <v>1</v>
      </c>
      <c r="F129" s="251">
        <v>166932550</v>
      </c>
      <c r="G129" s="248">
        <f t="shared" si="10"/>
        <v>0.78255389841437351</v>
      </c>
    </row>
    <row r="130" spans="2:8">
      <c r="B130" s="249">
        <v>40516</v>
      </c>
      <c r="C130" s="250">
        <v>3</v>
      </c>
      <c r="D130" s="251">
        <v>188017702</v>
      </c>
      <c r="E130" s="252">
        <f t="shared" si="11"/>
        <v>1</v>
      </c>
      <c r="F130" s="251">
        <v>167949387</v>
      </c>
      <c r="G130" s="286">
        <f t="shared" si="10"/>
        <v>0.78732067253003868</v>
      </c>
      <c r="H130" s="281" t="s">
        <v>187</v>
      </c>
    </row>
    <row r="131" spans="2:8">
      <c r="B131" s="253">
        <v>40517</v>
      </c>
      <c r="C131" s="254">
        <f>WEEKDAY(B131)</f>
        <v>1</v>
      </c>
      <c r="D131" s="255">
        <v>188017702</v>
      </c>
      <c r="E131" s="256">
        <f>(D131/D$131)</f>
        <v>1</v>
      </c>
      <c r="F131" s="255">
        <v>213317639</v>
      </c>
      <c r="G131" s="254"/>
    </row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FEB34-4D18-40BF-8543-379C880FE416}">
  <dimension ref="B1:I19"/>
  <sheetViews>
    <sheetView workbookViewId="0"/>
  </sheetViews>
  <sheetFormatPr defaultRowHeight="14.4"/>
  <cols>
    <col min="1" max="1" width="3.77734375" style="1" customWidth="1"/>
    <col min="2" max="2" width="16.77734375" style="1" bestFit="1" customWidth="1"/>
    <col min="3" max="8" width="10.77734375" style="1" customWidth="1"/>
    <col min="9" max="16384" width="8.88671875" style="1"/>
  </cols>
  <sheetData>
    <row r="1" spans="2:9">
      <c r="B1" s="137" t="s">
        <v>195</v>
      </c>
    </row>
    <row r="2" spans="2:9">
      <c r="B2" s="242" t="s">
        <v>196</v>
      </c>
      <c r="C2" s="3"/>
      <c r="D2" s="3"/>
      <c r="E2" s="3"/>
      <c r="F2" s="3"/>
      <c r="G2" s="3"/>
      <c r="H2" s="3"/>
      <c r="I2" s="3"/>
    </row>
    <row r="3" spans="2:9" ht="4.95" customHeight="1"/>
    <row r="4" spans="2:9" ht="30" customHeight="1">
      <c r="B4" s="291" t="s">
        <v>62</v>
      </c>
      <c r="C4" s="290" t="s">
        <v>180</v>
      </c>
      <c r="D4" s="289" t="s">
        <v>181</v>
      </c>
      <c r="E4" s="289" t="s">
        <v>182</v>
      </c>
      <c r="F4" s="289" t="s">
        <v>183</v>
      </c>
      <c r="G4" s="289" t="s">
        <v>184</v>
      </c>
      <c r="H4" s="289" t="s">
        <v>185</v>
      </c>
      <c r="I4" s="289" t="s">
        <v>186</v>
      </c>
    </row>
    <row r="5" spans="2:9">
      <c r="B5" s="292" t="s">
        <v>176</v>
      </c>
      <c r="C5" s="140">
        <v>54845</v>
      </c>
      <c r="D5" s="12">
        <v>279615</v>
      </c>
      <c r="E5" s="12">
        <v>357949</v>
      </c>
      <c r="F5" s="12">
        <v>339730</v>
      </c>
      <c r="G5" s="12">
        <v>347741</v>
      </c>
      <c r="H5" s="12">
        <v>327232</v>
      </c>
      <c r="I5" s="12">
        <v>195389</v>
      </c>
    </row>
    <row r="6" spans="2:9">
      <c r="B6" s="293" t="s">
        <v>177</v>
      </c>
      <c r="C6" s="141">
        <v>1666890</v>
      </c>
      <c r="D6" s="10">
        <v>8168510</v>
      </c>
      <c r="E6" s="10">
        <v>9204885</v>
      </c>
      <c r="F6" s="10">
        <v>8770602</v>
      </c>
      <c r="G6" s="10">
        <v>8995351</v>
      </c>
      <c r="H6" s="10">
        <v>8224935</v>
      </c>
      <c r="I6" s="10">
        <v>6453625</v>
      </c>
    </row>
    <row r="7" spans="2:9">
      <c r="B7" s="293" t="s">
        <v>178</v>
      </c>
      <c r="C7" s="141">
        <v>134998</v>
      </c>
      <c r="D7" s="10">
        <v>1108706</v>
      </c>
      <c r="E7" s="10">
        <v>1129107</v>
      </c>
      <c r="F7" s="10">
        <v>1094935</v>
      </c>
      <c r="G7" s="10">
        <v>1192446</v>
      </c>
      <c r="H7" s="10">
        <v>929169</v>
      </c>
      <c r="I7" s="10">
        <v>377220</v>
      </c>
    </row>
    <row r="8" spans="2:9">
      <c r="B8" s="294" t="s">
        <v>179</v>
      </c>
      <c r="C8" s="142">
        <v>13296</v>
      </c>
      <c r="D8" s="11">
        <v>32987</v>
      </c>
      <c r="E8" s="11">
        <v>32435</v>
      </c>
      <c r="F8" s="11">
        <v>32921</v>
      </c>
      <c r="G8" s="11">
        <v>34967</v>
      </c>
      <c r="H8" s="11">
        <v>24776</v>
      </c>
      <c r="I8" s="11">
        <v>13874</v>
      </c>
    </row>
    <row r="12" spans="2:9">
      <c r="B12" s="2"/>
      <c r="C12" s="2"/>
      <c r="D12" s="2"/>
      <c r="E12" s="2"/>
      <c r="F12" s="2"/>
    </row>
    <row r="13" spans="2:9">
      <c r="B13" s="2"/>
      <c r="C13" s="2"/>
      <c r="D13" s="2"/>
      <c r="E13" s="2"/>
      <c r="F13" s="2"/>
    </row>
    <row r="14" spans="2:9" ht="14.4" customHeight="1">
      <c r="B14" s="2"/>
      <c r="C14" s="2"/>
      <c r="D14" s="2"/>
      <c r="E14" s="2"/>
      <c r="F14" s="2"/>
    </row>
    <row r="15" spans="2:9">
      <c r="B15" s="2"/>
      <c r="C15" s="2"/>
      <c r="D15" s="2"/>
      <c r="E15" s="2"/>
      <c r="F15" s="2"/>
    </row>
    <row r="16" spans="2:9">
      <c r="B16" s="2"/>
      <c r="C16" s="2"/>
      <c r="D16" s="2"/>
      <c r="E16" s="2"/>
      <c r="F16" s="2"/>
    </row>
    <row r="17" spans="2:6">
      <c r="B17" s="2"/>
      <c r="C17" s="2"/>
      <c r="D17" s="2"/>
      <c r="E17" s="2"/>
      <c r="F17" s="2"/>
    </row>
    <row r="18" spans="2:6">
      <c r="B18" s="2"/>
      <c r="C18" s="2"/>
      <c r="D18" s="2"/>
      <c r="E18" s="2"/>
      <c r="F18" s="2"/>
    </row>
    <row r="19" spans="2:6">
      <c r="B19" s="2"/>
      <c r="C19" s="2"/>
      <c r="D19" s="2"/>
      <c r="E19" s="2"/>
      <c r="F19" s="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22786-BBDB-4417-B7A4-9594DFB2EFA5}">
  <dimension ref="B1:P35"/>
  <sheetViews>
    <sheetView showGridLines="0" zoomScaleNormal="100" workbookViewId="0">
      <pane xSplit="3" ySplit="2" topLeftCell="D3" activePane="bottomRight" state="frozen"/>
      <selection activeCell="G15" sqref="G15"/>
      <selection pane="topRight" activeCell="G15" sqref="G15"/>
      <selection pane="bottomLeft" activeCell="G15" sqref="G15"/>
      <selection pane="bottomRight"/>
    </sheetView>
  </sheetViews>
  <sheetFormatPr defaultRowHeight="14.4"/>
  <cols>
    <col min="1" max="1" width="3.77734375" style="15" customWidth="1"/>
    <col min="2" max="2" width="5.77734375" style="15" hidden="1" customWidth="1"/>
    <col min="3" max="3" width="20.77734375" style="15" customWidth="1"/>
    <col min="4" max="14" width="13.77734375" style="15" customWidth="1"/>
    <col min="15" max="15" width="8.88671875" style="15"/>
    <col min="16" max="16" width="13.77734375" style="15" customWidth="1"/>
    <col min="17" max="16384" width="8.88671875" style="15"/>
  </cols>
  <sheetData>
    <row r="1" spans="2:16" ht="16.05" customHeight="1">
      <c r="C1" s="137" t="s">
        <v>189</v>
      </c>
    </row>
    <row r="2" spans="2:16" ht="30" customHeight="1">
      <c r="B2" s="81" t="s">
        <v>34</v>
      </c>
      <c r="C2" s="152" t="s">
        <v>63</v>
      </c>
      <c r="D2" s="80" t="s">
        <v>138</v>
      </c>
      <c r="E2" s="81" t="s">
        <v>139</v>
      </c>
      <c r="F2" s="81" t="s">
        <v>140</v>
      </c>
      <c r="G2" s="81" t="s">
        <v>141</v>
      </c>
      <c r="H2" s="81" t="s">
        <v>136</v>
      </c>
      <c r="I2" s="81" t="s">
        <v>137</v>
      </c>
      <c r="J2" s="81" t="s">
        <v>142</v>
      </c>
      <c r="K2" s="81" t="s">
        <v>143</v>
      </c>
      <c r="L2" s="81" t="s">
        <v>144</v>
      </c>
      <c r="M2" s="81" t="s">
        <v>145</v>
      </c>
      <c r="N2" s="81" t="s">
        <v>146</v>
      </c>
      <c r="P2" s="81" t="s">
        <v>66</v>
      </c>
    </row>
    <row r="3" spans="2:16" ht="16.05" customHeight="1">
      <c r="B3" s="150"/>
      <c r="C3" s="107" t="s">
        <v>62</v>
      </c>
      <c r="D3" s="207">
        <v>452246</v>
      </c>
      <c r="E3" s="207">
        <v>12416</v>
      </c>
      <c r="F3" s="207">
        <v>2165</v>
      </c>
      <c r="G3" s="207">
        <v>9852</v>
      </c>
      <c r="H3" s="207">
        <v>71690</v>
      </c>
      <c r="I3" s="207">
        <v>19854</v>
      </c>
      <c r="J3" s="207">
        <v>38239</v>
      </c>
      <c r="K3" s="207">
        <v>26503</v>
      </c>
      <c r="L3" s="207">
        <v>13677</v>
      </c>
      <c r="M3" s="207">
        <v>48672</v>
      </c>
      <c r="N3" s="207">
        <v>229032</v>
      </c>
      <c r="P3" s="207">
        <f>H3+J3+K3+L3+M3+N3</f>
        <v>427813</v>
      </c>
    </row>
    <row r="4" spans="2:16" ht="16.05" customHeight="1">
      <c r="B4" s="149">
        <v>1</v>
      </c>
      <c r="C4" s="108" t="s">
        <v>28</v>
      </c>
      <c r="D4" s="208">
        <v>37203</v>
      </c>
      <c r="E4" s="208">
        <v>499</v>
      </c>
      <c r="F4" s="208">
        <v>278</v>
      </c>
      <c r="G4" s="208">
        <v>1215</v>
      </c>
      <c r="H4" s="208">
        <v>5940</v>
      </c>
      <c r="I4" s="208">
        <v>2069</v>
      </c>
      <c r="J4" s="208">
        <v>2840</v>
      </c>
      <c r="K4" s="208">
        <v>2028</v>
      </c>
      <c r="L4" s="208">
        <v>1391</v>
      </c>
      <c r="M4" s="208">
        <v>3485</v>
      </c>
      <c r="N4" s="208">
        <v>19527</v>
      </c>
      <c r="P4" s="207">
        <f t="shared" ref="P4:P35" si="0">H4+J4+K4+L4+M4+N4</f>
        <v>35211</v>
      </c>
    </row>
    <row r="5" spans="2:16" ht="16.05" customHeight="1">
      <c r="B5" s="149">
        <v>11</v>
      </c>
      <c r="C5" s="109" t="s">
        <v>1</v>
      </c>
      <c r="D5" s="91">
        <v>3028</v>
      </c>
      <c r="E5" s="91">
        <v>54</v>
      </c>
      <c r="F5" s="91">
        <v>20</v>
      </c>
      <c r="G5" s="91">
        <v>54</v>
      </c>
      <c r="H5" s="91">
        <v>501</v>
      </c>
      <c r="I5" s="91">
        <v>49</v>
      </c>
      <c r="J5" s="91">
        <v>245</v>
      </c>
      <c r="K5" s="91">
        <v>112</v>
      </c>
      <c r="L5" s="91">
        <v>196</v>
      </c>
      <c r="M5" s="91">
        <v>278</v>
      </c>
      <c r="N5" s="91">
        <v>1568</v>
      </c>
      <c r="P5" s="86">
        <f t="shared" si="0"/>
        <v>2900</v>
      </c>
    </row>
    <row r="6" spans="2:16" ht="16.05" customHeight="1">
      <c r="B6" s="149">
        <v>12</v>
      </c>
      <c r="C6" s="109" t="s">
        <v>2</v>
      </c>
      <c r="D6" s="91">
        <v>1986</v>
      </c>
      <c r="E6" s="91">
        <v>109</v>
      </c>
      <c r="F6" s="91">
        <v>14</v>
      </c>
      <c r="G6" s="91">
        <v>93</v>
      </c>
      <c r="H6" s="91">
        <v>416</v>
      </c>
      <c r="I6" s="91">
        <v>123</v>
      </c>
      <c r="J6" s="91">
        <v>207</v>
      </c>
      <c r="K6" s="91">
        <v>200</v>
      </c>
      <c r="L6" s="91">
        <v>106</v>
      </c>
      <c r="M6" s="91">
        <v>127</v>
      </c>
      <c r="N6" s="91">
        <v>714</v>
      </c>
      <c r="P6" s="86">
        <f t="shared" si="0"/>
        <v>1770</v>
      </c>
    </row>
    <row r="7" spans="2:16" ht="16.05" customHeight="1">
      <c r="B7" s="149">
        <v>13</v>
      </c>
      <c r="C7" s="109" t="s">
        <v>3</v>
      </c>
      <c r="D7" s="91">
        <v>10635</v>
      </c>
      <c r="E7" s="91">
        <v>52</v>
      </c>
      <c r="F7" s="91">
        <v>8</v>
      </c>
      <c r="G7" s="91">
        <v>66</v>
      </c>
      <c r="H7" s="91">
        <v>1217</v>
      </c>
      <c r="I7" s="91">
        <v>968</v>
      </c>
      <c r="J7" s="91">
        <v>747</v>
      </c>
      <c r="K7" s="91">
        <v>429</v>
      </c>
      <c r="L7" s="91">
        <v>338</v>
      </c>
      <c r="M7" s="91">
        <v>1540</v>
      </c>
      <c r="N7" s="91">
        <v>6238</v>
      </c>
      <c r="P7" s="86">
        <f t="shared" si="0"/>
        <v>10509</v>
      </c>
    </row>
    <row r="8" spans="2:16" ht="16.05" customHeight="1">
      <c r="B8" s="149">
        <v>14</v>
      </c>
      <c r="C8" s="109" t="s">
        <v>4</v>
      </c>
      <c r="D8" s="91">
        <v>1596</v>
      </c>
      <c r="E8" s="91">
        <v>48</v>
      </c>
      <c r="F8" s="91">
        <v>7</v>
      </c>
      <c r="G8" s="91">
        <v>84</v>
      </c>
      <c r="H8" s="91">
        <v>262</v>
      </c>
      <c r="I8" s="91">
        <v>124</v>
      </c>
      <c r="J8" s="91">
        <v>118</v>
      </c>
      <c r="K8" s="91">
        <v>233</v>
      </c>
      <c r="L8" s="91">
        <v>68</v>
      </c>
      <c r="M8" s="91">
        <v>101</v>
      </c>
      <c r="N8" s="91">
        <v>675</v>
      </c>
      <c r="P8" s="86">
        <f t="shared" si="0"/>
        <v>1457</v>
      </c>
    </row>
    <row r="9" spans="2:16" ht="16.05" customHeight="1">
      <c r="B9" s="149">
        <v>15</v>
      </c>
      <c r="C9" s="109" t="s">
        <v>5</v>
      </c>
      <c r="D9" s="91">
        <v>14552</v>
      </c>
      <c r="E9" s="91">
        <v>66</v>
      </c>
      <c r="F9" s="91">
        <v>214</v>
      </c>
      <c r="G9" s="91">
        <v>780</v>
      </c>
      <c r="H9" s="91">
        <v>2469</v>
      </c>
      <c r="I9" s="91">
        <v>578</v>
      </c>
      <c r="J9" s="91">
        <v>1022</v>
      </c>
      <c r="K9" s="91">
        <v>717</v>
      </c>
      <c r="L9" s="91">
        <v>498</v>
      </c>
      <c r="M9" s="91">
        <v>1050</v>
      </c>
      <c r="N9" s="91">
        <v>7736</v>
      </c>
      <c r="P9" s="86">
        <f t="shared" si="0"/>
        <v>13492</v>
      </c>
    </row>
    <row r="10" spans="2:16" ht="16.05" customHeight="1">
      <c r="B10" s="149">
        <v>16</v>
      </c>
      <c r="C10" s="109" t="s">
        <v>6</v>
      </c>
      <c r="D10" s="91">
        <v>1341</v>
      </c>
      <c r="E10" s="91">
        <v>52</v>
      </c>
      <c r="F10" s="91">
        <v>4</v>
      </c>
      <c r="G10" s="91">
        <v>32</v>
      </c>
      <c r="H10" s="91">
        <v>255</v>
      </c>
      <c r="I10" s="91">
        <v>21</v>
      </c>
      <c r="J10" s="91">
        <v>149</v>
      </c>
      <c r="K10" s="91">
        <v>27</v>
      </c>
      <c r="L10" s="91">
        <v>32</v>
      </c>
      <c r="M10" s="91">
        <v>77</v>
      </c>
      <c r="N10" s="91">
        <v>713</v>
      </c>
      <c r="P10" s="86">
        <f t="shared" si="0"/>
        <v>1253</v>
      </c>
    </row>
    <row r="11" spans="2:16" ht="16.05" customHeight="1">
      <c r="B11" s="149">
        <v>17</v>
      </c>
      <c r="C11" s="109" t="s">
        <v>7</v>
      </c>
      <c r="D11" s="91">
        <v>4065</v>
      </c>
      <c r="E11" s="91">
        <v>118</v>
      </c>
      <c r="F11" s="91">
        <v>11</v>
      </c>
      <c r="G11" s="91">
        <v>106</v>
      </c>
      <c r="H11" s="91">
        <v>820</v>
      </c>
      <c r="I11" s="91">
        <v>206</v>
      </c>
      <c r="J11" s="91">
        <v>352</v>
      </c>
      <c r="K11" s="91">
        <v>310</v>
      </c>
      <c r="L11" s="91">
        <v>153</v>
      </c>
      <c r="M11" s="91">
        <v>312</v>
      </c>
      <c r="N11" s="91">
        <v>1883</v>
      </c>
      <c r="P11" s="86">
        <f t="shared" si="0"/>
        <v>3830</v>
      </c>
    </row>
    <row r="12" spans="2:16" ht="16.05" customHeight="1">
      <c r="B12" s="149">
        <v>2</v>
      </c>
      <c r="C12" s="108" t="s">
        <v>29</v>
      </c>
      <c r="D12" s="208">
        <v>115977</v>
      </c>
      <c r="E12" s="208">
        <v>2399</v>
      </c>
      <c r="F12" s="208">
        <v>353</v>
      </c>
      <c r="G12" s="208">
        <v>1268</v>
      </c>
      <c r="H12" s="208">
        <v>15532</v>
      </c>
      <c r="I12" s="208">
        <v>6358</v>
      </c>
      <c r="J12" s="208">
        <v>10873</v>
      </c>
      <c r="K12" s="208">
        <v>4724</v>
      </c>
      <c r="L12" s="208">
        <v>5666</v>
      </c>
      <c r="M12" s="208">
        <v>12317</v>
      </c>
      <c r="N12" s="208">
        <v>62845</v>
      </c>
      <c r="P12" s="207">
        <f t="shared" si="0"/>
        <v>111957</v>
      </c>
    </row>
    <row r="13" spans="2:16" ht="16.05" customHeight="1">
      <c r="B13" s="149">
        <v>21</v>
      </c>
      <c r="C13" s="109" t="s">
        <v>8</v>
      </c>
      <c r="D13" s="91">
        <v>14317</v>
      </c>
      <c r="E13" s="91">
        <v>50</v>
      </c>
      <c r="F13" s="91">
        <v>23</v>
      </c>
      <c r="G13" s="91">
        <v>121</v>
      </c>
      <c r="H13" s="91">
        <v>1609</v>
      </c>
      <c r="I13" s="91">
        <v>950</v>
      </c>
      <c r="J13" s="91">
        <v>1612</v>
      </c>
      <c r="K13" s="91">
        <v>409</v>
      </c>
      <c r="L13" s="91">
        <v>1391</v>
      </c>
      <c r="M13" s="91">
        <v>1864</v>
      </c>
      <c r="N13" s="91">
        <v>7238</v>
      </c>
      <c r="P13" s="86">
        <f t="shared" si="0"/>
        <v>14123</v>
      </c>
    </row>
    <row r="14" spans="2:16" ht="16.05" customHeight="1">
      <c r="B14" s="149">
        <v>22</v>
      </c>
      <c r="C14" s="109" t="s">
        <v>9</v>
      </c>
      <c r="D14" s="91">
        <v>7122</v>
      </c>
      <c r="E14" s="91">
        <v>1</v>
      </c>
      <c r="F14" s="91">
        <v>1</v>
      </c>
      <c r="G14" s="91">
        <v>1</v>
      </c>
      <c r="H14" s="91">
        <v>383</v>
      </c>
      <c r="I14" s="91">
        <v>284</v>
      </c>
      <c r="J14" s="91">
        <v>826</v>
      </c>
      <c r="K14" s="91">
        <v>167</v>
      </c>
      <c r="L14" s="91">
        <v>271</v>
      </c>
      <c r="M14" s="91">
        <v>721</v>
      </c>
      <c r="N14" s="91">
        <v>4751</v>
      </c>
      <c r="P14" s="86">
        <f t="shared" si="0"/>
        <v>7119</v>
      </c>
    </row>
    <row r="15" spans="2:16" ht="16.05" customHeight="1">
      <c r="B15" s="149">
        <v>23</v>
      </c>
      <c r="C15" s="109" t="s">
        <v>10</v>
      </c>
      <c r="D15" s="91">
        <v>19810</v>
      </c>
      <c r="E15" s="91">
        <v>441</v>
      </c>
      <c r="F15" s="91">
        <v>129</v>
      </c>
      <c r="G15" s="91">
        <v>403</v>
      </c>
      <c r="H15" s="91">
        <v>3020</v>
      </c>
      <c r="I15" s="91">
        <v>1206</v>
      </c>
      <c r="J15" s="91">
        <v>1460</v>
      </c>
      <c r="K15" s="91">
        <v>909</v>
      </c>
      <c r="L15" s="91">
        <v>740</v>
      </c>
      <c r="M15" s="91">
        <v>2085</v>
      </c>
      <c r="N15" s="91">
        <v>10623</v>
      </c>
      <c r="P15" s="86">
        <f t="shared" si="0"/>
        <v>18837</v>
      </c>
    </row>
    <row r="16" spans="2:16" ht="16.05" customHeight="1">
      <c r="B16" s="149">
        <v>24</v>
      </c>
      <c r="C16" s="109" t="s">
        <v>11</v>
      </c>
      <c r="D16" s="91">
        <v>5972</v>
      </c>
      <c r="E16" s="91">
        <v>9</v>
      </c>
      <c r="F16" s="91">
        <v>2</v>
      </c>
      <c r="G16" s="91">
        <v>11</v>
      </c>
      <c r="H16" s="91">
        <v>360</v>
      </c>
      <c r="I16" s="91">
        <v>226</v>
      </c>
      <c r="J16" s="91">
        <v>579</v>
      </c>
      <c r="K16" s="91">
        <v>93</v>
      </c>
      <c r="L16" s="91">
        <v>339</v>
      </c>
      <c r="M16" s="91">
        <v>823</v>
      </c>
      <c r="N16" s="91">
        <v>3756</v>
      </c>
      <c r="P16" s="86">
        <f t="shared" si="0"/>
        <v>5950</v>
      </c>
    </row>
    <row r="17" spans="2:16" ht="16.05" customHeight="1">
      <c r="B17" s="149">
        <v>25</v>
      </c>
      <c r="C17" s="109" t="s">
        <v>12</v>
      </c>
      <c r="D17" s="91">
        <v>9269</v>
      </c>
      <c r="E17" s="91">
        <v>324</v>
      </c>
      <c r="F17" s="91">
        <v>17</v>
      </c>
      <c r="G17" s="91">
        <v>86</v>
      </c>
      <c r="H17" s="91">
        <v>1331</v>
      </c>
      <c r="I17" s="91">
        <v>606</v>
      </c>
      <c r="J17" s="91">
        <v>1262</v>
      </c>
      <c r="K17" s="91">
        <v>478</v>
      </c>
      <c r="L17" s="91">
        <v>819</v>
      </c>
      <c r="M17" s="91">
        <v>1031</v>
      </c>
      <c r="N17" s="91">
        <v>3921</v>
      </c>
      <c r="P17" s="86">
        <f t="shared" si="0"/>
        <v>8842</v>
      </c>
    </row>
    <row r="18" spans="2:16" ht="16.05" customHeight="1">
      <c r="B18" s="149">
        <v>26</v>
      </c>
      <c r="C18" s="109" t="s">
        <v>13</v>
      </c>
      <c r="D18" s="91">
        <v>17560</v>
      </c>
      <c r="E18" s="91">
        <v>7</v>
      </c>
      <c r="F18" s="91">
        <v>8</v>
      </c>
      <c r="G18" s="91">
        <v>55</v>
      </c>
      <c r="H18" s="91">
        <v>1923</v>
      </c>
      <c r="I18" s="91">
        <v>1019</v>
      </c>
      <c r="J18" s="91">
        <v>1486</v>
      </c>
      <c r="K18" s="91">
        <v>405</v>
      </c>
      <c r="L18" s="91">
        <v>730</v>
      </c>
      <c r="M18" s="91">
        <v>2271</v>
      </c>
      <c r="N18" s="91">
        <v>10675</v>
      </c>
      <c r="P18" s="86">
        <f t="shared" si="0"/>
        <v>17490</v>
      </c>
    </row>
    <row r="19" spans="2:16" ht="16.05" customHeight="1">
      <c r="B19" s="149">
        <v>27</v>
      </c>
      <c r="C19" s="109" t="s">
        <v>14</v>
      </c>
      <c r="D19" s="91">
        <v>6047</v>
      </c>
      <c r="E19" s="91">
        <v>78</v>
      </c>
      <c r="F19" s="91">
        <v>4</v>
      </c>
      <c r="G19" s="91">
        <v>48</v>
      </c>
      <c r="H19" s="91">
        <v>830</v>
      </c>
      <c r="I19" s="91">
        <v>589</v>
      </c>
      <c r="J19" s="91">
        <v>622</v>
      </c>
      <c r="K19" s="91">
        <v>478</v>
      </c>
      <c r="L19" s="91">
        <v>209</v>
      </c>
      <c r="M19" s="91">
        <v>583</v>
      </c>
      <c r="N19" s="91">
        <v>3195</v>
      </c>
      <c r="P19" s="86">
        <f t="shared" si="0"/>
        <v>5917</v>
      </c>
    </row>
    <row r="20" spans="2:16" ht="16.05" customHeight="1">
      <c r="B20" s="149">
        <v>28</v>
      </c>
      <c r="C20" s="109" t="s">
        <v>15</v>
      </c>
      <c r="D20" s="91">
        <v>5238</v>
      </c>
      <c r="E20" s="91">
        <v>23</v>
      </c>
      <c r="F20" s="91">
        <v>5</v>
      </c>
      <c r="G20" s="91">
        <v>32</v>
      </c>
      <c r="H20" s="91">
        <v>364</v>
      </c>
      <c r="I20" s="91">
        <v>288</v>
      </c>
      <c r="J20" s="91">
        <v>652</v>
      </c>
      <c r="K20" s="91">
        <v>175</v>
      </c>
      <c r="L20" s="91">
        <v>274</v>
      </c>
      <c r="M20" s="91">
        <v>623</v>
      </c>
      <c r="N20" s="91">
        <v>3090</v>
      </c>
      <c r="P20" s="86">
        <f t="shared" si="0"/>
        <v>5178</v>
      </c>
    </row>
    <row r="21" spans="2:16" ht="16.05" customHeight="1">
      <c r="B21" s="149">
        <v>29</v>
      </c>
      <c r="C21" s="109" t="s">
        <v>16</v>
      </c>
      <c r="D21" s="91">
        <v>30642</v>
      </c>
      <c r="E21" s="91">
        <v>1466</v>
      </c>
      <c r="F21" s="91">
        <v>164</v>
      </c>
      <c r="G21" s="91">
        <v>511</v>
      </c>
      <c r="H21" s="91">
        <v>5712</v>
      </c>
      <c r="I21" s="91">
        <v>1190</v>
      </c>
      <c r="J21" s="91">
        <v>2374</v>
      </c>
      <c r="K21" s="91">
        <v>1610</v>
      </c>
      <c r="L21" s="91">
        <v>893</v>
      </c>
      <c r="M21" s="91">
        <v>2316</v>
      </c>
      <c r="N21" s="91">
        <v>15596</v>
      </c>
      <c r="P21" s="86">
        <f t="shared" si="0"/>
        <v>28501</v>
      </c>
    </row>
    <row r="22" spans="2:16" ht="16.05" customHeight="1">
      <c r="B22" s="149">
        <v>3</v>
      </c>
      <c r="C22" s="108" t="s">
        <v>31</v>
      </c>
      <c r="D22" s="208">
        <v>202995</v>
      </c>
      <c r="E22" s="208">
        <v>5113</v>
      </c>
      <c r="F22" s="208">
        <v>1104</v>
      </c>
      <c r="G22" s="208">
        <v>5150</v>
      </c>
      <c r="H22" s="208">
        <v>32278</v>
      </c>
      <c r="I22" s="208">
        <v>8259</v>
      </c>
      <c r="J22" s="208">
        <v>17199</v>
      </c>
      <c r="K22" s="208">
        <v>13441</v>
      </c>
      <c r="L22" s="208">
        <v>4482</v>
      </c>
      <c r="M22" s="208">
        <v>22914</v>
      </c>
      <c r="N22" s="208">
        <v>101314</v>
      </c>
      <c r="P22" s="207">
        <f t="shared" si="0"/>
        <v>191628</v>
      </c>
    </row>
    <row r="23" spans="2:16" ht="16.05" customHeight="1">
      <c r="B23" s="149">
        <v>31</v>
      </c>
      <c r="C23" s="109" t="s">
        <v>17</v>
      </c>
      <c r="D23" s="91">
        <v>50600</v>
      </c>
      <c r="E23" s="91">
        <v>1821</v>
      </c>
      <c r="F23" s="91">
        <v>287</v>
      </c>
      <c r="G23" s="91">
        <v>1192</v>
      </c>
      <c r="H23" s="91">
        <v>9182</v>
      </c>
      <c r="I23" s="91">
        <v>2025</v>
      </c>
      <c r="J23" s="91">
        <v>4471</v>
      </c>
      <c r="K23" s="91">
        <v>3094</v>
      </c>
      <c r="L23" s="91">
        <v>1405</v>
      </c>
      <c r="M23" s="91">
        <v>5354</v>
      </c>
      <c r="N23" s="91">
        <v>23794</v>
      </c>
      <c r="P23" s="86">
        <f t="shared" si="0"/>
        <v>47300</v>
      </c>
    </row>
    <row r="24" spans="2:16" ht="16.05" customHeight="1">
      <c r="B24" s="149">
        <v>32</v>
      </c>
      <c r="C24" s="109" t="s">
        <v>18</v>
      </c>
      <c r="D24" s="91">
        <v>8612</v>
      </c>
      <c r="E24" s="91">
        <v>24</v>
      </c>
      <c r="F24" s="91">
        <v>67</v>
      </c>
      <c r="G24" s="91">
        <v>296</v>
      </c>
      <c r="H24" s="91">
        <v>1491</v>
      </c>
      <c r="I24" s="91">
        <v>145</v>
      </c>
      <c r="J24" s="91">
        <v>654</v>
      </c>
      <c r="K24" s="91">
        <v>717</v>
      </c>
      <c r="L24" s="91">
        <v>254</v>
      </c>
      <c r="M24" s="91">
        <v>771</v>
      </c>
      <c r="N24" s="91">
        <v>4338</v>
      </c>
      <c r="P24" s="86">
        <f t="shared" si="0"/>
        <v>8225</v>
      </c>
    </row>
    <row r="25" spans="2:16" ht="16.05" customHeight="1">
      <c r="B25" s="149">
        <v>33</v>
      </c>
      <c r="C25" s="109" t="s">
        <v>19</v>
      </c>
      <c r="D25" s="91">
        <v>41365</v>
      </c>
      <c r="E25" s="91">
        <v>683</v>
      </c>
      <c r="F25" s="91">
        <v>268</v>
      </c>
      <c r="G25" s="91">
        <v>833</v>
      </c>
      <c r="H25" s="91">
        <v>7062</v>
      </c>
      <c r="I25" s="91">
        <v>2992</v>
      </c>
      <c r="J25" s="91">
        <v>3240</v>
      </c>
      <c r="K25" s="91">
        <v>3406</v>
      </c>
      <c r="L25" s="91">
        <v>1173</v>
      </c>
      <c r="M25" s="91">
        <v>4049</v>
      </c>
      <c r="N25" s="91">
        <v>20651</v>
      </c>
      <c r="P25" s="86">
        <f t="shared" si="0"/>
        <v>39581</v>
      </c>
    </row>
    <row r="26" spans="2:16" ht="16.05" customHeight="1">
      <c r="B26" s="149">
        <v>35</v>
      </c>
      <c r="C26" s="109" t="s">
        <v>20</v>
      </c>
      <c r="D26" s="91">
        <v>102418</v>
      </c>
      <c r="E26" s="91">
        <v>2585</v>
      </c>
      <c r="F26" s="91">
        <v>482</v>
      </c>
      <c r="G26" s="91">
        <v>2829</v>
      </c>
      <c r="H26" s="91">
        <v>14543</v>
      </c>
      <c r="I26" s="91">
        <v>3097</v>
      </c>
      <c r="J26" s="91">
        <v>8834</v>
      </c>
      <c r="K26" s="91">
        <v>6224</v>
      </c>
      <c r="L26" s="91">
        <v>1650</v>
      </c>
      <c r="M26" s="91">
        <v>12740</v>
      </c>
      <c r="N26" s="91">
        <v>52531</v>
      </c>
      <c r="P26" s="86">
        <f t="shared" si="0"/>
        <v>96522</v>
      </c>
    </row>
    <row r="27" spans="2:16" ht="16.05" customHeight="1">
      <c r="B27" s="149">
        <v>4</v>
      </c>
      <c r="C27" s="108" t="s">
        <v>32</v>
      </c>
      <c r="D27" s="208">
        <v>63529</v>
      </c>
      <c r="E27" s="208">
        <v>2215</v>
      </c>
      <c r="F27" s="208">
        <v>244</v>
      </c>
      <c r="G27" s="208">
        <v>1228</v>
      </c>
      <c r="H27" s="208">
        <v>11558</v>
      </c>
      <c r="I27" s="208">
        <v>2108</v>
      </c>
      <c r="J27" s="208">
        <v>4690</v>
      </c>
      <c r="K27" s="208">
        <v>3853</v>
      </c>
      <c r="L27" s="208">
        <v>1217</v>
      </c>
      <c r="M27" s="208">
        <v>6707</v>
      </c>
      <c r="N27" s="208">
        <v>31817</v>
      </c>
      <c r="P27" s="207">
        <f t="shared" si="0"/>
        <v>59842</v>
      </c>
    </row>
    <row r="28" spans="2:16" ht="16.05" customHeight="1">
      <c r="B28" s="149">
        <v>41</v>
      </c>
      <c r="C28" s="109" t="s">
        <v>21</v>
      </c>
      <c r="D28" s="91">
        <v>23073</v>
      </c>
      <c r="E28" s="91">
        <v>1107</v>
      </c>
      <c r="F28" s="91">
        <v>109</v>
      </c>
      <c r="G28" s="91">
        <v>457</v>
      </c>
      <c r="H28" s="91">
        <v>4230</v>
      </c>
      <c r="I28" s="91">
        <v>567</v>
      </c>
      <c r="J28" s="91">
        <v>1640</v>
      </c>
      <c r="K28" s="91">
        <v>1290</v>
      </c>
      <c r="L28" s="91">
        <v>464</v>
      </c>
      <c r="M28" s="91">
        <v>2450</v>
      </c>
      <c r="N28" s="91">
        <v>11326</v>
      </c>
      <c r="P28" s="86">
        <f t="shared" si="0"/>
        <v>21400</v>
      </c>
    </row>
    <row r="29" spans="2:16" ht="16.05" customHeight="1">
      <c r="B29" s="149">
        <v>42</v>
      </c>
      <c r="C29" s="109" t="s">
        <v>22</v>
      </c>
      <c r="D29" s="91">
        <v>15393</v>
      </c>
      <c r="E29" s="91">
        <v>300</v>
      </c>
      <c r="F29" s="91">
        <v>42</v>
      </c>
      <c r="G29" s="91">
        <v>277</v>
      </c>
      <c r="H29" s="91">
        <v>2640</v>
      </c>
      <c r="I29" s="91">
        <v>390</v>
      </c>
      <c r="J29" s="91">
        <v>1046</v>
      </c>
      <c r="K29" s="91">
        <v>1060</v>
      </c>
      <c r="L29" s="91">
        <v>204</v>
      </c>
      <c r="M29" s="91">
        <v>1692</v>
      </c>
      <c r="N29" s="91">
        <v>8132</v>
      </c>
      <c r="P29" s="86">
        <f t="shared" si="0"/>
        <v>14774</v>
      </c>
    </row>
    <row r="30" spans="2:16" ht="16.05" customHeight="1">
      <c r="B30" s="149">
        <v>43</v>
      </c>
      <c r="C30" s="109" t="s">
        <v>23</v>
      </c>
      <c r="D30" s="91">
        <v>25063</v>
      </c>
      <c r="E30" s="91">
        <v>808</v>
      </c>
      <c r="F30" s="91">
        <v>93</v>
      </c>
      <c r="G30" s="91">
        <v>494</v>
      </c>
      <c r="H30" s="91">
        <v>4688</v>
      </c>
      <c r="I30" s="91">
        <v>1151</v>
      </c>
      <c r="J30" s="91">
        <v>2004</v>
      </c>
      <c r="K30" s="91">
        <v>1503</v>
      </c>
      <c r="L30" s="91">
        <v>549</v>
      </c>
      <c r="M30" s="91">
        <v>2565</v>
      </c>
      <c r="N30" s="91">
        <v>12359</v>
      </c>
      <c r="P30" s="86">
        <f t="shared" si="0"/>
        <v>23668</v>
      </c>
    </row>
    <row r="31" spans="2:16" ht="16.05" customHeight="1">
      <c r="B31" s="149">
        <v>5</v>
      </c>
      <c r="C31" s="108" t="s">
        <v>30</v>
      </c>
      <c r="D31" s="208">
        <v>32542</v>
      </c>
      <c r="E31" s="208">
        <v>2190</v>
      </c>
      <c r="F31" s="208">
        <v>186</v>
      </c>
      <c r="G31" s="208">
        <v>991</v>
      </c>
      <c r="H31" s="208">
        <v>6382</v>
      </c>
      <c r="I31" s="208">
        <v>1060</v>
      </c>
      <c r="J31" s="208">
        <v>2637</v>
      </c>
      <c r="K31" s="208">
        <v>2457</v>
      </c>
      <c r="L31" s="208">
        <v>921</v>
      </c>
      <c r="M31" s="208">
        <v>3249</v>
      </c>
      <c r="N31" s="208">
        <v>13529</v>
      </c>
      <c r="P31" s="207">
        <f t="shared" si="0"/>
        <v>29175</v>
      </c>
    </row>
    <row r="32" spans="2:16" ht="16.05" customHeight="1">
      <c r="B32" s="149">
        <v>50</v>
      </c>
      <c r="C32" s="109" t="s">
        <v>24</v>
      </c>
      <c r="D32" s="91">
        <v>5626</v>
      </c>
      <c r="E32" s="91">
        <v>317</v>
      </c>
      <c r="F32" s="91">
        <v>42</v>
      </c>
      <c r="G32" s="91">
        <v>160</v>
      </c>
      <c r="H32" s="91">
        <v>1017</v>
      </c>
      <c r="I32" s="91">
        <v>193</v>
      </c>
      <c r="J32" s="91">
        <v>511</v>
      </c>
      <c r="K32" s="91">
        <v>441</v>
      </c>
      <c r="L32" s="91">
        <v>64</v>
      </c>
      <c r="M32" s="91">
        <v>632</v>
      </c>
      <c r="N32" s="91">
        <v>2442</v>
      </c>
      <c r="P32" s="86">
        <f t="shared" si="0"/>
        <v>5107</v>
      </c>
    </row>
    <row r="33" spans="2:16" ht="16.05" customHeight="1">
      <c r="B33" s="149">
        <v>51</v>
      </c>
      <c r="C33" s="109" t="s">
        <v>25</v>
      </c>
      <c r="D33" s="91">
        <v>9082</v>
      </c>
      <c r="E33" s="91">
        <v>1074</v>
      </c>
      <c r="F33" s="91">
        <v>40</v>
      </c>
      <c r="G33" s="91">
        <v>328</v>
      </c>
      <c r="H33" s="91">
        <v>1468</v>
      </c>
      <c r="I33" s="91">
        <v>178</v>
      </c>
      <c r="J33" s="91">
        <v>855</v>
      </c>
      <c r="K33" s="91">
        <v>803</v>
      </c>
      <c r="L33" s="91">
        <v>460</v>
      </c>
      <c r="M33" s="91">
        <v>852</v>
      </c>
      <c r="N33" s="91">
        <v>3202</v>
      </c>
      <c r="P33" s="86">
        <f t="shared" si="0"/>
        <v>7640</v>
      </c>
    </row>
    <row r="34" spans="2:16" ht="16.05" customHeight="1">
      <c r="B34" s="149">
        <v>52</v>
      </c>
      <c r="C34" s="109" t="s">
        <v>26</v>
      </c>
      <c r="D34" s="91">
        <v>12650</v>
      </c>
      <c r="E34" s="91">
        <v>553</v>
      </c>
      <c r="F34" s="91">
        <v>75</v>
      </c>
      <c r="G34" s="91">
        <v>344</v>
      </c>
      <c r="H34" s="91">
        <v>2706</v>
      </c>
      <c r="I34" s="91">
        <v>613</v>
      </c>
      <c r="J34" s="91">
        <v>1032</v>
      </c>
      <c r="K34" s="91">
        <v>926</v>
      </c>
      <c r="L34" s="91">
        <v>317</v>
      </c>
      <c r="M34" s="91">
        <v>1353</v>
      </c>
      <c r="N34" s="91">
        <v>5344</v>
      </c>
      <c r="P34" s="86">
        <f t="shared" si="0"/>
        <v>11678</v>
      </c>
    </row>
    <row r="35" spans="2:16" ht="16.05" customHeight="1">
      <c r="B35" s="151">
        <v>53</v>
      </c>
      <c r="C35" s="110" t="s">
        <v>27</v>
      </c>
      <c r="D35" s="96">
        <v>5184</v>
      </c>
      <c r="E35" s="96">
        <v>246</v>
      </c>
      <c r="F35" s="96">
        <v>29</v>
      </c>
      <c r="G35" s="96">
        <v>159</v>
      </c>
      <c r="H35" s="96">
        <v>1191</v>
      </c>
      <c r="I35" s="96">
        <v>76</v>
      </c>
      <c r="J35" s="96">
        <v>239</v>
      </c>
      <c r="K35" s="96">
        <v>287</v>
      </c>
      <c r="L35" s="96">
        <v>80</v>
      </c>
      <c r="M35" s="96">
        <v>412</v>
      </c>
      <c r="N35" s="96">
        <v>2541</v>
      </c>
      <c r="P35" s="96">
        <f t="shared" si="0"/>
        <v>4750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2E435-EE03-4F73-99AA-86281CADD11F}">
  <dimension ref="B1:G41"/>
  <sheetViews>
    <sheetView showGridLines="0" workbookViewId="0"/>
  </sheetViews>
  <sheetFormatPr defaultColWidth="9.109375" defaultRowHeight="14.4"/>
  <cols>
    <col min="1" max="1" width="3.77734375" style="1" customWidth="1"/>
    <col min="2" max="2" width="9.33203125" style="1" hidden="1" customWidth="1"/>
    <col min="3" max="3" width="19.33203125" style="1" bestFit="1" customWidth="1"/>
    <col min="4" max="6" width="12.77734375" style="1" customWidth="1"/>
    <col min="7" max="7" width="8.77734375" style="1" customWidth="1"/>
    <col min="8" max="8" width="9.109375" style="1"/>
    <col min="9" max="9" width="12.5546875" style="1" customWidth="1"/>
    <col min="10" max="11" width="10.109375" style="1" bestFit="1" customWidth="1"/>
    <col min="12" max="13" width="9.109375" style="1"/>
    <col min="14" max="14" width="13.109375" style="1" bestFit="1" customWidth="1"/>
    <col min="15" max="16384" width="9.109375" style="1"/>
  </cols>
  <sheetData>
    <row r="1" spans="2:7" ht="16.05" customHeight="1">
      <c r="B1" s="8"/>
      <c r="C1" s="8"/>
      <c r="D1" s="8"/>
      <c r="E1" s="8"/>
      <c r="F1" s="8"/>
      <c r="G1" s="8"/>
    </row>
    <row r="2" spans="2:7" ht="16.05" customHeight="1">
      <c r="C2" s="44" t="s">
        <v>190</v>
      </c>
      <c r="D2" s="3"/>
      <c r="E2" s="3"/>
      <c r="F2" s="3"/>
      <c r="G2" s="3"/>
    </row>
    <row r="3" spans="2:7" ht="4.95" customHeight="1">
      <c r="B3" s="3"/>
      <c r="C3" s="3"/>
      <c r="D3" s="3"/>
      <c r="E3" s="3"/>
      <c r="F3" s="3"/>
      <c r="G3" s="3"/>
    </row>
    <row r="4" spans="2:7" ht="16.05" customHeight="1">
      <c r="B4" s="41" t="s">
        <v>34</v>
      </c>
      <c r="C4" s="56" t="s">
        <v>0</v>
      </c>
      <c r="D4" s="57" t="s">
        <v>64</v>
      </c>
      <c r="E4" s="57" t="s">
        <v>76</v>
      </c>
      <c r="F4" s="57" t="s">
        <v>77</v>
      </c>
      <c r="G4" s="57" t="s">
        <v>33</v>
      </c>
    </row>
    <row r="5" spans="2:7" ht="16.05" customHeight="1">
      <c r="B5" s="4">
        <v>35</v>
      </c>
      <c r="C5" s="58" t="s">
        <v>20</v>
      </c>
      <c r="D5" s="59">
        <f>VLOOKUP($C5,'SIGC-ACOMP07'!$C$2:$T$38,16,FALSE)</f>
        <v>33028816</v>
      </c>
      <c r="E5" s="59">
        <f>VLOOKUP($C5,'SIGC-ACOMP07'!$C$2:$T$38,17,FALSE)</f>
        <v>15912717</v>
      </c>
      <c r="F5" s="59">
        <f>VLOOKUP($C5,'SIGC-ACOMP07'!$C$2:$T$38,18,FALSE)</f>
        <v>17116099</v>
      </c>
      <c r="G5" s="60">
        <f>D5/'SIGC-ACOMP07'!$R$6</f>
        <v>0.1965786295538145</v>
      </c>
    </row>
    <row r="6" spans="2:7" ht="16.05" customHeight="1">
      <c r="B6" s="5">
        <v>31</v>
      </c>
      <c r="C6" s="61" t="s">
        <v>17</v>
      </c>
      <c r="D6" s="59">
        <f>VLOOKUP($C6,'SIGC-ACOMP07'!$C$2:$T$38,16,FALSE)</f>
        <v>17227360</v>
      </c>
      <c r="E6" s="59">
        <f>VLOOKUP($C6,'SIGC-ACOMP07'!$C$2:$T$38,17,FALSE)</f>
        <v>8388285</v>
      </c>
      <c r="F6" s="59">
        <f>VLOOKUP($C6,'SIGC-ACOMP07'!$C$2:$T$38,18,FALSE)</f>
        <v>8839075</v>
      </c>
      <c r="G6" s="60">
        <f>D6/'SIGC-ACOMP07'!$R$6</f>
        <v>0.10253261332862194</v>
      </c>
    </row>
    <row r="7" spans="2:7" ht="16.05" customHeight="1">
      <c r="B7" s="5">
        <v>33</v>
      </c>
      <c r="C7" s="61" t="s">
        <v>19</v>
      </c>
      <c r="D7" s="59">
        <f>VLOOKUP($C7,'SIGC-ACOMP07'!$C$2:$T$38,16,FALSE)</f>
        <v>13301093</v>
      </c>
      <c r="E7" s="59">
        <f>VLOOKUP($C7,'SIGC-ACOMP07'!$C$2:$T$38,17,FALSE)</f>
        <v>6266700</v>
      </c>
      <c r="F7" s="59">
        <f>VLOOKUP($C7,'SIGC-ACOMP07'!$C$2:$T$38,18,FALSE)</f>
        <v>7034393</v>
      </c>
      <c r="G7" s="60">
        <f>D7/'SIGC-ACOMP07'!$R$6</f>
        <v>7.9164528135305695E-2</v>
      </c>
    </row>
    <row r="8" spans="2:7" ht="16.05" customHeight="1">
      <c r="B8" s="5">
        <v>29</v>
      </c>
      <c r="C8" s="61" t="s">
        <v>16</v>
      </c>
      <c r="D8" s="59">
        <f>VLOOKUP($C8,'SIGC-ACOMP07'!$C$2:$T$38,16,FALSE)</f>
        <v>12266991</v>
      </c>
      <c r="E8" s="59">
        <f>VLOOKUP($C8,'SIGC-ACOMP07'!$C$2:$T$38,17,FALSE)</f>
        <v>5915247</v>
      </c>
      <c r="F8" s="59">
        <f>VLOOKUP($C8,'SIGC-ACOMP07'!$C$2:$T$38,18,FALSE)</f>
        <v>6351744</v>
      </c>
      <c r="G8" s="60">
        <f>D8/'SIGC-ACOMP07'!$R$6</f>
        <v>7.3009831158615451E-2</v>
      </c>
    </row>
    <row r="9" spans="2:7" ht="16.05" customHeight="1">
      <c r="B9" s="5">
        <v>41</v>
      </c>
      <c r="C9" s="61" t="s">
        <v>21</v>
      </c>
      <c r="D9" s="59">
        <f>VLOOKUP($C9,'SIGC-ACOMP07'!$C$2:$T$38,16,FALSE)</f>
        <v>9282770</v>
      </c>
      <c r="E9" s="59">
        <f>VLOOKUP($C9,'SIGC-ACOMP07'!$C$2:$T$38,17,FALSE)</f>
        <v>4514929</v>
      </c>
      <c r="F9" s="59">
        <f>VLOOKUP($C9,'SIGC-ACOMP07'!$C$2:$T$38,18,FALSE)</f>
        <v>4767841</v>
      </c>
      <c r="G9" s="60">
        <f>D9/'SIGC-ACOMP07'!$R$6</f>
        <v>5.5248550388947111E-2</v>
      </c>
    </row>
    <row r="10" spans="2:7" ht="16.05" customHeight="1">
      <c r="B10" s="5">
        <v>43</v>
      </c>
      <c r="C10" s="61" t="s">
        <v>23</v>
      </c>
      <c r="D10" s="59">
        <f>VLOOKUP($C10,'SIGC-ACOMP07'!$C$2:$T$38,16,FALSE)</f>
        <v>9246927</v>
      </c>
      <c r="E10" s="59">
        <f>VLOOKUP($C10,'SIGC-ACOMP07'!$C$2:$T$38,17,FALSE)</f>
        <v>4458340</v>
      </c>
      <c r="F10" s="59">
        <f>VLOOKUP($C10,'SIGC-ACOMP07'!$C$2:$T$38,18,FALSE)</f>
        <v>4788587</v>
      </c>
      <c r="G10" s="60">
        <f>D10/'SIGC-ACOMP07'!$R$6</f>
        <v>5.5035222493115259E-2</v>
      </c>
    </row>
    <row r="11" spans="2:7" ht="16.05" customHeight="1">
      <c r="B11" s="5">
        <v>26</v>
      </c>
      <c r="C11" s="61" t="s">
        <v>13</v>
      </c>
      <c r="D11" s="59">
        <f>VLOOKUP($C11,'SIGC-ACOMP07'!$C$2:$T$38,16,FALSE)</f>
        <v>8437877</v>
      </c>
      <c r="E11" s="59">
        <f>VLOOKUP($C11,'SIGC-ACOMP07'!$C$2:$T$38,17,FALSE)</f>
        <v>4021463</v>
      </c>
      <c r="F11" s="59">
        <f>VLOOKUP($C11,'SIGC-ACOMP07'!$C$2:$T$38,18,FALSE)</f>
        <v>4416414</v>
      </c>
      <c r="G11" s="60">
        <f>D11/'SIGC-ACOMP07'!$R$6</f>
        <v>5.0219974491475916E-2</v>
      </c>
    </row>
    <row r="12" spans="2:7" ht="16.05" customHeight="1">
      <c r="B12" s="5">
        <v>23</v>
      </c>
      <c r="C12" s="61" t="s">
        <v>10</v>
      </c>
      <c r="D12" s="59">
        <f>VLOOKUP($C12,'SIGC-ACOMP07'!$C$2:$T$38,16,FALSE)</f>
        <v>7416252</v>
      </c>
      <c r="E12" s="59">
        <f>VLOOKUP($C12,'SIGC-ACOMP07'!$C$2:$T$38,17,FALSE)</f>
        <v>3590717</v>
      </c>
      <c r="F12" s="59">
        <f>VLOOKUP($C12,'SIGC-ACOMP07'!$C$2:$T$38,18,FALSE)</f>
        <v>3825535</v>
      </c>
      <c r="G12" s="60">
        <f>D12/'SIGC-ACOMP07'!$R$6</f>
        <v>4.4139537263029223E-2</v>
      </c>
    </row>
    <row r="13" spans="2:7" ht="16.05" customHeight="1">
      <c r="B13" s="5">
        <v>15</v>
      </c>
      <c r="C13" s="61" t="s">
        <v>5</v>
      </c>
      <c r="D13" s="59">
        <f>VLOOKUP($C13,'SIGC-ACOMP07'!$C$2:$T$38,16,FALSE)</f>
        <v>6667575</v>
      </c>
      <c r="E13" s="59">
        <f>VLOOKUP($C13,'SIGC-ACOMP07'!$C$2:$T$38,17,FALSE)</f>
        <v>3312743</v>
      </c>
      <c r="F13" s="59">
        <f>VLOOKUP($C13,'SIGC-ACOMP07'!$C$2:$T$38,18,FALSE)</f>
        <v>3354832</v>
      </c>
      <c r="G13" s="60">
        <f>D13/'SIGC-ACOMP07'!$R$6</f>
        <v>3.9683613119745942E-2</v>
      </c>
    </row>
    <row r="14" spans="2:7" ht="16.05" customHeight="1">
      <c r="B14" s="5">
        <v>42</v>
      </c>
      <c r="C14" s="61" t="s">
        <v>22</v>
      </c>
      <c r="D14" s="59">
        <f>VLOOKUP($C14,'SIGC-ACOMP07'!$C$2:$T$38,16,FALSE)</f>
        <v>6288362</v>
      </c>
      <c r="E14" s="59">
        <f>VLOOKUP($C14,'SIGC-ACOMP07'!$C$2:$T$38,17,FALSE)</f>
        <v>3097746</v>
      </c>
      <c r="F14" s="59">
        <f>VLOOKUP($C14,'SIGC-ACOMP07'!$C$2:$T$38,18,FALSE)</f>
        <v>3190616</v>
      </c>
      <c r="G14" s="60">
        <f>D14/'SIGC-ACOMP07'!$R$6</f>
        <v>3.7426639335127361E-2</v>
      </c>
    </row>
    <row r="15" spans="2:7" ht="16.05" customHeight="1">
      <c r="B15" s="5">
        <v>21</v>
      </c>
      <c r="C15" s="61" t="s">
        <v>8</v>
      </c>
      <c r="D15" s="59">
        <f>VLOOKUP($C15,'SIGC-ACOMP07'!$C$2:$T$38,16,FALSE)</f>
        <v>6264729</v>
      </c>
      <c r="E15" s="59">
        <f>VLOOKUP($C15,'SIGC-ACOMP07'!$C$2:$T$38,17,FALSE)</f>
        <v>3077477</v>
      </c>
      <c r="F15" s="59">
        <f>VLOOKUP($C15,'SIGC-ACOMP07'!$C$2:$T$38,18,FALSE)</f>
        <v>3187252</v>
      </c>
      <c r="G15" s="60">
        <f>D15/'SIGC-ACOMP07'!$R$6</f>
        <v>3.7285982075350166E-2</v>
      </c>
    </row>
    <row r="16" spans="2:7" ht="16.05" customHeight="1">
      <c r="B16" s="5">
        <v>52</v>
      </c>
      <c r="C16" s="61" t="s">
        <v>26</v>
      </c>
      <c r="D16" s="59">
        <f>VLOOKUP($C16,'SIGC-ACOMP07'!$C$2:$T$38,16,FALSE)</f>
        <v>5701452</v>
      </c>
      <c r="E16" s="59">
        <f>VLOOKUP($C16,'SIGC-ACOMP07'!$C$2:$T$38,17,FALSE)</f>
        <v>2790825</v>
      </c>
      <c r="F16" s="59">
        <f>VLOOKUP($C16,'SIGC-ACOMP07'!$C$2:$T$38,18,FALSE)</f>
        <v>2910627</v>
      </c>
      <c r="G16" s="60">
        <f>D16/'SIGC-ACOMP07'!$R$6</f>
        <v>3.3933508867737029E-2</v>
      </c>
    </row>
    <row r="17" spans="2:7" ht="16.05" customHeight="1">
      <c r="B17" s="5">
        <v>13</v>
      </c>
      <c r="C17" s="61" t="s">
        <v>3</v>
      </c>
      <c r="D17" s="59">
        <f>VLOOKUP($C17,'SIGC-ACOMP07'!$C$2:$T$38,16,FALSE)</f>
        <v>3690367</v>
      </c>
      <c r="E17" s="59">
        <f>VLOOKUP($C17,'SIGC-ACOMP07'!$C$2:$T$38,17,FALSE)</f>
        <v>1840594</v>
      </c>
      <c r="F17" s="59">
        <f>VLOOKUP($C17,'SIGC-ACOMP07'!$C$2:$T$38,18,FALSE)</f>
        <v>1849773</v>
      </c>
      <c r="G17" s="60">
        <f>D17/'SIGC-ACOMP07'!$R$6</f>
        <v>2.1964071839893434E-2</v>
      </c>
    </row>
    <row r="18" spans="2:7" ht="16.05" customHeight="1">
      <c r="B18" s="5">
        <v>25</v>
      </c>
      <c r="C18" s="61" t="s">
        <v>12</v>
      </c>
      <c r="D18" s="59">
        <f>VLOOKUP($C18,'SIGC-ACOMP07'!$C$2:$T$38,16,FALSE)</f>
        <v>3585163</v>
      </c>
      <c r="E18" s="59">
        <f>VLOOKUP($C18,'SIGC-ACOMP07'!$C$2:$T$38,17,FALSE)</f>
        <v>1732258</v>
      </c>
      <c r="F18" s="59">
        <f>VLOOKUP($C18,'SIGC-ACOMP07'!$C$2:$T$38,18,FALSE)</f>
        <v>1852905</v>
      </c>
      <c r="G18" s="60">
        <f>D18/'SIGC-ACOMP07'!$R$6</f>
        <v>2.1337925927076593E-2</v>
      </c>
    </row>
    <row r="19" spans="2:7" ht="16.05" customHeight="1">
      <c r="B19" s="5">
        <v>24</v>
      </c>
      <c r="C19" s="61" t="s">
        <v>11</v>
      </c>
      <c r="D19" s="59">
        <f>VLOOKUP($C19,'SIGC-ACOMP07'!$C$2:$T$38,16,FALSE)</f>
        <v>3197915</v>
      </c>
      <c r="E19" s="59">
        <f>VLOOKUP($C19,'SIGC-ACOMP07'!$C$2:$T$38,17,FALSE)</f>
        <v>1547789</v>
      </c>
      <c r="F19" s="59">
        <f>VLOOKUP($C19,'SIGC-ACOMP07'!$C$2:$T$38,18,FALSE)</f>
        <v>1650126</v>
      </c>
      <c r="G19" s="60">
        <f>D19/'SIGC-ACOMP07'!$R$6</f>
        <v>1.9033129983514599E-2</v>
      </c>
    </row>
    <row r="20" spans="2:7" ht="16.05" customHeight="1">
      <c r="B20" s="5">
        <v>22</v>
      </c>
      <c r="C20" s="61" t="s">
        <v>9</v>
      </c>
      <c r="D20" s="59">
        <f>VLOOKUP($C20,'SIGC-ACOMP07'!$C$2:$T$38,16,FALSE)</f>
        <v>3165539</v>
      </c>
      <c r="E20" s="59">
        <f>VLOOKUP($C20,'SIGC-ACOMP07'!$C$2:$T$38,17,FALSE)</f>
        <v>1549911</v>
      </c>
      <c r="F20" s="59">
        <f>VLOOKUP($C20,'SIGC-ACOMP07'!$C$2:$T$38,18,FALSE)</f>
        <v>1615628</v>
      </c>
      <c r="G20" s="60">
        <f>D20/'SIGC-ACOMP07'!$R$6</f>
        <v>1.88404367392144E-2</v>
      </c>
    </row>
    <row r="21" spans="2:7" ht="16.05" customHeight="1">
      <c r="B21" s="5">
        <v>27</v>
      </c>
      <c r="C21" s="61" t="s">
        <v>14</v>
      </c>
      <c r="D21" s="59">
        <f>VLOOKUP($C21,'SIGC-ACOMP07'!$C$2:$T$38,16,FALSE)</f>
        <v>2989919</v>
      </c>
      <c r="E21" s="59">
        <f>VLOOKUP($C21,'SIGC-ACOMP07'!$C$2:$T$38,17,FALSE)</f>
        <v>1431659</v>
      </c>
      <c r="F21" s="59">
        <f>VLOOKUP($C21,'SIGC-ACOMP07'!$C$2:$T$38,18,FALSE)</f>
        <v>1558260</v>
      </c>
      <c r="G21" s="60">
        <f>D21/'SIGC-ACOMP07'!$R$6</f>
        <v>1.7795193733160505E-2</v>
      </c>
    </row>
    <row r="22" spans="2:7" ht="16.05" customHeight="1">
      <c r="B22" s="5">
        <v>32</v>
      </c>
      <c r="C22" s="61" t="s">
        <v>18</v>
      </c>
      <c r="D22" s="59">
        <f>VLOOKUP($C22,'SIGC-ACOMP07'!$C$2:$T$38,16,FALSE)</f>
        <v>2903873</v>
      </c>
      <c r="E22" s="59">
        <f>VLOOKUP($C22,'SIGC-ACOMP07'!$C$2:$T$38,17,FALSE)</f>
        <v>1411496</v>
      </c>
      <c r="F22" s="59">
        <f>VLOOKUP($C22,'SIGC-ACOMP07'!$C$2:$T$38,18,FALSE)</f>
        <v>1492377</v>
      </c>
      <c r="G22" s="60">
        <f>D22/'SIGC-ACOMP07'!$R$6</f>
        <v>1.7283071083696248E-2</v>
      </c>
    </row>
    <row r="23" spans="2:7" ht="16.05" customHeight="1">
      <c r="B23" s="5">
        <v>51</v>
      </c>
      <c r="C23" s="61" t="s">
        <v>25</v>
      </c>
      <c r="D23" s="59">
        <f>VLOOKUP($C23,'SIGC-ACOMP07'!$C$2:$T$38,16,FALSE)</f>
        <v>2353940</v>
      </c>
      <c r="E23" s="59">
        <f>VLOOKUP($C23,'SIGC-ACOMP07'!$C$2:$T$38,17,FALSE)</f>
        <v>1178081</v>
      </c>
      <c r="F23" s="59">
        <f>VLOOKUP($C23,'SIGC-ACOMP07'!$C$2:$T$38,18,FALSE)</f>
        <v>1175859</v>
      </c>
      <c r="G23" s="60">
        <f>D23/'SIGC-ACOMP07'!$R$6</f>
        <v>1.4010017775142351E-2</v>
      </c>
    </row>
    <row r="24" spans="2:7" ht="16.05" customHeight="1">
      <c r="B24" s="5">
        <v>53</v>
      </c>
      <c r="C24" s="61" t="s">
        <v>27</v>
      </c>
      <c r="D24" s="59">
        <f>VLOOKUP($C24,'SIGC-ACOMP07'!$C$2:$T$38,16,FALSE)</f>
        <v>2269950</v>
      </c>
      <c r="E24" s="59">
        <f>VLOOKUP($C24,'SIGC-ACOMP07'!$C$2:$T$38,17,FALSE)</f>
        <v>1072025</v>
      </c>
      <c r="F24" s="59">
        <f>VLOOKUP($C24,'SIGC-ACOMP07'!$C$2:$T$38,18,FALSE)</f>
        <v>1197925</v>
      </c>
      <c r="G24" s="60">
        <f>D24/'SIGC-ACOMP07'!$R$6</f>
        <v>1.3510131884705803E-2</v>
      </c>
    </row>
    <row r="25" spans="2:7" ht="16.05" customHeight="1">
      <c r="B25" s="5">
        <v>50</v>
      </c>
      <c r="C25" s="61" t="s">
        <v>24</v>
      </c>
      <c r="D25" s="59">
        <f>VLOOKUP($C25,'SIGC-ACOMP07'!$C$2:$T$38,16,FALSE)</f>
        <v>2184694</v>
      </c>
      <c r="E25" s="59">
        <f>VLOOKUP($C25,'SIGC-ACOMP07'!$C$2:$T$38,17,FALSE)</f>
        <v>1071626</v>
      </c>
      <c r="F25" s="59">
        <f>VLOOKUP($C25,'SIGC-ACOMP07'!$C$2:$T$38,18,FALSE)</f>
        <v>1113068</v>
      </c>
      <c r="G25" s="60">
        <f>D25/'SIGC-ACOMP07'!$R$6</f>
        <v>1.3002711102766785E-2</v>
      </c>
    </row>
    <row r="26" spans="2:7" ht="16.05" customHeight="1">
      <c r="B26" s="5">
        <v>28</v>
      </c>
      <c r="C26" s="61" t="s">
        <v>15</v>
      </c>
      <c r="D26" s="59">
        <f>VLOOKUP($C26,'SIGC-ACOMP07'!$C$2:$T$38,16,FALSE)</f>
        <v>2133525</v>
      </c>
      <c r="E26" s="59">
        <f>VLOOKUP($C26,'SIGC-ACOMP07'!$C$2:$T$38,17,FALSE)</f>
        <v>1021674</v>
      </c>
      <c r="F26" s="59">
        <f>VLOOKUP($C26,'SIGC-ACOMP07'!$C$2:$T$38,18,FALSE)</f>
        <v>1111851</v>
      </c>
      <c r="G26" s="60">
        <f>D26/'SIGC-ACOMP07'!$R$6</f>
        <v>1.2698166976945285E-2</v>
      </c>
    </row>
    <row r="27" spans="2:7" ht="16.05" customHeight="1">
      <c r="B27" s="5">
        <v>11</v>
      </c>
      <c r="C27" s="61" t="s">
        <v>1</v>
      </c>
      <c r="D27" s="59">
        <f>VLOOKUP($C27,'SIGC-ACOMP07'!$C$2:$T$38,16,FALSE)</f>
        <v>1347385</v>
      </c>
      <c r="E27" s="59">
        <f>VLOOKUP($C27,'SIGC-ACOMP07'!$C$2:$T$38,17,FALSE)</f>
        <v>670902</v>
      </c>
      <c r="F27" s="59">
        <f>VLOOKUP($C27,'SIGC-ACOMP07'!$C$2:$T$38,18,FALSE)</f>
        <v>676483</v>
      </c>
      <c r="G27" s="60">
        <f>D27/'SIGC-ACOMP07'!$R$6</f>
        <v>8.0192731335378877E-3</v>
      </c>
    </row>
    <row r="28" spans="2:7" ht="16.05" customHeight="1">
      <c r="B28" s="5">
        <v>17</v>
      </c>
      <c r="C28" s="61" t="s">
        <v>7</v>
      </c>
      <c r="D28" s="59">
        <f>VLOOKUP($C28,'SIGC-ACOMP07'!$C$2:$T$38,16,FALSE)</f>
        <v>1284204</v>
      </c>
      <c r="E28" s="59">
        <f>VLOOKUP($C28,'SIGC-ACOMP07'!$C$2:$T$38,17,FALSE)</f>
        <v>641604</v>
      </c>
      <c r="F28" s="59">
        <f>VLOOKUP($C28,'SIGC-ACOMP07'!$C$2:$T$38,18,FALSE)</f>
        <v>642600</v>
      </c>
      <c r="G28" s="60">
        <f>D28/'SIGC-ACOMP07'!$R$6</f>
        <v>7.6432368144085695E-3</v>
      </c>
    </row>
    <row r="29" spans="2:7" ht="16.05" customHeight="1">
      <c r="B29" s="4">
        <v>12</v>
      </c>
      <c r="C29" s="61" t="s">
        <v>2</v>
      </c>
      <c r="D29" s="59">
        <f>VLOOKUP($C29,'SIGC-ACOMP07'!$C$2:$T$38,16,FALSE)</f>
        <v>660601</v>
      </c>
      <c r="E29" s="59">
        <f>VLOOKUP($C29,'SIGC-ACOMP07'!$C$2:$T$38,17,FALSE)</f>
        <v>329414</v>
      </c>
      <c r="F29" s="59">
        <f>VLOOKUP($C29,'SIGC-ACOMP07'!$C$2:$T$38,18,FALSE)</f>
        <v>331187</v>
      </c>
      <c r="G29" s="60">
        <f>D29/'SIGC-ACOMP07'!$R$6</f>
        <v>3.9317194797984711E-3</v>
      </c>
    </row>
    <row r="30" spans="2:7" ht="16.05" customHeight="1">
      <c r="B30" s="5">
        <v>16</v>
      </c>
      <c r="C30" s="61" t="s">
        <v>6</v>
      </c>
      <c r="D30" s="59">
        <f>VLOOKUP($C30,'SIGC-ACOMP07'!$C$2:$T$38,16,FALSE)</f>
        <v>587033</v>
      </c>
      <c r="E30" s="59">
        <f>VLOOKUP($C30,'SIGC-ACOMP07'!$C$2:$T$38,17,FALSE)</f>
        <v>290518</v>
      </c>
      <c r="F30" s="59">
        <f>VLOOKUP($C30,'SIGC-ACOMP07'!$C$2:$T$38,18,FALSE)</f>
        <v>296515</v>
      </c>
      <c r="G30" s="60">
        <f>D30/'SIGC-ACOMP07'!$R$6</f>
        <v>3.4938625303088185E-3</v>
      </c>
    </row>
    <row r="31" spans="2:7" ht="16.05" customHeight="1">
      <c r="B31" s="6">
        <v>14</v>
      </c>
      <c r="C31" s="62" t="s">
        <v>4</v>
      </c>
      <c r="D31" s="63">
        <f>VLOOKUP($C31,'SIGC-ACOMP07'!$C$2:$T$38,16,FALSE)</f>
        <v>534033</v>
      </c>
      <c r="E31" s="63">
        <f>VLOOKUP($C31,'SIGC-ACOMP07'!$C$2:$T$38,17,FALSE)</f>
        <v>267979</v>
      </c>
      <c r="F31" s="63">
        <f>VLOOKUP($C31,'SIGC-ACOMP07'!$C$2:$T$38,18,FALSE)</f>
        <v>266054</v>
      </c>
      <c r="G31" s="64">
        <f>D31/'SIGC-ACOMP07'!$R$6</f>
        <v>3.1784207849446439E-3</v>
      </c>
    </row>
    <row r="32" spans="2:7" ht="16.05" customHeight="1">
      <c r="D32" s="2"/>
      <c r="E32" s="2"/>
      <c r="F32" s="2"/>
      <c r="G32" s="2"/>
    </row>
    <row r="33" spans="2:7" ht="16.05" customHeight="1">
      <c r="C33" s="3"/>
      <c r="D33" s="3"/>
      <c r="E33" s="3"/>
      <c r="F33" s="3"/>
      <c r="G33" s="3"/>
    </row>
    <row r="34" spans="2:7" ht="16.05" customHeight="1">
      <c r="C34" s="317" t="s">
        <v>124</v>
      </c>
      <c r="D34" s="319" t="s">
        <v>78</v>
      </c>
      <c r="E34" s="320"/>
      <c r="F34" s="320"/>
      <c r="G34" s="321"/>
    </row>
    <row r="35" spans="2:7" ht="16.05" customHeight="1">
      <c r="C35" s="318"/>
      <c r="D35" s="65" t="s">
        <v>64</v>
      </c>
      <c r="E35" s="65" t="s">
        <v>76</v>
      </c>
      <c r="F35" s="65" t="s">
        <v>77</v>
      </c>
      <c r="G35" s="65" t="s">
        <v>33</v>
      </c>
    </row>
    <row r="36" spans="2:7" ht="16.05" customHeight="1">
      <c r="C36" s="58" t="s">
        <v>28</v>
      </c>
      <c r="D36" s="66">
        <f>VLOOKUP($C36,'SIGC-ACOMP07'!$C$2:$T$38,16,FALSE)</f>
        <v>14771198</v>
      </c>
      <c r="E36" s="66">
        <f>VLOOKUP($C36,'SIGC-ACOMP07'!$C$2:$T$38,17,FALSE)</f>
        <v>7353754</v>
      </c>
      <c r="F36" s="66">
        <f>VLOOKUP($C36,'SIGC-ACOMP07'!$C$2:$T$38,18,FALSE)</f>
        <v>7417444</v>
      </c>
      <c r="G36" s="67">
        <f>D36/'SIGC-ACOMP07'!$R$6</f>
        <v>8.7914197702637767E-2</v>
      </c>
    </row>
    <row r="37" spans="2:7" ht="16.05" customHeight="1">
      <c r="C37" s="61" t="s">
        <v>29</v>
      </c>
      <c r="D37" s="66">
        <f>VLOOKUP($C37,'SIGC-ACOMP07'!$C$2:$T$38,16,FALSE)</f>
        <v>49457910</v>
      </c>
      <c r="E37" s="66">
        <f>VLOOKUP($C37,'SIGC-ACOMP07'!$C$2:$T$38,17,FALSE)</f>
        <v>23888195</v>
      </c>
      <c r="F37" s="66">
        <f>VLOOKUP($C37,'SIGC-ACOMP07'!$C$2:$T$38,18,FALSE)</f>
        <v>25569715</v>
      </c>
      <c r="G37" s="67">
        <f>D37/'SIGC-ACOMP07'!$R$6</f>
        <v>0.29436017834838213</v>
      </c>
    </row>
    <row r="38" spans="2:7" ht="16.05" customHeight="1">
      <c r="C38" s="61" t="s">
        <v>30</v>
      </c>
      <c r="D38" s="66">
        <f>VLOOKUP($C38,'SIGC-ACOMP07'!$C$2:$T$38,16,FALSE)</f>
        <v>12510036</v>
      </c>
      <c r="E38" s="66">
        <f>VLOOKUP($C38,'SIGC-ACOMP07'!$C$2:$T$38,17,FALSE)</f>
        <v>6112557</v>
      </c>
      <c r="F38" s="66">
        <f>VLOOKUP($C38,'SIGC-ACOMP07'!$C$2:$T$38,18,FALSE)</f>
        <v>6397479</v>
      </c>
      <c r="G38" s="67">
        <f>D38/'SIGC-ACOMP07'!$R$6</f>
        <v>7.4456369630351973E-2</v>
      </c>
    </row>
    <row r="39" spans="2:7" ht="16.05" customHeight="1">
      <c r="C39" s="61" t="s">
        <v>31</v>
      </c>
      <c r="D39" s="66">
        <f>VLOOKUP($C39,'SIGC-ACOMP07'!$C$2:$T$38,16,FALSE)</f>
        <v>66461142</v>
      </c>
      <c r="E39" s="66">
        <f>VLOOKUP($C39,'SIGC-ACOMP07'!$C$2:$T$38,17,FALSE)</f>
        <v>31979198</v>
      </c>
      <c r="F39" s="66">
        <f>VLOOKUP($C39,'SIGC-ACOMP07'!$C$2:$T$38,18,FALSE)</f>
        <v>34481944</v>
      </c>
      <c r="G39" s="67">
        <f>D39/'SIGC-ACOMP07'!$R$6</f>
        <v>0.39555884210143838</v>
      </c>
    </row>
    <row r="40" spans="2:7" ht="16.05" customHeight="1">
      <c r="C40" s="62" t="s">
        <v>32</v>
      </c>
      <c r="D40" s="66">
        <f>VLOOKUP($C40,'SIGC-ACOMP07'!$C$2:$T$38,16,FALSE)</f>
        <v>24818059</v>
      </c>
      <c r="E40" s="66">
        <f>VLOOKUP($C40,'SIGC-ACOMP07'!$C$2:$T$38,17,FALSE)</f>
        <v>12071015</v>
      </c>
      <c r="F40" s="68">
        <f>VLOOKUP($C40,'SIGC-ACOMP07'!$C$2:$T$38,18,FALSE)</f>
        <v>12747044</v>
      </c>
      <c r="G40" s="67">
        <f>D40/'SIGC-ACOMP07'!$R$6</f>
        <v>0.14771041221718972</v>
      </c>
    </row>
    <row r="41" spans="2:7">
      <c r="B41" s="8"/>
      <c r="C41" s="7"/>
      <c r="D41" s="9"/>
      <c r="E41" s="9"/>
      <c r="G41" s="9"/>
    </row>
  </sheetData>
  <autoFilter ref="B4:G31" xr:uid="{57C2E435-EE03-4F73-99AA-86281CADD11F}">
    <sortState xmlns:xlrd2="http://schemas.microsoft.com/office/spreadsheetml/2017/richdata2" ref="B5:G31">
      <sortCondition descending="1" ref="G4:G31"/>
    </sortState>
  </autoFilter>
  <mergeCells count="2">
    <mergeCell ref="C34:C35"/>
    <mergeCell ref="D34:G3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3DC7D-D39F-47CB-B9E9-0ECA4AC23272}">
  <dimension ref="B1:H33"/>
  <sheetViews>
    <sheetView showGridLines="0" workbookViewId="0"/>
  </sheetViews>
  <sheetFormatPr defaultRowHeight="14.4"/>
  <cols>
    <col min="1" max="1" width="3.77734375" style="1" customWidth="1"/>
    <col min="2" max="2" width="19.33203125" style="1" customWidth="1"/>
    <col min="3" max="4" width="20.77734375" style="1" customWidth="1"/>
    <col min="5" max="6" width="7.77734375" style="1" customWidth="1"/>
    <col min="7" max="16384" width="8.88671875" style="1"/>
  </cols>
  <sheetData>
    <row r="1" spans="2:6" ht="16.05" customHeight="1"/>
    <row r="2" spans="2:6" ht="16.05" customHeight="1">
      <c r="B2" s="44" t="s">
        <v>191</v>
      </c>
      <c r="C2" s="3"/>
      <c r="D2" s="3"/>
      <c r="E2" s="3"/>
      <c r="F2" s="8"/>
    </row>
    <row r="3" spans="2:6" ht="4.95" customHeight="1"/>
    <row r="4" spans="2:6" ht="16.05" customHeight="1">
      <c r="B4" s="70" t="s">
        <v>0</v>
      </c>
      <c r="C4" s="71" t="s">
        <v>105</v>
      </c>
      <c r="D4" s="71" t="s">
        <v>106</v>
      </c>
      <c r="E4" s="71" t="s">
        <v>135</v>
      </c>
      <c r="F4" s="71" t="s">
        <v>134</v>
      </c>
    </row>
    <row r="5" spans="2:6" ht="16.05" customHeight="1">
      <c r="B5" s="72" t="s">
        <v>1</v>
      </c>
      <c r="C5" s="73">
        <v>1815278</v>
      </c>
      <c r="D5" s="74">
        <f>VLOOKUP(B5,'SIGC-ACOMP07'!$C$2:$T$38,16,FALSE)</f>
        <v>1347385</v>
      </c>
      <c r="E5" s="147">
        <f>D5/C5</f>
        <v>0.74224719299192743</v>
      </c>
      <c r="F5" s="75">
        <f t="shared" ref="F5:F31" si="0">$E$33</f>
        <v>0.78764393693669188</v>
      </c>
    </row>
    <row r="6" spans="2:6" ht="16.05" customHeight="1">
      <c r="B6" s="72" t="s">
        <v>2</v>
      </c>
      <c r="C6" s="73">
        <v>906876</v>
      </c>
      <c r="D6" s="74">
        <f>VLOOKUP(B6,'SIGC-ACOMP07'!$C$2:$T$38,16,FALSE)</f>
        <v>660601</v>
      </c>
      <c r="E6" s="147">
        <f t="shared" ref="E6:E31" si="1">D6/C6</f>
        <v>0.72843586113206216</v>
      </c>
      <c r="F6" s="75">
        <f t="shared" si="0"/>
        <v>0.78764393693669188</v>
      </c>
    </row>
    <row r="7" spans="2:6" ht="16.05" customHeight="1">
      <c r="B7" s="72" t="s">
        <v>3</v>
      </c>
      <c r="C7" s="73">
        <v>4269995</v>
      </c>
      <c r="D7" s="74">
        <f>VLOOKUP(B7,'SIGC-ACOMP07'!$C$2:$T$38,16,FALSE)</f>
        <v>3690367</v>
      </c>
      <c r="E7" s="147">
        <f t="shared" si="1"/>
        <v>0.86425557875360515</v>
      </c>
      <c r="F7" s="75">
        <f t="shared" si="0"/>
        <v>0.78764393693669188</v>
      </c>
    </row>
    <row r="8" spans="2:6" ht="16.05" customHeight="1">
      <c r="B8" s="72" t="s">
        <v>4</v>
      </c>
      <c r="C8" s="73">
        <v>652713</v>
      </c>
      <c r="D8" s="74">
        <f>VLOOKUP(B8,'SIGC-ACOMP07'!$C$2:$T$38,16,FALSE)</f>
        <v>534033</v>
      </c>
      <c r="E8" s="147">
        <f t="shared" si="1"/>
        <v>0.81817429712599565</v>
      </c>
      <c r="F8" s="75">
        <f t="shared" si="0"/>
        <v>0.78764393693669188</v>
      </c>
    </row>
    <row r="9" spans="2:6" ht="16.05" customHeight="1">
      <c r="B9" s="72" t="s">
        <v>5</v>
      </c>
      <c r="C9" s="73">
        <v>8777124</v>
      </c>
      <c r="D9" s="74">
        <f>VLOOKUP(B9,'SIGC-ACOMP07'!$C$2:$T$38,16,FALSE)</f>
        <v>6667575</v>
      </c>
      <c r="E9" s="147">
        <f t="shared" si="1"/>
        <v>0.75965373167793915</v>
      </c>
      <c r="F9" s="75">
        <f t="shared" si="0"/>
        <v>0.78764393693669188</v>
      </c>
    </row>
    <row r="10" spans="2:6" ht="16.05" customHeight="1">
      <c r="B10" s="72" t="s">
        <v>6</v>
      </c>
      <c r="C10" s="73">
        <v>877613</v>
      </c>
      <c r="D10" s="74">
        <f>VLOOKUP(B10,'SIGC-ACOMP07'!$C$2:$T$38,16,FALSE)</f>
        <v>587033</v>
      </c>
      <c r="E10" s="147">
        <f t="shared" si="1"/>
        <v>0.66889733857634293</v>
      </c>
      <c r="F10" s="75">
        <f t="shared" si="0"/>
        <v>0.78764393693669188</v>
      </c>
    </row>
    <row r="11" spans="2:6" ht="16.05" customHeight="1">
      <c r="B11" s="72" t="s">
        <v>7</v>
      </c>
      <c r="C11" s="73">
        <v>1607363</v>
      </c>
      <c r="D11" s="74">
        <f>VLOOKUP(B11,'SIGC-ACOMP07'!$C$2:$T$38,16,FALSE)</f>
        <v>1284204</v>
      </c>
      <c r="E11" s="147">
        <f t="shared" si="1"/>
        <v>0.79895082815767193</v>
      </c>
      <c r="F11" s="75">
        <f t="shared" si="0"/>
        <v>0.78764393693669188</v>
      </c>
    </row>
    <row r="12" spans="2:6" ht="16.05" customHeight="1">
      <c r="B12" s="72" t="s">
        <v>8</v>
      </c>
      <c r="C12" s="73">
        <v>7153262</v>
      </c>
      <c r="D12" s="74">
        <f>VLOOKUP(B12,'SIGC-ACOMP07'!$C$2:$T$38,16,FALSE)</f>
        <v>6264729</v>
      </c>
      <c r="E12" s="147">
        <f t="shared" si="1"/>
        <v>0.87578631958398845</v>
      </c>
      <c r="F12" s="75">
        <f t="shared" si="0"/>
        <v>0.78764393693669188</v>
      </c>
    </row>
    <row r="13" spans="2:6" ht="16.05" customHeight="1">
      <c r="B13" s="72" t="s">
        <v>9</v>
      </c>
      <c r="C13" s="73">
        <v>3289290</v>
      </c>
      <c r="D13" s="74">
        <f>VLOOKUP(B13,'SIGC-ACOMP07'!$C$2:$T$38,16,FALSE)</f>
        <v>3165539</v>
      </c>
      <c r="E13" s="147">
        <f t="shared" si="1"/>
        <v>0.96237759516491406</v>
      </c>
      <c r="F13" s="75">
        <f t="shared" si="0"/>
        <v>0.78764393693669188</v>
      </c>
    </row>
    <row r="14" spans="2:6" ht="16.05" customHeight="1">
      <c r="B14" s="72" t="s">
        <v>10</v>
      </c>
      <c r="C14" s="73">
        <v>9240580</v>
      </c>
      <c r="D14" s="74">
        <f>VLOOKUP(B14,'SIGC-ACOMP07'!$C$2:$T$38,16,FALSE)</f>
        <v>7416252</v>
      </c>
      <c r="E14" s="147">
        <f t="shared" si="1"/>
        <v>0.80257429728436958</v>
      </c>
      <c r="F14" s="75">
        <f t="shared" si="0"/>
        <v>0.78764393693669188</v>
      </c>
    </row>
    <row r="15" spans="2:6" ht="16.05" customHeight="1">
      <c r="B15" s="72" t="s">
        <v>11</v>
      </c>
      <c r="C15" s="73">
        <v>3560903</v>
      </c>
      <c r="D15" s="74">
        <f>VLOOKUP(B15,'SIGC-ACOMP07'!$C$2:$T$38,16,FALSE)</f>
        <v>3197915</v>
      </c>
      <c r="E15" s="147">
        <f t="shared" si="1"/>
        <v>0.89806293515998614</v>
      </c>
      <c r="F15" s="75">
        <f t="shared" si="0"/>
        <v>0.78764393693669188</v>
      </c>
    </row>
    <row r="16" spans="2:6" ht="16.05" customHeight="1">
      <c r="B16" s="72" t="s">
        <v>12</v>
      </c>
      <c r="C16" s="73">
        <v>4059905</v>
      </c>
      <c r="D16" s="74">
        <f>VLOOKUP(B16,'SIGC-ACOMP07'!$C$2:$T$38,16,FALSE)</f>
        <v>3585163</v>
      </c>
      <c r="E16" s="147">
        <f t="shared" si="1"/>
        <v>0.88306573675985034</v>
      </c>
      <c r="F16" s="75">
        <f t="shared" si="0"/>
        <v>0.78764393693669188</v>
      </c>
    </row>
    <row r="17" spans="2:8" ht="16.05" customHeight="1">
      <c r="B17" s="72" t="s">
        <v>13</v>
      </c>
      <c r="C17" s="73">
        <v>9674793</v>
      </c>
      <c r="D17" s="74">
        <f>VLOOKUP(B17,'SIGC-ACOMP07'!$C$2:$T$38,16,FALSE)</f>
        <v>8437877</v>
      </c>
      <c r="E17" s="147">
        <f t="shared" si="1"/>
        <v>0.87215064963147015</v>
      </c>
      <c r="F17" s="75">
        <f t="shared" si="0"/>
        <v>0.78764393693669188</v>
      </c>
    </row>
    <row r="18" spans="2:8" ht="16.05" customHeight="1">
      <c r="B18" s="72" t="s">
        <v>14</v>
      </c>
      <c r="C18" s="73">
        <v>3365351</v>
      </c>
      <c r="D18" s="74">
        <f>VLOOKUP(B18,'SIGC-ACOMP07'!$C$2:$T$38,16,FALSE)</f>
        <v>2989919</v>
      </c>
      <c r="E18" s="147">
        <f t="shared" si="1"/>
        <v>0.88844194855157754</v>
      </c>
      <c r="F18" s="75">
        <f t="shared" si="0"/>
        <v>0.78764393693669188</v>
      </c>
    </row>
    <row r="19" spans="2:8" ht="16.05" customHeight="1">
      <c r="B19" s="72" t="s">
        <v>15</v>
      </c>
      <c r="C19" s="73">
        <v>2338474</v>
      </c>
      <c r="D19" s="74">
        <f>VLOOKUP(B19,'SIGC-ACOMP07'!$C$2:$T$38,16,FALSE)</f>
        <v>2133525</v>
      </c>
      <c r="E19" s="147">
        <f t="shared" si="1"/>
        <v>0.91235780256697319</v>
      </c>
      <c r="F19" s="75">
        <f t="shared" si="0"/>
        <v>0.78764393693669188</v>
      </c>
    </row>
    <row r="20" spans="2:8" ht="16.05" customHeight="1">
      <c r="B20" s="72" t="s">
        <v>16</v>
      </c>
      <c r="C20" s="73">
        <v>14985284</v>
      </c>
      <c r="D20" s="74">
        <f>VLOOKUP(B20,'SIGC-ACOMP07'!$C$2:$T$38,16,FALSE)</f>
        <v>12266991</v>
      </c>
      <c r="E20" s="147">
        <f t="shared" si="1"/>
        <v>0.81860250362956088</v>
      </c>
      <c r="F20" s="75">
        <f t="shared" si="0"/>
        <v>0.78764393693669188</v>
      </c>
    </row>
    <row r="21" spans="2:8" ht="16.05" customHeight="1">
      <c r="B21" s="72" t="s">
        <v>17</v>
      </c>
      <c r="C21" s="73">
        <v>21411923</v>
      </c>
      <c r="D21" s="74">
        <f>VLOOKUP(B21,'SIGC-ACOMP07'!$C$2:$T$38,16,FALSE)</f>
        <v>17227360</v>
      </c>
      <c r="E21" s="147">
        <f t="shared" si="1"/>
        <v>0.80456855743409872</v>
      </c>
      <c r="F21" s="75">
        <f t="shared" si="0"/>
        <v>0.78764393693669188</v>
      </c>
    </row>
    <row r="22" spans="2:8" ht="16.05" customHeight="1">
      <c r="B22" s="72" t="s">
        <v>18</v>
      </c>
      <c r="C22" s="73">
        <v>4108508</v>
      </c>
      <c r="D22" s="74">
        <f>VLOOKUP(B22,'SIGC-ACOMP07'!$C$2:$T$38,16,FALSE)</f>
        <v>2903873</v>
      </c>
      <c r="E22" s="147">
        <f t="shared" si="1"/>
        <v>0.70679502145304329</v>
      </c>
      <c r="F22" s="75">
        <f t="shared" si="0"/>
        <v>0.78764393693669188</v>
      </c>
    </row>
    <row r="23" spans="2:8" ht="16.05" customHeight="1">
      <c r="B23" s="72" t="s">
        <v>19</v>
      </c>
      <c r="C23" s="73">
        <v>17463349</v>
      </c>
      <c r="D23" s="74">
        <f>VLOOKUP(B23,'SIGC-ACOMP07'!$C$2:$T$38,16,FALSE)</f>
        <v>13301093</v>
      </c>
      <c r="E23" s="147">
        <f t="shared" si="1"/>
        <v>0.76165762935849246</v>
      </c>
      <c r="F23" s="75">
        <f t="shared" si="0"/>
        <v>0.78764393693669188</v>
      </c>
    </row>
    <row r="24" spans="2:8" ht="16.05" customHeight="1">
      <c r="B24" s="72" t="s">
        <v>20</v>
      </c>
      <c r="C24" s="73">
        <v>46649132</v>
      </c>
      <c r="D24" s="74">
        <f>VLOOKUP(B24,'SIGC-ACOMP07'!$C$2:$T$38,16,FALSE)</f>
        <v>33028816</v>
      </c>
      <c r="E24" s="147">
        <f t="shared" si="1"/>
        <v>0.70802637871161245</v>
      </c>
      <c r="F24" s="75">
        <f t="shared" si="0"/>
        <v>0.78764393693669188</v>
      </c>
      <c r="G24" s="148"/>
    </row>
    <row r="25" spans="2:8" ht="16.05" customHeight="1">
      <c r="B25" s="72" t="s">
        <v>21</v>
      </c>
      <c r="C25" s="73">
        <v>11597484</v>
      </c>
      <c r="D25" s="74">
        <f>VLOOKUP(B25,'SIGC-ACOMP07'!$C$2:$T$38,16,FALSE)</f>
        <v>9282770</v>
      </c>
      <c r="E25" s="75">
        <f t="shared" si="1"/>
        <v>0.80041239979292056</v>
      </c>
      <c r="F25" s="75">
        <f t="shared" si="0"/>
        <v>0.78764393693669188</v>
      </c>
      <c r="G25" s="148"/>
    </row>
    <row r="26" spans="2:8" ht="16.05" customHeight="1">
      <c r="B26" s="72" t="s">
        <v>22</v>
      </c>
      <c r="C26" s="73">
        <v>7338473</v>
      </c>
      <c r="D26" s="74">
        <f>VLOOKUP(B26,'SIGC-ACOMP07'!$C$2:$T$38,16,FALSE)</f>
        <v>6288362</v>
      </c>
      <c r="E26" s="75">
        <f t="shared" si="1"/>
        <v>0.85690333670233576</v>
      </c>
      <c r="F26" s="75">
        <f t="shared" si="0"/>
        <v>0.78764393693669188</v>
      </c>
      <c r="G26" s="148"/>
    </row>
    <row r="27" spans="2:8" ht="16.05" customHeight="1">
      <c r="B27" s="72" t="s">
        <v>23</v>
      </c>
      <c r="C27" s="73">
        <v>11466630</v>
      </c>
      <c r="D27" s="74">
        <f>VLOOKUP(B27,'SIGC-ACOMP07'!$C$2:$T$38,16,FALSE)</f>
        <v>9246927</v>
      </c>
      <c r="E27" s="75">
        <f t="shared" si="1"/>
        <v>0.80642063099620376</v>
      </c>
      <c r="F27" s="75">
        <f t="shared" si="0"/>
        <v>0.78764393693669188</v>
      </c>
      <c r="G27" s="148"/>
    </row>
    <row r="28" spans="2:8" ht="16.05" customHeight="1">
      <c r="B28" s="72" t="s">
        <v>24</v>
      </c>
      <c r="C28" s="73">
        <v>2839188</v>
      </c>
      <c r="D28" s="74">
        <f>VLOOKUP(B28,'SIGC-ACOMP07'!$C$2:$T$38,16,FALSE)</f>
        <v>2184694</v>
      </c>
      <c r="E28" s="75">
        <f t="shared" si="1"/>
        <v>0.76947845651644065</v>
      </c>
      <c r="F28" s="75">
        <f t="shared" si="0"/>
        <v>0.78764393693669188</v>
      </c>
      <c r="G28" s="148"/>
    </row>
    <row r="29" spans="2:8" ht="16.05" customHeight="1">
      <c r="B29" s="72" t="s">
        <v>25</v>
      </c>
      <c r="C29" s="73">
        <v>3567234</v>
      </c>
      <c r="D29" s="74">
        <f>VLOOKUP(B29,'SIGC-ACOMP07'!$C$2:$T$38,16,FALSE)</f>
        <v>2353940</v>
      </c>
      <c r="E29" s="75">
        <f t="shared" si="1"/>
        <v>0.65987821376450218</v>
      </c>
      <c r="F29" s="75">
        <f t="shared" si="0"/>
        <v>0.78764393693669188</v>
      </c>
      <c r="G29" s="148"/>
    </row>
    <row r="30" spans="2:8" ht="16.05" customHeight="1">
      <c r="B30" s="72" t="s">
        <v>26</v>
      </c>
      <c r="C30" s="73">
        <v>7206589</v>
      </c>
      <c r="D30" s="74">
        <f>VLOOKUP(B30,'SIGC-ACOMP07'!$C$2:$T$38,16,FALSE)</f>
        <v>5701452</v>
      </c>
      <c r="E30" s="75">
        <f t="shared" si="1"/>
        <v>0.79114432639352683</v>
      </c>
      <c r="F30" s="75">
        <f t="shared" si="0"/>
        <v>0.78764393693669188</v>
      </c>
      <c r="G30" s="148"/>
      <c r="H30" s="43"/>
    </row>
    <row r="31" spans="2:8" ht="16.05" customHeight="1">
      <c r="B31" s="76" t="s">
        <v>27</v>
      </c>
      <c r="C31" s="63">
        <v>3094325</v>
      </c>
      <c r="D31" s="74">
        <f>VLOOKUP(B31,'SIGC-ACOMP07'!$C$2:$T$38,16,FALSE)</f>
        <v>2269950</v>
      </c>
      <c r="E31" s="77">
        <f t="shared" si="1"/>
        <v>0.73358486907483866</v>
      </c>
      <c r="F31" s="77">
        <f t="shared" si="0"/>
        <v>0.78764393693669188</v>
      </c>
      <c r="G31" s="148"/>
    </row>
    <row r="32" spans="2:8" ht="16.05" customHeight="1"/>
    <row r="33" spans="2:6" ht="16.05" customHeight="1">
      <c r="B33" s="201" t="s">
        <v>62</v>
      </c>
      <c r="C33" s="202">
        <f>SUM(C5:C31)</f>
        <v>213317639</v>
      </c>
      <c r="D33" s="203">
        <f>SUM(D5:D31)</f>
        <v>168018345</v>
      </c>
      <c r="E33" s="204">
        <f>D33/C33</f>
        <v>0.78764393693669188</v>
      </c>
      <c r="F33" s="78"/>
    </row>
  </sheetData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1EA8A-C804-4F5E-B02B-2B2015C281BC}">
  <dimension ref="A1:P33"/>
  <sheetViews>
    <sheetView topLeftCell="C1" zoomScaleNormal="100" workbookViewId="0">
      <selection sqref="A1:B1"/>
    </sheetView>
  </sheetViews>
  <sheetFormatPr defaultRowHeight="10.199999999999999"/>
  <cols>
    <col min="1" max="1" width="22.21875" style="273" customWidth="1"/>
    <col min="2" max="2" width="19.77734375" style="274" customWidth="1"/>
    <col min="3" max="3" width="19.77734375" style="273" customWidth="1"/>
    <col min="4" max="4" width="19.77734375" style="274" customWidth="1"/>
    <col min="5" max="5" width="19.77734375" style="273" customWidth="1"/>
    <col min="6" max="6" width="5.33203125" style="259" bestFit="1" customWidth="1"/>
    <col min="7" max="16384" width="8.88671875" style="273"/>
  </cols>
  <sheetData>
    <row r="1" spans="1:16" s="267" customFormat="1" ht="16.05" customHeight="1">
      <c r="A1" s="323" t="s">
        <v>150</v>
      </c>
      <c r="B1" s="323"/>
      <c r="D1" s="268"/>
      <c r="F1" s="260"/>
      <c r="H1" s="324"/>
      <c r="I1" s="324"/>
      <c r="J1" s="324"/>
      <c r="K1" s="324"/>
      <c r="L1" s="324"/>
      <c r="M1" s="324"/>
      <c r="N1" s="324"/>
      <c r="O1" s="324"/>
      <c r="P1" s="324"/>
    </row>
    <row r="2" spans="1:16" s="267" customFormat="1" ht="16.05" customHeight="1">
      <c r="A2" s="323" t="s">
        <v>0</v>
      </c>
      <c r="B2" s="325" t="s">
        <v>151</v>
      </c>
      <c r="C2" s="325" t="s">
        <v>152</v>
      </c>
      <c r="D2" s="325" t="s">
        <v>105</v>
      </c>
      <c r="E2" s="325" t="s">
        <v>153</v>
      </c>
      <c r="F2" s="260"/>
    </row>
    <row r="3" spans="1:16" s="267" customFormat="1" ht="16.05" customHeight="1">
      <c r="A3" s="323"/>
      <c r="B3" s="325"/>
      <c r="C3" s="325"/>
      <c r="D3" s="325"/>
      <c r="E3" s="325"/>
      <c r="F3" s="260"/>
    </row>
    <row r="4" spans="1:16" s="267" customFormat="1" ht="16.05" customHeight="1">
      <c r="A4" s="261" t="s">
        <v>62</v>
      </c>
      <c r="B4" s="262"/>
      <c r="C4" s="263"/>
      <c r="D4" s="268"/>
      <c r="F4" s="260"/>
    </row>
    <row r="5" spans="1:16" s="267" customFormat="1" ht="16.05" customHeight="1">
      <c r="A5" s="261" t="s">
        <v>1</v>
      </c>
      <c r="B5" s="264">
        <f>C5/D5</f>
        <v>0.74224719299192743</v>
      </c>
      <c r="C5" s="269">
        <f>VLOOKUP(A5,'SIGC-ACOMP07'!$C$2:$T$38,16,FALSE)</f>
        <v>1347385</v>
      </c>
      <c r="D5" s="265">
        <v>1815278</v>
      </c>
      <c r="E5" s="266">
        <f>$E$33</f>
        <v>0.78764393693669188</v>
      </c>
      <c r="F5" s="260" t="e">
        <f>IF(B5&gt;=E5,B5,NA())</f>
        <v>#N/A</v>
      </c>
    </row>
    <row r="6" spans="1:16" s="267" customFormat="1" ht="16.05" customHeight="1">
      <c r="A6" s="261" t="s">
        <v>2</v>
      </c>
      <c r="B6" s="264">
        <f t="shared" ref="B6:B31" si="0">C6/D6</f>
        <v>0.72843586113206216</v>
      </c>
      <c r="C6" s="269">
        <f>VLOOKUP(A6,'SIGC-ACOMP07'!$C$2:$T$38,16,FALSE)</f>
        <v>660601</v>
      </c>
      <c r="D6" s="265">
        <v>906876</v>
      </c>
      <c r="E6" s="266">
        <f t="shared" ref="E6:E31" si="1">$E$33</f>
        <v>0.78764393693669188</v>
      </c>
      <c r="F6" s="260" t="e">
        <f t="shared" ref="F6:F31" si="2">IF(B6&gt;=E6,B6,NA())</f>
        <v>#N/A</v>
      </c>
    </row>
    <row r="7" spans="1:16" s="267" customFormat="1" ht="16.05" customHeight="1">
      <c r="A7" s="261" t="s">
        <v>3</v>
      </c>
      <c r="B7" s="264">
        <f t="shared" si="0"/>
        <v>0.86425557875360515</v>
      </c>
      <c r="C7" s="269">
        <f>VLOOKUP(A7,'SIGC-ACOMP07'!$C$2:$T$38,16,FALSE)</f>
        <v>3690367</v>
      </c>
      <c r="D7" s="265">
        <v>4269995</v>
      </c>
      <c r="E7" s="266">
        <f t="shared" si="1"/>
        <v>0.78764393693669188</v>
      </c>
      <c r="F7" s="260">
        <f t="shared" si="2"/>
        <v>0.86425557875360515</v>
      </c>
    </row>
    <row r="8" spans="1:16" s="267" customFormat="1" ht="16.05" customHeight="1">
      <c r="A8" s="261" t="s">
        <v>4</v>
      </c>
      <c r="B8" s="264">
        <f t="shared" si="0"/>
        <v>0.81817429712599565</v>
      </c>
      <c r="C8" s="269">
        <f>VLOOKUP(A8,'SIGC-ACOMP07'!$C$2:$T$38,16,FALSE)</f>
        <v>534033</v>
      </c>
      <c r="D8" s="265">
        <v>652713</v>
      </c>
      <c r="E8" s="266">
        <f t="shared" si="1"/>
        <v>0.78764393693669188</v>
      </c>
      <c r="F8" s="260">
        <f t="shared" si="2"/>
        <v>0.81817429712599565</v>
      </c>
    </row>
    <row r="9" spans="1:16" s="267" customFormat="1" ht="16.05" customHeight="1">
      <c r="A9" s="261" t="s">
        <v>5</v>
      </c>
      <c r="B9" s="264">
        <f t="shared" si="0"/>
        <v>0.75965373167793915</v>
      </c>
      <c r="C9" s="269">
        <f>VLOOKUP(A9,'SIGC-ACOMP07'!$C$2:$T$38,16,FALSE)</f>
        <v>6667575</v>
      </c>
      <c r="D9" s="265">
        <v>8777124</v>
      </c>
      <c r="E9" s="266">
        <f t="shared" si="1"/>
        <v>0.78764393693669188</v>
      </c>
      <c r="F9" s="260" t="e">
        <f t="shared" si="2"/>
        <v>#N/A</v>
      </c>
    </row>
    <row r="10" spans="1:16" s="267" customFormat="1" ht="16.05" customHeight="1">
      <c r="A10" s="261" t="s">
        <v>6</v>
      </c>
      <c r="B10" s="264">
        <f t="shared" si="0"/>
        <v>0.66889733857634293</v>
      </c>
      <c r="C10" s="269">
        <f>VLOOKUP(A10,'SIGC-ACOMP07'!$C$2:$T$38,16,FALSE)</f>
        <v>587033</v>
      </c>
      <c r="D10" s="265">
        <v>877613</v>
      </c>
      <c r="E10" s="266">
        <f t="shared" si="1"/>
        <v>0.78764393693669188</v>
      </c>
      <c r="F10" s="260" t="e">
        <f t="shared" si="2"/>
        <v>#N/A</v>
      </c>
    </row>
    <row r="11" spans="1:16" s="267" customFormat="1" ht="16.05" customHeight="1">
      <c r="A11" s="261" t="s">
        <v>7</v>
      </c>
      <c r="B11" s="264">
        <f t="shared" si="0"/>
        <v>0.79895082815767193</v>
      </c>
      <c r="C11" s="269">
        <f>VLOOKUP(A11,'SIGC-ACOMP07'!$C$2:$T$38,16,FALSE)</f>
        <v>1284204</v>
      </c>
      <c r="D11" s="265">
        <v>1607363</v>
      </c>
      <c r="E11" s="266">
        <f t="shared" si="1"/>
        <v>0.78764393693669188</v>
      </c>
      <c r="F11" s="260">
        <f t="shared" si="2"/>
        <v>0.79895082815767193</v>
      </c>
    </row>
    <row r="12" spans="1:16" s="267" customFormat="1" ht="16.05" customHeight="1">
      <c r="A12" s="261" t="s">
        <v>8</v>
      </c>
      <c r="B12" s="264">
        <f t="shared" si="0"/>
        <v>0.87578631958398845</v>
      </c>
      <c r="C12" s="269">
        <f>VLOOKUP(A12,'SIGC-ACOMP07'!$C$2:$T$38,16,FALSE)</f>
        <v>6264729</v>
      </c>
      <c r="D12" s="265">
        <v>7153262</v>
      </c>
      <c r="E12" s="266">
        <f t="shared" si="1"/>
        <v>0.78764393693669188</v>
      </c>
      <c r="F12" s="260">
        <f t="shared" si="2"/>
        <v>0.87578631958398845</v>
      </c>
    </row>
    <row r="13" spans="1:16" s="267" customFormat="1" ht="16.05" customHeight="1">
      <c r="A13" s="261" t="s">
        <v>9</v>
      </c>
      <c r="B13" s="264">
        <f t="shared" si="0"/>
        <v>0.96237759516491406</v>
      </c>
      <c r="C13" s="269">
        <f>VLOOKUP(A13,'SIGC-ACOMP07'!$C$2:$T$38,16,FALSE)</f>
        <v>3165539</v>
      </c>
      <c r="D13" s="265">
        <v>3289290</v>
      </c>
      <c r="E13" s="266">
        <f t="shared" si="1"/>
        <v>0.78764393693669188</v>
      </c>
      <c r="F13" s="260">
        <f t="shared" si="2"/>
        <v>0.96237759516491406</v>
      </c>
    </row>
    <row r="14" spans="1:16" s="267" customFormat="1" ht="16.05" customHeight="1">
      <c r="A14" s="261" t="s">
        <v>10</v>
      </c>
      <c r="B14" s="264">
        <f t="shared" si="0"/>
        <v>0.80257429728436958</v>
      </c>
      <c r="C14" s="269">
        <f>VLOOKUP(A14,'SIGC-ACOMP07'!$C$2:$T$38,16,FALSE)</f>
        <v>7416252</v>
      </c>
      <c r="D14" s="265">
        <v>9240580</v>
      </c>
      <c r="E14" s="266">
        <f t="shared" si="1"/>
        <v>0.78764393693669188</v>
      </c>
      <c r="F14" s="260">
        <f t="shared" si="2"/>
        <v>0.80257429728436958</v>
      </c>
    </row>
    <row r="15" spans="1:16" s="267" customFormat="1" ht="16.05" customHeight="1">
      <c r="A15" s="261" t="s">
        <v>11</v>
      </c>
      <c r="B15" s="264">
        <f t="shared" si="0"/>
        <v>0.89806293515998614</v>
      </c>
      <c r="C15" s="269">
        <f>VLOOKUP(A15,'SIGC-ACOMP07'!$C$2:$T$38,16,FALSE)</f>
        <v>3197915</v>
      </c>
      <c r="D15" s="265">
        <v>3560903</v>
      </c>
      <c r="E15" s="266">
        <f t="shared" si="1"/>
        <v>0.78764393693669188</v>
      </c>
      <c r="F15" s="260">
        <f t="shared" si="2"/>
        <v>0.89806293515998614</v>
      </c>
    </row>
    <row r="16" spans="1:16" s="267" customFormat="1" ht="16.05" customHeight="1">
      <c r="A16" s="261" t="s">
        <v>12</v>
      </c>
      <c r="B16" s="264">
        <f t="shared" si="0"/>
        <v>0.88306573675985034</v>
      </c>
      <c r="C16" s="269">
        <f>VLOOKUP(A16,'SIGC-ACOMP07'!$C$2:$T$38,16,FALSE)</f>
        <v>3585163</v>
      </c>
      <c r="D16" s="265">
        <v>4059905</v>
      </c>
      <c r="E16" s="266">
        <f t="shared" si="1"/>
        <v>0.78764393693669188</v>
      </c>
      <c r="F16" s="260">
        <f t="shared" si="2"/>
        <v>0.88306573675985034</v>
      </c>
    </row>
    <row r="17" spans="1:6" s="267" customFormat="1" ht="16.05" customHeight="1">
      <c r="A17" s="261" t="s">
        <v>13</v>
      </c>
      <c r="B17" s="264">
        <f t="shared" si="0"/>
        <v>0.87215064963147015</v>
      </c>
      <c r="C17" s="269">
        <f>VLOOKUP(A17,'SIGC-ACOMP07'!$C$2:$T$38,16,FALSE)</f>
        <v>8437877</v>
      </c>
      <c r="D17" s="265">
        <v>9674793</v>
      </c>
      <c r="E17" s="266">
        <f t="shared" si="1"/>
        <v>0.78764393693669188</v>
      </c>
      <c r="F17" s="260">
        <f t="shared" si="2"/>
        <v>0.87215064963147015</v>
      </c>
    </row>
    <row r="18" spans="1:6" s="267" customFormat="1" ht="16.05" customHeight="1">
      <c r="A18" s="261" t="s">
        <v>14</v>
      </c>
      <c r="B18" s="264">
        <f t="shared" si="0"/>
        <v>0.88844194855157754</v>
      </c>
      <c r="C18" s="269">
        <f>VLOOKUP(A18,'SIGC-ACOMP07'!$C$2:$T$38,16,FALSE)</f>
        <v>2989919</v>
      </c>
      <c r="D18" s="265">
        <v>3365351</v>
      </c>
      <c r="E18" s="266">
        <f t="shared" si="1"/>
        <v>0.78764393693669188</v>
      </c>
      <c r="F18" s="260">
        <f t="shared" si="2"/>
        <v>0.88844194855157754</v>
      </c>
    </row>
    <row r="19" spans="1:6" s="267" customFormat="1" ht="16.05" customHeight="1">
      <c r="A19" s="261" t="s">
        <v>15</v>
      </c>
      <c r="B19" s="264">
        <f t="shared" si="0"/>
        <v>0.91235780256697319</v>
      </c>
      <c r="C19" s="269">
        <f>VLOOKUP(A19,'SIGC-ACOMP07'!$C$2:$T$38,16,FALSE)</f>
        <v>2133525</v>
      </c>
      <c r="D19" s="265">
        <v>2338474</v>
      </c>
      <c r="E19" s="266">
        <f t="shared" si="1"/>
        <v>0.78764393693669188</v>
      </c>
      <c r="F19" s="260">
        <f t="shared" si="2"/>
        <v>0.91235780256697319</v>
      </c>
    </row>
    <row r="20" spans="1:6" s="267" customFormat="1" ht="16.05" customHeight="1">
      <c r="A20" s="261" t="s">
        <v>16</v>
      </c>
      <c r="B20" s="264">
        <f t="shared" si="0"/>
        <v>0.81860250362956088</v>
      </c>
      <c r="C20" s="269">
        <f>VLOOKUP(A20,'SIGC-ACOMP07'!$C$2:$T$38,16,FALSE)</f>
        <v>12266991</v>
      </c>
      <c r="D20" s="265">
        <v>14985284</v>
      </c>
      <c r="E20" s="266">
        <f t="shared" si="1"/>
        <v>0.78764393693669188</v>
      </c>
      <c r="F20" s="260">
        <f t="shared" si="2"/>
        <v>0.81860250362956088</v>
      </c>
    </row>
    <row r="21" spans="1:6" s="267" customFormat="1" ht="16.05" customHeight="1">
      <c r="A21" s="261" t="s">
        <v>17</v>
      </c>
      <c r="B21" s="264">
        <f t="shared" si="0"/>
        <v>0.80456855743409872</v>
      </c>
      <c r="C21" s="269">
        <f>VLOOKUP(A21,'SIGC-ACOMP07'!$C$2:$T$38,16,FALSE)</f>
        <v>17227360</v>
      </c>
      <c r="D21" s="265">
        <v>21411923</v>
      </c>
      <c r="E21" s="266">
        <f t="shared" si="1"/>
        <v>0.78764393693669188</v>
      </c>
      <c r="F21" s="260">
        <f t="shared" si="2"/>
        <v>0.80456855743409872</v>
      </c>
    </row>
    <row r="22" spans="1:6" s="267" customFormat="1" ht="16.05" customHeight="1">
      <c r="A22" s="261" t="s">
        <v>18</v>
      </c>
      <c r="B22" s="264">
        <f t="shared" si="0"/>
        <v>0.70679502145304329</v>
      </c>
      <c r="C22" s="269">
        <f>VLOOKUP(A22,'SIGC-ACOMP07'!$C$2:$T$38,16,FALSE)</f>
        <v>2903873</v>
      </c>
      <c r="D22" s="265">
        <v>4108508</v>
      </c>
      <c r="E22" s="266">
        <f t="shared" si="1"/>
        <v>0.78764393693669188</v>
      </c>
      <c r="F22" s="260" t="e">
        <f t="shared" si="2"/>
        <v>#N/A</v>
      </c>
    </row>
    <row r="23" spans="1:6" s="267" customFormat="1" ht="16.05" customHeight="1">
      <c r="A23" s="261" t="s">
        <v>19</v>
      </c>
      <c r="B23" s="264">
        <f t="shared" si="0"/>
        <v>0.76165762935849246</v>
      </c>
      <c r="C23" s="269">
        <f>VLOOKUP(A23,'SIGC-ACOMP07'!$C$2:$T$38,16,FALSE)</f>
        <v>13301093</v>
      </c>
      <c r="D23" s="265">
        <v>17463349</v>
      </c>
      <c r="E23" s="266">
        <f t="shared" si="1"/>
        <v>0.78764393693669188</v>
      </c>
      <c r="F23" s="260" t="e">
        <f t="shared" si="2"/>
        <v>#N/A</v>
      </c>
    </row>
    <row r="24" spans="1:6" s="267" customFormat="1" ht="16.05" customHeight="1">
      <c r="A24" s="261" t="s">
        <v>20</v>
      </c>
      <c r="B24" s="264">
        <f t="shared" si="0"/>
        <v>0.70802637871161245</v>
      </c>
      <c r="C24" s="269">
        <f>VLOOKUP(A24,'SIGC-ACOMP07'!$C$2:$T$38,16,FALSE)</f>
        <v>33028816</v>
      </c>
      <c r="D24" s="265">
        <v>46649132</v>
      </c>
      <c r="E24" s="266">
        <f t="shared" si="1"/>
        <v>0.78764393693669188</v>
      </c>
      <c r="F24" s="260" t="e">
        <f t="shared" si="2"/>
        <v>#N/A</v>
      </c>
    </row>
    <row r="25" spans="1:6" s="267" customFormat="1" ht="16.05" customHeight="1">
      <c r="A25" s="261" t="s">
        <v>21</v>
      </c>
      <c r="B25" s="264">
        <f t="shared" si="0"/>
        <v>0.80041239979292056</v>
      </c>
      <c r="C25" s="269">
        <f>VLOOKUP(A25,'SIGC-ACOMP07'!$C$2:$T$38,16,FALSE)</f>
        <v>9282770</v>
      </c>
      <c r="D25" s="265">
        <v>11597484</v>
      </c>
      <c r="E25" s="266">
        <f t="shared" si="1"/>
        <v>0.78764393693669188</v>
      </c>
      <c r="F25" s="260">
        <f t="shared" si="2"/>
        <v>0.80041239979292056</v>
      </c>
    </row>
    <row r="26" spans="1:6" s="267" customFormat="1" ht="16.05" customHeight="1">
      <c r="A26" s="261" t="s">
        <v>22</v>
      </c>
      <c r="B26" s="264">
        <f t="shared" si="0"/>
        <v>0.85690333670233576</v>
      </c>
      <c r="C26" s="269">
        <f>VLOOKUP(A26,'SIGC-ACOMP07'!$C$2:$T$38,16,FALSE)</f>
        <v>6288362</v>
      </c>
      <c r="D26" s="265">
        <v>7338473</v>
      </c>
      <c r="E26" s="266">
        <f t="shared" si="1"/>
        <v>0.78764393693669188</v>
      </c>
      <c r="F26" s="260">
        <f t="shared" si="2"/>
        <v>0.85690333670233576</v>
      </c>
    </row>
    <row r="27" spans="1:6" s="267" customFormat="1" ht="16.05" customHeight="1">
      <c r="A27" s="261" t="s">
        <v>23</v>
      </c>
      <c r="B27" s="264">
        <f t="shared" si="0"/>
        <v>0.80642063099620376</v>
      </c>
      <c r="C27" s="269">
        <f>VLOOKUP(A27,'SIGC-ACOMP07'!$C$2:$T$38,16,FALSE)</f>
        <v>9246927</v>
      </c>
      <c r="D27" s="265">
        <v>11466630</v>
      </c>
      <c r="E27" s="266">
        <f t="shared" si="1"/>
        <v>0.78764393693669188</v>
      </c>
      <c r="F27" s="260">
        <f t="shared" si="2"/>
        <v>0.80642063099620376</v>
      </c>
    </row>
    <row r="28" spans="1:6" s="267" customFormat="1" ht="16.05" customHeight="1">
      <c r="A28" s="261" t="s">
        <v>24</v>
      </c>
      <c r="B28" s="264">
        <f t="shared" si="0"/>
        <v>0.76947845651644065</v>
      </c>
      <c r="C28" s="269">
        <f>VLOOKUP(A28,'SIGC-ACOMP07'!$C$2:$T$38,16,FALSE)</f>
        <v>2184694</v>
      </c>
      <c r="D28" s="265">
        <v>2839188</v>
      </c>
      <c r="E28" s="266">
        <f t="shared" si="1"/>
        <v>0.78764393693669188</v>
      </c>
      <c r="F28" s="260" t="e">
        <f t="shared" si="2"/>
        <v>#N/A</v>
      </c>
    </row>
    <row r="29" spans="1:6" s="267" customFormat="1" ht="16.05" customHeight="1">
      <c r="A29" s="261" t="s">
        <v>25</v>
      </c>
      <c r="B29" s="264">
        <f t="shared" si="0"/>
        <v>0.65987821376450218</v>
      </c>
      <c r="C29" s="269">
        <f>VLOOKUP(A29,'SIGC-ACOMP07'!$C$2:$T$38,16,FALSE)</f>
        <v>2353940</v>
      </c>
      <c r="D29" s="265">
        <v>3567234</v>
      </c>
      <c r="E29" s="266">
        <f t="shared" si="1"/>
        <v>0.78764393693669188</v>
      </c>
      <c r="F29" s="260" t="e">
        <f t="shared" si="2"/>
        <v>#N/A</v>
      </c>
    </row>
    <row r="30" spans="1:6" s="267" customFormat="1" ht="16.05" customHeight="1">
      <c r="A30" s="261" t="s">
        <v>26</v>
      </c>
      <c r="B30" s="264">
        <f t="shared" si="0"/>
        <v>0.79114432639352683</v>
      </c>
      <c r="C30" s="269">
        <f>VLOOKUP(A30,'SIGC-ACOMP07'!$C$2:$T$38,16,FALSE)</f>
        <v>5701452</v>
      </c>
      <c r="D30" s="265">
        <v>7206589</v>
      </c>
      <c r="E30" s="266">
        <f t="shared" si="1"/>
        <v>0.78764393693669188</v>
      </c>
      <c r="F30" s="260">
        <f t="shared" si="2"/>
        <v>0.79114432639352683</v>
      </c>
    </row>
    <row r="31" spans="1:6" s="267" customFormat="1" ht="16.05" customHeight="1">
      <c r="A31" s="261" t="s">
        <v>27</v>
      </c>
      <c r="B31" s="264">
        <f t="shared" si="0"/>
        <v>0.73358486907483866</v>
      </c>
      <c r="C31" s="269">
        <f>VLOOKUP(A31,'SIGC-ACOMP07'!$C$2:$T$38,16,FALSE)</f>
        <v>2269950</v>
      </c>
      <c r="D31" s="265">
        <v>3094325</v>
      </c>
      <c r="E31" s="266">
        <f t="shared" si="1"/>
        <v>0.78764393693669188</v>
      </c>
      <c r="F31" s="260" t="e">
        <f t="shared" si="2"/>
        <v>#N/A</v>
      </c>
    </row>
    <row r="32" spans="1:6" s="267" customFormat="1" ht="16.05" customHeight="1">
      <c r="A32" s="322" t="s">
        <v>154</v>
      </c>
      <c r="B32" s="322"/>
      <c r="C32" s="270"/>
      <c r="D32" s="270"/>
      <c r="E32" s="271"/>
      <c r="F32" s="260"/>
    </row>
    <row r="33" spans="2:6" s="267" customFormat="1" ht="16.05" customHeight="1">
      <c r="B33" s="272" t="s">
        <v>155</v>
      </c>
      <c r="C33" s="269">
        <f>SUM(C5:C31)</f>
        <v>168018345</v>
      </c>
      <c r="D33" s="269">
        <f>SUM(D5:D31)</f>
        <v>213317639</v>
      </c>
      <c r="E33" s="278">
        <f>C33/D33</f>
        <v>0.78764393693669188</v>
      </c>
      <c r="F33" s="260"/>
    </row>
  </sheetData>
  <mergeCells count="8">
    <mergeCell ref="A32:B32"/>
    <mergeCell ref="A1:B1"/>
    <mergeCell ref="H1:P1"/>
    <mergeCell ref="A2:A3"/>
    <mergeCell ref="B2:B3"/>
    <mergeCell ref="C2:C3"/>
    <mergeCell ref="D2:D3"/>
    <mergeCell ref="E2:E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E8F9C-B710-40D5-94CC-AF95D88AA9EA}">
  <dimension ref="A1:Q33"/>
  <sheetViews>
    <sheetView topLeftCell="D1" zoomScaleNormal="100" workbookViewId="0">
      <selection sqref="A1:B1"/>
    </sheetView>
  </sheetViews>
  <sheetFormatPr defaultRowHeight="10.199999999999999"/>
  <cols>
    <col min="1" max="1" width="22.21875" style="273" customWidth="1"/>
    <col min="2" max="2" width="19.77734375" style="274" customWidth="1"/>
    <col min="3" max="3" width="19.77734375" style="273" customWidth="1"/>
    <col min="4" max="4" width="19.77734375" style="274" customWidth="1"/>
    <col min="5" max="6" width="19.77734375" style="273" customWidth="1"/>
    <col min="7" max="7" width="5.33203125" style="259" bestFit="1" customWidth="1"/>
    <col min="8" max="16384" width="8.88671875" style="273"/>
  </cols>
  <sheetData>
    <row r="1" spans="1:17" s="267" customFormat="1" ht="16.05" customHeight="1">
      <c r="A1" s="323" t="s">
        <v>201</v>
      </c>
      <c r="B1" s="323"/>
      <c r="D1" s="268"/>
      <c r="G1" s="260"/>
      <c r="I1" s="324"/>
      <c r="J1" s="324"/>
      <c r="K1" s="324"/>
      <c r="L1" s="324"/>
      <c r="M1" s="324"/>
      <c r="N1" s="324"/>
      <c r="O1" s="324"/>
      <c r="P1" s="324"/>
      <c r="Q1" s="324"/>
    </row>
    <row r="2" spans="1:17" s="267" customFormat="1" ht="16.05" customHeight="1">
      <c r="A2" s="323" t="s">
        <v>0</v>
      </c>
      <c r="B2" s="325" t="s">
        <v>151</v>
      </c>
      <c r="C2" s="325" t="s">
        <v>152</v>
      </c>
      <c r="D2" s="325" t="s">
        <v>105</v>
      </c>
      <c r="E2" s="325" t="s">
        <v>200</v>
      </c>
      <c r="F2" s="325" t="s">
        <v>199</v>
      </c>
      <c r="G2" s="260"/>
    </row>
    <row r="3" spans="1:17" s="267" customFormat="1" ht="16.05" customHeight="1">
      <c r="A3" s="323"/>
      <c r="B3" s="325"/>
      <c r="C3" s="325"/>
      <c r="D3" s="325"/>
      <c r="E3" s="325"/>
      <c r="F3" s="325"/>
      <c r="G3" s="260"/>
    </row>
    <row r="4" spans="1:17" s="267" customFormat="1" ht="16.05" customHeight="1">
      <c r="A4" s="261" t="s">
        <v>62</v>
      </c>
      <c r="B4" s="262"/>
      <c r="C4" s="269">
        <v>168018345</v>
      </c>
      <c r="D4" s="265">
        <v>213317639</v>
      </c>
      <c r="E4" s="278">
        <f>C4/D4</f>
        <v>0.78764393693669188</v>
      </c>
      <c r="F4" s="278"/>
      <c r="G4" s="260"/>
    </row>
    <row r="5" spans="1:17" s="267" customFormat="1" ht="16.05" customHeight="1">
      <c r="A5" s="261" t="s">
        <v>202</v>
      </c>
      <c r="B5" s="363">
        <f>C5/D5</f>
        <v>0.71719567466736622</v>
      </c>
      <c r="C5" s="269">
        <v>393706</v>
      </c>
      <c r="D5" s="265">
        <v>548952</v>
      </c>
      <c r="E5" s="266">
        <f>$E$33</f>
        <v>0.68565790606095467</v>
      </c>
      <c r="F5" s="266">
        <f>$E$4</f>
        <v>0.78764393693669188</v>
      </c>
      <c r="G5" s="260">
        <f>IF(B5&gt;=E5,B5,NA())</f>
        <v>0.71719567466736622</v>
      </c>
    </row>
    <row r="6" spans="1:17" s="267" customFormat="1" ht="16.05" customHeight="1">
      <c r="A6" s="261" t="s">
        <v>203</v>
      </c>
      <c r="B6" s="363">
        <f t="shared" ref="B6:B31" si="0">C6/D6</f>
        <v>0.630255666917788</v>
      </c>
      <c r="C6" s="269">
        <v>264362</v>
      </c>
      <c r="D6" s="265">
        <v>419452</v>
      </c>
      <c r="E6" s="266">
        <f t="shared" ref="E6:E31" si="1">$E$33</f>
        <v>0.68565790606095467</v>
      </c>
      <c r="F6" s="266">
        <f t="shared" ref="F6:F32" si="2">$E$4</f>
        <v>0.78764393693669188</v>
      </c>
      <c r="G6" s="260" t="e">
        <f t="shared" ref="G6:G31" si="3">IF(B6&gt;=E6,B6,NA())</f>
        <v>#N/A</v>
      </c>
    </row>
    <row r="7" spans="1:17" s="267" customFormat="1" ht="16.05" customHeight="1">
      <c r="A7" s="261" t="s">
        <v>204</v>
      </c>
      <c r="B7" s="264">
        <f t="shared" si="0"/>
        <v>0.83456203569036436</v>
      </c>
      <c r="C7" s="269">
        <v>1882691</v>
      </c>
      <c r="D7" s="265">
        <v>2255903</v>
      </c>
      <c r="E7" s="266">
        <f t="shared" si="1"/>
        <v>0.68565790606095467</v>
      </c>
      <c r="F7" s="266">
        <f t="shared" si="2"/>
        <v>0.78764393693669188</v>
      </c>
      <c r="G7" s="260">
        <f t="shared" si="3"/>
        <v>0.83456203569036436</v>
      </c>
    </row>
    <row r="8" spans="1:17" s="267" customFormat="1" ht="16.05" customHeight="1">
      <c r="A8" s="261" t="s">
        <v>205</v>
      </c>
      <c r="B8" s="264">
        <f t="shared" si="0"/>
        <v>0.79037359908930782</v>
      </c>
      <c r="C8" s="269">
        <v>345070</v>
      </c>
      <c r="D8" s="265">
        <v>436591</v>
      </c>
      <c r="E8" s="266">
        <f t="shared" si="1"/>
        <v>0.68565790606095467</v>
      </c>
      <c r="F8" s="266">
        <f t="shared" si="2"/>
        <v>0.78764393693669188</v>
      </c>
      <c r="G8" s="260">
        <f t="shared" si="3"/>
        <v>0.79037359908930782</v>
      </c>
    </row>
    <row r="9" spans="1:17" s="267" customFormat="1" ht="16.05" customHeight="1">
      <c r="A9" s="261" t="s">
        <v>206</v>
      </c>
      <c r="B9" s="264">
        <f t="shared" si="0"/>
        <v>0.68143014564331328</v>
      </c>
      <c r="C9" s="269">
        <v>1026520</v>
      </c>
      <c r="D9" s="265">
        <v>1506420</v>
      </c>
      <c r="E9" s="266">
        <f t="shared" si="1"/>
        <v>0.68565790606095467</v>
      </c>
      <c r="F9" s="266">
        <f t="shared" si="2"/>
        <v>0.78764393693669188</v>
      </c>
      <c r="G9" s="260" t="e">
        <f t="shared" si="3"/>
        <v>#N/A</v>
      </c>
    </row>
    <row r="10" spans="1:17" s="267" customFormat="1" ht="16.05" customHeight="1">
      <c r="A10" s="261" t="s">
        <v>207</v>
      </c>
      <c r="B10" s="264">
        <f t="shared" si="0"/>
        <v>0.62353715945225197</v>
      </c>
      <c r="C10" s="269">
        <v>325709</v>
      </c>
      <c r="D10" s="265">
        <v>522357</v>
      </c>
      <c r="E10" s="266">
        <f t="shared" si="1"/>
        <v>0.68565790606095467</v>
      </c>
      <c r="F10" s="266">
        <f t="shared" si="2"/>
        <v>0.78764393693669188</v>
      </c>
      <c r="G10" s="260" t="e">
        <f t="shared" si="3"/>
        <v>#N/A</v>
      </c>
    </row>
    <row r="11" spans="1:17" s="267" customFormat="1" ht="16.05" customHeight="1">
      <c r="A11" s="261" t="s">
        <v>208</v>
      </c>
      <c r="B11" s="264">
        <f t="shared" si="0"/>
        <v>0.68308499468643591</v>
      </c>
      <c r="C11" s="269">
        <v>214044</v>
      </c>
      <c r="D11" s="265">
        <v>313349</v>
      </c>
      <c r="E11" s="266">
        <f t="shared" si="1"/>
        <v>0.68565790606095467</v>
      </c>
      <c r="F11" s="266">
        <f t="shared" si="2"/>
        <v>0.78764393693669188</v>
      </c>
      <c r="G11" s="260" t="e">
        <f t="shared" si="3"/>
        <v>#N/A</v>
      </c>
    </row>
    <row r="12" spans="1:17" s="267" customFormat="1" ht="16.05" customHeight="1">
      <c r="A12" s="261" t="s">
        <v>209</v>
      </c>
      <c r="B12" s="264">
        <f t="shared" si="0"/>
        <v>0.80504367649641739</v>
      </c>
      <c r="C12" s="269">
        <v>898374</v>
      </c>
      <c r="D12" s="265">
        <v>1115932</v>
      </c>
      <c r="E12" s="266">
        <f t="shared" si="1"/>
        <v>0.68565790606095467</v>
      </c>
      <c r="F12" s="266">
        <f t="shared" si="2"/>
        <v>0.78764393693669188</v>
      </c>
      <c r="G12" s="260">
        <f t="shared" si="3"/>
        <v>0.80504367649641739</v>
      </c>
    </row>
    <row r="13" spans="1:17" s="267" customFormat="1" ht="16.05" customHeight="1">
      <c r="A13" s="261" t="s">
        <v>210</v>
      </c>
      <c r="B13" s="264">
        <f t="shared" si="0"/>
        <v>0.93240243087681918</v>
      </c>
      <c r="C13" s="269">
        <v>812240</v>
      </c>
      <c r="D13" s="265">
        <v>871126</v>
      </c>
      <c r="E13" s="266">
        <f t="shared" si="1"/>
        <v>0.68565790606095467</v>
      </c>
      <c r="F13" s="266">
        <f t="shared" si="2"/>
        <v>0.78764393693669188</v>
      </c>
      <c r="G13" s="260">
        <f t="shared" si="3"/>
        <v>0.93240243087681918</v>
      </c>
    </row>
    <row r="14" spans="1:17" s="267" customFormat="1" ht="16.05" customHeight="1">
      <c r="A14" s="261" t="s">
        <v>211</v>
      </c>
      <c r="B14" s="264">
        <f t="shared" si="0"/>
        <v>0.6560937725989322</v>
      </c>
      <c r="C14" s="269">
        <v>1773678</v>
      </c>
      <c r="D14" s="265">
        <v>2703391</v>
      </c>
      <c r="E14" s="266">
        <f t="shared" si="1"/>
        <v>0.68565790606095467</v>
      </c>
      <c r="F14" s="266">
        <f t="shared" si="2"/>
        <v>0.78764393693669188</v>
      </c>
      <c r="G14" s="260" t="e">
        <f t="shared" si="3"/>
        <v>#N/A</v>
      </c>
    </row>
    <row r="15" spans="1:17" s="267" customFormat="1" ht="16.05" customHeight="1">
      <c r="A15" s="261" t="s">
        <v>212</v>
      </c>
      <c r="B15" s="264">
        <f t="shared" si="0"/>
        <v>0.80298826373802845</v>
      </c>
      <c r="C15" s="269">
        <v>720046</v>
      </c>
      <c r="D15" s="265">
        <v>896708</v>
      </c>
      <c r="E15" s="266">
        <f t="shared" si="1"/>
        <v>0.68565790606095467</v>
      </c>
      <c r="F15" s="266">
        <f t="shared" si="2"/>
        <v>0.78764393693669188</v>
      </c>
      <c r="G15" s="260">
        <f t="shared" si="3"/>
        <v>0.80298826373802845</v>
      </c>
    </row>
    <row r="16" spans="1:17" s="267" customFormat="1" ht="16.05" customHeight="1">
      <c r="A16" s="261" t="s">
        <v>213</v>
      </c>
      <c r="B16" s="264">
        <f t="shared" si="0"/>
        <v>0.68780061903908474</v>
      </c>
      <c r="C16" s="269">
        <v>567983</v>
      </c>
      <c r="D16" s="265">
        <v>825796</v>
      </c>
      <c r="E16" s="266">
        <f t="shared" si="1"/>
        <v>0.68565790606095467</v>
      </c>
      <c r="F16" s="266">
        <f t="shared" si="2"/>
        <v>0.78764393693669188</v>
      </c>
      <c r="G16" s="260">
        <f t="shared" si="3"/>
        <v>0.68780061903908474</v>
      </c>
    </row>
    <row r="17" spans="1:7" s="267" customFormat="1" ht="16.05" customHeight="1">
      <c r="A17" s="261" t="s">
        <v>214</v>
      </c>
      <c r="B17" s="264">
        <f t="shared" si="0"/>
        <v>0.8185485157587189</v>
      </c>
      <c r="C17" s="269">
        <v>1359623</v>
      </c>
      <c r="D17" s="265">
        <v>1661017</v>
      </c>
      <c r="E17" s="266">
        <f t="shared" si="1"/>
        <v>0.68565790606095467</v>
      </c>
      <c r="F17" s="266">
        <f t="shared" si="2"/>
        <v>0.78764393693669188</v>
      </c>
      <c r="G17" s="260">
        <f t="shared" si="3"/>
        <v>0.8185485157587189</v>
      </c>
    </row>
    <row r="18" spans="1:7" s="267" customFormat="1" ht="16.05" customHeight="1">
      <c r="A18" s="261" t="s">
        <v>215</v>
      </c>
      <c r="B18" s="264">
        <f t="shared" si="0"/>
        <v>0.85664750866859829</v>
      </c>
      <c r="C18" s="269">
        <v>883715</v>
      </c>
      <c r="D18" s="265">
        <v>1031597</v>
      </c>
      <c r="E18" s="266">
        <f t="shared" si="1"/>
        <v>0.68565790606095467</v>
      </c>
      <c r="F18" s="266">
        <f t="shared" si="2"/>
        <v>0.78764393693669188</v>
      </c>
      <c r="G18" s="260">
        <f t="shared" si="3"/>
        <v>0.85664750866859829</v>
      </c>
    </row>
    <row r="19" spans="1:7" s="267" customFormat="1" ht="16.05" customHeight="1">
      <c r="A19" s="261" t="s">
        <v>216</v>
      </c>
      <c r="B19" s="264">
        <f t="shared" si="0"/>
        <v>0.84113622374794461</v>
      </c>
      <c r="C19" s="269">
        <v>565760</v>
      </c>
      <c r="D19" s="265">
        <v>672614</v>
      </c>
      <c r="E19" s="266">
        <f t="shared" si="1"/>
        <v>0.68565790606095467</v>
      </c>
      <c r="F19" s="266">
        <f t="shared" si="2"/>
        <v>0.78764393693669188</v>
      </c>
      <c r="G19" s="260">
        <f t="shared" si="3"/>
        <v>0.84113622374794461</v>
      </c>
    </row>
    <row r="20" spans="1:7" s="267" customFormat="1" ht="16.05" customHeight="1">
      <c r="A20" s="261" t="s">
        <v>217</v>
      </c>
      <c r="B20" s="264">
        <f t="shared" si="0"/>
        <v>0.65693394416269379</v>
      </c>
      <c r="C20" s="269">
        <v>1905318</v>
      </c>
      <c r="D20" s="265">
        <v>2900319</v>
      </c>
      <c r="E20" s="266">
        <f t="shared" si="1"/>
        <v>0.68565790606095467</v>
      </c>
      <c r="F20" s="266">
        <f t="shared" si="2"/>
        <v>0.78764393693669188</v>
      </c>
      <c r="G20" s="260" t="e">
        <f t="shared" si="3"/>
        <v>#N/A</v>
      </c>
    </row>
    <row r="21" spans="1:7" s="267" customFormat="1" ht="16.05" customHeight="1">
      <c r="A21" s="261" t="s">
        <v>218</v>
      </c>
      <c r="B21" s="264">
        <f t="shared" si="0"/>
        <v>0.67363825280031109</v>
      </c>
      <c r="C21" s="269">
        <v>1704777</v>
      </c>
      <c r="D21" s="265">
        <v>2530701</v>
      </c>
      <c r="E21" s="266">
        <f t="shared" si="1"/>
        <v>0.68565790606095467</v>
      </c>
      <c r="F21" s="266">
        <f t="shared" si="2"/>
        <v>0.78764393693669188</v>
      </c>
      <c r="G21" s="260" t="e">
        <f t="shared" si="3"/>
        <v>#N/A</v>
      </c>
    </row>
    <row r="22" spans="1:7" s="267" customFormat="1" ht="16.05" customHeight="1">
      <c r="A22" s="261" t="s">
        <v>219</v>
      </c>
      <c r="B22" s="264">
        <f t="shared" si="0"/>
        <v>0.63822002846828707</v>
      </c>
      <c r="C22" s="269">
        <v>235844</v>
      </c>
      <c r="D22" s="265">
        <v>369534</v>
      </c>
      <c r="E22" s="266">
        <f t="shared" si="1"/>
        <v>0.68565790606095467</v>
      </c>
      <c r="F22" s="266">
        <f t="shared" si="2"/>
        <v>0.78764393693669188</v>
      </c>
      <c r="G22" s="260" t="e">
        <f t="shared" si="3"/>
        <v>#N/A</v>
      </c>
    </row>
    <row r="23" spans="1:7" s="267" customFormat="1" ht="16.05" customHeight="1">
      <c r="A23" s="261" t="s">
        <v>220</v>
      </c>
      <c r="B23" s="264">
        <f t="shared" si="0"/>
        <v>0.72063169381841596</v>
      </c>
      <c r="C23" s="269">
        <v>4882684</v>
      </c>
      <c r="D23" s="265">
        <v>6775561</v>
      </c>
      <c r="E23" s="266">
        <f t="shared" si="1"/>
        <v>0.68565790606095467</v>
      </c>
      <c r="F23" s="266">
        <f t="shared" si="2"/>
        <v>0.78764393693669188</v>
      </c>
      <c r="G23" s="260">
        <f t="shared" si="3"/>
        <v>0.72063169381841596</v>
      </c>
    </row>
    <row r="24" spans="1:7" s="267" customFormat="1" ht="16.05" customHeight="1">
      <c r="A24" s="261" t="s">
        <v>221</v>
      </c>
      <c r="B24" s="264">
        <f t="shared" si="0"/>
        <v>0.566077720158769</v>
      </c>
      <c r="C24" s="269">
        <v>7017310</v>
      </c>
      <c r="D24" s="265">
        <v>12396372</v>
      </c>
      <c r="E24" s="266">
        <f t="shared" si="1"/>
        <v>0.68565790606095467</v>
      </c>
      <c r="F24" s="266">
        <f t="shared" si="2"/>
        <v>0.78764393693669188</v>
      </c>
      <c r="G24" s="260" t="e">
        <f t="shared" si="3"/>
        <v>#N/A</v>
      </c>
    </row>
    <row r="25" spans="1:7" s="267" customFormat="1" ht="16.05" customHeight="1">
      <c r="A25" s="261" t="s">
        <v>222</v>
      </c>
      <c r="B25" s="264">
        <f t="shared" si="0"/>
        <v>0.67803145652703078</v>
      </c>
      <c r="C25" s="269">
        <v>1331468</v>
      </c>
      <c r="D25" s="265">
        <v>1963726</v>
      </c>
      <c r="E25" s="266">
        <f t="shared" si="1"/>
        <v>0.68565790606095467</v>
      </c>
      <c r="F25" s="266">
        <f t="shared" si="2"/>
        <v>0.78764393693669188</v>
      </c>
      <c r="G25" s="260" t="e">
        <f t="shared" si="3"/>
        <v>#N/A</v>
      </c>
    </row>
    <row r="26" spans="1:7" s="267" customFormat="1" ht="16.05" customHeight="1">
      <c r="A26" s="261" t="s">
        <v>223</v>
      </c>
      <c r="B26" s="264">
        <f t="shared" si="0"/>
        <v>0.66996886882313311</v>
      </c>
      <c r="C26" s="269">
        <v>346055</v>
      </c>
      <c r="D26" s="265">
        <v>516524</v>
      </c>
      <c r="E26" s="266">
        <f t="shared" si="1"/>
        <v>0.68565790606095467</v>
      </c>
      <c r="F26" s="266">
        <f t="shared" si="2"/>
        <v>0.78764393693669188</v>
      </c>
      <c r="G26" s="260" t="e">
        <f t="shared" si="3"/>
        <v>#N/A</v>
      </c>
    </row>
    <row r="27" spans="1:7" s="267" customFormat="1" ht="16.05" customHeight="1">
      <c r="A27" s="261" t="s">
        <v>224</v>
      </c>
      <c r="B27" s="264">
        <f t="shared" si="0"/>
        <v>0.67555828023557318</v>
      </c>
      <c r="C27" s="269">
        <v>1008291</v>
      </c>
      <c r="D27" s="265">
        <v>1492530</v>
      </c>
      <c r="E27" s="266">
        <f t="shared" si="1"/>
        <v>0.68565790606095467</v>
      </c>
      <c r="F27" s="266">
        <f t="shared" si="2"/>
        <v>0.78764393693669188</v>
      </c>
      <c r="G27" s="260" t="e">
        <f t="shared" si="3"/>
        <v>#N/A</v>
      </c>
    </row>
    <row r="28" spans="1:7" s="267" customFormat="1" ht="16.05" customHeight="1">
      <c r="A28" s="261" t="s">
        <v>225</v>
      </c>
      <c r="B28" s="264">
        <f t="shared" si="0"/>
        <v>0.77683102966044792</v>
      </c>
      <c r="C28" s="269">
        <v>711578</v>
      </c>
      <c r="D28" s="265">
        <v>916001</v>
      </c>
      <c r="E28" s="266">
        <f t="shared" si="1"/>
        <v>0.68565790606095467</v>
      </c>
      <c r="F28" s="266">
        <f t="shared" si="2"/>
        <v>0.78764393693669188</v>
      </c>
      <c r="G28" s="260">
        <f t="shared" si="3"/>
        <v>0.77683102966044792</v>
      </c>
    </row>
    <row r="29" spans="1:7" s="267" customFormat="1" ht="16.05" customHeight="1">
      <c r="A29" s="261" t="s">
        <v>226</v>
      </c>
      <c r="B29" s="264">
        <f t="shared" si="0"/>
        <v>0.62192638394904542</v>
      </c>
      <c r="C29" s="269">
        <v>387842</v>
      </c>
      <c r="D29" s="265">
        <v>623614</v>
      </c>
      <c r="E29" s="266">
        <f t="shared" si="1"/>
        <v>0.68565790606095467</v>
      </c>
      <c r="F29" s="266">
        <f t="shared" si="2"/>
        <v>0.78764393693669188</v>
      </c>
      <c r="G29" s="260" t="e">
        <f t="shared" si="3"/>
        <v>#N/A</v>
      </c>
    </row>
    <row r="30" spans="1:7" s="267" customFormat="1" ht="16.05" customHeight="1">
      <c r="A30" s="261" t="s">
        <v>227</v>
      </c>
      <c r="B30" s="264">
        <f t="shared" si="0"/>
        <v>0.70004036960040528</v>
      </c>
      <c r="C30" s="269">
        <v>1089001</v>
      </c>
      <c r="D30" s="265">
        <v>1555626</v>
      </c>
      <c r="E30" s="266">
        <f t="shared" si="1"/>
        <v>0.68565790606095467</v>
      </c>
      <c r="F30" s="266">
        <f t="shared" si="2"/>
        <v>0.78764393693669188</v>
      </c>
      <c r="G30" s="260">
        <f t="shared" si="3"/>
        <v>0.70004036960040528</v>
      </c>
    </row>
    <row r="31" spans="1:7" s="267" customFormat="1" ht="16.05" customHeight="1">
      <c r="A31" s="261" t="s">
        <v>228</v>
      </c>
      <c r="B31" s="264">
        <f t="shared" si="0"/>
        <v>0.72949512413854389</v>
      </c>
      <c r="C31" s="269">
        <v>2257295</v>
      </c>
      <c r="D31" s="265">
        <v>3094325</v>
      </c>
      <c r="E31" s="266">
        <f t="shared" si="1"/>
        <v>0.68565790606095467</v>
      </c>
      <c r="F31" s="266">
        <f t="shared" si="2"/>
        <v>0.78764393693669188</v>
      </c>
      <c r="G31" s="260">
        <f t="shared" si="3"/>
        <v>0.72949512413854389</v>
      </c>
    </row>
    <row r="32" spans="1:7" s="267" customFormat="1" ht="16.05" customHeight="1">
      <c r="A32" s="322" t="s">
        <v>154</v>
      </c>
      <c r="B32" s="322"/>
      <c r="C32" s="270"/>
      <c r="D32" s="270"/>
      <c r="E32" s="271"/>
      <c r="F32" s="266"/>
      <c r="G32" s="260"/>
    </row>
    <row r="33" spans="2:7" s="267" customFormat="1" ht="16.05" customHeight="1">
      <c r="B33" s="272"/>
      <c r="C33" s="269">
        <f>SUM(C5:C31)</f>
        <v>34910984</v>
      </c>
      <c r="D33" s="269">
        <f>SUM(D5:D31)</f>
        <v>50916038</v>
      </c>
      <c r="E33" s="278">
        <f>C33/D33</f>
        <v>0.68565790606095467</v>
      </c>
      <c r="F33" s="278"/>
      <c r="G33" s="260"/>
    </row>
  </sheetData>
  <mergeCells count="9">
    <mergeCell ref="A32:B32"/>
    <mergeCell ref="F2:F3"/>
    <mergeCell ref="A1:B1"/>
    <mergeCell ref="I1:Q1"/>
    <mergeCell ref="A2:A3"/>
    <mergeCell ref="B2:B3"/>
    <mergeCell ref="C2:C3"/>
    <mergeCell ref="D2:D3"/>
    <mergeCell ref="E2:E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A88D5-F80C-4CF7-B4EA-338AB2CAD5A9}">
  <dimension ref="A1:Q33"/>
  <sheetViews>
    <sheetView topLeftCell="D1" zoomScaleNormal="100" workbookViewId="0">
      <selection activeCell="Y12" sqref="Y12"/>
    </sheetView>
  </sheetViews>
  <sheetFormatPr defaultRowHeight="10.199999999999999"/>
  <cols>
    <col min="1" max="1" width="22.21875" style="273" customWidth="1"/>
    <col min="2" max="2" width="19.77734375" style="274" customWidth="1"/>
    <col min="3" max="3" width="19.77734375" style="273" customWidth="1"/>
    <col min="4" max="4" width="19.77734375" style="274" customWidth="1"/>
    <col min="5" max="6" width="19.77734375" style="273" customWidth="1"/>
    <col min="7" max="7" width="5.33203125" style="259" bestFit="1" customWidth="1"/>
    <col min="8" max="16384" width="8.88671875" style="273"/>
  </cols>
  <sheetData>
    <row r="1" spans="1:17" s="267" customFormat="1" ht="16.05" customHeight="1">
      <c r="A1" s="323" t="s">
        <v>201</v>
      </c>
      <c r="B1" s="323"/>
      <c r="D1" s="268"/>
      <c r="G1" s="260"/>
      <c r="I1" s="324"/>
      <c r="J1" s="324"/>
      <c r="K1" s="324"/>
      <c r="L1" s="324"/>
      <c r="M1" s="324"/>
      <c r="N1" s="324"/>
      <c r="O1" s="324"/>
      <c r="P1" s="324"/>
      <c r="Q1" s="324"/>
    </row>
    <row r="2" spans="1:17" s="267" customFormat="1" ht="16.05" customHeight="1">
      <c r="A2" s="323" t="s">
        <v>0</v>
      </c>
      <c r="B2" s="325" t="s">
        <v>151</v>
      </c>
      <c r="C2" s="325" t="s">
        <v>152</v>
      </c>
      <c r="D2" s="325" t="s">
        <v>105</v>
      </c>
      <c r="E2" s="325" t="s">
        <v>229</v>
      </c>
      <c r="F2" s="325" t="s">
        <v>199</v>
      </c>
      <c r="G2" s="260"/>
    </row>
    <row r="3" spans="1:17" s="267" customFormat="1" ht="16.05" customHeight="1">
      <c r="A3" s="323"/>
      <c r="B3" s="325"/>
      <c r="C3" s="325"/>
      <c r="D3" s="325"/>
      <c r="E3" s="325"/>
      <c r="F3" s="325"/>
      <c r="G3" s="260"/>
    </row>
    <row r="4" spans="1:17" s="267" customFormat="1" ht="16.05" customHeight="1">
      <c r="A4" s="261" t="s">
        <v>62</v>
      </c>
      <c r="B4" s="262"/>
      <c r="C4" s="269">
        <v>168018345</v>
      </c>
      <c r="D4" s="265">
        <v>213317639</v>
      </c>
      <c r="E4" s="278">
        <f>C4/D4</f>
        <v>0.78764393693669188</v>
      </c>
      <c r="F4" s="278"/>
      <c r="G4" s="260"/>
    </row>
    <row r="5" spans="1:17" s="267" customFormat="1" ht="16.05" customHeight="1">
      <c r="A5" s="261" t="s">
        <v>1</v>
      </c>
      <c r="B5" s="264">
        <f>C5/D5</f>
        <v>0.7510641019769001</v>
      </c>
      <c r="C5" s="269">
        <v>951092</v>
      </c>
      <c r="D5" s="265">
        <v>1266326</v>
      </c>
      <c r="E5" s="266">
        <f>$E$33</f>
        <v>0.84544609717609509</v>
      </c>
      <c r="F5" s="266">
        <f>$E$4</f>
        <v>0.78764393693669188</v>
      </c>
      <c r="G5" s="260" t="e">
        <f>IF(B5&gt;=E5,B5,NA())</f>
        <v>#N/A</v>
      </c>
    </row>
    <row r="6" spans="1:17" s="267" customFormat="1" ht="16.05" customHeight="1">
      <c r="A6" s="261" t="s">
        <v>2</v>
      </c>
      <c r="B6" s="264">
        <f t="shared" ref="B6:B31" si="0">C6/D6</f>
        <v>0.80980009191176472</v>
      </c>
      <c r="C6" s="269">
        <v>394716</v>
      </c>
      <c r="D6" s="265">
        <v>487424</v>
      </c>
      <c r="E6" s="266">
        <f t="shared" ref="E6:E31" si="1">$E$33</f>
        <v>0.84544609717609509</v>
      </c>
      <c r="F6" s="266">
        <f t="shared" ref="F6:F32" si="2">$E$4</f>
        <v>0.78764393693669188</v>
      </c>
      <c r="G6" s="260" t="e">
        <f t="shared" ref="G6:G31" si="3">IF(B6&gt;=E6,B6,NA())</f>
        <v>#N/A</v>
      </c>
    </row>
    <row r="7" spans="1:17" s="267" customFormat="1" ht="16.05" customHeight="1">
      <c r="A7" s="261" t="s">
        <v>3</v>
      </c>
      <c r="B7" s="264">
        <f t="shared" si="0"/>
        <v>0.89175022789425706</v>
      </c>
      <c r="C7" s="269">
        <v>1796067</v>
      </c>
      <c r="D7" s="265">
        <v>2014092</v>
      </c>
      <c r="E7" s="266">
        <f t="shared" si="1"/>
        <v>0.84544609717609509</v>
      </c>
      <c r="F7" s="266">
        <f t="shared" si="2"/>
        <v>0.78764393693669188</v>
      </c>
      <c r="G7" s="260">
        <f t="shared" si="3"/>
        <v>0.89175022789425706</v>
      </c>
    </row>
    <row r="8" spans="1:17" s="267" customFormat="1" ht="16.05" customHeight="1">
      <c r="A8" s="261" t="s">
        <v>4</v>
      </c>
      <c r="B8" s="264">
        <f t="shared" si="0"/>
        <v>0.86929141873571414</v>
      </c>
      <c r="C8" s="269">
        <v>187873</v>
      </c>
      <c r="D8" s="265">
        <v>216122</v>
      </c>
      <c r="E8" s="266">
        <f t="shared" si="1"/>
        <v>0.84544609717609509</v>
      </c>
      <c r="F8" s="266">
        <f t="shared" si="2"/>
        <v>0.78764393693669188</v>
      </c>
      <c r="G8" s="260">
        <f t="shared" si="3"/>
        <v>0.86929141873571414</v>
      </c>
    </row>
    <row r="9" spans="1:17" s="267" customFormat="1" ht="16.05" customHeight="1">
      <c r="A9" s="261" t="s">
        <v>5</v>
      </c>
      <c r="B9" s="264">
        <f t="shared" si="0"/>
        <v>0.78497739952996903</v>
      </c>
      <c r="C9" s="269">
        <v>4482093</v>
      </c>
      <c r="D9" s="265">
        <v>5709837</v>
      </c>
      <c r="E9" s="266">
        <f t="shared" si="1"/>
        <v>0.84544609717609509</v>
      </c>
      <c r="F9" s="266">
        <f t="shared" si="2"/>
        <v>0.78764393693669188</v>
      </c>
      <c r="G9" s="260" t="e">
        <f t="shared" si="3"/>
        <v>#N/A</v>
      </c>
    </row>
    <row r="10" spans="1:17" s="267" customFormat="1" ht="16.05" customHeight="1">
      <c r="A10" s="261" t="s">
        <v>6</v>
      </c>
      <c r="B10" s="264">
        <f t="shared" si="0"/>
        <v>0.73383137793591102</v>
      </c>
      <c r="C10" s="269">
        <v>260698</v>
      </c>
      <c r="D10" s="265">
        <v>355256</v>
      </c>
      <c r="E10" s="266">
        <f t="shared" si="1"/>
        <v>0.84544609717609509</v>
      </c>
      <c r="F10" s="266">
        <f t="shared" si="2"/>
        <v>0.78764393693669188</v>
      </c>
      <c r="G10" s="260" t="e">
        <f t="shared" si="3"/>
        <v>#N/A</v>
      </c>
    </row>
    <row r="11" spans="1:17" s="267" customFormat="1" ht="16.05" customHeight="1">
      <c r="A11" s="261" t="s">
        <v>7</v>
      </c>
      <c r="B11" s="264">
        <f t="shared" si="0"/>
        <v>0.83739660524892823</v>
      </c>
      <c r="C11" s="269">
        <v>927642</v>
      </c>
      <c r="D11" s="265">
        <v>1107769</v>
      </c>
      <c r="E11" s="266">
        <f t="shared" si="1"/>
        <v>0.84544609717609509</v>
      </c>
      <c r="F11" s="266">
        <f t="shared" si="2"/>
        <v>0.78764393693669188</v>
      </c>
      <c r="G11" s="260" t="e">
        <f t="shared" si="3"/>
        <v>#N/A</v>
      </c>
    </row>
    <row r="12" spans="1:17" s="267" customFormat="1" ht="16.05" customHeight="1">
      <c r="A12" s="261" t="s">
        <v>8</v>
      </c>
      <c r="B12" s="264">
        <f t="shared" si="0"/>
        <v>0.87862055466514111</v>
      </c>
      <c r="C12" s="269">
        <v>4767121</v>
      </c>
      <c r="D12" s="265">
        <v>5425688</v>
      </c>
      <c r="E12" s="266">
        <f t="shared" si="1"/>
        <v>0.84544609717609509</v>
      </c>
      <c r="F12" s="266">
        <f t="shared" si="2"/>
        <v>0.78764393693669188</v>
      </c>
      <c r="G12" s="260">
        <f t="shared" si="3"/>
        <v>0.87862055466514111</v>
      </c>
    </row>
    <row r="13" spans="1:17" s="267" customFormat="1" ht="16.05" customHeight="1">
      <c r="A13" s="261" t="s">
        <v>9</v>
      </c>
      <c r="B13" s="264">
        <f t="shared" si="0"/>
        <v>0.97187659728620557</v>
      </c>
      <c r="C13" s="269">
        <v>2350157</v>
      </c>
      <c r="D13" s="265">
        <v>2418164</v>
      </c>
      <c r="E13" s="266">
        <f t="shared" si="1"/>
        <v>0.84544609717609509</v>
      </c>
      <c r="F13" s="266">
        <f t="shared" si="2"/>
        <v>0.78764393693669188</v>
      </c>
      <c r="G13" s="260">
        <f t="shared" si="3"/>
        <v>0.97187659728620557</v>
      </c>
    </row>
    <row r="14" spans="1:17" s="267" customFormat="1" ht="16.05" customHeight="1">
      <c r="A14" s="261" t="s">
        <v>10</v>
      </c>
      <c r="B14" s="264">
        <f t="shared" si="0"/>
        <v>0.88910480403864145</v>
      </c>
      <c r="C14" s="269">
        <v>4842584</v>
      </c>
      <c r="D14" s="265">
        <v>5446584</v>
      </c>
      <c r="E14" s="266">
        <f t="shared" si="1"/>
        <v>0.84544609717609509</v>
      </c>
      <c r="F14" s="266">
        <f t="shared" si="2"/>
        <v>0.78764393693669188</v>
      </c>
      <c r="G14" s="260">
        <f t="shared" si="3"/>
        <v>0.88910480403864145</v>
      </c>
    </row>
    <row r="15" spans="1:17" s="267" customFormat="1" ht="16.05" customHeight="1">
      <c r="A15" s="261" t="s">
        <v>11</v>
      </c>
      <c r="B15" s="264">
        <f t="shared" si="0"/>
        <v>0.95267331541113065</v>
      </c>
      <c r="C15" s="269">
        <v>1989099</v>
      </c>
      <c r="D15" s="265">
        <v>2087913</v>
      </c>
      <c r="E15" s="266">
        <f t="shared" si="1"/>
        <v>0.84544609717609509</v>
      </c>
      <c r="F15" s="266">
        <f t="shared" si="2"/>
        <v>0.78764393693669188</v>
      </c>
      <c r="G15" s="260">
        <f t="shared" si="3"/>
        <v>0.95267331541113065</v>
      </c>
    </row>
    <row r="16" spans="1:17" s="267" customFormat="1" ht="16.05" customHeight="1">
      <c r="A16" s="261" t="s">
        <v>12</v>
      </c>
      <c r="B16" s="264">
        <f t="shared" si="0"/>
        <v>0.92633636601201508</v>
      </c>
      <c r="C16" s="269">
        <v>2612527</v>
      </c>
      <c r="D16" s="265">
        <v>2820279</v>
      </c>
      <c r="E16" s="266">
        <f t="shared" si="1"/>
        <v>0.84544609717609509</v>
      </c>
      <c r="F16" s="266">
        <f t="shared" si="2"/>
        <v>0.78764393693669188</v>
      </c>
      <c r="G16" s="260">
        <f t="shared" si="3"/>
        <v>0.92633636601201508</v>
      </c>
    </row>
    <row r="17" spans="1:7" s="267" customFormat="1" ht="16.05" customHeight="1">
      <c r="A17" s="261" t="s">
        <v>13</v>
      </c>
      <c r="B17" s="264">
        <f t="shared" si="0"/>
        <v>0.88457449396177246</v>
      </c>
      <c r="C17" s="269">
        <v>4982173</v>
      </c>
      <c r="D17" s="265">
        <v>5632282</v>
      </c>
      <c r="E17" s="266">
        <f t="shared" si="1"/>
        <v>0.84544609717609509</v>
      </c>
      <c r="F17" s="266">
        <f t="shared" si="2"/>
        <v>0.78764393693669188</v>
      </c>
      <c r="G17" s="260">
        <f t="shared" si="3"/>
        <v>0.88457449396177246</v>
      </c>
    </row>
    <row r="18" spans="1:7" s="267" customFormat="1" ht="16.05" customHeight="1">
      <c r="A18" s="261" t="s">
        <v>14</v>
      </c>
      <c r="B18" s="264">
        <f t="shared" si="0"/>
        <v>0.89518467976060345</v>
      </c>
      <c r="C18" s="269">
        <v>1879391</v>
      </c>
      <c r="D18" s="265">
        <v>2099445</v>
      </c>
      <c r="E18" s="266">
        <f t="shared" si="1"/>
        <v>0.84544609717609509</v>
      </c>
      <c r="F18" s="266">
        <f t="shared" si="2"/>
        <v>0.78764393693669188</v>
      </c>
      <c r="G18" s="260">
        <f t="shared" si="3"/>
        <v>0.89518467976060345</v>
      </c>
    </row>
    <row r="19" spans="1:7" s="267" customFormat="1" ht="16.05" customHeight="1">
      <c r="A19" s="261" t="s">
        <v>15</v>
      </c>
      <c r="B19" s="264">
        <f t="shared" si="0"/>
        <v>0.93469911584051979</v>
      </c>
      <c r="C19" s="269">
        <v>1381604</v>
      </c>
      <c r="D19" s="265">
        <v>1478127</v>
      </c>
      <c r="E19" s="266">
        <f t="shared" si="1"/>
        <v>0.84544609717609509</v>
      </c>
      <c r="F19" s="266">
        <f t="shared" si="2"/>
        <v>0.78764393693669188</v>
      </c>
      <c r="G19" s="260">
        <f t="shared" si="3"/>
        <v>0.93469911584051979</v>
      </c>
    </row>
    <row r="20" spans="1:7" s="267" customFormat="1" ht="16.05" customHeight="1">
      <c r="A20" s="261" t="s">
        <v>16</v>
      </c>
      <c r="B20" s="264">
        <f t="shared" si="0"/>
        <v>0.857970921576519</v>
      </c>
      <c r="C20" s="269">
        <v>8725282</v>
      </c>
      <c r="D20" s="265">
        <v>10169671</v>
      </c>
      <c r="E20" s="266">
        <f t="shared" si="1"/>
        <v>0.84544609717609509</v>
      </c>
      <c r="F20" s="266">
        <f t="shared" si="2"/>
        <v>0.78764393693669188</v>
      </c>
      <c r="G20" s="260">
        <f t="shared" si="3"/>
        <v>0.857970921576519</v>
      </c>
    </row>
    <row r="21" spans="1:7" s="267" customFormat="1" ht="16.05" customHeight="1">
      <c r="A21" s="261" t="s">
        <v>17</v>
      </c>
      <c r="B21" s="264">
        <f t="shared" si="0"/>
        <v>0.84064505066369577</v>
      </c>
      <c r="C21" s="269">
        <v>11712172</v>
      </c>
      <c r="D21" s="265">
        <v>13932363</v>
      </c>
      <c r="E21" s="266">
        <f t="shared" si="1"/>
        <v>0.84544609717609509</v>
      </c>
      <c r="F21" s="266">
        <f t="shared" si="2"/>
        <v>0.78764393693669188</v>
      </c>
      <c r="G21" s="260" t="e">
        <f t="shared" si="3"/>
        <v>#N/A</v>
      </c>
    </row>
    <row r="22" spans="1:7" s="267" customFormat="1" ht="16.05" customHeight="1">
      <c r="A22" s="261" t="s">
        <v>18</v>
      </c>
      <c r="B22" s="264">
        <f t="shared" si="0"/>
        <v>0.76846556790863507</v>
      </c>
      <c r="C22" s="269">
        <v>1471713</v>
      </c>
      <c r="D22" s="265">
        <v>1915132</v>
      </c>
      <c r="E22" s="266">
        <f t="shared" si="1"/>
        <v>0.84544609717609509</v>
      </c>
      <c r="F22" s="266">
        <f t="shared" si="2"/>
        <v>0.78764393693669188</v>
      </c>
      <c r="G22" s="260" t="e">
        <f t="shared" si="3"/>
        <v>#N/A</v>
      </c>
    </row>
    <row r="23" spans="1:7" s="267" customFormat="1" ht="16.05" customHeight="1">
      <c r="A23" s="261" t="s">
        <v>19</v>
      </c>
      <c r="B23" s="264">
        <f t="shared" si="0"/>
        <v>0.83004341338705578</v>
      </c>
      <c r="C23" s="269">
        <v>2730842</v>
      </c>
      <c r="D23" s="265">
        <v>3289999</v>
      </c>
      <c r="E23" s="266">
        <f t="shared" si="1"/>
        <v>0.84544609717609509</v>
      </c>
      <c r="F23" s="266">
        <f t="shared" si="2"/>
        <v>0.78764393693669188</v>
      </c>
      <c r="G23" s="260" t="e">
        <f t="shared" si="3"/>
        <v>#N/A</v>
      </c>
    </row>
    <row r="24" spans="1:7" s="267" customFormat="1" ht="16.05" customHeight="1">
      <c r="A24" s="261" t="s">
        <v>20</v>
      </c>
      <c r="B24" s="264">
        <f t="shared" si="0"/>
        <v>0.80780927804759561</v>
      </c>
      <c r="C24" s="269">
        <v>12371486</v>
      </c>
      <c r="D24" s="265">
        <v>15314860</v>
      </c>
      <c r="E24" s="266">
        <f t="shared" si="1"/>
        <v>0.84544609717609509</v>
      </c>
      <c r="F24" s="266">
        <f t="shared" si="2"/>
        <v>0.78764393693669188</v>
      </c>
      <c r="G24" s="260" t="e">
        <f t="shared" si="3"/>
        <v>#N/A</v>
      </c>
    </row>
    <row r="25" spans="1:7" s="267" customFormat="1" ht="16.05" customHeight="1">
      <c r="A25" s="261" t="s">
        <v>21</v>
      </c>
      <c r="B25" s="264">
        <f t="shared" si="0"/>
        <v>0.83778420222387795</v>
      </c>
      <c r="C25" s="269">
        <v>5777261</v>
      </c>
      <c r="D25" s="265">
        <v>6895882</v>
      </c>
      <c r="E25" s="266">
        <f t="shared" si="1"/>
        <v>0.84544609717609509</v>
      </c>
      <c r="F25" s="266">
        <f t="shared" si="2"/>
        <v>0.78764393693669188</v>
      </c>
      <c r="G25" s="260" t="e">
        <f t="shared" si="3"/>
        <v>#N/A</v>
      </c>
    </row>
    <row r="26" spans="1:7" s="267" customFormat="1" ht="16.05" customHeight="1">
      <c r="A26" s="261" t="s">
        <v>22</v>
      </c>
      <c r="B26" s="264">
        <f t="shared" si="0"/>
        <v>0.88518249934269144</v>
      </c>
      <c r="C26" s="269">
        <v>4036665</v>
      </c>
      <c r="D26" s="265">
        <v>4560263</v>
      </c>
      <c r="E26" s="266">
        <f t="shared" si="1"/>
        <v>0.84544609717609509</v>
      </c>
      <c r="F26" s="266">
        <f t="shared" si="2"/>
        <v>0.78764393693669188</v>
      </c>
      <c r="G26" s="260">
        <f t="shared" si="3"/>
        <v>0.88518249934269144</v>
      </c>
    </row>
    <row r="27" spans="1:7" s="267" customFormat="1" ht="16.05" customHeight="1">
      <c r="A27" s="261" t="s">
        <v>23</v>
      </c>
      <c r="B27" s="264">
        <f t="shared" si="0"/>
        <v>0.8492199431404337</v>
      </c>
      <c r="C27" s="269">
        <v>5782984</v>
      </c>
      <c r="D27" s="265">
        <v>6809760</v>
      </c>
      <c r="E27" s="266">
        <f t="shared" si="1"/>
        <v>0.84544609717609509</v>
      </c>
      <c r="F27" s="266">
        <f t="shared" si="2"/>
        <v>0.78764393693669188</v>
      </c>
      <c r="G27" s="260">
        <f t="shared" si="3"/>
        <v>0.8492199431404337</v>
      </c>
    </row>
    <row r="28" spans="1:7" s="267" customFormat="1" ht="16.05" customHeight="1">
      <c r="A28" s="261" t="s">
        <v>24</v>
      </c>
      <c r="B28" s="264">
        <f t="shared" si="0"/>
        <v>0.77311073580238754</v>
      </c>
      <c r="C28" s="269">
        <v>1310575</v>
      </c>
      <c r="D28" s="265">
        <v>1695197</v>
      </c>
      <c r="E28" s="266">
        <f t="shared" si="1"/>
        <v>0.84544609717609509</v>
      </c>
      <c r="F28" s="266">
        <f t="shared" si="2"/>
        <v>0.78764393693669188</v>
      </c>
      <c r="G28" s="260" t="e">
        <f t="shared" si="3"/>
        <v>#N/A</v>
      </c>
    </row>
    <row r="29" spans="1:7" s="267" customFormat="1" ht="16.05" customHeight="1">
      <c r="A29" s="261" t="s">
        <v>25</v>
      </c>
      <c r="B29" s="264">
        <f t="shared" si="0"/>
        <v>0.68507107983679316</v>
      </c>
      <c r="C29" s="269">
        <v>1653504</v>
      </c>
      <c r="D29" s="265">
        <v>2413624</v>
      </c>
      <c r="E29" s="266">
        <f t="shared" si="1"/>
        <v>0.84544609717609509</v>
      </c>
      <c r="F29" s="266">
        <f t="shared" si="2"/>
        <v>0.78764393693669188</v>
      </c>
      <c r="G29" s="260" t="e">
        <f t="shared" si="3"/>
        <v>#N/A</v>
      </c>
    </row>
    <row r="30" spans="1:7" s="267" customFormat="1" ht="16.05" customHeight="1">
      <c r="A30" s="261" t="s">
        <v>26</v>
      </c>
      <c r="B30" s="264">
        <f t="shared" si="0"/>
        <v>0.81108794317899835</v>
      </c>
      <c r="C30" s="269">
        <v>3075742</v>
      </c>
      <c r="D30" s="265">
        <v>3792119</v>
      </c>
      <c r="E30" s="266">
        <f t="shared" si="1"/>
        <v>0.84544609717609509</v>
      </c>
      <c r="F30" s="266">
        <f t="shared" si="2"/>
        <v>0.78764393693669188</v>
      </c>
      <c r="G30" s="260" t="e">
        <f t="shared" si="3"/>
        <v>#N/A</v>
      </c>
    </row>
    <row r="31" spans="1:7" s="267" customFormat="1" ht="16.05" customHeight="1">
      <c r="A31" s="261" t="s">
        <v>27</v>
      </c>
      <c r="B31" s="264" t="e">
        <f t="shared" si="0"/>
        <v>#DIV/0!</v>
      </c>
      <c r="C31" s="269">
        <v>0</v>
      </c>
      <c r="D31" s="265">
        <v>0</v>
      </c>
      <c r="E31" s="266">
        <f t="shared" si="1"/>
        <v>0.84544609717609509</v>
      </c>
      <c r="F31" s="266">
        <f t="shared" si="2"/>
        <v>0.78764393693669188</v>
      </c>
      <c r="G31" s="260" t="e">
        <f t="shared" si="3"/>
        <v>#DIV/0!</v>
      </c>
    </row>
    <row r="32" spans="1:7" s="267" customFormat="1" ht="16.05" customHeight="1">
      <c r="A32" s="322" t="s">
        <v>154</v>
      </c>
      <c r="B32" s="322"/>
      <c r="C32" s="270"/>
      <c r="D32" s="270"/>
      <c r="E32" s="271"/>
      <c r="F32" s="266"/>
      <c r="G32" s="260"/>
    </row>
    <row r="33" spans="2:7" s="267" customFormat="1" ht="16.05" customHeight="1">
      <c r="B33" s="272"/>
      <c r="C33" s="269">
        <f>SUM(C5:C31)</f>
        <v>92453063</v>
      </c>
      <c r="D33" s="269">
        <f>SUM(D5:D31)</f>
        <v>109354178</v>
      </c>
      <c r="E33" s="278">
        <f>C33/D33</f>
        <v>0.84544609717609509</v>
      </c>
      <c r="F33" s="278"/>
      <c r="G33" s="260"/>
    </row>
  </sheetData>
  <mergeCells count="9">
    <mergeCell ref="A32:B32"/>
    <mergeCell ref="A1:B1"/>
    <mergeCell ref="I1:Q1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A7DDD-10FB-4FA6-A74C-A845A610A8DA}">
  <dimension ref="A1:Q19"/>
  <sheetViews>
    <sheetView zoomScaleNormal="100" workbookViewId="0">
      <selection sqref="A1:B1"/>
    </sheetView>
  </sheetViews>
  <sheetFormatPr defaultRowHeight="10.199999999999999"/>
  <cols>
    <col min="1" max="1" width="22.21875" style="273" customWidth="1"/>
    <col min="2" max="2" width="19.77734375" style="274" customWidth="1"/>
    <col min="3" max="3" width="19.77734375" style="273" customWidth="1"/>
    <col min="4" max="4" width="19.77734375" style="274" customWidth="1"/>
    <col min="5" max="6" width="19.77734375" style="273" customWidth="1"/>
    <col min="7" max="7" width="5.33203125" style="259" bestFit="1" customWidth="1"/>
    <col min="8" max="16384" width="8.88671875" style="273"/>
  </cols>
  <sheetData>
    <row r="1" spans="1:17" s="267" customFormat="1" ht="16.05" customHeight="1">
      <c r="A1" s="323" t="s">
        <v>201</v>
      </c>
      <c r="B1" s="323"/>
      <c r="D1" s="268"/>
      <c r="G1" s="260"/>
      <c r="I1" s="324"/>
      <c r="J1" s="324"/>
      <c r="K1" s="324"/>
      <c r="L1" s="324"/>
      <c r="M1" s="324"/>
      <c r="N1" s="324"/>
      <c r="O1" s="324"/>
      <c r="P1" s="324"/>
      <c r="Q1" s="324"/>
    </row>
    <row r="2" spans="1:17" s="267" customFormat="1" ht="16.05" customHeight="1">
      <c r="A2" s="323" t="s">
        <v>0</v>
      </c>
      <c r="B2" s="325" t="s">
        <v>151</v>
      </c>
      <c r="C2" s="325" t="s">
        <v>152</v>
      </c>
      <c r="D2" s="325" t="s">
        <v>105</v>
      </c>
      <c r="E2" s="325" t="s">
        <v>200</v>
      </c>
      <c r="F2" s="325" t="s">
        <v>199</v>
      </c>
      <c r="G2" s="260"/>
    </row>
    <row r="3" spans="1:17" s="267" customFormat="1" ht="16.05" customHeight="1">
      <c r="A3" s="323"/>
      <c r="B3" s="325"/>
      <c r="C3" s="325"/>
      <c r="D3" s="325"/>
      <c r="E3" s="325"/>
      <c r="F3" s="325"/>
      <c r="G3" s="260"/>
    </row>
    <row r="4" spans="1:17" s="267" customFormat="1" ht="16.05" customHeight="1">
      <c r="A4" s="261" t="s">
        <v>62</v>
      </c>
      <c r="B4" s="262"/>
      <c r="C4" s="269">
        <v>168018345</v>
      </c>
      <c r="D4" s="265">
        <v>213317639</v>
      </c>
      <c r="E4" s="278">
        <f>C4/D4</f>
        <v>0.78764393693669188</v>
      </c>
      <c r="F4" s="278"/>
      <c r="G4" s="260"/>
    </row>
    <row r="5" spans="1:17" s="267" customFormat="1" ht="16.05" customHeight="1">
      <c r="A5" s="261" t="s">
        <v>210</v>
      </c>
      <c r="B5" s="264">
        <f>C5/D5</f>
        <v>0.93240243087681918</v>
      </c>
      <c r="C5" s="269">
        <v>812240</v>
      </c>
      <c r="D5" s="265">
        <v>871126</v>
      </c>
      <c r="E5" s="266">
        <f>$E$19</f>
        <v>0</v>
      </c>
      <c r="F5" s="266">
        <f>$E$4</f>
        <v>0.78764393693669188</v>
      </c>
      <c r="G5" s="260">
        <f>IF(B5&gt;=E5,B5,NA())</f>
        <v>0.93240243087681918</v>
      </c>
    </row>
    <row r="6" spans="1:17" s="267" customFormat="1" ht="16.05" customHeight="1">
      <c r="A6" s="261" t="s">
        <v>230</v>
      </c>
      <c r="B6" s="264">
        <f t="shared" ref="B6:B14" si="0">C6/D6</f>
        <v>0.91644034718517065</v>
      </c>
      <c r="C6" s="269">
        <v>647554</v>
      </c>
      <c r="D6" s="265">
        <v>706597</v>
      </c>
      <c r="E6" s="266">
        <f t="shared" ref="E6:E14" si="1">$E$19</f>
        <v>0</v>
      </c>
      <c r="F6" s="266">
        <f t="shared" ref="F6:F14" si="2">$E$4</f>
        <v>0.78764393693669188</v>
      </c>
      <c r="G6" s="260">
        <f t="shared" ref="G6:G14" si="3">IF(B6&gt;=E6,B6,NA())</f>
        <v>0.91644034718517065</v>
      </c>
    </row>
    <row r="7" spans="1:17" s="267" customFormat="1" ht="16.05" customHeight="1">
      <c r="A7" s="261" t="s">
        <v>231</v>
      </c>
      <c r="B7" s="264">
        <f t="shared" si="0"/>
        <v>0.90245374627092745</v>
      </c>
      <c r="C7" s="269">
        <v>545721</v>
      </c>
      <c r="D7" s="265">
        <v>604708</v>
      </c>
      <c r="E7" s="266">
        <f t="shared" si="1"/>
        <v>0</v>
      </c>
      <c r="F7" s="266">
        <f t="shared" si="2"/>
        <v>0.78764393693669188</v>
      </c>
      <c r="G7" s="260">
        <f t="shared" si="3"/>
        <v>0.90245374627092745</v>
      </c>
    </row>
    <row r="8" spans="1:17" s="267" customFormat="1" ht="16.05" customHeight="1">
      <c r="A8" s="261" t="s">
        <v>232</v>
      </c>
      <c r="B8" s="264">
        <f t="shared" si="0"/>
        <v>0.88171098866059827</v>
      </c>
      <c r="C8" s="269">
        <v>550282</v>
      </c>
      <c r="D8" s="265">
        <v>624107</v>
      </c>
      <c r="E8" s="266">
        <f t="shared" si="1"/>
        <v>0</v>
      </c>
      <c r="F8" s="266">
        <f t="shared" si="2"/>
        <v>0.78764393693669188</v>
      </c>
      <c r="G8" s="260">
        <f t="shared" si="3"/>
        <v>0.88171098866059827</v>
      </c>
    </row>
    <row r="9" spans="1:17" s="267" customFormat="1" ht="16.05" customHeight="1">
      <c r="A9" s="261" t="s">
        <v>215</v>
      </c>
      <c r="B9" s="264">
        <f t="shared" si="0"/>
        <v>0.85664750866859829</v>
      </c>
      <c r="C9" s="269">
        <v>883715</v>
      </c>
      <c r="D9" s="265">
        <v>1031597</v>
      </c>
      <c r="E9" s="266">
        <f t="shared" si="1"/>
        <v>0</v>
      </c>
      <c r="F9" s="266">
        <f t="shared" si="2"/>
        <v>0.78764393693669188</v>
      </c>
      <c r="G9" s="260">
        <f t="shared" si="3"/>
        <v>0.85664750866859829</v>
      </c>
    </row>
    <row r="10" spans="1:17" s="267" customFormat="1" ht="16.05" customHeight="1">
      <c r="A10" s="261" t="s">
        <v>233</v>
      </c>
      <c r="B10" s="264">
        <f t="shared" si="0"/>
        <v>0.8531001101734601</v>
      </c>
      <c r="C10" s="269">
        <v>439042</v>
      </c>
      <c r="D10" s="265">
        <v>514643</v>
      </c>
      <c r="E10" s="266">
        <f t="shared" si="1"/>
        <v>0</v>
      </c>
      <c r="F10" s="266">
        <f t="shared" si="2"/>
        <v>0.78764393693669188</v>
      </c>
      <c r="G10" s="260">
        <f t="shared" si="3"/>
        <v>0.8531001101734601</v>
      </c>
    </row>
    <row r="11" spans="1:17" s="267" customFormat="1" ht="16.05" customHeight="1">
      <c r="A11" s="261" t="s">
        <v>216</v>
      </c>
      <c r="B11" s="264">
        <f t="shared" si="0"/>
        <v>0.84113622374794461</v>
      </c>
      <c r="C11" s="269">
        <v>565760</v>
      </c>
      <c r="D11" s="265">
        <v>672614</v>
      </c>
      <c r="E11" s="266">
        <f t="shared" si="1"/>
        <v>0</v>
      </c>
      <c r="F11" s="266">
        <f t="shared" si="2"/>
        <v>0.78764393693669188</v>
      </c>
      <c r="G11" s="260">
        <f t="shared" si="3"/>
        <v>0.84113622374794461</v>
      </c>
    </row>
    <row r="12" spans="1:17" s="267" customFormat="1" ht="16.05" customHeight="1">
      <c r="A12" s="261" t="s">
        <v>204</v>
      </c>
      <c r="B12" s="264">
        <f t="shared" si="0"/>
        <v>0.83456203569036436</v>
      </c>
      <c r="C12" s="269">
        <v>1882691</v>
      </c>
      <c r="D12" s="265">
        <v>2255903</v>
      </c>
      <c r="E12" s="266">
        <f t="shared" si="1"/>
        <v>0</v>
      </c>
      <c r="F12" s="266">
        <f t="shared" si="2"/>
        <v>0.78764393693669188</v>
      </c>
      <c r="G12" s="260">
        <f t="shared" si="3"/>
        <v>0.83456203569036436</v>
      </c>
    </row>
    <row r="13" spans="1:17" s="267" customFormat="1" ht="16.05" customHeight="1">
      <c r="A13" s="261" t="s">
        <v>234</v>
      </c>
      <c r="B13" s="264">
        <f t="shared" si="0"/>
        <v>0.83066693320963669</v>
      </c>
      <c r="C13" s="269">
        <v>427992</v>
      </c>
      <c r="D13" s="265">
        <v>515239</v>
      </c>
      <c r="E13" s="266">
        <f t="shared" si="1"/>
        <v>0</v>
      </c>
      <c r="F13" s="266">
        <f t="shared" si="2"/>
        <v>0.78764393693669188</v>
      </c>
      <c r="G13" s="260">
        <f t="shared" si="3"/>
        <v>0.83066693320963669</v>
      </c>
    </row>
    <row r="14" spans="1:17" s="267" customFormat="1" ht="16.05" customHeight="1">
      <c r="A14" s="261" t="s">
        <v>214</v>
      </c>
      <c r="B14" s="264">
        <f t="shared" si="0"/>
        <v>0.8185485157587189</v>
      </c>
      <c r="C14" s="269">
        <v>1359623</v>
      </c>
      <c r="D14" s="265">
        <v>1661017</v>
      </c>
      <c r="E14" s="266">
        <f t="shared" si="1"/>
        <v>0</v>
      </c>
      <c r="F14" s="266">
        <f t="shared" si="2"/>
        <v>0.78764393693669188</v>
      </c>
      <c r="G14" s="260">
        <f t="shared" si="3"/>
        <v>0.8185485157587189</v>
      </c>
    </row>
    <row r="15" spans="1:17" s="267" customFormat="1" ht="16.05" customHeight="1">
      <c r="A15" s="322" t="s">
        <v>154</v>
      </c>
      <c r="B15" s="322"/>
      <c r="C15" s="270"/>
      <c r="D15" s="270"/>
      <c r="E15" s="271"/>
      <c r="F15" s="266"/>
      <c r="G15" s="260"/>
    </row>
    <row r="16" spans="1:17" s="267" customFormat="1" ht="16.05" customHeight="1">
      <c r="B16" s="272"/>
      <c r="C16" s="269">
        <f>SUM(C5:C14)</f>
        <v>8114620</v>
      </c>
      <c r="D16" s="269">
        <f>SUM(D5:D14)</f>
        <v>9457551</v>
      </c>
      <c r="E16" s="278">
        <f>C16/D16</f>
        <v>0.85800436074835862</v>
      </c>
      <c r="F16" s="278"/>
      <c r="G16" s="260"/>
    </row>
    <row r="19" spans="5:5">
      <c r="E19" s="364"/>
    </row>
  </sheetData>
  <mergeCells count="9">
    <mergeCell ref="A15:B15"/>
    <mergeCell ref="A1:B1"/>
    <mergeCell ref="I1:Q1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373F8-64C7-4D59-8224-ABB085493711}">
  <dimension ref="B1:E41"/>
  <sheetViews>
    <sheetView showGridLines="0" workbookViewId="0"/>
  </sheetViews>
  <sheetFormatPr defaultColWidth="9.109375" defaultRowHeight="14.4"/>
  <cols>
    <col min="1" max="1" width="3.6640625" style="1" customWidth="1"/>
    <col min="2" max="2" width="5.33203125" style="1" hidden="1" customWidth="1"/>
    <col min="3" max="3" width="19.33203125" style="1" bestFit="1" customWidth="1"/>
    <col min="4" max="4" width="14" style="1" customWidth="1"/>
    <col min="5" max="6" width="9.109375" style="1"/>
    <col min="7" max="7" width="12.5546875" style="1" customWidth="1"/>
    <col min="8" max="9" width="10.109375" style="1" bestFit="1" customWidth="1"/>
    <col min="10" max="11" width="9.109375" style="1"/>
    <col min="12" max="12" width="13.109375" style="1" bestFit="1" customWidth="1"/>
    <col min="13" max="16384" width="9.109375" style="1"/>
  </cols>
  <sheetData>
    <row r="1" spans="2:5" ht="16.05" customHeight="1"/>
    <row r="2" spans="2:5" ht="16.05" customHeight="1">
      <c r="C2" s="44" t="s">
        <v>192</v>
      </c>
      <c r="D2" s="44"/>
      <c r="E2" s="44"/>
    </row>
    <row r="3" spans="2:5" ht="4.95" customHeight="1">
      <c r="B3" s="8"/>
      <c r="C3" s="8"/>
      <c r="D3" s="8"/>
      <c r="E3" s="8"/>
    </row>
    <row r="4" spans="2:5" ht="41.4">
      <c r="B4" s="47" t="s">
        <v>34</v>
      </c>
      <c r="C4" s="79" t="s">
        <v>0</v>
      </c>
      <c r="D4" s="57" t="s">
        <v>107</v>
      </c>
      <c r="E4" s="57" t="s">
        <v>33</v>
      </c>
    </row>
    <row r="5" spans="2:5" ht="16.05" customHeight="1">
      <c r="B5" s="4">
        <v>35</v>
      </c>
      <c r="C5" s="58" t="s">
        <v>20</v>
      </c>
      <c r="D5" s="59">
        <f>VLOOKUP(C5,'SIGC-ACOMP07'!$C$2:$W$38,20,FALSE)</f>
        <v>11892703</v>
      </c>
      <c r="E5" s="60">
        <f>D5/'SIGC-ACOMP07'!$V$6</f>
        <v>0.20091443438082709</v>
      </c>
    </row>
    <row r="6" spans="2:5" ht="16.05" customHeight="1">
      <c r="B6" s="5">
        <v>31</v>
      </c>
      <c r="C6" s="61" t="s">
        <v>17</v>
      </c>
      <c r="D6" s="59">
        <f>VLOOKUP(C6,'SIGC-ACOMP07'!$C$2:$W$38,20,FALSE)</f>
        <v>6262345</v>
      </c>
      <c r="E6" s="60">
        <f>D6/'SIGC-ACOMP07'!$V$6</f>
        <v>0.10579558772909746</v>
      </c>
    </row>
    <row r="7" spans="2:5" ht="16.05" customHeight="1">
      <c r="B7" s="5">
        <v>33</v>
      </c>
      <c r="C7" s="61" t="s">
        <v>19</v>
      </c>
      <c r="D7" s="59">
        <f>VLOOKUP(C7,'SIGC-ACOMP07'!$C$2:$W$38,20,FALSE)</f>
        <v>5019874</v>
      </c>
      <c r="E7" s="60">
        <f>D7/'SIGC-ACOMP07'!$V$6</f>
        <v>8.4805375646984538E-2</v>
      </c>
    </row>
    <row r="8" spans="2:5" ht="16.05" customHeight="1">
      <c r="B8" s="5">
        <v>29</v>
      </c>
      <c r="C8" s="61" t="s">
        <v>16</v>
      </c>
      <c r="D8" s="59">
        <f>VLOOKUP(C8,'SIGC-ACOMP07'!$C$2:$W$38,20,FALSE)</f>
        <v>4372008</v>
      </c>
      <c r="E8" s="60">
        <f>D8/'SIGC-ACOMP07'!$V$6</f>
        <v>7.3860375932069525E-2</v>
      </c>
    </row>
    <row r="9" spans="2:5" ht="16.05" customHeight="1">
      <c r="B9" s="5">
        <v>43</v>
      </c>
      <c r="C9" s="61" t="s">
        <v>23</v>
      </c>
      <c r="D9" s="59">
        <f>VLOOKUP(C9,'SIGC-ACOMP07'!$C$2:$W$38,20,FALSE)</f>
        <v>3588960</v>
      </c>
      <c r="E9" s="60">
        <f>D9/'SIGC-ACOMP07'!$V$6</f>
        <v>6.0631621626758288E-2</v>
      </c>
    </row>
    <row r="10" spans="2:5" ht="16.05" customHeight="1">
      <c r="B10" s="5">
        <v>41</v>
      </c>
      <c r="C10" s="61" t="s">
        <v>21</v>
      </c>
      <c r="D10" s="59">
        <f>VLOOKUP(C10,'SIGC-ACOMP07'!$C$2:$W$38,20,FALSE)</f>
        <v>3397420</v>
      </c>
      <c r="E10" s="60">
        <f>D10/'SIGC-ACOMP07'!$V$6</f>
        <v>5.7395759202437793E-2</v>
      </c>
    </row>
    <row r="11" spans="2:5" ht="16.05" customHeight="1">
      <c r="B11" s="5">
        <v>26</v>
      </c>
      <c r="C11" s="61" t="s">
        <v>13</v>
      </c>
      <c r="D11" s="59">
        <f>VLOOKUP(C11,'SIGC-ACOMP07'!$C$2:$W$38,20,FALSE)</f>
        <v>2953543</v>
      </c>
      <c r="E11" s="60">
        <f>D11/'SIGC-ACOMP07'!$V$6</f>
        <v>4.9896934386106435E-2</v>
      </c>
    </row>
    <row r="12" spans="2:5" ht="16.05" customHeight="1">
      <c r="B12" s="5">
        <v>23</v>
      </c>
      <c r="C12" s="61" t="s">
        <v>10</v>
      </c>
      <c r="D12" s="59">
        <f>VLOOKUP(C12,'SIGC-ACOMP07'!$C$2:$W$38,20,FALSE)</f>
        <v>2526192</v>
      </c>
      <c r="E12" s="60">
        <f>D12/'SIGC-ACOMP07'!$V$6</f>
        <v>4.2677298576897976E-2</v>
      </c>
    </row>
    <row r="13" spans="2:5" ht="16.05" customHeight="1">
      <c r="B13" s="5">
        <v>42</v>
      </c>
      <c r="C13" s="61" t="s">
        <v>22</v>
      </c>
      <c r="D13" s="59">
        <f>VLOOKUP(C13,'SIGC-ACOMP07'!$C$2:$W$38,20,FALSE)</f>
        <v>2290571</v>
      </c>
      <c r="E13" s="60">
        <f>D13/'SIGC-ACOMP07'!$V$6</f>
        <v>3.8696735037789601E-2</v>
      </c>
    </row>
    <row r="14" spans="2:5" ht="16.05" customHeight="1">
      <c r="B14" s="5">
        <v>52</v>
      </c>
      <c r="C14" s="61" t="s">
        <v>26</v>
      </c>
      <c r="D14" s="59">
        <f>VLOOKUP(C14,'SIGC-ACOMP07'!$C$2:$W$38,20,FALSE)</f>
        <v>2050942</v>
      </c>
      <c r="E14" s="60">
        <f>D14/'SIGC-ACOMP07'!$V$6</f>
        <v>3.464846064665722E-2</v>
      </c>
    </row>
    <row r="15" spans="2:5" ht="16.05" customHeight="1">
      <c r="B15" s="5">
        <v>15</v>
      </c>
      <c r="C15" s="61" t="s">
        <v>5</v>
      </c>
      <c r="D15" s="59">
        <f>VLOOKUP(C15,'SIGC-ACOMP07'!$C$2:$W$38,20,FALSE)</f>
        <v>1986699</v>
      </c>
      <c r="E15" s="60">
        <f>D15/'SIGC-ACOMP07'!$V$6</f>
        <v>3.3563144212880348E-2</v>
      </c>
    </row>
    <row r="16" spans="2:5" ht="16.05" customHeight="1">
      <c r="B16" s="5">
        <v>21</v>
      </c>
      <c r="C16" s="61" t="s">
        <v>8</v>
      </c>
      <c r="D16" s="59">
        <f>VLOOKUP(C16,'SIGC-ACOMP07'!$C$2:$W$38,20,FALSE)</f>
        <v>1916371</v>
      </c>
      <c r="E16" s="60">
        <f>D16/'SIGC-ACOMP07'!$V$6</f>
        <v>3.2375028244531118E-2</v>
      </c>
    </row>
    <row r="17" spans="2:5" ht="16.05" customHeight="1">
      <c r="B17" s="5">
        <v>25</v>
      </c>
      <c r="C17" s="61" t="s">
        <v>12</v>
      </c>
      <c r="D17" s="59">
        <f>VLOOKUP(C17,'SIGC-ACOMP07'!$C$2:$W$38,20,FALSE)</f>
        <v>1232099</v>
      </c>
      <c r="E17" s="60">
        <f>D17/'SIGC-ACOMP07'!$V$6</f>
        <v>2.0814988290398125E-2</v>
      </c>
    </row>
    <row r="18" spans="2:5" ht="16.05" customHeight="1">
      <c r="B18" s="5">
        <v>24</v>
      </c>
      <c r="C18" s="61" t="s">
        <v>11</v>
      </c>
      <c r="D18" s="59">
        <f>VLOOKUP(C18,'SIGC-ACOMP07'!$C$2:$W$38,20,FALSE)</f>
        <v>1100266</v>
      </c>
      <c r="E18" s="60">
        <f>D18/'SIGC-ACOMP07'!$V$6</f>
        <v>1.85878114553483E-2</v>
      </c>
    </row>
    <row r="19" spans="2:5" ht="16.05" customHeight="1">
      <c r="B19" s="5">
        <v>32</v>
      </c>
      <c r="C19" s="61" t="s">
        <v>18</v>
      </c>
      <c r="D19" s="59">
        <f>VLOOKUP(C19,'SIGC-ACOMP07'!$C$2:$W$38,20,FALSE)</f>
        <v>1066784</v>
      </c>
      <c r="E19" s="60">
        <f>D19/'SIGC-ACOMP07'!$V$6</f>
        <v>1.8022169053285551E-2</v>
      </c>
    </row>
    <row r="20" spans="2:5" ht="16.05" customHeight="1">
      <c r="B20" s="5">
        <v>22</v>
      </c>
      <c r="C20" s="61" t="s">
        <v>9</v>
      </c>
      <c r="D20" s="59">
        <f>VLOOKUP(C20,'SIGC-ACOMP07'!$C$2:$W$38,20,FALSE)</f>
        <v>1033949</v>
      </c>
      <c r="E20" s="60">
        <f>D20/'SIGC-ACOMP07'!$V$6</f>
        <v>1.7467457020798535E-2</v>
      </c>
    </row>
    <row r="21" spans="2:5" ht="16.05" customHeight="1">
      <c r="B21" s="5">
        <v>13</v>
      </c>
      <c r="C21" s="61" t="s">
        <v>3</v>
      </c>
      <c r="D21" s="59">
        <f>VLOOKUP(C21,'SIGC-ACOMP07'!$C$2:$W$38,20,FALSE)</f>
        <v>995645</v>
      </c>
      <c r="E21" s="60">
        <f>D21/'SIGC-ACOMP07'!$V$6</f>
        <v>1.6820352111635059E-2</v>
      </c>
    </row>
    <row r="22" spans="2:5" ht="16.05" customHeight="1">
      <c r="B22" s="5">
        <v>27</v>
      </c>
      <c r="C22" s="61" t="s">
        <v>14</v>
      </c>
      <c r="D22" s="59">
        <f>VLOOKUP(C22,'SIGC-ACOMP07'!$C$2:$W$38,20,FALSE)</f>
        <v>991854</v>
      </c>
      <c r="E22" s="60">
        <f>D22/'SIGC-ACOMP07'!$V$6</f>
        <v>1.6756307241369842E-2</v>
      </c>
    </row>
    <row r="23" spans="2:5" ht="16.05" customHeight="1">
      <c r="B23" s="5">
        <v>51</v>
      </c>
      <c r="C23" s="61" t="s">
        <v>25</v>
      </c>
      <c r="D23" s="59">
        <f>VLOOKUP(C23,'SIGC-ACOMP07'!$C$2:$W$38,20,FALSE)</f>
        <v>804210</v>
      </c>
      <c r="E23" s="60">
        <f>D23/'SIGC-ACOMP07'!$V$6</f>
        <v>1.3586263549455911E-2</v>
      </c>
    </row>
    <row r="24" spans="2:5" ht="16.05" customHeight="1">
      <c r="B24" s="5">
        <v>53</v>
      </c>
      <c r="C24" s="61" t="s">
        <v>27</v>
      </c>
      <c r="D24" s="59">
        <f>VLOOKUP(C24,'SIGC-ACOMP07'!$C$2:$W$38,20,FALSE)</f>
        <v>785053</v>
      </c>
      <c r="E24" s="60">
        <f>D24/'SIGC-ACOMP07'!$V$6</f>
        <v>1.3262626625248394E-2</v>
      </c>
    </row>
    <row r="25" spans="2:5" ht="16.05" customHeight="1">
      <c r="B25" s="5">
        <v>50</v>
      </c>
      <c r="C25" s="61" t="s">
        <v>24</v>
      </c>
      <c r="D25" s="59">
        <f>VLOOKUP(C25,'SIGC-ACOMP07'!$C$2:$W$38,20,FALSE)</f>
        <v>766610</v>
      </c>
      <c r="E25" s="60">
        <f>D25/'SIGC-ACOMP07'!$V$6</f>
        <v>1.2951051963602038E-2</v>
      </c>
    </row>
    <row r="26" spans="2:5" ht="16.05" customHeight="1">
      <c r="B26" s="5">
        <v>28</v>
      </c>
      <c r="C26" s="61" t="s">
        <v>15</v>
      </c>
      <c r="D26" s="59">
        <f>VLOOKUP(C26,'SIGC-ACOMP07'!$C$2:$W$38,20,FALSE)</f>
        <v>753485</v>
      </c>
      <c r="E26" s="60">
        <f>D26/'SIGC-ACOMP07'!$V$6</f>
        <v>1.2729319195933632E-2</v>
      </c>
    </row>
    <row r="27" spans="2:5" ht="16.05" customHeight="1">
      <c r="B27" s="5">
        <v>11</v>
      </c>
      <c r="C27" s="61" t="s">
        <v>1</v>
      </c>
      <c r="D27" s="59">
        <f>VLOOKUP(C27,'SIGC-ACOMP07'!$C$2:$W$38,20,FALSE)</f>
        <v>468581</v>
      </c>
      <c r="E27" s="60">
        <f>D27/'SIGC-ACOMP07'!$V$6</f>
        <v>7.9161723433774766E-3</v>
      </c>
    </row>
    <row r="28" spans="2:5" ht="16.05" customHeight="1">
      <c r="B28" s="5">
        <v>17</v>
      </c>
      <c r="C28" s="61" t="s">
        <v>7</v>
      </c>
      <c r="D28" s="59">
        <f>VLOOKUP(C28,'SIGC-ACOMP07'!$C$2:$W$38,20,FALSE)</f>
        <v>429579</v>
      </c>
      <c r="E28" s="60">
        <f>D28/'SIGC-ACOMP07'!$V$6</f>
        <v>7.2572754744553297E-3</v>
      </c>
    </row>
    <row r="29" spans="2:5" ht="16.05" customHeight="1">
      <c r="B29" s="5">
        <v>12</v>
      </c>
      <c r="C29" s="61" t="s">
        <v>2</v>
      </c>
      <c r="D29" s="59">
        <f>VLOOKUP(C29,'SIGC-ACOMP07'!$C$2:$W$38,20,FALSE)</f>
        <v>202771</v>
      </c>
      <c r="E29" s="60">
        <f>D29/'SIGC-ACOMP07'!$V$6</f>
        <v>3.4255980977440275E-3</v>
      </c>
    </row>
    <row r="30" spans="2:5" ht="16.05" customHeight="1">
      <c r="B30" s="5">
        <v>16</v>
      </c>
      <c r="C30" s="61" t="s">
        <v>6</v>
      </c>
      <c r="D30" s="59">
        <f>VLOOKUP(C30,'SIGC-ACOMP07'!$C$2:$W$38,20,FALSE)</f>
        <v>159004</v>
      </c>
      <c r="E30" s="60">
        <f>D30/'SIGC-ACOMP07'!$V$6</f>
        <v>2.6862016754550275E-3</v>
      </c>
    </row>
    <row r="31" spans="2:5" ht="16.05" customHeight="1">
      <c r="B31" s="6">
        <v>14</v>
      </c>
      <c r="C31" s="62" t="s">
        <v>4</v>
      </c>
      <c r="D31" s="63">
        <f>VLOOKUP(C31,'SIGC-ACOMP07'!$C$2:$W$38,20,FALSE)</f>
        <v>145357</v>
      </c>
      <c r="E31" s="64">
        <f>D31/'SIGC-ACOMP07'!$V$6</f>
        <v>2.4556502788553522E-3</v>
      </c>
    </row>
    <row r="32" spans="2:5" ht="16.05" customHeight="1">
      <c r="D32" s="2"/>
    </row>
    <row r="33" spans="2:5" ht="16.05" customHeight="1">
      <c r="C33" s="3"/>
      <c r="D33" s="3"/>
      <c r="E33" s="3"/>
    </row>
    <row r="34" spans="2:5" ht="16.05" customHeight="1">
      <c r="C34" s="317" t="s">
        <v>124</v>
      </c>
      <c r="D34" s="326" t="s">
        <v>79</v>
      </c>
      <c r="E34" s="327"/>
    </row>
    <row r="35" spans="2:5" ht="16.05" customHeight="1">
      <c r="C35" s="318"/>
      <c r="D35" s="57" t="s">
        <v>64</v>
      </c>
      <c r="E35" s="57" t="s">
        <v>33</v>
      </c>
    </row>
    <row r="36" spans="2:5" ht="16.05" customHeight="1">
      <c r="C36" s="58" t="s">
        <v>28</v>
      </c>
      <c r="D36" s="66">
        <f>VLOOKUP(C36,'SIGC-ACOMP07'!$C$2:$W$38,20,FALSE)</f>
        <v>4387636</v>
      </c>
      <c r="E36" s="67">
        <f>D36/'SIGC-ACOMP07'!$V$6</f>
        <v>7.4124394194402615E-2</v>
      </c>
    </row>
    <row r="37" spans="2:5" ht="16.05" customHeight="1">
      <c r="C37" s="61" t="s">
        <v>29</v>
      </c>
      <c r="D37" s="66">
        <f>VLOOKUP(C37,'SIGC-ACOMP07'!$C$2:$W$38,20,FALSE)</f>
        <v>16879767</v>
      </c>
      <c r="E37" s="67">
        <f>D37/'SIGC-ACOMP07'!$V$6</f>
        <v>0.28516552034345349</v>
      </c>
    </row>
    <row r="38" spans="2:5" ht="16.05" customHeight="1">
      <c r="C38" s="61" t="s">
        <v>30</v>
      </c>
      <c r="D38" s="66">
        <f>VLOOKUP(C38,'SIGC-ACOMP07'!$C$2:$W$38,20,FALSE)</f>
        <v>4406815</v>
      </c>
      <c r="E38" s="67">
        <f>D38/'SIGC-ACOMP07'!$V$6</f>
        <v>7.4448402784963563E-2</v>
      </c>
    </row>
    <row r="39" spans="2:5" ht="16.05" customHeight="1">
      <c r="C39" s="61" t="s">
        <v>31</v>
      </c>
      <c r="D39" s="66">
        <f>VLOOKUP(C39,'SIGC-ACOMP07'!$C$2:$W$38,20,FALSE)</f>
        <v>24241706</v>
      </c>
      <c r="E39" s="67">
        <f>D39/'SIGC-ACOMP07'!$V$6</f>
        <v>0.40953756681019465</v>
      </c>
    </row>
    <row r="40" spans="2:5" ht="16.05" customHeight="1">
      <c r="C40" s="62" t="s">
        <v>32</v>
      </c>
      <c r="D40" s="66">
        <f>VLOOKUP(C40,'SIGC-ACOMP07'!$C$2:$W$38,20,FALSE)</f>
        <v>9276951</v>
      </c>
      <c r="E40" s="69">
        <f>D40/'SIGC-ACOMP07'!$V$6</f>
        <v>0.15672411586698567</v>
      </c>
    </row>
    <row r="41" spans="2:5">
      <c r="B41" s="8"/>
      <c r="C41" s="7"/>
      <c r="D41" s="9"/>
    </row>
  </sheetData>
  <autoFilter ref="B4:E4" xr:uid="{6E9373F8-64C7-4D59-8224-ABB085493711}">
    <sortState xmlns:xlrd2="http://schemas.microsoft.com/office/spreadsheetml/2017/richdata2" ref="B5:E31">
      <sortCondition descending="1" ref="E4"/>
    </sortState>
  </autoFilter>
  <mergeCells count="2">
    <mergeCell ref="C34:C35"/>
    <mergeCell ref="D34:E3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AAA17EC6E5A842AFA56633150E2D8D" ma:contentTypeVersion="14" ma:contentTypeDescription="Crie um novo documento." ma:contentTypeScope="" ma:versionID="3b2c7c600ab60b8c382bacf6bb24bc41">
  <xsd:schema xmlns:xsd="http://www.w3.org/2001/XMLSchema" xmlns:xs="http://www.w3.org/2001/XMLSchema" xmlns:p="http://schemas.microsoft.com/office/2006/metadata/properties" xmlns:ns2="e366de4c-8b30-400d-8c8d-8b1689d28605" xmlns:ns3="75d48d35-aa31-4959-83dc-ddfce39761ac" targetNamespace="http://schemas.microsoft.com/office/2006/metadata/properties" ma:root="true" ma:fieldsID="b4e995171189ef46453735e895ac6b14" ns2:_="" ns3:_="">
    <xsd:import namespace="e366de4c-8b30-400d-8c8d-8b1689d28605"/>
    <xsd:import namespace="75d48d35-aa31-4959-83dc-ddfce39761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66de4c-8b30-400d-8c8d-8b1689d286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1f81e987-bf3d-489f-ba09-155191a9b1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d48d35-aa31-4959-83dc-ddfce39761a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0040d2f-b8f6-4623-b7a0-84f1e9d23fc8}" ma:internalName="TaxCatchAll" ma:showField="CatchAllData" ma:web="75d48d35-aa31-4959-83dc-ddfce39761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5d48d35-aa31-4959-83dc-ddfce39761ac" xsi:nil="true"/>
    <lcf76f155ced4ddcb4097134ff3c332f xmlns="e366de4c-8b30-400d-8c8d-8b1689d2860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915F82C-D24A-4BE9-832F-E8C938D87744}"/>
</file>

<file path=customXml/itemProps2.xml><?xml version="1.0" encoding="utf-8"?>
<ds:datastoreItem xmlns:ds="http://schemas.openxmlformats.org/officeDocument/2006/customXml" ds:itemID="{6DAC92E6-27A5-4792-ADD1-40FAA6E9AFA4}"/>
</file>

<file path=customXml/itemProps3.xml><?xml version="1.0" encoding="utf-8"?>
<ds:datastoreItem xmlns:ds="http://schemas.openxmlformats.org/officeDocument/2006/customXml" ds:itemID="{BB4B7B2B-DC11-488B-8FB8-DD77EDC013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</vt:i4>
      </vt:variant>
    </vt:vector>
  </HeadingPairs>
  <TitlesOfParts>
    <vt:vector size="18" baseType="lpstr">
      <vt:lpstr>SIGC-ACOMP07</vt:lpstr>
      <vt:lpstr>SIGC-CNEFE02</vt:lpstr>
      <vt:lpstr>População Recenseada</vt:lpstr>
      <vt:lpstr>População Recenseada x Estimada</vt:lpstr>
      <vt:lpstr>5634514_POPULACAO_RECENSEADA_PO</vt:lpstr>
      <vt:lpstr>POPULACAO_RECENSEADA_CAPITAL</vt:lpstr>
      <vt:lpstr>POPULACAO_RECENSEADA_MUN&lt;170mil</vt:lpstr>
      <vt:lpstr>POPULACAO_RECENSEADA_10MUN&gt;500m</vt:lpstr>
      <vt:lpstr>Domicílios recenseados</vt:lpstr>
      <vt:lpstr>PCT</vt:lpstr>
      <vt:lpstr>Cartogramas_Sit.Setor</vt:lpstr>
      <vt:lpstr>Sidra - Tabela 6468 (Desocup.)</vt:lpstr>
      <vt:lpstr>Tipos de questionários</vt:lpstr>
      <vt:lpstr>Tempo Preenchimento</vt:lpstr>
      <vt:lpstr>Recusas PNAD e Censo</vt:lpstr>
      <vt:lpstr>Evolução da coleta 2010 x 2022</vt:lpstr>
      <vt:lpstr>Dias da semana e horário entrev</vt:lpstr>
      <vt:lpstr>RECUSAPROP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Vitor</dc:creator>
  <cp:lastModifiedBy>Vitor Britto</cp:lastModifiedBy>
  <dcterms:created xsi:type="dcterms:W3CDTF">2022-08-24T23:17:47Z</dcterms:created>
  <dcterms:modified xsi:type="dcterms:W3CDTF">2022-12-05T17:40:15Z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0x0101009FAAA17EC6E5A842AFA56633150E2D8D</vt:lpwstr>
  </property>
</Properties>
</file>