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tables/table2.xml" ContentType="application/vnd.openxmlformats-officedocument.spreadsheetml.tab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3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Ex4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edro/Downloads/"/>
    </mc:Choice>
  </mc:AlternateContent>
  <xr:revisionPtr revIDLastSave="0" documentId="13_ncr:1_{A8C597B1-1A63-6546-9EED-BDE08D1F36AC}" xr6:coauthVersionLast="47" xr6:coauthVersionMax="47" xr10:uidLastSave="{00000000-0000-0000-0000-000000000000}"/>
  <bookViews>
    <workbookView xWindow="0" yWindow="460" windowWidth="28700" windowHeight="12460" firstSheet="5" activeTab="7" xr2:uid="{00000000-000D-0000-FFFF-FFFF00000000}"/>
  </bookViews>
  <sheets>
    <sheet name="SIGC-ACOMP07" sheetId="23" r:id="rId1"/>
    <sheet name="SIGC-CNEFE02" sheetId="24" r:id="rId2"/>
    <sheet name="População Recenseada" sheetId="19" r:id="rId3"/>
    <sheet name="População Recenseada x Estimada" sheetId="17" r:id="rId4"/>
    <sheet name="5634514_POPULACAO_RECENSEADA_PO" sheetId="25" r:id="rId5"/>
    <sheet name="Domicílios recenseados" sheetId="20" r:id="rId6"/>
    <sheet name="Cartogramas_Sit.Setor" sheetId="8" r:id="rId7"/>
    <sheet name="Recusas PNAD e Censo" sheetId="10" r:id="rId8"/>
    <sheet name="Sidra - Tabela 6468 (Desocup.)" sheetId="13" r:id="rId9"/>
    <sheet name="PCT 3009" sheetId="2" r:id="rId10"/>
    <sheet name="Tipos de questionários 3009" sheetId="14" r:id="rId11"/>
    <sheet name="Tempo Preenchimento 3009" sheetId="15" r:id="rId12"/>
  </sheets>
  <definedNames>
    <definedName name="_xlnm._FilterDatabase" localSheetId="5" hidden="1">'Domicílios recenseados'!$C$4:$E$4</definedName>
    <definedName name="_xlnm._FilterDatabase" localSheetId="2" hidden="1">'População Recenseada'!$B$4:$G$31</definedName>
    <definedName name="_xlnm._FilterDatabase" localSheetId="7" hidden="1">'Recusas PNAD e Censo'!$O$5:$Q$5</definedName>
    <definedName name="_xlchart.v5.0" hidden="1">'População Recenseada x Estimada'!$B$4</definedName>
    <definedName name="_xlchart.v5.1" hidden="1">'População Recenseada x Estimada'!$B$5:$B$31</definedName>
    <definedName name="_xlchart.v5.10" hidden="1">'Cartogramas_Sit.Setor'!$I$4</definedName>
    <definedName name="_xlchart.v5.11" hidden="1">'Cartogramas_Sit.Setor'!$I$5:$I$31</definedName>
    <definedName name="_xlchart.v5.12" hidden="1">'Sidra - Tabela 6468 (Desocup.)'!$E$2</definedName>
    <definedName name="_xlchart.v5.13" hidden="1">'Sidra - Tabela 6468 (Desocup.)'!$E$3:$E$29</definedName>
    <definedName name="_xlchart.v5.14" hidden="1">'Sidra - Tabela 6468 (Desocup.)'!$F$2</definedName>
    <definedName name="_xlchart.v5.15" hidden="1">'Sidra - Tabela 6468 (Desocup.)'!$F$3:$F$29</definedName>
    <definedName name="_xlchart.v5.2" hidden="1">'População Recenseada x Estimada'!$E$4</definedName>
    <definedName name="_xlchart.v5.3" hidden="1">'População Recenseada x Estimada'!$E$5:$E$31</definedName>
    <definedName name="_xlchart.v5.4" hidden="1">'Cartogramas_Sit.Setor'!$C$4</definedName>
    <definedName name="_xlchart.v5.5" hidden="1">'Cartogramas_Sit.Setor'!$C$5:$C$31</definedName>
    <definedName name="_xlchart.v5.6" hidden="1">'Cartogramas_Sit.Setor'!$G$4</definedName>
    <definedName name="_xlchart.v5.7" hidden="1">'Cartogramas_Sit.Setor'!$G$5:$G$31</definedName>
    <definedName name="_xlchart.v5.8" hidden="1">'Cartogramas_Sit.Setor'!$C$4</definedName>
    <definedName name="_xlchart.v5.9" hidden="1">'Cartogramas_Sit.Setor'!$C$5:$C$31</definedName>
    <definedName name="RECUSAPROP">'Recusas PNAD e Censo'!$B$5:$F$38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2" i="17" l="1"/>
  <c r="C44" i="17"/>
  <c r="C43" i="17"/>
  <c r="C41" i="17"/>
  <c r="C40" i="17"/>
  <c r="C46" i="17" l="1"/>
  <c r="I6" i="17" l="1"/>
  <c r="I10" i="17"/>
  <c r="I14" i="17"/>
  <c r="I18" i="17"/>
  <c r="I22" i="17"/>
  <c r="I26" i="17"/>
  <c r="I30" i="17"/>
  <c r="I7" i="17"/>
  <c r="I11" i="17"/>
  <c r="I15" i="17"/>
  <c r="I19" i="17"/>
  <c r="I23" i="17"/>
  <c r="I27" i="17"/>
  <c r="I31" i="17"/>
  <c r="I8" i="17"/>
  <c r="I12" i="17"/>
  <c r="I16" i="17"/>
  <c r="I20" i="17"/>
  <c r="I24" i="17"/>
  <c r="I28" i="17"/>
  <c r="I5" i="17"/>
  <c r="I9" i="17"/>
  <c r="I13" i="17"/>
  <c r="I17" i="17"/>
  <c r="I21" i="17"/>
  <c r="I25" i="17"/>
  <c r="I29" i="17"/>
  <c r="I41" i="17"/>
  <c r="I42" i="17"/>
  <c r="I40" i="17"/>
  <c r="I44" i="17"/>
  <c r="I43" i="17"/>
  <c r="D32" i="14"/>
  <c r="E32" i="14"/>
  <c r="C32" i="14"/>
  <c r="D28" i="14"/>
  <c r="E28" i="14"/>
  <c r="C28" i="14"/>
  <c r="D23" i="14"/>
  <c r="E23" i="14"/>
  <c r="C23" i="14"/>
  <c r="D13" i="14"/>
  <c r="E13" i="14"/>
  <c r="C13" i="14"/>
  <c r="D5" i="14"/>
  <c r="E5" i="14"/>
  <c r="C5" i="14"/>
  <c r="D33" i="25" l="1"/>
  <c r="C6" i="25"/>
  <c r="B6" i="25" s="1"/>
  <c r="C7" i="25"/>
  <c r="C8" i="25"/>
  <c r="B8" i="25" s="1"/>
  <c r="C9" i="25"/>
  <c r="B9" i="25" s="1"/>
  <c r="C10" i="25"/>
  <c r="B10" i="25" s="1"/>
  <c r="C11" i="25"/>
  <c r="C12" i="25"/>
  <c r="B12" i="25" s="1"/>
  <c r="C13" i="25"/>
  <c r="C14" i="25"/>
  <c r="B14" i="25" s="1"/>
  <c r="C15" i="25"/>
  <c r="C16" i="25"/>
  <c r="B16" i="25" s="1"/>
  <c r="C17" i="25"/>
  <c r="C18" i="25"/>
  <c r="B18" i="25" s="1"/>
  <c r="C19" i="25"/>
  <c r="B19" i="25" s="1"/>
  <c r="C20" i="25"/>
  <c r="B20" i="25" s="1"/>
  <c r="C21" i="25"/>
  <c r="C22" i="25"/>
  <c r="C23" i="25"/>
  <c r="C24" i="25"/>
  <c r="B24" i="25" s="1"/>
  <c r="C25" i="25"/>
  <c r="B25" i="25" s="1"/>
  <c r="C26" i="25"/>
  <c r="B26" i="25" s="1"/>
  <c r="C27" i="25"/>
  <c r="C28" i="25"/>
  <c r="B28" i="25" s="1"/>
  <c r="C29" i="25"/>
  <c r="C30" i="25"/>
  <c r="B30" i="25" s="1"/>
  <c r="C31" i="25"/>
  <c r="C5" i="25"/>
  <c r="B31" i="25"/>
  <c r="B23" i="25"/>
  <c r="B22" i="25"/>
  <c r="B17" i="25"/>
  <c r="B15" i="25"/>
  <c r="B11" i="25"/>
  <c r="B7" i="25"/>
  <c r="C33" i="25" l="1"/>
  <c r="B27" i="25"/>
  <c r="B13" i="25"/>
  <c r="B21" i="25"/>
  <c r="B29" i="25"/>
  <c r="B5" i="25"/>
  <c r="E6" i="25" l="1"/>
  <c r="E10" i="25"/>
  <c r="F10" i="25" s="1"/>
  <c r="E14" i="25"/>
  <c r="E18" i="25"/>
  <c r="E22" i="25"/>
  <c r="E26" i="25"/>
  <c r="E30" i="25"/>
  <c r="E7" i="25"/>
  <c r="F7" i="25" s="1"/>
  <c r="E11" i="25"/>
  <c r="E15" i="25"/>
  <c r="F15" i="25" s="1"/>
  <c r="E19" i="25"/>
  <c r="E23" i="25"/>
  <c r="E27" i="25"/>
  <c r="E31" i="25"/>
  <c r="F31" i="25" s="1"/>
  <c r="E8" i="25"/>
  <c r="E12" i="25"/>
  <c r="E16" i="25"/>
  <c r="E20" i="25"/>
  <c r="E24" i="25"/>
  <c r="E28" i="25"/>
  <c r="E5" i="25"/>
  <c r="E9" i="25"/>
  <c r="E13" i="25"/>
  <c r="E17" i="25"/>
  <c r="E21" i="25"/>
  <c r="E25" i="25"/>
  <c r="E29" i="25"/>
  <c r="E33" i="25"/>
  <c r="F30" i="25"/>
  <c r="F22" i="25"/>
  <c r="F18" i="25"/>
  <c r="F5" i="25"/>
  <c r="F12" i="25"/>
  <c r="F14" i="25"/>
  <c r="F24" i="25"/>
  <c r="F25" i="25"/>
  <c r="F6" i="25"/>
  <c r="F16" i="25"/>
  <c r="F28" i="25"/>
  <c r="F27" i="25"/>
  <c r="F8" i="25"/>
  <c r="F20" i="25"/>
  <c r="F19" i="25"/>
  <c r="F29" i="25"/>
  <c r="F17" i="25"/>
  <c r="F11" i="25"/>
  <c r="F21" i="25"/>
  <c r="F23" i="25"/>
  <c r="F9" i="25"/>
  <c r="F26" i="25"/>
  <c r="F13" i="25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6" i="10"/>
  <c r="F6" i="8"/>
  <c r="P4" i="24"/>
  <c r="P5" i="24"/>
  <c r="F5" i="8" s="1"/>
  <c r="P6" i="24"/>
  <c r="P7" i="24"/>
  <c r="F7" i="8" s="1"/>
  <c r="P8" i="24"/>
  <c r="F8" i="8" s="1"/>
  <c r="P9" i="24"/>
  <c r="F9" i="8" s="1"/>
  <c r="P10" i="24"/>
  <c r="F10" i="8" s="1"/>
  <c r="P11" i="24"/>
  <c r="F11" i="8" s="1"/>
  <c r="P12" i="24"/>
  <c r="P13" i="24"/>
  <c r="F12" i="8" s="1"/>
  <c r="P14" i="24"/>
  <c r="F13" i="8" s="1"/>
  <c r="P15" i="24"/>
  <c r="F14" i="8" s="1"/>
  <c r="P16" i="24"/>
  <c r="F15" i="8" s="1"/>
  <c r="P17" i="24"/>
  <c r="F16" i="8" s="1"/>
  <c r="P18" i="24"/>
  <c r="F17" i="8" s="1"/>
  <c r="P19" i="24"/>
  <c r="F18" i="8" s="1"/>
  <c r="P20" i="24"/>
  <c r="F19" i="8" s="1"/>
  <c r="P21" i="24"/>
  <c r="F20" i="8" s="1"/>
  <c r="P22" i="24"/>
  <c r="P23" i="24"/>
  <c r="F21" i="8" s="1"/>
  <c r="P24" i="24"/>
  <c r="F22" i="8" s="1"/>
  <c r="P25" i="24"/>
  <c r="F23" i="8" s="1"/>
  <c r="P26" i="24"/>
  <c r="F24" i="8" s="1"/>
  <c r="P27" i="24"/>
  <c r="P28" i="24"/>
  <c r="F25" i="8" s="1"/>
  <c r="P29" i="24"/>
  <c r="F26" i="8" s="1"/>
  <c r="P30" i="24"/>
  <c r="F27" i="8" s="1"/>
  <c r="P31" i="24"/>
  <c r="P32" i="24"/>
  <c r="F28" i="8" s="1"/>
  <c r="P33" i="24"/>
  <c r="F29" i="8" s="1"/>
  <c r="P34" i="24"/>
  <c r="F30" i="8" s="1"/>
  <c r="P35" i="24"/>
  <c r="F31" i="8" s="1"/>
  <c r="P3" i="24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V7" i="23"/>
  <c r="D36" i="20" s="1"/>
  <c r="V8" i="23"/>
  <c r="D27" i="20" s="1"/>
  <c r="V9" i="23"/>
  <c r="D29" i="20" s="1"/>
  <c r="V10" i="23"/>
  <c r="D21" i="20" s="1"/>
  <c r="V11" i="23"/>
  <c r="D31" i="20" s="1"/>
  <c r="V12" i="23"/>
  <c r="D14" i="20" s="1"/>
  <c r="V13" i="23"/>
  <c r="D30" i="20" s="1"/>
  <c r="V14" i="23"/>
  <c r="D28" i="20" s="1"/>
  <c r="V15" i="23"/>
  <c r="D37" i="20" s="1"/>
  <c r="V16" i="23"/>
  <c r="D13" i="20" s="1"/>
  <c r="V17" i="23"/>
  <c r="D19" i="20" s="1"/>
  <c r="V18" i="23"/>
  <c r="D12" i="20" s="1"/>
  <c r="V19" i="23"/>
  <c r="D18" i="20" s="1"/>
  <c r="V20" i="23"/>
  <c r="D17" i="20" s="1"/>
  <c r="V21" i="23"/>
  <c r="D9" i="20" s="1"/>
  <c r="V22" i="23"/>
  <c r="D20" i="20" s="1"/>
  <c r="V23" i="23"/>
  <c r="D23" i="20" s="1"/>
  <c r="V24" i="23"/>
  <c r="D8" i="20" s="1"/>
  <c r="V25" i="23"/>
  <c r="D39" i="20" s="1"/>
  <c r="V26" i="23"/>
  <c r="D6" i="20" s="1"/>
  <c r="V27" i="23"/>
  <c r="D22" i="20" s="1"/>
  <c r="V28" i="23"/>
  <c r="D7" i="20" s="1"/>
  <c r="V29" i="23"/>
  <c r="D5" i="20" s="1"/>
  <c r="V30" i="23"/>
  <c r="D40" i="20" s="1"/>
  <c r="V31" i="23"/>
  <c r="D11" i="20" s="1"/>
  <c r="V32" i="23"/>
  <c r="D15" i="20" s="1"/>
  <c r="V33" i="23"/>
  <c r="D10" i="20" s="1"/>
  <c r="V34" i="23"/>
  <c r="D38" i="20" s="1"/>
  <c r="V35" i="23"/>
  <c r="D25" i="20" s="1"/>
  <c r="V36" i="23"/>
  <c r="D26" i="20" s="1"/>
  <c r="V37" i="23"/>
  <c r="D16" i="20" s="1"/>
  <c r="V38" i="23"/>
  <c r="D24" i="20" s="1"/>
  <c r="V6" i="23"/>
  <c r="Z9" i="23"/>
  <c r="Z8" i="23"/>
  <c r="Z7" i="23"/>
  <c r="AA9" i="23"/>
  <c r="AA8" i="23"/>
  <c r="AA7" i="23"/>
  <c r="W7" i="23"/>
  <c r="L7" i="10" s="1"/>
  <c r="W8" i="23"/>
  <c r="L8" i="10" s="1"/>
  <c r="P23" i="10" s="1"/>
  <c r="W9" i="23"/>
  <c r="L9" i="10" s="1"/>
  <c r="P18" i="10" s="1"/>
  <c r="W10" i="23"/>
  <c r="L10" i="10" s="1"/>
  <c r="P11" i="10" s="1"/>
  <c r="W11" i="23"/>
  <c r="L11" i="10" s="1"/>
  <c r="P8" i="10" s="1"/>
  <c r="W12" i="23"/>
  <c r="L12" i="10" s="1"/>
  <c r="P17" i="10" s="1"/>
  <c r="W13" i="23"/>
  <c r="L13" i="10" s="1"/>
  <c r="P16" i="10" s="1"/>
  <c r="W14" i="23"/>
  <c r="L14" i="10" s="1"/>
  <c r="P21" i="10" s="1"/>
  <c r="W15" i="23"/>
  <c r="L15" i="10" s="1"/>
  <c r="W16" i="23"/>
  <c r="L16" i="10" s="1"/>
  <c r="P29" i="10" s="1"/>
  <c r="W17" i="23"/>
  <c r="L17" i="10" s="1"/>
  <c r="P31" i="10" s="1"/>
  <c r="W18" i="23"/>
  <c r="L18" i="10" s="1"/>
  <c r="P13" i="10" s="1"/>
  <c r="W19" i="23"/>
  <c r="L19" i="10" s="1"/>
  <c r="P30" i="10" s="1"/>
  <c r="W20" i="23"/>
  <c r="L20" i="10" s="1"/>
  <c r="P32" i="10" s="1"/>
  <c r="W21" i="23"/>
  <c r="L21" i="10" s="1"/>
  <c r="P26" i="10" s="1"/>
  <c r="W22" i="23"/>
  <c r="L22" i="10" s="1"/>
  <c r="P22" i="10" s="1"/>
  <c r="W23" i="23"/>
  <c r="L23" i="10" s="1"/>
  <c r="P28" i="10" s="1"/>
  <c r="W24" i="23"/>
  <c r="L24" i="10" s="1"/>
  <c r="P19" i="10" s="1"/>
  <c r="W25" i="23"/>
  <c r="L25" i="10" s="1"/>
  <c r="W26" i="23"/>
  <c r="L26" i="10" s="1"/>
  <c r="P27" i="10" s="1"/>
  <c r="W27" i="23"/>
  <c r="L27" i="10" s="1"/>
  <c r="P14" i="10" s="1"/>
  <c r="W28" i="23"/>
  <c r="L28" i="10" s="1"/>
  <c r="P6" i="10" s="1"/>
  <c r="W29" i="23"/>
  <c r="L29" i="10" s="1"/>
  <c r="P7" i="10" s="1"/>
  <c r="W30" i="23"/>
  <c r="L30" i="10" s="1"/>
  <c r="W31" i="23"/>
  <c r="L31" i="10" s="1"/>
  <c r="P25" i="10" s="1"/>
  <c r="W32" i="23"/>
  <c r="L32" i="10" s="1"/>
  <c r="P20" i="10" s="1"/>
  <c r="W33" i="23"/>
  <c r="L33" i="10" s="1"/>
  <c r="P24" i="10" s="1"/>
  <c r="W34" i="23"/>
  <c r="L34" i="10" s="1"/>
  <c r="W35" i="23"/>
  <c r="L35" i="10" s="1"/>
  <c r="P15" i="10" s="1"/>
  <c r="W36" i="23"/>
  <c r="L36" i="10" s="1"/>
  <c r="P9" i="10" s="1"/>
  <c r="W37" i="23"/>
  <c r="L37" i="10" s="1"/>
  <c r="P12" i="10" s="1"/>
  <c r="W38" i="23"/>
  <c r="L38" i="10" s="1"/>
  <c r="P10" i="10" s="1"/>
  <c r="W6" i="23"/>
  <c r="L6" i="10" s="1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7" i="19"/>
  <c r="G37" i="19" s="1"/>
  <c r="E37" i="19"/>
  <c r="F37" i="19"/>
  <c r="D38" i="19"/>
  <c r="G38" i="19" s="1"/>
  <c r="E38" i="19"/>
  <c r="F38" i="19"/>
  <c r="D39" i="19"/>
  <c r="G39" i="19" s="1"/>
  <c r="E39" i="19"/>
  <c r="F39" i="19"/>
  <c r="D40" i="19"/>
  <c r="G40" i="19" s="1"/>
  <c r="E40" i="19"/>
  <c r="F40" i="19"/>
  <c r="F36" i="19"/>
  <c r="E36" i="19"/>
  <c r="D36" i="19"/>
  <c r="G36" i="19" s="1"/>
  <c r="D6" i="19"/>
  <c r="G6" i="19" s="1"/>
  <c r="E6" i="19"/>
  <c r="F6" i="19"/>
  <c r="D7" i="19"/>
  <c r="G7" i="19" s="1"/>
  <c r="E7" i="19"/>
  <c r="F7" i="19"/>
  <c r="D8" i="19"/>
  <c r="G8" i="19" s="1"/>
  <c r="E8" i="19"/>
  <c r="F8" i="19"/>
  <c r="D9" i="19"/>
  <c r="G9" i="19" s="1"/>
  <c r="E9" i="19"/>
  <c r="F9" i="19"/>
  <c r="D10" i="19"/>
  <c r="G10" i="19" s="1"/>
  <c r="E10" i="19"/>
  <c r="F10" i="19"/>
  <c r="D11" i="19"/>
  <c r="G11" i="19" s="1"/>
  <c r="E11" i="19"/>
  <c r="F11" i="19"/>
  <c r="D12" i="19"/>
  <c r="G12" i="19" s="1"/>
  <c r="E12" i="19"/>
  <c r="F12" i="19"/>
  <c r="D13" i="19"/>
  <c r="G13" i="19" s="1"/>
  <c r="E13" i="19"/>
  <c r="F13" i="19"/>
  <c r="D14" i="19"/>
  <c r="G14" i="19" s="1"/>
  <c r="E14" i="19"/>
  <c r="F14" i="19"/>
  <c r="D15" i="19"/>
  <c r="G15" i="19" s="1"/>
  <c r="E15" i="19"/>
  <c r="F15" i="19"/>
  <c r="D16" i="19"/>
  <c r="G16" i="19" s="1"/>
  <c r="E16" i="19"/>
  <c r="F16" i="19"/>
  <c r="D17" i="19"/>
  <c r="G17" i="19" s="1"/>
  <c r="E17" i="19"/>
  <c r="F17" i="19"/>
  <c r="D18" i="19"/>
  <c r="G18" i="19" s="1"/>
  <c r="E18" i="19"/>
  <c r="F18" i="19"/>
  <c r="D19" i="19"/>
  <c r="G19" i="19" s="1"/>
  <c r="E19" i="19"/>
  <c r="F19" i="19"/>
  <c r="D20" i="19"/>
  <c r="G20" i="19" s="1"/>
  <c r="E20" i="19"/>
  <c r="F20" i="19"/>
  <c r="D21" i="19"/>
  <c r="G21" i="19" s="1"/>
  <c r="E21" i="19"/>
  <c r="F21" i="19"/>
  <c r="D22" i="19"/>
  <c r="G22" i="19" s="1"/>
  <c r="E22" i="19"/>
  <c r="F22" i="19"/>
  <c r="D23" i="19"/>
  <c r="G23" i="19" s="1"/>
  <c r="E23" i="19"/>
  <c r="F23" i="19"/>
  <c r="D24" i="19"/>
  <c r="G24" i="19" s="1"/>
  <c r="E24" i="19"/>
  <c r="F24" i="19"/>
  <c r="D25" i="19"/>
  <c r="G25" i="19" s="1"/>
  <c r="E25" i="19"/>
  <c r="F25" i="19"/>
  <c r="D26" i="19"/>
  <c r="G26" i="19" s="1"/>
  <c r="E26" i="19"/>
  <c r="F26" i="19"/>
  <c r="D27" i="19"/>
  <c r="G27" i="19" s="1"/>
  <c r="E27" i="19"/>
  <c r="F27" i="19"/>
  <c r="D28" i="19"/>
  <c r="G28" i="19" s="1"/>
  <c r="E28" i="19"/>
  <c r="F28" i="19"/>
  <c r="D29" i="19"/>
  <c r="G29" i="19" s="1"/>
  <c r="E29" i="19"/>
  <c r="F29" i="19"/>
  <c r="D30" i="19"/>
  <c r="G30" i="19" s="1"/>
  <c r="E30" i="19"/>
  <c r="F30" i="19"/>
  <c r="D31" i="19"/>
  <c r="G31" i="19" s="1"/>
  <c r="E31" i="19"/>
  <c r="F31" i="19"/>
  <c r="F5" i="19"/>
  <c r="E5" i="19"/>
  <c r="D5" i="19"/>
  <c r="G5" i="19" s="1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41" i="2"/>
  <c r="W40" i="2"/>
  <c r="W39" i="2"/>
  <c r="W38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5" i="2"/>
  <c r="E25" i="20" l="1"/>
  <c r="E11" i="20"/>
  <c r="D42" i="17"/>
  <c r="E42" i="17" s="1"/>
  <c r="D41" i="17"/>
  <c r="E41" i="17" s="1"/>
  <c r="D44" i="17"/>
  <c r="E44" i="17" s="1"/>
  <c r="D43" i="17"/>
  <c r="E43" i="17" s="1"/>
  <c r="D40" i="17"/>
  <c r="E23" i="20"/>
  <c r="E31" i="20"/>
  <c r="E40" i="20"/>
  <c r="E20" i="20"/>
  <c r="E18" i="20"/>
  <c r="E22" i="20"/>
  <c r="E7" i="20"/>
  <c r="E27" i="20"/>
  <c r="E36" i="20"/>
  <c r="E24" i="20"/>
  <c r="E38" i="20"/>
  <c r="E6" i="20"/>
  <c r="E12" i="20"/>
  <c r="E21" i="20"/>
  <c r="E37" i="20"/>
  <c r="E15" i="20"/>
  <c r="E16" i="20"/>
  <c r="E10" i="20"/>
  <c r="E5" i="20"/>
  <c r="E39" i="20"/>
  <c r="E9" i="20"/>
  <c r="E19" i="20"/>
  <c r="E30" i="20"/>
  <c r="E29" i="20"/>
  <c r="E28" i="20"/>
  <c r="E26" i="20"/>
  <c r="E8" i="20"/>
  <c r="E17" i="20"/>
  <c r="E13" i="20"/>
  <c r="E14" i="20"/>
  <c r="G25" i="8"/>
  <c r="G17" i="8"/>
  <c r="G9" i="8"/>
  <c r="G24" i="8"/>
  <c r="G16" i="8"/>
  <c r="G8" i="8"/>
  <c r="G29" i="8"/>
  <c r="G21" i="8"/>
  <c r="G13" i="8"/>
  <c r="G5" i="8"/>
  <c r="I23" i="8"/>
  <c r="I7" i="8"/>
  <c r="I31" i="8"/>
  <c r="I15" i="8"/>
  <c r="I25" i="8"/>
  <c r="I17" i="8"/>
  <c r="I9" i="8"/>
  <c r="I30" i="8"/>
  <c r="I22" i="8"/>
  <c r="G19" i="8"/>
  <c r="I24" i="8"/>
  <c r="I16" i="8"/>
  <c r="I8" i="8"/>
  <c r="G28" i="8"/>
  <c r="G20" i="8"/>
  <c r="G12" i="8"/>
  <c r="I14" i="8"/>
  <c r="I6" i="8"/>
  <c r="I29" i="8"/>
  <c r="I21" i="8"/>
  <c r="I13" i="8"/>
  <c r="I5" i="8"/>
  <c r="I28" i="8"/>
  <c r="I20" i="8"/>
  <c r="I12" i="8"/>
  <c r="I27" i="8"/>
  <c r="I19" i="8"/>
  <c r="I11" i="8"/>
  <c r="G11" i="8"/>
  <c r="I26" i="8"/>
  <c r="I18" i="8"/>
  <c r="I10" i="8"/>
  <c r="G27" i="8"/>
  <c r="G26" i="8"/>
  <c r="G18" i="8"/>
  <c r="G10" i="8"/>
  <c r="G31" i="8"/>
  <c r="G23" i="8"/>
  <c r="G15" i="8"/>
  <c r="G7" i="8"/>
  <c r="G30" i="8"/>
  <c r="G22" i="8"/>
  <c r="G14" i="8"/>
  <c r="G6" i="8"/>
  <c r="D46" i="17" l="1"/>
  <c r="E40" i="17"/>
  <c r="E5" i="17"/>
  <c r="E16" i="17" l="1"/>
  <c r="E8" i="17"/>
  <c r="C33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5" i="17"/>
  <c r="E14" i="17"/>
  <c r="E13" i="17"/>
  <c r="E12" i="17"/>
  <c r="E11" i="17"/>
  <c r="E10" i="17"/>
  <c r="E9" i="17"/>
  <c r="E7" i="17"/>
  <c r="E6" i="17"/>
  <c r="E32" i="8"/>
  <c r="D32" i="8"/>
  <c r="W37" i="2"/>
  <c r="W4" i="2"/>
  <c r="X26" i="2" l="1"/>
  <c r="AB2" i="2"/>
  <c r="X63" i="2"/>
  <c r="AB3" i="2"/>
  <c r="J5" i="8"/>
  <c r="J13" i="8"/>
  <c r="J21" i="8"/>
  <c r="J29" i="8"/>
  <c r="J6" i="8"/>
  <c r="J14" i="8"/>
  <c r="J22" i="8"/>
  <c r="J30" i="8"/>
  <c r="J12" i="8"/>
  <c r="J28" i="8"/>
  <c r="J7" i="8"/>
  <c r="J15" i="8"/>
  <c r="J23" i="8"/>
  <c r="J31" i="8"/>
  <c r="J8" i="8"/>
  <c r="J16" i="8"/>
  <c r="J24" i="8"/>
  <c r="J9" i="8"/>
  <c r="J17" i="8"/>
  <c r="J25" i="8"/>
  <c r="J10" i="8"/>
  <c r="J18" i="8"/>
  <c r="J26" i="8"/>
  <c r="J20" i="8"/>
  <c r="J11" i="8"/>
  <c r="J19" i="8"/>
  <c r="J27" i="8"/>
  <c r="F32" i="8"/>
  <c r="X31" i="2"/>
  <c r="X64" i="2"/>
  <c r="X41" i="2"/>
  <c r="X43" i="2"/>
  <c r="X48" i="2"/>
  <c r="X49" i="2"/>
  <c r="X51" i="2"/>
  <c r="X56" i="2"/>
  <c r="X57" i="2"/>
  <c r="X40" i="2"/>
  <c r="X59" i="2"/>
  <c r="X42" i="2"/>
  <c r="X50" i="2"/>
  <c r="X58" i="2"/>
  <c r="X44" i="2"/>
  <c r="X52" i="2"/>
  <c r="X60" i="2"/>
  <c r="X45" i="2"/>
  <c r="X53" i="2"/>
  <c r="X61" i="2"/>
  <c r="X38" i="2"/>
  <c r="X46" i="2"/>
  <c r="X54" i="2"/>
  <c r="X62" i="2"/>
  <c r="X39" i="2"/>
  <c r="X47" i="2"/>
  <c r="X55" i="2"/>
  <c r="X19" i="2"/>
  <c r="X7" i="2"/>
  <c r="X27" i="2"/>
  <c r="X15" i="2"/>
  <c r="X23" i="2"/>
  <c r="X11" i="2"/>
  <c r="X8" i="2"/>
  <c r="X12" i="2"/>
  <c r="X16" i="2"/>
  <c r="X20" i="2"/>
  <c r="X24" i="2"/>
  <c r="X28" i="2"/>
  <c r="X5" i="2"/>
  <c r="X13" i="2"/>
  <c r="X21" i="2"/>
  <c r="X29" i="2"/>
  <c r="X9" i="2"/>
  <c r="X17" i="2"/>
  <c r="X25" i="2"/>
  <c r="X6" i="2"/>
  <c r="X14" i="2"/>
  <c r="X22" i="2"/>
  <c r="X30" i="2"/>
  <c r="X10" i="2"/>
  <c r="X18" i="2"/>
  <c r="D33" i="17"/>
  <c r="E33" i="17" s="1"/>
  <c r="F5" i="17" s="1"/>
  <c r="H5" i="8" l="1"/>
  <c r="H13" i="8"/>
  <c r="H21" i="8"/>
  <c r="H29" i="8"/>
  <c r="H7" i="8"/>
  <c r="H15" i="8"/>
  <c r="H23" i="8"/>
  <c r="H31" i="8"/>
  <c r="H9" i="8"/>
  <c r="H17" i="8"/>
  <c r="H25" i="8"/>
  <c r="H10" i="8"/>
  <c r="H18" i="8"/>
  <c r="H26" i="8"/>
  <c r="H11" i="8"/>
  <c r="H19" i="8"/>
  <c r="H27" i="8"/>
  <c r="H12" i="8"/>
  <c r="H20" i="8"/>
  <c r="H28" i="8"/>
  <c r="H6" i="8"/>
  <c r="H14" i="8"/>
  <c r="H22" i="8"/>
  <c r="H30" i="8"/>
  <c r="H8" i="8"/>
  <c r="H16" i="8"/>
  <c r="H24" i="8"/>
  <c r="F8" i="17"/>
  <c r="F9" i="17"/>
  <c r="F17" i="17"/>
  <c r="F25" i="17"/>
  <c r="F24" i="17"/>
  <c r="F10" i="17"/>
  <c r="F18" i="17"/>
  <c r="F26" i="17"/>
  <c r="F11" i="17"/>
  <c r="F19" i="17"/>
  <c r="F27" i="17"/>
  <c r="F21" i="17"/>
  <c r="F6" i="17"/>
  <c r="F22" i="17"/>
  <c r="F12" i="17"/>
  <c r="F20" i="17"/>
  <c r="F28" i="17"/>
  <c r="F13" i="17"/>
  <c r="F29" i="17"/>
  <c r="F14" i="17"/>
  <c r="F7" i="17"/>
  <c r="F15" i="17"/>
  <c r="F23" i="17"/>
  <c r="F31" i="17"/>
  <c r="F16" i="17"/>
  <c r="F30" i="17"/>
</calcChain>
</file>

<file path=xl/sharedStrings.xml><?xml version="1.0" encoding="utf-8"?>
<sst xmlns="http://schemas.openxmlformats.org/spreadsheetml/2006/main" count="712" uniqueCount="212">
  <si>
    <t>UF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</si>
  <si>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</si>
  <si>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</si>
  <si>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</si>
  <si>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</si>
  <si>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</si>
  <si>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</si>
  <si>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</si>
  <si>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</si>
  <si>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</si>
  <si>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</si>
  <si>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</si>
  <si>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</si>
  <si>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</si>
  <si>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</si>
  <si>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</si>
  <si>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</si>
  <si>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</si>
  <si>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</si>
  <si>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</si>
  <si>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</si>
  <si>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</si>
  <si>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</si>
  <si>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</si>
  <si>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</si>
  <si>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</si>
  <si>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</si>
  <si>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</si>
  <si>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Norte</t>
  </si>
  <si>
    <t>Nordeste</t>
  </si>
  <si>
    <t>Centro-Oeste</t>
  </si>
  <si>
    <t>Sudeste</t>
  </si>
  <si>
    <t>Sul</t>
  </si>
  <si>
    <t>%</t>
  </si>
  <si>
    <t>COD.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</si>
  <si>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</si>
  <si>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</si>
  <si>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</si>
  <si>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</si>
  <si>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</si>
  <si>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</si>
  <si>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</si>
  <si>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</si>
  <si>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</si>
  <si>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</si>
  <si>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</si>
  <si>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</si>
  <si>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</si>
  <si>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</si>
  <si>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</si>
  <si>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</si>
  <si>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</si>
  <si>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</si>
  <si>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</si>
  <si>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</si>
  <si>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</si>
  <si>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</si>
  <si>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</si>
  <si>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</si>
  <si>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</si>
  <si>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</si>
  <si>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DF</t>
  </si>
  <si>
    <t>Brasil</t>
  </si>
  <si>
    <t>Nível geográfico</t>
  </si>
  <si>
    <t>Total</t>
  </si>
  <si>
    <t>Cod</t>
  </si>
  <si>
    <t>Setores trabalhados</t>
  </si>
  <si>
    <t>% setores trabalhados</t>
  </si>
  <si>
    <t>% setores trabalhados BR</t>
  </si>
  <si>
    <t>%setores não iniciados</t>
  </si>
  <si>
    <t>%setores não iniciados BR</t>
  </si>
  <si>
    <t>1T2022</t>
  </si>
  <si>
    <t>2T2022</t>
  </si>
  <si>
    <t>Recusa</t>
  </si>
  <si>
    <t>Total selecionado</t>
  </si>
  <si>
    <t>Taxa de recusa</t>
  </si>
  <si>
    <t>Masculina</t>
  </si>
  <si>
    <t>Feminina</t>
  </si>
  <si>
    <t>População recenseada</t>
  </si>
  <si>
    <t>Domicílios recenseados</t>
  </si>
  <si>
    <t>-</t>
  </si>
  <si>
    <t>Tabela 6468 - Taxa de desocupação, na semana de referência, das pessoas de 14 anos ou mais de idade - Total, coeficiente de variação, variações em relação ao trimestre anterior e ao mesmo trimestre do ano anterior, e média anual</t>
  </si>
  <si>
    <t>Variável - Taxa de desocupação, na semana de referência, das pessoas de 14 anos ou mais de idade (%)</t>
  </si>
  <si>
    <t>% desocupação (PNAD-C) - 2º tri</t>
  </si>
  <si>
    <t>Trimestre - 2º trimestre 2022</t>
  </si>
  <si>
    <t>Nível Geográfico</t>
  </si>
  <si>
    <t>Taxa de desocupação - 2ºT</t>
  </si>
  <si>
    <t>   Norte</t>
  </si>
  <si>
    <t>      Rondônia</t>
  </si>
  <si>
    <t>      Acre</t>
  </si>
  <si>
    <t>      Amazonas</t>
  </si>
  <si>
    <t>      Roraima</t>
  </si>
  <si>
    <t>      Pará</t>
  </si>
  <si>
    <t>      Amapá</t>
  </si>
  <si>
    <t>      Tocantins</t>
  </si>
  <si>
    <t>   Nordeste</t>
  </si>
  <si>
    <t>      Maranhão</t>
  </si>
  <si>
    <t>      Piauí</t>
  </si>
  <si>
    <t>      Ceará</t>
  </si>
  <si>
    <t>      Rio Grande do Norte</t>
  </si>
  <si>
    <t>      Paraíba</t>
  </si>
  <si>
    <t>      Pernambuco</t>
  </si>
  <si>
    <t>      Alagoas</t>
  </si>
  <si>
    <t>      Sergipe</t>
  </si>
  <si>
    <t>      Bahia</t>
  </si>
  <si>
    <t>   Sudeste</t>
  </si>
  <si>
    <t>      Minas Gerais</t>
  </si>
  <si>
    <t>      Espírito Santo</t>
  </si>
  <si>
    <t>      Rio de Janeiro</t>
  </si>
  <si>
    <t>      São Paulo</t>
  </si>
  <si>
    <t>   Sul</t>
  </si>
  <si>
    <t>      Paraná</t>
  </si>
  <si>
    <t>      Santa Catarina</t>
  </si>
  <si>
    <t>      Rio Grande do Sul</t>
  </si>
  <si>
    <t>   Centro-Oeste</t>
  </si>
  <si>
    <t>      Mato Grosso do Sul</t>
  </si>
  <si>
    <t>      Mato Grosso</t>
  </si>
  <si>
    <t>      Goiás</t>
  </si>
  <si>
    <t>      Distrito Federal</t>
  </si>
  <si>
    <t>Fonte: IBGE - Pesquisa Nacional por Amostra de Domicílios Contínua trimestral</t>
  </si>
  <si>
    <t>Tipo de Questionário</t>
  </si>
  <si>
    <t>Amostra</t>
  </si>
  <si>
    <t>Básico</t>
  </si>
  <si>
    <t>Tempo Mediano Preechimento</t>
  </si>
  <si>
    <t>Domicílios particulares</t>
  </si>
  <si>
    <t>Domicílios coletivos</t>
  </si>
  <si>
    <t>Improvisados</t>
  </si>
  <si>
    <t>Permanentes</t>
  </si>
  <si>
    <t>Sem Morador</t>
  </si>
  <si>
    <t>Com Morador</t>
  </si>
  <si>
    <t>Ocupados</t>
  </si>
  <si>
    <t>Vagos</t>
  </si>
  <si>
    <t>Uso Ocasional</t>
  </si>
  <si>
    <t>Entrevista Presencial</t>
  </si>
  <si>
    <t>Entrevista por Telefone</t>
  </si>
  <si>
    <t>Morador Ausente</t>
  </si>
  <si>
    <t>Agendado</t>
  </si>
  <si>
    <t>Internet com entrevista</t>
  </si>
  <si>
    <t>Internet sem entrevista</t>
  </si>
  <si>
    <t>População estimada</t>
  </si>
  <si>
    <t>População receneada</t>
  </si>
  <si>
    <t>Total
Domicílios Recenseados</t>
  </si>
  <si>
    <t>Região Norte</t>
  </si>
  <si>
    <t>...</t>
  </si>
  <si>
    <t>Região Nordeste</t>
  </si>
  <si>
    <t>Região Sudeste</t>
  </si>
  <si>
    <t>Região Sul</t>
  </si>
  <si>
    <t>Região Centro-Oeste</t>
  </si>
  <si>
    <t>População indígena (se declaram de cor ou raça indígena, ou se consideram indígena)</t>
  </si>
  <si>
    <t>População quilombola (Total de pessoas que se consideram quilombolas)</t>
  </si>
  <si>
    <t>Fonte da consulta</t>
  </si>
  <si>
    <t>BME</t>
  </si>
  <si>
    <t>Edata</t>
  </si>
  <si>
    <t>Microdados</t>
  </si>
  <si>
    <t>Dashboard</t>
  </si>
  <si>
    <t>Total de declarados indígenas (quesito cor ou raça)</t>
  </si>
  <si>
    <t>Total de pessoas de outra cor ou raça que se consideram indígenas</t>
  </si>
  <si>
    <t>Total de pessoas que se consideram quilombolas</t>
  </si>
  <si>
    <t>COD_UF</t>
  </si>
  <si>
    <t>Região</t>
  </si>
  <si>
    <t>Entrevista presencial:</t>
  </si>
  <si>
    <t>Entrevista por telefone:</t>
  </si>
  <si>
    <t>Entrevista por internet:</t>
  </si>
  <si>
    <t>Total de domicílios particulares</t>
  </si>
  <si>
    <t>Taxa de recusa PNAD-Contínua - 1º e 2º trimestres de 2022</t>
  </si>
  <si>
    <t>Taxa de recusa Censo 2022</t>
  </si>
  <si>
    <t>Taxa de recusa PNAD-C 2T2022</t>
  </si>
  <si>
    <t>Pessoas</t>
  </si>
  <si>
    <t>Total de pessoas</t>
  </si>
  <si>
    <t>Homens</t>
  </si>
  <si>
    <t>Mulheres</t>
  </si>
  <si>
    <t>% recenseado Brasil</t>
  </si>
  <si>
    <t>% recenseado UF</t>
  </si>
  <si>
    <t>Em andamento (Total)</t>
  </si>
  <si>
    <t>Em andamento (Reaberto)</t>
  </si>
  <si>
    <t>Total de setores</t>
  </si>
  <si>
    <t>Não iniciados</t>
  </si>
  <si>
    <t>Associados</t>
  </si>
  <si>
    <t>Carregados no DMC</t>
  </si>
  <si>
    <t>Realizados</t>
  </si>
  <si>
    <t>Paralisados</t>
  </si>
  <si>
    <t>Supervisionados</t>
  </si>
  <si>
    <t>Liberados para pagamento</t>
  </si>
  <si>
    <t>Pagos</t>
  </si>
  <si>
    <t>% Recusa</t>
  </si>
  <si>
    <t>Modalidades de coleta</t>
  </si>
  <si>
    <t>Taxa de recusa Censo 2022 BR</t>
  </si>
  <si>
    <t>(Até 30 de setembro de 2022)</t>
  </si>
  <si>
    <t>População recenseada por UF - 2022</t>
  </si>
  <si>
    <t>População Recenseada por UF</t>
  </si>
  <si>
    <t>Percentual de população recenseada</t>
  </si>
  <si>
    <t>População Recenseada</t>
  </si>
  <si>
    <t>Média</t>
  </si>
  <si>
    <t xml:space="preserve">  Fonte: IBGE - Censo 2022</t>
  </si>
  <si>
    <t>Total:</t>
  </si>
  <si>
    <t>População indígena e quilombola recenseada até 30/09/2022</t>
  </si>
  <si>
    <t>POPULAÇÃO INDÍGENA</t>
  </si>
  <si>
    <t>TOTAL</t>
  </si>
  <si>
    <t>POPULAÇÃO QUILOMBOLA</t>
  </si>
  <si>
    <t>% População indígena recenseada</t>
  </si>
  <si>
    <t>% População quilombola recenseada</t>
  </si>
  <si>
    <t>Nivel Brasil (Até 30 de setembro de 2022)</t>
  </si>
  <si>
    <t>Estimada</t>
  </si>
  <si>
    <t>r/est</t>
  </si>
  <si>
    <t>dist</t>
  </si>
  <si>
    <t>ACOMP07 - 02/10/2022</t>
  </si>
  <si>
    <t>CNEFE02 - 02/10/2022</t>
  </si>
  <si>
    <r>
      <t xml:space="preserve">População Recenseada </t>
    </r>
    <r>
      <rPr>
        <b/>
        <sz val="11"/>
        <color rgb="FFFF0000"/>
        <rFont val="Calibri"/>
        <family val="2"/>
        <scheme val="minor"/>
      </rPr>
      <t>(Até 02 de outubro de 2022)</t>
    </r>
  </si>
  <si>
    <r>
      <t xml:space="preserve">População Estimada (SISPAC) x Recenseada (ACOMP07) </t>
    </r>
    <r>
      <rPr>
        <b/>
        <sz val="11"/>
        <color rgb="FFFF0000"/>
        <rFont val="Calibri"/>
        <family val="2"/>
        <scheme val="minor"/>
      </rPr>
      <t>(Até 02 de outubro de 2022)</t>
    </r>
  </si>
  <si>
    <r>
      <t xml:space="preserve">Domicílios Recenseados </t>
    </r>
    <r>
      <rPr>
        <b/>
        <sz val="11"/>
        <color rgb="FFFF0000"/>
        <rFont val="Calibri"/>
        <family val="2"/>
        <scheme val="minor"/>
      </rPr>
      <t>(Até 02 de outubro de 2022)</t>
    </r>
  </si>
  <si>
    <r>
      <t xml:space="preserve">Setores trabalhados e não iniciados </t>
    </r>
    <r>
      <rPr>
        <b/>
        <sz val="11"/>
        <color rgb="FFFF0000"/>
        <rFont val="Calibri"/>
        <family val="2"/>
        <scheme val="minor"/>
      </rPr>
      <t>(Até 02 de outubro de 2022)</t>
    </r>
  </si>
  <si>
    <t>(Até 02 de outubro de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</si>
</sst>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#"/>
    <numFmt numFmtId="165" formatCode="###\ ###\ ###\ ###\ ##0_ ;\-###\ ###\ ###\ ###\ ##0_ ;@&quot; &quot;"/>
    <numFmt numFmtId="166" formatCode="0.0%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Liberation Sans"/>
      <family val="2"/>
    </font>
    <font>
      <sz val="10"/>
      <name val="MS Sans Serif"/>
      <family val="2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indexed="64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333333"/>
      <name val="Calibri"/>
      <family val="2"/>
      <scheme val="minor"/>
    </font>
    <font>
      <sz val="10"/>
      <color rgb="FF000000"/>
      <name val="Liberation Sans"/>
      <family val="2"/>
    </font>
    <font>
      <b/>
      <sz val="10"/>
      <color rgb="FFFFFFFF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Calibri"/>
      <family val="2"/>
    </font>
    <font>
      <b/>
      <sz val="10"/>
      <color rgb="FF000000"/>
      <name val="Calibri"/>
      <family val="2"/>
      <scheme val="minor"/>
    </font>
    <font>
      <b/>
      <u/>
      <sz val="10"/>
      <color rgb="FF000000"/>
      <name val="Calibri"/>
      <family val="2"/>
    </font>
    <font>
      <sz val="11"/>
      <color indexed="8"/>
      <name val="Calibri"/>
      <family val="2"/>
      <scheme val="minor"/>
    </font>
    <font>
      <b/>
      <sz val="10"/>
      <name val="Arial"/>
      <family val="2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E98C4"/>
        <bgColor indexed="64"/>
      </patternFill>
    </fill>
    <fill>
      <patternFill patternType="solid">
        <fgColor rgb="FFEDF3F8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4472C4"/>
        <bgColor rgb="FF4472C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theme="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52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/>
    <xf numFmtId="0" fontId="21" fillId="0" borderId="0"/>
    <xf numFmtId="9" fontId="21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8" fillId="0" borderId="0"/>
    <xf numFmtId="0" fontId="1" fillId="0" borderId="0"/>
    <xf numFmtId="0" fontId="42" fillId="0" borderId="0"/>
    <xf numFmtId="9" fontId="42" fillId="0" borderId="0" applyFont="0" applyFill="0" applyBorder="0" applyAlignment="0" applyProtection="0"/>
  </cellStyleXfs>
  <cellXfs count="329">
    <xf numFmtId="0" fontId="0" fillId="0" borderId="0" xfId="0"/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3" fontId="0" fillId="0" borderId="15" xfId="0" applyNumberFormat="1" applyBorder="1" applyAlignment="1">
      <alignment horizontal="center" vertical="center"/>
    </xf>
    <xf numFmtId="3" fontId="0" fillId="0" borderId="10" xfId="0" applyNumberFormat="1" applyBorder="1" applyAlignment="1">
      <alignment vertical="center"/>
    </xf>
    <xf numFmtId="3" fontId="0" fillId="0" borderId="14" xfId="0" applyNumberFormat="1" applyBorder="1" applyAlignment="1">
      <alignment vertical="center"/>
    </xf>
    <xf numFmtId="3" fontId="0" fillId="0" borderId="12" xfId="0" applyNumberFormat="1" applyBorder="1" applyAlignment="1">
      <alignment vertical="center"/>
    </xf>
    <xf numFmtId="10" fontId="0" fillId="0" borderId="0" xfId="0" applyNumberFormat="1" applyAlignment="1">
      <alignment vertical="center"/>
    </xf>
    <xf numFmtId="0" fontId="19" fillId="0" borderId="0" xfId="0" applyFont="1" applyAlignment="1">
      <alignment horizontal="center" vertical="center"/>
    </xf>
    <xf numFmtId="0" fontId="1" fillId="0" borderId="0" xfId="43" applyFont="1" applyAlignment="1">
      <alignment vertical="center"/>
    </xf>
    <xf numFmtId="3" fontId="22" fillId="0" borderId="10" xfId="44" applyNumberFormat="1" applyFont="1" applyBorder="1" applyAlignment="1">
      <alignment horizontal="center" vertical="center"/>
    </xf>
    <xf numFmtId="10" fontId="22" fillId="0" borderId="10" xfId="45" applyNumberFormat="1" applyFont="1" applyBorder="1" applyAlignment="1">
      <alignment horizontal="center" vertical="center"/>
    </xf>
    <xf numFmtId="0" fontId="23" fillId="33" borderId="14" xfId="44" applyFont="1" applyFill="1" applyBorder="1" applyAlignment="1">
      <alignment horizontal="center" vertical="center" wrapText="1"/>
    </xf>
    <xf numFmtId="3" fontId="22" fillId="0" borderId="14" xfId="44" applyNumberFormat="1" applyFont="1" applyBorder="1" applyAlignment="1">
      <alignment horizontal="center" vertical="center"/>
    </xf>
    <xf numFmtId="10" fontId="22" fillId="0" borderId="14" xfId="45" applyNumberFormat="1" applyFont="1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25" fillId="0" borderId="0" xfId="46" applyAlignment="1">
      <alignment vertical="center"/>
    </xf>
    <xf numFmtId="0" fontId="27" fillId="38" borderId="12" xfId="46" applyFont="1" applyFill="1" applyBorder="1" applyAlignment="1">
      <alignment horizontal="left" vertical="center"/>
    </xf>
    <xf numFmtId="0" fontId="27" fillId="37" borderId="33" xfId="46" applyFont="1" applyFill="1" applyBorder="1" applyAlignment="1">
      <alignment horizontal="left" vertical="center"/>
    </xf>
    <xf numFmtId="0" fontId="27" fillId="38" borderId="10" xfId="46" applyFont="1" applyFill="1" applyBorder="1" applyAlignment="1">
      <alignment horizontal="left" vertical="center"/>
    </xf>
    <xf numFmtId="0" fontId="27" fillId="38" borderId="33" xfId="46" applyFont="1" applyFill="1" applyBorder="1" applyAlignment="1">
      <alignment horizontal="left" vertical="center"/>
    </xf>
    <xf numFmtId="0" fontId="27" fillId="0" borderId="33" xfId="46" applyFont="1" applyBorder="1" applyAlignment="1">
      <alignment horizontal="right" vertical="center"/>
    </xf>
    <xf numFmtId="0" fontId="27" fillId="38" borderId="14" xfId="46" applyFont="1" applyFill="1" applyBorder="1" applyAlignment="1">
      <alignment horizontal="left" vertic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18" fillId="0" borderId="34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left" vertical="center" wrapText="1"/>
    </xf>
    <xf numFmtId="0" fontId="19" fillId="0" borderId="42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left" vertical="center" wrapText="1"/>
    </xf>
    <xf numFmtId="0" fontId="19" fillId="0" borderId="38" xfId="0" applyFont="1" applyBorder="1" applyAlignment="1">
      <alignment horizontal="center" vertical="center" wrapText="1"/>
    </xf>
    <xf numFmtId="0" fontId="24" fillId="0" borderId="0" xfId="0" applyFont="1" applyAlignment="1">
      <alignment horizontal="left"/>
    </xf>
    <xf numFmtId="0" fontId="30" fillId="0" borderId="0" xfId="48" applyFont="1" applyAlignment="1">
      <alignment vertical="center"/>
    </xf>
    <xf numFmtId="0" fontId="23" fillId="33" borderId="43" xfId="0" applyFont="1" applyFill="1" applyBorder="1" applyAlignment="1">
      <alignment horizontal="center" vertical="center" wrapText="1"/>
    </xf>
    <xf numFmtId="0" fontId="23" fillId="33" borderId="35" xfId="0" applyFont="1" applyFill="1" applyBorder="1" applyAlignment="1">
      <alignment horizontal="center" vertical="center" wrapText="1"/>
    </xf>
    <xf numFmtId="0" fontId="13" fillId="33" borderId="16" xfId="0" applyFont="1" applyFill="1" applyBorder="1" applyAlignment="1">
      <alignment horizontal="center" vertical="center" wrapText="1"/>
    </xf>
    <xf numFmtId="0" fontId="23" fillId="33" borderId="14" xfId="44" applyFont="1" applyFill="1" applyBorder="1" applyAlignment="1">
      <alignment horizontal="center" vertical="center"/>
    </xf>
    <xf numFmtId="10" fontId="27" fillId="0" borderId="12" xfId="47" applyNumberFormat="1" applyFont="1" applyBorder="1" applyAlignment="1">
      <alignment horizontal="right" vertical="center"/>
    </xf>
    <xf numFmtId="10" fontId="27" fillId="0" borderId="10" xfId="47" applyNumberFormat="1" applyFont="1" applyBorder="1" applyAlignment="1">
      <alignment horizontal="right" vertical="center"/>
    </xf>
    <xf numFmtId="10" fontId="27" fillId="0" borderId="14" xfId="47" applyNumberFormat="1" applyFont="1" applyBorder="1" applyAlignment="1">
      <alignment horizontal="right" vertical="center"/>
    </xf>
    <xf numFmtId="0" fontId="32" fillId="0" borderId="0" xfId="0" applyFont="1" applyAlignment="1">
      <alignment vertical="center"/>
    </xf>
    <xf numFmtId="0" fontId="16" fillId="0" borderId="11" xfId="0" applyFont="1" applyBorder="1" applyAlignment="1">
      <alignment vertical="center"/>
    </xf>
    <xf numFmtId="0" fontId="23" fillId="33" borderId="44" xfId="44" applyFont="1" applyFill="1" applyBorder="1" applyAlignment="1">
      <alignment horizontal="center" vertical="center" wrapText="1"/>
    </xf>
    <xf numFmtId="0" fontId="13" fillId="33" borderId="18" xfId="0" applyFont="1" applyFill="1" applyBorder="1" applyAlignment="1">
      <alignment vertical="center" wrapText="1"/>
    </xf>
    <xf numFmtId="3" fontId="16" fillId="0" borderId="12" xfId="0" applyNumberFormat="1" applyFont="1" applyBorder="1" applyAlignment="1">
      <alignment vertical="center"/>
    </xf>
    <xf numFmtId="3" fontId="16" fillId="0" borderId="10" xfId="0" applyNumberFormat="1" applyFont="1" applyBorder="1" applyAlignment="1">
      <alignment vertical="center"/>
    </xf>
    <xf numFmtId="10" fontId="0" fillId="0" borderId="0" xfId="1" applyNumberFormat="1" applyFont="1" applyBorder="1" applyAlignment="1">
      <alignment vertical="center"/>
    </xf>
    <xf numFmtId="3" fontId="17" fillId="0" borderId="0" xfId="0" applyNumberFormat="1" applyFont="1" applyAlignment="1">
      <alignment vertical="center"/>
    </xf>
    <xf numFmtId="3" fontId="35" fillId="0" borderId="0" xfId="0" applyNumberFormat="1" applyFont="1" applyAlignment="1">
      <alignment vertical="center"/>
    </xf>
    <xf numFmtId="3" fontId="36" fillId="0" borderId="0" xfId="0" applyNumberFormat="1" applyFont="1" applyAlignment="1">
      <alignment vertical="center"/>
    </xf>
    <xf numFmtId="0" fontId="38" fillId="0" borderId="0" xfId="0" applyFont="1" applyAlignment="1">
      <alignment vertical="center"/>
    </xf>
    <xf numFmtId="0" fontId="23" fillId="33" borderId="28" xfId="0" applyFont="1" applyFill="1" applyBorder="1" applyAlignment="1">
      <alignment horizontal="center" vertical="center" wrapText="1"/>
    </xf>
    <xf numFmtId="0" fontId="23" fillId="33" borderId="16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 vertical="center"/>
    </xf>
    <xf numFmtId="3" fontId="19" fillId="0" borderId="12" xfId="0" applyNumberFormat="1" applyFont="1" applyBorder="1" applyAlignment="1">
      <alignment vertical="center"/>
    </xf>
    <xf numFmtId="10" fontId="19" fillId="0" borderId="12" xfId="1" applyNumberFormat="1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14" xfId="0" applyFont="1" applyBorder="1" applyAlignment="1">
      <alignment vertical="center"/>
    </xf>
    <xf numFmtId="3" fontId="19" fillId="0" borderId="14" xfId="0" applyNumberFormat="1" applyFont="1" applyBorder="1" applyAlignment="1">
      <alignment vertical="center"/>
    </xf>
    <xf numFmtId="10" fontId="19" fillId="0" borderId="14" xfId="1" applyNumberFormat="1" applyFont="1" applyBorder="1" applyAlignment="1">
      <alignment vertical="center"/>
    </xf>
    <xf numFmtId="0" fontId="23" fillId="33" borderId="14" xfId="0" applyFont="1" applyFill="1" applyBorder="1" applyAlignment="1">
      <alignment horizontal="center" vertical="center" wrapText="1"/>
    </xf>
    <xf numFmtId="3" fontId="19" fillId="0" borderId="12" xfId="0" applyNumberFormat="1" applyFont="1" applyBorder="1" applyAlignment="1">
      <alignment horizontal="center" vertical="center"/>
    </xf>
    <xf numFmtId="10" fontId="19" fillId="0" borderId="12" xfId="1" applyNumberFormat="1" applyFont="1" applyBorder="1" applyAlignment="1">
      <alignment horizontal="center" vertical="center"/>
    </xf>
    <xf numFmtId="3" fontId="19" fillId="0" borderId="14" xfId="0" applyNumberFormat="1" applyFont="1" applyBorder="1" applyAlignment="1">
      <alignment horizontal="center" vertical="center"/>
    </xf>
    <xf numFmtId="10" fontId="19" fillId="0" borderId="14" xfId="1" applyNumberFormat="1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23" xfId="0" applyFont="1" applyBorder="1" applyAlignment="1">
      <alignment horizontal="left" vertical="center"/>
    </xf>
    <xf numFmtId="3" fontId="19" fillId="0" borderId="10" xfId="0" applyNumberFormat="1" applyFont="1" applyBorder="1" applyAlignment="1">
      <alignment vertical="center"/>
    </xf>
    <xf numFmtId="3" fontId="19" fillId="0" borderId="10" xfId="49" applyNumberFormat="1" applyFont="1" applyBorder="1" applyAlignment="1">
      <alignment vertical="center"/>
    </xf>
    <xf numFmtId="10" fontId="19" fillId="0" borderId="24" xfId="1" applyNumberFormat="1" applyFont="1" applyBorder="1" applyAlignment="1">
      <alignment vertical="center"/>
    </xf>
    <xf numFmtId="0" fontId="19" fillId="0" borderId="25" xfId="0" applyFont="1" applyBorder="1" applyAlignment="1">
      <alignment horizontal="left" vertical="center"/>
    </xf>
    <xf numFmtId="10" fontId="19" fillId="0" borderId="26" xfId="1" applyNumberFormat="1" applyFont="1" applyBorder="1" applyAlignment="1">
      <alignment vertical="center"/>
    </xf>
    <xf numFmtId="10" fontId="19" fillId="0" borderId="0" xfId="1" applyNumberFormat="1" applyFont="1" applyAlignment="1">
      <alignment vertical="center"/>
    </xf>
    <xf numFmtId="0" fontId="23" fillId="33" borderId="18" xfId="0" applyFont="1" applyFill="1" applyBorder="1" applyAlignment="1">
      <alignment horizontal="center" vertical="center" wrapText="1"/>
    </xf>
    <xf numFmtId="0" fontId="23" fillId="33" borderId="19" xfId="43" applyFont="1" applyFill="1" applyBorder="1" applyAlignment="1">
      <alignment horizontal="center" vertical="center" wrapText="1"/>
    </xf>
    <xf numFmtId="0" fontId="23" fillId="33" borderId="13" xfId="43" applyFont="1" applyFill="1" applyBorder="1" applyAlignment="1">
      <alignment horizontal="center" vertical="center" wrapText="1"/>
    </xf>
    <xf numFmtId="0" fontId="23" fillId="33" borderId="20" xfId="43" applyFont="1" applyFill="1" applyBorder="1" applyAlignment="1">
      <alignment horizontal="center" vertical="center" wrapText="1"/>
    </xf>
    <xf numFmtId="0" fontId="23" fillId="33" borderId="16" xfId="43" applyFont="1" applyFill="1" applyBorder="1" applyAlignment="1">
      <alignment horizontal="center" vertical="center" wrapText="1"/>
    </xf>
    <xf numFmtId="0" fontId="19" fillId="0" borderId="12" xfId="43" applyFont="1" applyBorder="1" applyAlignment="1">
      <alignment vertical="center"/>
    </xf>
    <xf numFmtId="0" fontId="19" fillId="0" borderId="12" xfId="43" applyFont="1" applyBorder="1" applyAlignment="1">
      <alignment horizontal="center" vertical="center"/>
    </xf>
    <xf numFmtId="3" fontId="19" fillId="0" borderId="12" xfId="43" applyNumberFormat="1" applyFont="1" applyBorder="1" applyAlignment="1">
      <alignment vertical="center"/>
    </xf>
    <xf numFmtId="10" fontId="19" fillId="0" borderId="12" xfId="43" applyNumberFormat="1" applyFont="1" applyBorder="1" applyAlignment="1">
      <alignment vertical="center"/>
    </xf>
    <xf numFmtId="10" fontId="19" fillId="0" borderId="22" xfId="43" applyNumberFormat="1" applyFont="1" applyBorder="1" applyAlignment="1">
      <alignment vertical="center"/>
    </xf>
    <xf numFmtId="0" fontId="19" fillId="0" borderId="10" xfId="43" applyFont="1" applyBorder="1" applyAlignment="1">
      <alignment vertical="center"/>
    </xf>
    <xf numFmtId="0" fontId="19" fillId="0" borderId="10" xfId="43" applyFont="1" applyBorder="1" applyAlignment="1">
      <alignment horizontal="center" vertical="center"/>
    </xf>
    <xf numFmtId="3" fontId="19" fillId="0" borderId="10" xfId="43" applyNumberFormat="1" applyFont="1" applyBorder="1" applyAlignment="1">
      <alignment vertical="center"/>
    </xf>
    <xf numFmtId="10" fontId="19" fillId="0" borderId="10" xfId="43" applyNumberFormat="1" applyFont="1" applyBorder="1" applyAlignment="1">
      <alignment vertical="center"/>
    </xf>
    <xf numFmtId="10" fontId="19" fillId="0" borderId="24" xfId="43" applyNumberFormat="1" applyFont="1" applyBorder="1" applyAlignment="1">
      <alignment vertical="center"/>
    </xf>
    <xf numFmtId="0" fontId="19" fillId="0" borderId="14" xfId="43" applyFont="1" applyBorder="1" applyAlignment="1">
      <alignment vertical="center"/>
    </xf>
    <xf numFmtId="0" fontId="19" fillId="0" borderId="14" xfId="43" applyFont="1" applyBorder="1" applyAlignment="1">
      <alignment horizontal="center" vertical="center"/>
    </xf>
    <xf numFmtId="3" fontId="19" fillId="0" borderId="14" xfId="43" applyNumberFormat="1" applyFont="1" applyBorder="1" applyAlignment="1">
      <alignment vertical="center"/>
    </xf>
    <xf numFmtId="10" fontId="19" fillId="0" borderId="14" xfId="43" applyNumberFormat="1" applyFont="1" applyBorder="1" applyAlignment="1">
      <alignment vertical="center"/>
    </xf>
    <xf numFmtId="10" fontId="19" fillId="0" borderId="26" xfId="43" applyNumberFormat="1" applyFont="1" applyBorder="1" applyAlignment="1">
      <alignment vertical="center"/>
    </xf>
    <xf numFmtId="10" fontId="19" fillId="0" borderId="27" xfId="43" applyNumberFormat="1" applyFont="1" applyBorder="1" applyAlignment="1">
      <alignment vertical="center"/>
    </xf>
    <xf numFmtId="0" fontId="13" fillId="33" borderId="13" xfId="46" applyFont="1" applyFill="1" applyBorder="1" applyAlignment="1">
      <alignment horizontal="center" vertical="center"/>
    </xf>
    <xf numFmtId="0" fontId="13" fillId="33" borderId="13" xfId="46" applyFont="1" applyFill="1" applyBorder="1" applyAlignment="1">
      <alignment horizontal="center" vertical="center" wrapText="1"/>
    </xf>
    <xf numFmtId="164" fontId="31" fillId="0" borderId="10" xfId="48" applyNumberFormat="1" applyFont="1" applyBorder="1" applyAlignment="1">
      <alignment vertical="center"/>
    </xf>
    <xf numFmtId="164" fontId="30" fillId="0" borderId="10" xfId="48" applyNumberFormat="1" applyFont="1" applyBorder="1" applyAlignment="1">
      <alignment vertical="center"/>
    </xf>
    <xf numFmtId="164" fontId="31" fillId="0" borderId="12" xfId="48" applyNumberFormat="1" applyFont="1" applyBorder="1" applyAlignment="1">
      <alignment vertical="center"/>
    </xf>
    <xf numFmtId="0" fontId="29" fillId="39" borderId="14" xfId="48" applyFont="1" applyFill="1" applyBorder="1" applyAlignment="1">
      <alignment horizontal="center" vertical="center" wrapText="1"/>
    </xf>
    <xf numFmtId="164" fontId="30" fillId="0" borderId="14" xfId="48" applyNumberFormat="1" applyFont="1" applyBorder="1" applyAlignment="1">
      <alignment vertical="center"/>
    </xf>
    <xf numFmtId="0" fontId="31" fillId="0" borderId="48" xfId="48" applyFont="1" applyBorder="1" applyAlignment="1">
      <alignment vertical="center"/>
    </xf>
    <xf numFmtId="0" fontId="31" fillId="0" borderId="46" xfId="48" applyFont="1" applyBorder="1" applyAlignment="1">
      <alignment horizontal="left" vertical="center" indent="1"/>
    </xf>
    <xf numFmtId="0" fontId="30" fillId="0" borderId="46" xfId="48" applyFont="1" applyBorder="1" applyAlignment="1">
      <alignment horizontal="left" vertical="center" indent="2"/>
    </xf>
    <xf numFmtId="0" fontId="30" fillId="0" borderId="47" xfId="48" applyFont="1" applyBorder="1" applyAlignment="1">
      <alignment horizontal="left" vertical="center" indent="2"/>
    </xf>
    <xf numFmtId="164" fontId="31" fillId="0" borderId="52" xfId="48" applyNumberFormat="1" applyFont="1" applyBorder="1" applyAlignment="1">
      <alignment vertical="center"/>
    </xf>
    <xf numFmtId="164" fontId="31" fillId="0" borderId="48" xfId="48" applyNumberFormat="1" applyFont="1" applyBorder="1" applyAlignment="1">
      <alignment vertical="center"/>
    </xf>
    <xf numFmtId="164" fontId="31" fillId="0" borderId="50" xfId="48" applyNumberFormat="1" applyFont="1" applyBorder="1" applyAlignment="1">
      <alignment vertical="center"/>
    </xf>
    <xf numFmtId="164" fontId="31" fillId="0" borderId="46" xfId="48" applyNumberFormat="1" applyFont="1" applyBorder="1" applyAlignment="1">
      <alignment vertical="center"/>
    </xf>
    <xf numFmtId="164" fontId="30" fillId="0" borderId="50" xfId="48" applyNumberFormat="1" applyFont="1" applyBorder="1" applyAlignment="1">
      <alignment vertical="center"/>
    </xf>
    <xf numFmtId="164" fontId="30" fillId="0" borderId="46" xfId="48" applyNumberFormat="1" applyFont="1" applyBorder="1" applyAlignment="1">
      <alignment vertical="center"/>
    </xf>
    <xf numFmtId="164" fontId="30" fillId="0" borderId="51" xfId="48" applyNumberFormat="1" applyFont="1" applyBorder="1" applyAlignment="1">
      <alignment vertical="center"/>
    </xf>
    <xf numFmtId="164" fontId="30" fillId="0" borderId="47" xfId="48" applyNumberFormat="1" applyFont="1" applyBorder="1" applyAlignment="1">
      <alignment vertical="center"/>
    </xf>
    <xf numFmtId="0" fontId="22" fillId="0" borderId="0" xfId="44" applyFont="1" applyAlignment="1">
      <alignment vertical="center"/>
    </xf>
    <xf numFmtId="0" fontId="22" fillId="0" borderId="10" xfId="44" applyFont="1" applyBorder="1" applyAlignment="1">
      <alignment vertical="center"/>
    </xf>
    <xf numFmtId="10" fontId="22" fillId="0" borderId="0" xfId="1" applyNumberFormat="1" applyFont="1" applyAlignment="1">
      <alignment vertical="center"/>
    </xf>
    <xf numFmtId="0" fontId="22" fillId="0" borderId="14" xfId="44" applyFont="1" applyBorder="1" applyAlignment="1">
      <alignment vertical="center"/>
    </xf>
    <xf numFmtId="0" fontId="37" fillId="0" borderId="11" xfId="44" applyFont="1" applyBorder="1" applyAlignment="1">
      <alignment vertical="center"/>
    </xf>
    <xf numFmtId="0" fontId="22" fillId="0" borderId="11" xfId="44" applyFont="1" applyBorder="1" applyAlignment="1">
      <alignment vertical="center"/>
    </xf>
    <xf numFmtId="0" fontId="33" fillId="0" borderId="0" xfId="44" applyFont="1" applyAlignment="1">
      <alignment vertical="center"/>
    </xf>
    <xf numFmtId="10" fontId="33" fillId="0" borderId="0" xfId="1" applyNumberFormat="1" applyFont="1" applyFill="1" applyBorder="1" applyAlignment="1">
      <alignment horizontal="center" vertical="center"/>
    </xf>
    <xf numFmtId="0" fontId="33" fillId="0" borderId="0" xfId="44" applyFont="1" applyAlignment="1">
      <alignment horizontal="left" vertical="center"/>
    </xf>
    <xf numFmtId="0" fontId="22" fillId="0" borderId="0" xfId="44" applyFont="1" applyAlignment="1">
      <alignment horizontal="left" vertical="center"/>
    </xf>
    <xf numFmtId="10" fontId="22" fillId="0" borderId="0" xfId="1" applyNumberFormat="1" applyFont="1" applyFill="1" applyBorder="1" applyAlignment="1">
      <alignment horizontal="center" vertical="center"/>
    </xf>
    <xf numFmtId="0" fontId="22" fillId="0" borderId="11" xfId="44" applyFont="1" applyBorder="1" applyAlignment="1">
      <alignment horizontal="left" vertical="center"/>
    </xf>
    <xf numFmtId="10" fontId="22" fillId="0" borderId="11" xfId="1" applyNumberFormat="1" applyFont="1" applyFill="1" applyBorder="1" applyAlignment="1">
      <alignment horizontal="center" vertical="center"/>
    </xf>
    <xf numFmtId="10" fontId="22" fillId="0" borderId="11" xfId="1" applyNumberFormat="1" applyFont="1" applyBorder="1" applyAlignment="1">
      <alignment vertical="center"/>
    </xf>
    <xf numFmtId="0" fontId="16" fillId="0" borderId="11" xfId="43" applyFont="1" applyBorder="1" applyAlignment="1">
      <alignment vertical="center"/>
    </xf>
    <xf numFmtId="0" fontId="1" fillId="0" borderId="11" xfId="43" applyFont="1" applyBorder="1" applyAlignment="1">
      <alignment vertical="center"/>
    </xf>
    <xf numFmtId="14" fontId="39" fillId="0" borderId="0" xfId="48" applyNumberFormat="1" applyFont="1" applyAlignment="1">
      <alignment vertical="center"/>
    </xf>
    <xf numFmtId="3" fontId="16" fillId="0" borderId="21" xfId="0" applyNumberFormat="1" applyFont="1" applyBorder="1" applyAlignment="1">
      <alignment vertical="center"/>
    </xf>
    <xf numFmtId="3" fontId="16" fillId="0" borderId="23" xfId="0" applyNumberFormat="1" applyFont="1" applyBorder="1" applyAlignment="1">
      <alignment vertical="center"/>
    </xf>
    <xf numFmtId="3" fontId="0" fillId="0" borderId="21" xfId="0" applyNumberFormat="1" applyBorder="1" applyAlignment="1">
      <alignment vertical="center"/>
    </xf>
    <xf numFmtId="3" fontId="0" fillId="0" borderId="23" xfId="0" applyNumberFormat="1" applyBorder="1" applyAlignment="1">
      <alignment vertical="center"/>
    </xf>
    <xf numFmtId="3" fontId="0" fillId="0" borderId="25" xfId="0" applyNumberFormat="1" applyBorder="1" applyAlignment="1">
      <alignment vertical="center"/>
    </xf>
    <xf numFmtId="164" fontId="31" fillId="0" borderId="58" xfId="48" applyNumberFormat="1" applyFont="1" applyBorder="1" applyAlignment="1">
      <alignment vertical="center"/>
    </xf>
    <xf numFmtId="164" fontId="31" fillId="0" borderId="56" xfId="48" applyNumberFormat="1" applyFont="1" applyBorder="1" applyAlignment="1">
      <alignment vertical="center"/>
    </xf>
    <xf numFmtId="164" fontId="30" fillId="0" borderId="56" xfId="48" applyNumberFormat="1" applyFont="1" applyBorder="1" applyAlignment="1">
      <alignment vertical="center"/>
    </xf>
    <xf numFmtId="164" fontId="30" fillId="0" borderId="57" xfId="48" applyNumberFormat="1" applyFont="1" applyBorder="1" applyAlignment="1">
      <alignment vertical="center"/>
    </xf>
    <xf numFmtId="10" fontId="19" fillId="0" borderId="10" xfId="1" applyNumberFormat="1" applyFont="1" applyBorder="1" applyAlignment="1">
      <alignment vertical="center"/>
    </xf>
    <xf numFmtId="0" fontId="1" fillId="0" borderId="10" xfId="43" applyFont="1" applyBorder="1" applyAlignment="1">
      <alignment vertical="center"/>
    </xf>
    <xf numFmtId="0" fontId="1" fillId="0" borderId="12" xfId="43" applyFont="1" applyBorder="1" applyAlignment="1">
      <alignment vertical="center"/>
    </xf>
    <xf numFmtId="0" fontId="1" fillId="0" borderId="14" xfId="43" applyFont="1" applyBorder="1" applyAlignment="1">
      <alignment vertical="center"/>
    </xf>
    <xf numFmtId="0" fontId="23" fillId="33" borderId="59" xfId="43" applyFont="1" applyFill="1" applyBorder="1" applyAlignment="1">
      <alignment horizontal="center" vertical="center" wrapText="1"/>
    </xf>
    <xf numFmtId="0" fontId="18" fillId="46" borderId="33" xfId="0" applyFont="1" applyFill="1" applyBorder="1" applyAlignment="1">
      <alignment horizontal="center" vertical="center"/>
    </xf>
    <xf numFmtId="0" fontId="18" fillId="45" borderId="33" xfId="0" applyFont="1" applyFill="1" applyBorder="1" applyAlignment="1">
      <alignment horizontal="center" vertical="center"/>
    </xf>
    <xf numFmtId="0" fontId="18" fillId="45" borderId="33" xfId="0" applyFont="1" applyFill="1" applyBorder="1" applyAlignment="1">
      <alignment horizontal="center" vertical="center" wrapText="1"/>
    </xf>
    <xf numFmtId="0" fontId="18" fillId="45" borderId="43" xfId="0" applyFont="1" applyFill="1" applyBorder="1" applyAlignment="1">
      <alignment horizontal="center" vertical="center"/>
    </xf>
    <xf numFmtId="0" fontId="40" fillId="42" borderId="39" xfId="0" applyFont="1" applyFill="1" applyBorder="1" applyAlignment="1">
      <alignment horizontal="right" vertical="center"/>
    </xf>
    <xf numFmtId="0" fontId="40" fillId="42" borderId="34" xfId="0" applyFont="1" applyFill="1" applyBorder="1" applyAlignment="1">
      <alignment vertical="center"/>
    </xf>
    <xf numFmtId="3" fontId="18" fillId="43" borderId="39" xfId="0" applyNumberFormat="1" applyFont="1" applyFill="1" applyBorder="1" applyAlignment="1">
      <alignment vertical="center"/>
    </xf>
    <xf numFmtId="3" fontId="18" fillId="43" borderId="15" xfId="0" applyNumberFormat="1" applyFont="1" applyFill="1" applyBorder="1" applyAlignment="1">
      <alignment vertical="center"/>
    </xf>
    <xf numFmtId="3" fontId="18" fillId="43" borderId="34" xfId="0" applyNumberFormat="1" applyFont="1" applyFill="1" applyBorder="1" applyAlignment="1">
      <alignment vertical="center"/>
    </xf>
    <xf numFmtId="3" fontId="18" fillId="43" borderId="43" xfId="0" applyNumberFormat="1" applyFont="1" applyFill="1" applyBorder="1" applyAlignment="1">
      <alignment vertical="center"/>
    </xf>
    <xf numFmtId="0" fontId="19" fillId="34" borderId="35" xfId="0" applyFont="1" applyFill="1" applyBorder="1" applyAlignment="1">
      <alignment horizontal="right" vertical="center"/>
    </xf>
    <xf numFmtId="0" fontId="19" fillId="34" borderId="43" xfId="0" applyFont="1" applyFill="1" applyBorder="1" applyAlignment="1">
      <alignment vertical="center"/>
    </xf>
    <xf numFmtId="3" fontId="19" fillId="44" borderId="35" xfId="0" applyNumberFormat="1" applyFont="1" applyFill="1" applyBorder="1" applyAlignment="1">
      <alignment vertical="center"/>
    </xf>
    <xf numFmtId="3" fontId="19" fillId="44" borderId="44" xfId="0" applyNumberFormat="1" applyFont="1" applyFill="1" applyBorder="1" applyAlignment="1">
      <alignment vertical="center"/>
    </xf>
    <xf numFmtId="3" fontId="19" fillId="44" borderId="43" xfId="0" applyNumberFormat="1" applyFont="1" applyFill="1" applyBorder="1" applyAlignment="1">
      <alignment vertical="center"/>
    </xf>
    <xf numFmtId="0" fontId="19" fillId="0" borderId="42" xfId="0" applyFont="1" applyBorder="1" applyAlignment="1">
      <alignment horizontal="right" vertical="center"/>
    </xf>
    <xf numFmtId="0" fontId="19" fillId="0" borderId="40" xfId="0" applyFont="1" applyBorder="1" applyAlignment="1">
      <alignment vertical="center"/>
    </xf>
    <xf numFmtId="3" fontId="19" fillId="0" borderId="42" xfId="0" applyNumberFormat="1" applyFont="1" applyBorder="1" applyAlignment="1">
      <alignment vertical="center"/>
    </xf>
    <xf numFmtId="3" fontId="19" fillId="0" borderId="0" xfId="0" applyNumberFormat="1" applyFont="1" applyAlignment="1">
      <alignment vertical="center"/>
    </xf>
    <xf numFmtId="3" fontId="19" fillId="0" borderId="40" xfId="0" applyNumberFormat="1" applyFont="1" applyBorder="1" applyAlignment="1">
      <alignment vertical="center"/>
    </xf>
    <xf numFmtId="0" fontId="19" fillId="0" borderId="38" xfId="0" applyFont="1" applyBorder="1" applyAlignment="1">
      <alignment horizontal="right" vertical="center"/>
    </xf>
    <xf numFmtId="0" fontId="19" fillId="0" borderId="36" xfId="0" applyFont="1" applyBorder="1" applyAlignment="1">
      <alignment vertical="center"/>
    </xf>
    <xf numFmtId="0" fontId="19" fillId="34" borderId="39" xfId="0" applyFont="1" applyFill="1" applyBorder="1" applyAlignment="1">
      <alignment horizontal="right" vertical="center"/>
    </xf>
    <xf numFmtId="0" fontId="19" fillId="34" borderId="34" xfId="0" applyFont="1" applyFill="1" applyBorder="1" applyAlignment="1">
      <alignment vertical="center"/>
    </xf>
    <xf numFmtId="0" fontId="19" fillId="0" borderId="39" xfId="0" applyFont="1" applyBorder="1" applyAlignment="1">
      <alignment horizontal="right" vertical="center"/>
    </xf>
    <xf numFmtId="0" fontId="19" fillId="0" borderId="34" xfId="0" applyFont="1" applyBorder="1" applyAlignment="1">
      <alignment vertical="center"/>
    </xf>
    <xf numFmtId="3" fontId="19" fillId="0" borderId="11" xfId="0" applyNumberFormat="1" applyFont="1" applyBorder="1" applyAlignment="1">
      <alignment vertical="center"/>
    </xf>
    <xf numFmtId="3" fontId="19" fillId="0" borderId="36" xfId="0" applyNumberFormat="1" applyFont="1" applyBorder="1" applyAlignment="1">
      <alignment vertical="center"/>
    </xf>
    <xf numFmtId="3" fontId="19" fillId="0" borderId="38" xfId="0" applyNumberFormat="1" applyFont="1" applyBorder="1" applyAlignment="1">
      <alignment vertical="center"/>
    </xf>
    <xf numFmtId="0" fontId="19" fillId="34" borderId="38" xfId="0" applyFont="1" applyFill="1" applyBorder="1" applyAlignment="1">
      <alignment horizontal="right" vertical="center"/>
    </xf>
    <xf numFmtId="0" fontId="19" fillId="34" borderId="36" xfId="0" applyFont="1" applyFill="1" applyBorder="1" applyAlignment="1">
      <alignment vertical="center"/>
    </xf>
    <xf numFmtId="0" fontId="14" fillId="0" borderId="0" xfId="43" applyFont="1" applyAlignment="1">
      <alignment vertical="center"/>
    </xf>
    <xf numFmtId="0" fontId="18" fillId="0" borderId="0" xfId="43" applyFont="1" applyAlignment="1">
      <alignment vertical="center"/>
    </xf>
    <xf numFmtId="3" fontId="18" fillId="0" borderId="0" xfId="43" applyNumberFormat="1" applyFont="1" applyAlignment="1">
      <alignment vertical="center"/>
    </xf>
    <xf numFmtId="3" fontId="19" fillId="0" borderId="21" xfId="43" applyNumberFormat="1" applyFont="1" applyBorder="1" applyAlignment="1">
      <alignment vertical="center"/>
    </xf>
    <xf numFmtId="10" fontId="31" fillId="0" borderId="10" xfId="1" applyNumberFormat="1" applyFont="1" applyBorder="1" applyAlignment="1">
      <alignment vertical="center"/>
    </xf>
    <xf numFmtId="10" fontId="30" fillId="0" borderId="10" xfId="1" applyNumberFormat="1" applyFont="1" applyBorder="1" applyAlignment="1">
      <alignment vertical="center"/>
    </xf>
    <xf numFmtId="10" fontId="31" fillId="0" borderId="12" xfId="1" applyNumberFormat="1" applyFont="1" applyBorder="1" applyAlignment="1">
      <alignment vertical="center"/>
    </xf>
    <xf numFmtId="10" fontId="30" fillId="0" borderId="14" xfId="1" applyNumberFormat="1" applyFont="1" applyBorder="1" applyAlignment="1">
      <alignment vertical="center"/>
    </xf>
    <xf numFmtId="0" fontId="31" fillId="0" borderId="0" xfId="48" applyFont="1" applyAlignment="1">
      <alignment vertical="center"/>
    </xf>
    <xf numFmtId="164" fontId="30" fillId="0" borderId="0" xfId="48" applyNumberFormat="1" applyFont="1" applyAlignment="1">
      <alignment vertical="center"/>
    </xf>
    <xf numFmtId="10" fontId="30" fillId="0" borderId="0" xfId="1" applyNumberFormat="1" applyFont="1" applyBorder="1" applyAlignment="1">
      <alignment vertical="center"/>
    </xf>
    <xf numFmtId="0" fontId="31" fillId="0" borderId="11" xfId="48" applyFont="1" applyBorder="1" applyAlignment="1">
      <alignment vertical="center"/>
    </xf>
    <xf numFmtId="164" fontId="30" fillId="0" borderId="11" xfId="48" applyNumberFormat="1" applyFont="1" applyBorder="1" applyAlignment="1">
      <alignment vertical="center"/>
    </xf>
    <xf numFmtId="10" fontId="30" fillId="0" borderId="11" xfId="1" applyNumberFormat="1" applyFont="1" applyBorder="1" applyAlignment="1">
      <alignment vertical="center"/>
    </xf>
    <xf numFmtId="0" fontId="31" fillId="0" borderId="15" xfId="48" applyFont="1" applyBorder="1" applyAlignment="1">
      <alignment vertical="center"/>
    </xf>
    <xf numFmtId="164" fontId="30" fillId="0" borderId="15" xfId="48" applyNumberFormat="1" applyFont="1" applyBorder="1" applyAlignment="1">
      <alignment vertical="center"/>
    </xf>
    <xf numFmtId="10" fontId="30" fillId="0" borderId="15" xfId="1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3" fontId="18" fillId="0" borderId="0" xfId="0" applyNumberFormat="1" applyFont="1" applyAlignment="1">
      <alignment vertical="center"/>
    </xf>
    <xf numFmtId="3" fontId="18" fillId="0" borderId="0" xfId="49" applyNumberFormat="1" applyFont="1" applyAlignment="1">
      <alignment vertical="center"/>
    </xf>
    <xf numFmtId="10" fontId="18" fillId="0" borderId="0" xfId="1" applyNumberFormat="1" applyFont="1" applyAlignment="1">
      <alignment vertical="center"/>
    </xf>
    <xf numFmtId="3" fontId="31" fillId="0" borderId="12" xfId="1" applyNumberFormat="1" applyFont="1" applyBorder="1" applyAlignment="1">
      <alignment vertical="center"/>
    </xf>
    <xf numFmtId="3" fontId="30" fillId="0" borderId="12" xfId="1" applyNumberFormat="1" applyFont="1" applyBorder="1" applyAlignment="1">
      <alignment vertical="center"/>
    </xf>
    <xf numFmtId="3" fontId="18" fillId="0" borderId="12" xfId="43" applyNumberFormat="1" applyFont="1" applyBorder="1" applyAlignment="1">
      <alignment vertical="center"/>
    </xf>
    <xf numFmtId="3" fontId="18" fillId="0" borderId="10" xfId="43" applyNumberFormat="1" applyFont="1" applyBorder="1" applyAlignment="1">
      <alignment vertical="center"/>
    </xf>
    <xf numFmtId="0" fontId="33" fillId="0" borderId="12" xfId="44" applyFont="1" applyBorder="1" applyAlignment="1">
      <alignment horizontal="left" vertical="center"/>
    </xf>
    <xf numFmtId="3" fontId="33" fillId="0" borderId="12" xfId="44" applyNumberFormat="1" applyFont="1" applyBorder="1" applyAlignment="1">
      <alignment horizontal="center" vertical="center"/>
    </xf>
    <xf numFmtId="10" fontId="33" fillId="0" borderId="12" xfId="45" applyNumberFormat="1" applyFont="1" applyBorder="1" applyAlignment="1">
      <alignment horizontal="center" vertical="center" wrapText="1"/>
    </xf>
    <xf numFmtId="0" fontId="33" fillId="0" borderId="10" xfId="44" applyFont="1" applyBorder="1" applyAlignment="1">
      <alignment vertical="center"/>
    </xf>
    <xf numFmtId="3" fontId="33" fillId="0" borderId="10" xfId="44" applyNumberFormat="1" applyFont="1" applyBorder="1" applyAlignment="1">
      <alignment horizontal="center" vertical="center"/>
    </xf>
    <xf numFmtId="10" fontId="33" fillId="0" borderId="10" xfId="45" applyNumberFormat="1" applyFont="1" applyBorder="1" applyAlignment="1">
      <alignment horizontal="center" vertical="center"/>
    </xf>
    <xf numFmtId="0" fontId="23" fillId="33" borderId="33" xfId="0" applyFont="1" applyFill="1" applyBorder="1" applyAlignment="1">
      <alignment horizontal="center" vertical="center" wrapText="1"/>
    </xf>
    <xf numFmtId="0" fontId="42" fillId="0" borderId="0" xfId="50"/>
    <xf numFmtId="9" fontId="0" fillId="0" borderId="0" xfId="51" applyFont="1"/>
    <xf numFmtId="9" fontId="0" fillId="0" borderId="0" xfId="51" applyFont="1" applyAlignment="1">
      <alignment horizontal="center" vertical="center"/>
    </xf>
    <xf numFmtId="0" fontId="43" fillId="0" borderId="0" xfId="50" applyFont="1" applyAlignment="1">
      <alignment horizontal="left" vertical="center" wrapText="1"/>
    </xf>
    <xf numFmtId="9" fontId="45" fillId="0" borderId="0" xfId="51" applyFont="1" applyAlignment="1">
      <alignment horizontal="right" vertical="center" wrapText="1"/>
    </xf>
    <xf numFmtId="165" fontId="45" fillId="0" borderId="0" xfId="50" applyNumberFormat="1" applyFont="1" applyAlignment="1">
      <alignment horizontal="right" vertical="center" wrapText="1"/>
    </xf>
    <xf numFmtId="0" fontId="43" fillId="0" borderId="0" xfId="50" applyFont="1" applyAlignment="1">
      <alignment horizontal="left" vertical="center" wrapText="1" indent="2"/>
    </xf>
    <xf numFmtId="9" fontId="46" fillId="0" borderId="0" xfId="51" applyFont="1" applyFill="1" applyBorder="1" applyAlignment="1">
      <alignment horizontal="center" vertical="center"/>
    </xf>
    <xf numFmtId="1" fontId="42" fillId="0" borderId="0" xfId="50" applyNumberFormat="1"/>
    <xf numFmtId="10" fontId="42" fillId="0" borderId="0" xfId="50" applyNumberFormat="1" applyAlignment="1">
      <alignment horizontal="center" vertical="center"/>
    </xf>
    <xf numFmtId="10" fontId="42" fillId="0" borderId="0" xfId="50" applyNumberFormat="1"/>
    <xf numFmtId="10" fontId="0" fillId="0" borderId="0" xfId="51" applyNumberFormat="1" applyFont="1"/>
    <xf numFmtId="3" fontId="42" fillId="0" borderId="0" xfId="50" applyNumberFormat="1"/>
    <xf numFmtId="3" fontId="42" fillId="0" borderId="0" xfId="50" applyNumberFormat="1" applyAlignment="1">
      <alignment horizontal="center" vertical="center"/>
    </xf>
    <xf numFmtId="10" fontId="0" fillId="0" borderId="0" xfId="1" applyNumberFormat="1" applyFont="1" applyAlignment="1">
      <alignment vertical="center"/>
    </xf>
    <xf numFmtId="0" fontId="0" fillId="0" borderId="22" xfId="0" applyBorder="1" applyAlignment="1">
      <alignment vertical="center"/>
    </xf>
    <xf numFmtId="0" fontId="0" fillId="0" borderId="26" xfId="0" applyBorder="1" applyAlignment="1">
      <alignment vertical="center"/>
    </xf>
    <xf numFmtId="0" fontId="18" fillId="35" borderId="0" xfId="0" applyFont="1" applyFill="1" applyAlignment="1">
      <alignment vertical="center"/>
    </xf>
    <xf numFmtId="3" fontId="18" fillId="35" borderId="0" xfId="0" applyNumberFormat="1" applyFont="1" applyFill="1" applyAlignment="1">
      <alignment vertical="center"/>
    </xf>
    <xf numFmtId="0" fontId="18" fillId="35" borderId="0" xfId="0" quotePrefix="1" applyFont="1" applyFill="1" applyAlignment="1">
      <alignment horizontal="center" vertical="center"/>
    </xf>
    <xf numFmtId="0" fontId="19" fillId="0" borderId="0" xfId="0" applyFont="1" applyAlignment="1">
      <alignment horizontal="left" vertical="center" indent="1"/>
    </xf>
    <xf numFmtId="10" fontId="19" fillId="0" borderId="0" xfId="1" applyNumberFormat="1" applyFont="1" applyBorder="1" applyAlignment="1">
      <alignment vertical="center"/>
    </xf>
    <xf numFmtId="0" fontId="19" fillId="0" borderId="11" xfId="0" applyFont="1" applyBorder="1" applyAlignment="1">
      <alignment horizontal="left" vertical="center" indent="1"/>
    </xf>
    <xf numFmtId="10" fontId="19" fillId="0" borderId="11" xfId="1" applyNumberFormat="1" applyFont="1" applyBorder="1" applyAlignment="1">
      <alignment vertical="center"/>
    </xf>
    <xf numFmtId="0" fontId="23" fillId="40" borderId="11" xfId="0" applyFont="1" applyFill="1" applyBorder="1" applyAlignment="1">
      <alignment horizontal="center" vertical="center" wrapText="1"/>
    </xf>
    <xf numFmtId="0" fontId="23" fillId="33" borderId="11" xfId="0" applyFont="1" applyFill="1" applyBorder="1" applyAlignment="1">
      <alignment horizontal="center" vertical="center" wrapText="1"/>
    </xf>
    <xf numFmtId="0" fontId="18" fillId="0" borderId="36" xfId="0" applyFont="1" applyBorder="1" applyAlignment="1">
      <alignment horizontal="left" vertical="center"/>
    </xf>
    <xf numFmtId="3" fontId="19" fillId="0" borderId="0" xfId="0" applyNumberFormat="1" applyFont="1" applyAlignment="1">
      <alignment horizontal="right" vertical="center"/>
    </xf>
    <xf numFmtId="3" fontId="19" fillId="0" borderId="41" xfId="0" applyNumberFormat="1" applyFont="1" applyBorder="1" applyAlignment="1">
      <alignment horizontal="right" vertical="center" wrapText="1"/>
    </xf>
    <xf numFmtId="3" fontId="19" fillId="0" borderId="37" xfId="0" applyNumberFormat="1" applyFont="1" applyBorder="1" applyAlignment="1">
      <alignment horizontal="right" vertical="center"/>
    </xf>
    <xf numFmtId="3" fontId="19" fillId="0" borderId="11" xfId="0" applyNumberFormat="1" applyFont="1" applyBorder="1" applyAlignment="1">
      <alignment horizontal="right" vertical="center"/>
    </xf>
    <xf numFmtId="0" fontId="18" fillId="0" borderId="62" xfId="0" applyFont="1" applyBorder="1" applyAlignment="1">
      <alignment horizontal="left" vertical="center" wrapText="1"/>
    </xf>
    <xf numFmtId="0" fontId="18" fillId="0" borderId="40" xfId="0" applyFont="1" applyBorder="1" applyAlignment="1">
      <alignment horizontal="left" vertical="center"/>
    </xf>
    <xf numFmtId="3" fontId="19" fillId="0" borderId="61" xfId="0" applyNumberFormat="1" applyFont="1" applyBorder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/>
    </xf>
    <xf numFmtId="3" fontId="19" fillId="0" borderId="63" xfId="0" applyNumberFormat="1" applyFont="1" applyBorder="1" applyAlignment="1">
      <alignment horizontal="right" vertical="center" wrapText="1"/>
    </xf>
    <xf numFmtId="3" fontId="19" fillId="0" borderId="41" xfId="0" applyNumberFormat="1" applyFont="1" applyBorder="1" applyAlignment="1">
      <alignment horizontal="right" vertical="center"/>
    </xf>
    <xf numFmtId="0" fontId="23" fillId="33" borderId="18" xfId="0" applyFont="1" applyFill="1" applyBorder="1" applyAlignment="1">
      <alignment vertical="center"/>
    </xf>
    <xf numFmtId="0" fontId="23" fillId="33" borderId="29" xfId="0" applyFont="1" applyFill="1" applyBorder="1" applyAlignment="1">
      <alignment vertical="center" wrapText="1"/>
    </xf>
    <xf numFmtId="166" fontId="0" fillId="0" borderId="0" xfId="1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3" fontId="16" fillId="0" borderId="0" xfId="0" applyNumberFormat="1" applyFont="1" applyAlignment="1">
      <alignment vertical="center"/>
    </xf>
    <xf numFmtId="0" fontId="23" fillId="47" borderId="27" xfId="0" applyFont="1" applyFill="1" applyBorder="1" applyAlignment="1">
      <alignment horizontal="center" vertical="center"/>
    </xf>
    <xf numFmtId="0" fontId="23" fillId="33" borderId="64" xfId="0" applyFont="1" applyFill="1" applyBorder="1" applyAlignment="1">
      <alignment vertical="center" wrapText="1"/>
    </xf>
    <xf numFmtId="0" fontId="19" fillId="0" borderId="49" xfId="0" applyFont="1" applyBorder="1" applyAlignment="1">
      <alignment horizontal="left" vertical="center"/>
    </xf>
    <xf numFmtId="166" fontId="0" fillId="0" borderId="62" xfId="1" applyNumberFormat="1" applyFont="1" applyBorder="1" applyAlignment="1">
      <alignment vertical="center"/>
    </xf>
    <xf numFmtId="0" fontId="19" fillId="0" borderId="50" xfId="0" applyFont="1" applyBorder="1" applyAlignment="1">
      <alignment horizontal="left" vertical="center"/>
    </xf>
    <xf numFmtId="166" fontId="0" fillId="0" borderId="40" xfId="1" applyNumberFormat="1" applyFont="1" applyBorder="1" applyAlignment="1">
      <alignment vertical="center"/>
    </xf>
    <xf numFmtId="0" fontId="19" fillId="0" borderId="51" xfId="0" applyFont="1" applyBorder="1" applyAlignment="1">
      <alignment horizontal="left" vertical="center"/>
    </xf>
    <xf numFmtId="166" fontId="0" fillId="0" borderId="36" xfId="1" applyNumberFormat="1" applyFont="1" applyBorder="1" applyAlignment="1">
      <alignment vertical="center"/>
    </xf>
    <xf numFmtId="0" fontId="13" fillId="33" borderId="30" xfId="0" applyFont="1" applyFill="1" applyBorder="1" applyAlignment="1">
      <alignment horizontal="center" vertical="center" wrapText="1"/>
    </xf>
    <xf numFmtId="0" fontId="13" fillId="33" borderId="53" xfId="0" applyFont="1" applyFill="1" applyBorder="1" applyAlignment="1">
      <alignment horizontal="center" vertical="center" wrapText="1"/>
    </xf>
    <xf numFmtId="0" fontId="13" fillId="33" borderId="54" xfId="0" applyFont="1" applyFill="1" applyBorder="1" applyAlignment="1">
      <alignment horizontal="center" vertical="center" wrapText="1"/>
    </xf>
    <xf numFmtId="0" fontId="29" fillId="39" borderId="32" xfId="48" applyFont="1" applyFill="1" applyBorder="1" applyAlignment="1">
      <alignment horizontal="center" vertical="center" wrapText="1"/>
    </xf>
    <xf numFmtId="0" fontId="29" fillId="39" borderId="17" xfId="48" applyFont="1" applyFill="1" applyBorder="1" applyAlignment="1">
      <alignment horizontal="center" vertical="center" wrapText="1"/>
    </xf>
    <xf numFmtId="0" fontId="13" fillId="33" borderId="23" xfId="0" applyFont="1" applyFill="1" applyBorder="1" applyAlignment="1">
      <alignment horizontal="center" vertical="center" wrapText="1"/>
    </xf>
    <xf numFmtId="0" fontId="13" fillId="33" borderId="25" xfId="0" applyFont="1" applyFill="1" applyBorder="1" applyAlignment="1">
      <alignment horizontal="center" vertical="center" wrapText="1"/>
    </xf>
    <xf numFmtId="0" fontId="13" fillId="33" borderId="10" xfId="0" applyFont="1" applyFill="1" applyBorder="1" applyAlignment="1">
      <alignment horizontal="center" vertical="center" wrapText="1"/>
    </xf>
    <xf numFmtId="0" fontId="13" fillId="33" borderId="14" xfId="0" applyFont="1" applyFill="1" applyBorder="1" applyAlignment="1">
      <alignment horizontal="center" vertical="center" wrapText="1"/>
    </xf>
    <xf numFmtId="0" fontId="29" fillId="39" borderId="45" xfId="48" applyFont="1" applyFill="1" applyBorder="1" applyAlignment="1">
      <alignment horizontal="center" vertical="center" wrapText="1"/>
    </xf>
    <xf numFmtId="0" fontId="29" fillId="39" borderId="46" xfId="48" applyFont="1" applyFill="1" applyBorder="1" applyAlignment="1">
      <alignment horizontal="center" vertical="center" wrapText="1"/>
    </xf>
    <xf numFmtId="0" fontId="29" fillId="39" borderId="47" xfId="48" applyFont="1" applyFill="1" applyBorder="1" applyAlignment="1">
      <alignment horizontal="center" vertical="center" wrapText="1"/>
    </xf>
    <xf numFmtId="0" fontId="29" fillId="39" borderId="49" xfId="48" applyFont="1" applyFill="1" applyBorder="1" applyAlignment="1">
      <alignment horizontal="center" vertical="center" wrapText="1"/>
    </xf>
    <xf numFmtId="0" fontId="29" fillId="39" borderId="55" xfId="48" applyFont="1" applyFill="1" applyBorder="1" applyAlignment="1">
      <alignment horizontal="center" vertical="center" wrapText="1"/>
    </xf>
    <xf numFmtId="0" fontId="29" fillId="39" borderId="50" xfId="48" applyFont="1" applyFill="1" applyBorder="1" applyAlignment="1">
      <alignment horizontal="center" vertical="center" wrapText="1"/>
    </xf>
    <xf numFmtId="0" fontId="29" fillId="39" borderId="51" xfId="48" applyFont="1" applyFill="1" applyBorder="1" applyAlignment="1">
      <alignment horizontal="center" vertical="center" wrapText="1"/>
    </xf>
    <xf numFmtId="0" fontId="29" fillId="39" borderId="10" xfId="48" applyFont="1" applyFill="1" applyBorder="1" applyAlignment="1">
      <alignment horizontal="center" vertical="center" wrapText="1"/>
    </xf>
    <xf numFmtId="0" fontId="29" fillId="39" borderId="14" xfId="48" applyFont="1" applyFill="1" applyBorder="1" applyAlignment="1">
      <alignment horizontal="center" vertical="center" wrapText="1"/>
    </xf>
    <xf numFmtId="0" fontId="13" fillId="33" borderId="17" xfId="0" applyFont="1" applyFill="1" applyBorder="1" applyAlignment="1">
      <alignment horizontal="center" vertical="center" wrapText="1"/>
    </xf>
    <xf numFmtId="0" fontId="41" fillId="0" borderId="0" xfId="48" applyFont="1" applyAlignment="1">
      <alignment horizontal="center" vertical="center"/>
    </xf>
    <xf numFmtId="0" fontId="29" fillId="39" borderId="56" xfId="48" applyFont="1" applyFill="1" applyBorder="1" applyAlignment="1">
      <alignment horizontal="center" vertical="center" wrapText="1"/>
    </xf>
    <xf numFmtId="0" fontId="29" fillId="39" borderId="57" xfId="48" applyFont="1" applyFill="1" applyBorder="1" applyAlignment="1">
      <alignment horizontal="center" vertical="center" wrapText="1"/>
    </xf>
    <xf numFmtId="0" fontId="23" fillId="33" borderId="18" xfId="0" applyFont="1" applyFill="1" applyBorder="1" applyAlignment="1">
      <alignment horizontal="center" vertical="center"/>
    </xf>
    <xf numFmtId="0" fontId="23" fillId="33" borderId="16" xfId="0" applyFont="1" applyFill="1" applyBorder="1" applyAlignment="1">
      <alignment horizontal="center" vertical="center"/>
    </xf>
    <xf numFmtId="0" fontId="23" fillId="33" borderId="29" xfId="0" applyFont="1" applyFill="1" applyBorder="1" applyAlignment="1">
      <alignment horizontal="center" vertical="center" wrapText="1"/>
    </xf>
    <xf numFmtId="0" fontId="23" fillId="33" borderId="15" xfId="0" applyFont="1" applyFill="1" applyBorder="1" applyAlignment="1">
      <alignment horizontal="center" vertical="center" wrapText="1"/>
    </xf>
    <xf numFmtId="0" fontId="23" fillId="33" borderId="30" xfId="0" applyFont="1" applyFill="1" applyBorder="1" applyAlignment="1">
      <alignment horizontal="center" vertical="center" wrapText="1"/>
    </xf>
    <xf numFmtId="0" fontId="43" fillId="0" borderId="60" xfId="50" applyFont="1" applyBorder="1" applyAlignment="1">
      <alignment horizontal="left"/>
    </xf>
    <xf numFmtId="0" fontId="43" fillId="0" borderId="60" xfId="50" applyFont="1" applyBorder="1" applyAlignment="1">
      <alignment horizontal="center" vertical="center" wrapText="1"/>
    </xf>
    <xf numFmtId="0" fontId="44" fillId="0" borderId="0" xfId="50" applyFont="1" applyAlignment="1">
      <alignment horizontal="center"/>
    </xf>
    <xf numFmtId="9" fontId="43" fillId="0" borderId="60" xfId="51" applyFont="1" applyBorder="1" applyAlignment="1">
      <alignment horizontal="center" vertical="center" wrapText="1"/>
    </xf>
    <xf numFmtId="0" fontId="23" fillId="33" borderId="31" xfId="0" applyFont="1" applyFill="1" applyBorder="1" applyAlignment="1">
      <alignment horizontal="center" vertical="center" wrapText="1"/>
    </xf>
    <xf numFmtId="0" fontId="23" fillId="33" borderId="32" xfId="0" applyFont="1" applyFill="1" applyBorder="1" applyAlignment="1">
      <alignment horizontal="center" vertical="center" wrapText="1"/>
    </xf>
    <xf numFmtId="0" fontId="23" fillId="33" borderId="18" xfId="44" applyFont="1" applyFill="1" applyBorder="1" applyAlignment="1">
      <alignment horizontal="center" vertical="center"/>
    </xf>
    <xf numFmtId="0" fontId="23" fillId="33" borderId="16" xfId="44" applyFont="1" applyFill="1" applyBorder="1" applyAlignment="1">
      <alignment horizontal="center" vertical="center"/>
    </xf>
    <xf numFmtId="0" fontId="23" fillId="33" borderId="17" xfId="44" applyFont="1" applyFill="1" applyBorder="1" applyAlignment="1">
      <alignment horizontal="center" vertical="center"/>
    </xf>
    <xf numFmtId="0" fontId="26" fillId="36" borderId="35" xfId="46" applyFont="1" applyFill="1" applyBorder="1" applyAlignment="1">
      <alignment horizontal="left" vertical="center"/>
    </xf>
    <xf numFmtId="0" fontId="26" fillId="36" borderId="43" xfId="46" applyFont="1" applyFill="1" applyBorder="1" applyAlignment="1">
      <alignment horizontal="left" vertical="center"/>
    </xf>
    <xf numFmtId="0" fontId="27" fillId="37" borderId="33" xfId="46" applyFont="1" applyFill="1" applyBorder="1" applyAlignment="1">
      <alignment horizontal="left" vertical="center"/>
    </xf>
    <xf numFmtId="0" fontId="18" fillId="0" borderId="11" xfId="0" applyFont="1" applyBorder="1" applyAlignment="1">
      <alignment horizontal="center" vertical="center"/>
    </xf>
    <xf numFmtId="0" fontId="19" fillId="41" borderId="39" xfId="0" applyFont="1" applyFill="1" applyBorder="1" applyAlignment="1">
      <alignment horizontal="center" vertical="center"/>
    </xf>
    <xf numFmtId="0" fontId="19" fillId="41" borderId="42" xfId="0" applyFont="1" applyFill="1" applyBorder="1" applyAlignment="1">
      <alignment horizontal="center" vertical="center"/>
    </xf>
    <xf numFmtId="0" fontId="19" fillId="41" borderId="38" xfId="0" applyFont="1" applyFill="1" applyBorder="1" applyAlignment="1">
      <alignment horizontal="center" vertical="center"/>
    </xf>
    <xf numFmtId="0" fontId="19" fillId="41" borderId="34" xfId="0" applyFont="1" applyFill="1" applyBorder="1" applyAlignment="1">
      <alignment horizontal="center" vertical="center"/>
    </xf>
    <xf numFmtId="0" fontId="19" fillId="41" borderId="40" xfId="0" applyFont="1" applyFill="1" applyBorder="1" applyAlignment="1">
      <alignment horizontal="center" vertical="center"/>
    </xf>
    <xf numFmtId="0" fontId="19" fillId="41" borderId="36" xfId="0" applyFont="1" applyFill="1" applyBorder="1" applyAlignment="1">
      <alignment horizontal="center" vertical="center"/>
    </xf>
    <xf numFmtId="0" fontId="18" fillId="0" borderId="44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/>
    </xf>
    <xf numFmtId="0" fontId="18" fillId="0" borderId="43" xfId="0" applyFont="1" applyBorder="1" applyAlignment="1">
      <alignment horizontal="center" vertical="center"/>
    </xf>
    <xf numFmtId="0" fontId="18" fillId="46" borderId="33" xfId="0" applyFont="1" applyFill="1" applyBorder="1" applyAlignment="1">
      <alignment horizontal="center" vertical="center"/>
    </xf>
    <xf numFmtId="0" fontId="18" fillId="46" borderId="43" xfId="0" applyFont="1" applyFill="1" applyBorder="1" applyAlignment="1">
      <alignment horizontal="center" vertical="center"/>
    </xf>
    <xf numFmtId="0" fontId="18" fillId="45" borderId="35" xfId="0" applyFont="1" applyFill="1" applyBorder="1" applyAlignment="1">
      <alignment horizontal="center" vertical="center"/>
    </xf>
    <xf numFmtId="0" fontId="18" fillId="45" borderId="44" xfId="0" applyFont="1" applyFill="1" applyBorder="1" applyAlignment="1">
      <alignment horizontal="center" vertical="center"/>
    </xf>
    <xf numFmtId="0" fontId="18" fillId="45" borderId="43" xfId="0" applyFont="1" applyFill="1" applyBorder="1" applyAlignment="1">
      <alignment horizontal="center" vertical="center"/>
    </xf>
    <xf numFmtId="0" fontId="23" fillId="40" borderId="61" xfId="0" applyFont="1" applyFill="1" applyBorder="1" applyAlignment="1">
      <alignment horizontal="center" vertical="center" wrapText="1"/>
    </xf>
    <xf numFmtId="0" fontId="23" fillId="33" borderId="61" xfId="0" applyFont="1" applyFill="1" applyBorder="1" applyAlignment="1">
      <alignment horizontal="center" vertical="center" wrapText="1"/>
    </xf>
    <xf numFmtId="0" fontId="23" fillId="40" borderId="11" xfId="0" applyFont="1" applyFill="1" applyBorder="1" applyAlignment="1">
      <alignment horizontal="center" vertical="center" wrapText="1"/>
    </xf>
    <xf numFmtId="0" fontId="23" fillId="33" borderId="11" xfId="0" applyFont="1" applyFill="1" applyBorder="1" applyAlignment="1">
      <alignment horizontal="center" vertical="center" wrapText="1"/>
    </xf>
    <xf numFmtId="0" fontId="13" fillId="40" borderId="64" xfId="0" applyFont="1" applyFill="1" applyBorder="1" applyAlignment="1">
      <alignment horizontal="center" vertical="center" wrapText="1"/>
    </xf>
    <xf numFmtId="0" fontId="13" fillId="40" borderId="22" xfId="0" applyFont="1" applyFill="1" applyBorder="1" applyAlignment="1">
      <alignment horizontal="center" vertical="center" wrapText="1"/>
    </xf>
    <xf numFmtId="0" fontId="13" fillId="33" borderId="64" xfId="0" applyFont="1" applyFill="1" applyBorder="1" applyAlignment="1">
      <alignment horizontal="center" vertical="center" wrapText="1"/>
    </xf>
    <xf numFmtId="0" fontId="13" fillId="33" borderId="22" xfId="0" applyFont="1" applyFill="1" applyBorder="1" applyAlignment="1">
      <alignment horizontal="center" vertical="center" wrapText="1"/>
    </xf>
    <xf numFmtId="0" fontId="23" fillId="33" borderId="62" xfId="0" applyFont="1" applyFill="1" applyBorder="1" applyAlignment="1">
      <alignment horizontal="center" vertical="center" wrapText="1"/>
    </xf>
    <xf numFmtId="0" fontId="23" fillId="33" borderId="36" xfId="0" applyFont="1" applyFill="1" applyBorder="1" applyAlignment="1">
      <alignment horizontal="center" vertical="center" wrapText="1"/>
    </xf>
  </cellXfs>
  <cellStyles count="52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36EC6BC8-33BB-4B41-85CD-B596C50102BA}"/>
    <cellStyle name="Normal 2 2" xfId="49" xr:uid="{F16AAB6F-D030-419C-97C1-812BD9EDD475}"/>
    <cellStyle name="Normal 3" xfId="44" xr:uid="{91A5DEF2-16ED-4A9F-91D1-10B910BA44D0}"/>
    <cellStyle name="Normal 4" xfId="46" xr:uid="{61048B4A-14B9-48F1-B358-667FA4C5AE9D}"/>
    <cellStyle name="Normal 5" xfId="48" xr:uid="{04D93E29-6CF3-4D00-B5D2-D59F6F45D544}"/>
    <cellStyle name="Normal 6" xfId="50" xr:uid="{F5C7388E-3361-41B7-BA2A-223F02225421}"/>
    <cellStyle name="Note" xfId="16" builtinId="10" customBuiltin="1"/>
    <cellStyle name="Output" xfId="11" builtinId="21" customBuiltin="1"/>
    <cellStyle name="Percent" xfId="1" builtinId="5"/>
    <cellStyle name="Porcentagem 2" xfId="45" xr:uid="{339F3DBF-C5BC-49D9-8B00-6BBE7BE324FB}"/>
    <cellStyle name="Porcentagem 3" xfId="47" xr:uid="{CAF5A99E-0ABA-414A-8DAC-CF858D0EA3FE}"/>
    <cellStyle name="Porcentagem 4" xfId="51" xr:uid="{B2F9B425-9C3A-4520-B2FD-D5FFA65E8E34}"/>
    <cellStyle name="Title" xfId="2" builtinId="15" customBuiltin="1"/>
    <cellStyle name="Total" xfId="18" builtinId="25" customBuiltin="1"/>
    <cellStyle name="Warning Text" xfId="15" builtinId="11" customBuiltin="1"/>
  </cellStyles>
  <dxfs count="24"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14" formatCode="0.00%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14" formatCode="0.00%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general" vertical="center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14" formatCode="0.00%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3" formatCode="#,##0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3" formatCode="#,##0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3" formatCode="#,##0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general" vertical="center" textRotation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>
        <top style="hair">
          <color indexed="64"/>
        </top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general" vertical="center" textRotation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general" vertical="center" textRotation="0" wrapText="0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general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center" textRotation="0" wrapText="0" indent="0" justifyLastLine="0" shrinkToFit="0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border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População recenseada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197632844220033"/>
          <c:y val="6.976064656143989E-2"/>
          <c:w val="0.79840156468650647"/>
          <c:h val="0.909550027146410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'População Recenseada'!$C$2</c:f>
              <c:strCache>
                <c:ptCount val="1"/>
                <c:pt idx="0">
                  <c:v>População Recenseada (Até 02 de outubro de 2022)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/>
                    </a:solidFill>
                  </a:defRPr>
                </a:pPr>
                <a:endParaRPr lang="en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'População Recenseada'!$C$5:$C$31</c:f>
              <c:strCache>
                <c:ptCount val="27"/>
                <c:pt idx="0">
                  <c:v>São Paulo</c:v>
                </c:pt>
                <c:pt idx="1">
                  <c:v>Minas Gerais</c:v>
                </c:pt>
                <c:pt idx="2">
                  <c:v>Bahia</c:v>
                </c:pt>
                <c:pt idx="3">
                  <c:v>Rio de Janeiro</c:v>
                </c:pt>
                <c:pt idx="4">
                  <c:v>Pernambuco</c:v>
                </c:pt>
                <c:pt idx="5">
                  <c:v>Paraná</c:v>
                </c:pt>
                <c:pt idx="6">
                  <c:v>Ceará</c:v>
                </c:pt>
                <c:pt idx="7">
                  <c:v>Rio Grande do Sul</c:v>
                </c:pt>
                <c:pt idx="8">
                  <c:v>Maranhão</c:v>
                </c:pt>
                <c:pt idx="9">
                  <c:v>Pará</c:v>
                </c:pt>
                <c:pt idx="10">
                  <c:v>Santa Catarina</c:v>
                </c:pt>
                <c:pt idx="11">
                  <c:v>Goiás</c:v>
                </c:pt>
                <c:pt idx="12">
                  <c:v>Paraíba</c:v>
                </c:pt>
                <c:pt idx="13">
                  <c:v>Amazonas</c:v>
                </c:pt>
                <c:pt idx="14">
                  <c:v>Rio Grande do Norte</c:v>
                </c:pt>
                <c:pt idx="15">
                  <c:v>Piauí</c:v>
                </c:pt>
                <c:pt idx="16">
                  <c:v>Alagoas</c:v>
                </c:pt>
                <c:pt idx="17">
                  <c:v>Espírito Santo</c:v>
                </c:pt>
                <c:pt idx="18">
                  <c:v>Distrito Federal</c:v>
                </c:pt>
                <c:pt idx="19">
                  <c:v>Sergipe</c:v>
                </c:pt>
                <c:pt idx="20">
                  <c:v>Mato Grosso do Sul</c:v>
                </c:pt>
                <c:pt idx="21">
                  <c:v>Mato Grosso</c:v>
                </c:pt>
                <c:pt idx="22">
                  <c:v>Rondônia</c:v>
                </c:pt>
                <c:pt idx="23">
                  <c:v>Tocantins</c:v>
                </c:pt>
                <c:pt idx="24">
                  <c:v>Acre</c:v>
                </c:pt>
                <c:pt idx="25">
                  <c:v>Amapá</c:v>
                </c:pt>
                <c:pt idx="26">
                  <c:v>Roraima</c:v>
                </c:pt>
              </c:strCache>
            </c:strRef>
          </c:cat>
          <c:val>
            <c:numRef>
              <c:f>'População Recenseada'!$D$5:$D$31</c:f>
              <c:numCache>
                <c:formatCode>#,##0</c:formatCode>
                <c:ptCount val="27"/>
                <c:pt idx="0">
                  <c:v>17978169</c:v>
                </c:pt>
                <c:pt idx="1">
                  <c:v>10558864</c:v>
                </c:pt>
                <c:pt idx="2">
                  <c:v>8508992</c:v>
                </c:pt>
                <c:pt idx="3">
                  <c:v>8545545</c:v>
                </c:pt>
                <c:pt idx="4">
                  <c:v>5922915</c:v>
                </c:pt>
                <c:pt idx="5">
                  <c:v>5295389</c:v>
                </c:pt>
                <c:pt idx="6">
                  <c:v>5201190</c:v>
                </c:pt>
                <c:pt idx="7">
                  <c:v>5241328</c:v>
                </c:pt>
                <c:pt idx="8">
                  <c:v>4464435</c:v>
                </c:pt>
                <c:pt idx="9">
                  <c:v>4323480</c:v>
                </c:pt>
                <c:pt idx="10">
                  <c:v>3389229</c:v>
                </c:pt>
                <c:pt idx="11">
                  <c:v>3305000</c:v>
                </c:pt>
                <c:pt idx="12">
                  <c:v>2549014</c:v>
                </c:pt>
                <c:pt idx="13">
                  <c:v>2488760</c:v>
                </c:pt>
                <c:pt idx="14">
                  <c:v>2295102</c:v>
                </c:pt>
                <c:pt idx="15">
                  <c:v>2284222</c:v>
                </c:pt>
                <c:pt idx="16">
                  <c:v>2169920</c:v>
                </c:pt>
                <c:pt idx="17">
                  <c:v>1745429</c:v>
                </c:pt>
                <c:pt idx="18">
                  <c:v>1642423</c:v>
                </c:pt>
                <c:pt idx="19">
                  <c:v>1615066</c:v>
                </c:pt>
                <c:pt idx="20">
                  <c:v>1167011</c:v>
                </c:pt>
                <c:pt idx="21">
                  <c:v>1115791</c:v>
                </c:pt>
                <c:pt idx="22">
                  <c:v>869550</c:v>
                </c:pt>
                <c:pt idx="23">
                  <c:v>755360</c:v>
                </c:pt>
                <c:pt idx="24">
                  <c:v>379440</c:v>
                </c:pt>
                <c:pt idx="25">
                  <c:v>354098</c:v>
                </c:pt>
                <c:pt idx="26">
                  <c:v>280028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5F7-4AC6-9304-2C6AF2D15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653824"/>
        <c:axId val="480654152"/>
      </c:barChart>
      <c:catAx>
        <c:axId val="4806538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BR"/>
          </a:p>
        </c:txPr>
        <c:crossAx val="480654152"/>
        <c:crosses val="autoZero"/>
        <c:auto val="1"/>
        <c:lblAlgn val="ctr"/>
        <c:lblOffset val="100"/>
        <c:noMultiLvlLbl val="0"/>
      </c:catAx>
      <c:valAx>
        <c:axId val="480654152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480653824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</a:t>
            </a:r>
            <a:r>
              <a:rPr lang="pt-BR" baseline="0"/>
              <a:t> da população recenseada por região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CE-4830-9405-CD47F1C9B80B}"/>
              </c:ext>
            </c:extLst>
          </c:dPt>
          <c:dPt>
            <c:idx val="1"/>
            <c:bubble3D val="0"/>
            <c:spPr>
              <a:solidFill>
                <a:schemeClr val="accent5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5CE-4830-9405-CD47F1C9B80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E-4830-9405-CD47F1C9B80B}"/>
              </c:ext>
            </c:extLst>
          </c:dPt>
          <c:dPt>
            <c:idx val="3"/>
            <c:bubble3D val="0"/>
            <c:spPr>
              <a:solidFill>
                <a:schemeClr val="accent5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5CE-4830-9405-CD47F1C9B80B}"/>
              </c:ext>
            </c:extLst>
          </c:dPt>
          <c:dPt>
            <c:idx val="4"/>
            <c:bubble3D val="0"/>
            <c:spPr>
              <a:solidFill>
                <a:schemeClr val="accent5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5CE-4830-9405-CD47F1C9B80B}"/>
              </c:ext>
            </c:extLst>
          </c:dPt>
          <c:dLbls>
            <c:dLbl>
              <c:idx val="0"/>
              <c:layout>
                <c:manualLayout>
                  <c:x val="-8.978228682953171E-3"/>
                  <c:y val="1.72197418621641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E-4830-9405-CD47F1C9B80B}"/>
                </c:ext>
              </c:extLst>
            </c:dLbl>
            <c:dLbl>
              <c:idx val="1"/>
              <c:layout>
                <c:manualLayout>
                  <c:x val="-4.0415741301568072E-3"/>
                  <c:y val="-5.282896338988617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E-4830-9405-CD47F1C9B80B}"/>
                </c:ext>
              </c:extLst>
            </c:dLbl>
            <c:dLbl>
              <c:idx val="2"/>
              <c:layout>
                <c:manualLayout>
                  <c:x val="-5.9704273607020493E-3"/>
                  <c:y val="-6.975945017182256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E-4830-9405-CD47F1C9B80B}"/>
                </c:ext>
              </c:extLst>
            </c:dLbl>
            <c:dLbl>
              <c:idx val="3"/>
              <c:layout>
                <c:manualLayout>
                  <c:x val="2.1215256746752809E-3"/>
                  <c:y val="-1.40279243445084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CE-4830-9405-CD47F1C9B80B}"/>
                </c:ext>
              </c:extLst>
            </c:dLbl>
            <c:dLbl>
              <c:idx val="4"/>
              <c:layout>
                <c:manualLayout>
                  <c:x val="-1.2368766404199514E-2"/>
                  <c:y val="2.75455258814297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CE-4830-9405-CD47F1C9B80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'População Recenseada'!$C$36:$C$40</c:f>
              <c:strCache>
                <c:ptCount val="5"/>
                <c:pt idx="0">
                  <c:v>Norte</c:v>
                </c:pt>
                <c:pt idx="1">
                  <c:v>Nordeste</c:v>
                </c:pt>
                <c:pt idx="2">
                  <c:v>Centro-Oeste</c:v>
                </c:pt>
                <c:pt idx="3">
                  <c:v>Sudeste</c:v>
                </c:pt>
                <c:pt idx="4">
                  <c:v>Sul</c:v>
                </c:pt>
              </c:strCache>
            </c:strRef>
          </c:cat>
          <c:val>
            <c:numRef>
              <c:f>'População Recenseada'!$D$36:$D$40</c:f>
              <c:numCache>
                <c:formatCode>#,##0</c:formatCode>
                <c:ptCount val="5"/>
                <c:pt idx="0">
                  <c:v>9450716</c:v>
                </c:pt>
                <c:pt idx="1">
                  <c:v>35010856</c:v>
                </c:pt>
                <c:pt idx="2">
                  <c:v>7230225</c:v>
                </c:pt>
                <c:pt idx="3">
                  <c:v>38828007</c:v>
                </c:pt>
                <c:pt idx="4">
                  <c:v>13925946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CE-4830-9405-CD47F1C9B80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</a:t>
            </a:r>
            <a:r>
              <a:rPr lang="pt-BR" baseline="0"/>
              <a:t> da população recenseada em relação à estimada por UF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% População recenseada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'População Recenseada x Estimada'!$B$5:$B$31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'População Recenseada x Estimada'!$E$5:$E$31</c:f>
              <c:numCache>
                <c:formatCode>0.00%</c:formatCode>
                <c:ptCount val="27"/>
                <c:pt idx="0">
                  <c:v>0.47901753891139537</c:v>
                </c:pt>
                <c:pt idx="1">
                  <c:v>0.41840339803898219</c:v>
                </c:pt>
                <c:pt idx="2">
                  <c:v>0.58284845766798321</c:v>
                </c:pt>
                <c:pt idx="3">
                  <c:v>0.42902163738120735</c:v>
                </c:pt>
                <c:pt idx="4">
                  <c:v>0.4925850426631776</c:v>
                </c:pt>
                <c:pt idx="5">
                  <c:v>0.4034785264119834</c:v>
                </c:pt>
                <c:pt idx="6">
                  <c:v>0.46993740679610019</c:v>
                </c:pt>
                <c:pt idx="7">
                  <c:v>0.6241117688685246</c:v>
                </c:pt>
                <c:pt idx="8">
                  <c:v>0.69444226565611422</c:v>
                </c:pt>
                <c:pt idx="9">
                  <c:v>0.56286401935809227</c:v>
                </c:pt>
                <c:pt idx="10">
                  <c:v>0.644528087398056</c:v>
                </c:pt>
                <c:pt idx="11">
                  <c:v>0.62785065167781018</c:v>
                </c:pt>
                <c:pt idx="12">
                  <c:v>0.61220069514665587</c:v>
                </c:pt>
                <c:pt idx="13">
                  <c:v>0.64478266902917403</c:v>
                </c:pt>
                <c:pt idx="14">
                  <c:v>0.69064954324914452</c:v>
                </c:pt>
                <c:pt idx="15">
                  <c:v>0.56782320575305745</c:v>
                </c:pt>
                <c:pt idx="16">
                  <c:v>0.49313011260128292</c:v>
                </c:pt>
                <c:pt idx="17">
                  <c:v>0.42483281035353954</c:v>
                </c:pt>
                <c:pt idx="18">
                  <c:v>0.48934170645046376</c:v>
                </c:pt>
                <c:pt idx="19">
                  <c:v>0.38539128659457156</c:v>
                </c:pt>
                <c:pt idx="20">
                  <c:v>0.45659808627457471</c:v>
                </c:pt>
                <c:pt idx="21">
                  <c:v>0.46184390131298431</c:v>
                </c:pt>
                <c:pt idx="22">
                  <c:v>0.45709401977738884</c:v>
                </c:pt>
                <c:pt idx="23">
                  <c:v>0.41103688801164279</c:v>
                </c:pt>
                <c:pt idx="24">
                  <c:v>0.3127888442417851</c:v>
                </c:pt>
                <c:pt idx="25">
                  <c:v>0.45860808768198102</c:v>
                </c:pt>
                <c:pt idx="26">
                  <c:v>0.53078555096830493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8-4F3A-A6FE-70C33A0DABA3}"/>
            </c:ext>
          </c:extLst>
        </c:ser>
        <c:ser>
          <c:idx val="1"/>
          <c:order val="1"/>
          <c:tx>
            <c:strRef>
              <c:f>'População Recenseada x Estimada'!$F$4</c:f>
              <c:strCache>
                <c:ptCount val="1"/>
                <c:pt idx="0">
                  <c:v>% recenseado Brasil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tx1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strRef>
              <c:f>'População Recenseada x Estimada'!$B$5:$B$31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'População Recenseada x Estimada'!$F$5:$F$31</c:f>
              <c:numCache>
                <c:formatCode>0.00%</c:formatCode>
                <c:ptCount val="27"/>
                <c:pt idx="0">
                  <c:v>0.48962547349401331</c:v>
                </c:pt>
                <c:pt idx="1">
                  <c:v>0.48962547349401331</c:v>
                </c:pt>
                <c:pt idx="2">
                  <c:v>0.48962547349401331</c:v>
                </c:pt>
                <c:pt idx="3">
                  <c:v>0.48962547349401331</c:v>
                </c:pt>
                <c:pt idx="4">
                  <c:v>0.48962547349401331</c:v>
                </c:pt>
                <c:pt idx="5">
                  <c:v>0.48962547349401331</c:v>
                </c:pt>
                <c:pt idx="6">
                  <c:v>0.48962547349401331</c:v>
                </c:pt>
                <c:pt idx="7">
                  <c:v>0.48962547349401331</c:v>
                </c:pt>
                <c:pt idx="8">
                  <c:v>0.48962547349401331</c:v>
                </c:pt>
                <c:pt idx="9">
                  <c:v>0.48962547349401331</c:v>
                </c:pt>
                <c:pt idx="10">
                  <c:v>0.48962547349401331</c:v>
                </c:pt>
                <c:pt idx="11">
                  <c:v>0.48962547349401331</c:v>
                </c:pt>
                <c:pt idx="12">
                  <c:v>0.48962547349401331</c:v>
                </c:pt>
                <c:pt idx="13">
                  <c:v>0.48962547349401331</c:v>
                </c:pt>
                <c:pt idx="14">
                  <c:v>0.48962547349401331</c:v>
                </c:pt>
                <c:pt idx="15">
                  <c:v>0.48962547349401331</c:v>
                </c:pt>
                <c:pt idx="16">
                  <c:v>0.48962547349401331</c:v>
                </c:pt>
                <c:pt idx="17">
                  <c:v>0.48962547349401331</c:v>
                </c:pt>
                <c:pt idx="18">
                  <c:v>0.48962547349401331</c:v>
                </c:pt>
                <c:pt idx="19">
                  <c:v>0.48962547349401331</c:v>
                </c:pt>
                <c:pt idx="20">
                  <c:v>0.48962547349401331</c:v>
                </c:pt>
                <c:pt idx="21">
                  <c:v>0.48962547349401331</c:v>
                </c:pt>
                <c:pt idx="22">
                  <c:v>0.48962547349401331</c:v>
                </c:pt>
                <c:pt idx="23">
                  <c:v>0.48962547349401331</c:v>
                </c:pt>
                <c:pt idx="24">
                  <c:v>0.48962547349401331</c:v>
                </c:pt>
                <c:pt idx="25">
                  <c:v>0.48962547349401331</c:v>
                </c:pt>
                <c:pt idx="26">
                  <c:v>0.48962547349401331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18-4F3A-A6FE-70C33A0DA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34069528"/>
        <c:axId val="534069856"/>
      </c:barChart>
      <c:catAx>
        <c:axId val="5340695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R"/>
          </a:p>
        </c:txPr>
        <c:crossAx val="534069856"/>
        <c:crosses val="autoZero"/>
        <c:auto val="1"/>
        <c:lblAlgn val="ctr"/>
        <c:lblOffset val="100"/>
        <c:noMultiLvlLbl val="0"/>
      </c:catAx>
      <c:valAx>
        <c:axId val="534069856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53406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População Recenseada - Situação no dia 02/10/2022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02C-43CD-AC19-D8EF2FF035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'5634514_POPULACAO_RECENSEADA_PO'!$A$5:$A$31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'5634514_POPULACAO_RECENSEADA_PO'!$B$5:$B$31</c:f>
              <c:numCache>
                <c:formatCode>0%</c:formatCode>
                <c:ptCount val="27"/>
                <c:pt idx="0">
                  <c:v>0.47901753891139537</c:v>
                </c:pt>
                <c:pt idx="1">
                  <c:v>0.41840339803898219</c:v>
                </c:pt>
                <c:pt idx="2">
                  <c:v>0.58284845766798321</c:v>
                </c:pt>
                <c:pt idx="3">
                  <c:v>0.42902163738120735</c:v>
                </c:pt>
                <c:pt idx="4">
                  <c:v>0.4925850426631776</c:v>
                </c:pt>
                <c:pt idx="5">
                  <c:v>0.4034785264119834</c:v>
                </c:pt>
                <c:pt idx="6">
                  <c:v>0.46993740679610019</c:v>
                </c:pt>
                <c:pt idx="7">
                  <c:v>0.6241117688685246</c:v>
                </c:pt>
                <c:pt idx="8">
                  <c:v>0.69444226565611422</c:v>
                </c:pt>
                <c:pt idx="9">
                  <c:v>0.56286401935809227</c:v>
                </c:pt>
                <c:pt idx="10">
                  <c:v>0.644528087398056</c:v>
                </c:pt>
                <c:pt idx="11">
                  <c:v>0.62785065167781018</c:v>
                </c:pt>
                <c:pt idx="12">
                  <c:v>0.61220069514665587</c:v>
                </c:pt>
                <c:pt idx="13">
                  <c:v>0.64478266902917403</c:v>
                </c:pt>
                <c:pt idx="14">
                  <c:v>0.69064954324914452</c:v>
                </c:pt>
                <c:pt idx="15">
                  <c:v>0.56782320575305745</c:v>
                </c:pt>
                <c:pt idx="16">
                  <c:v>0.49313011260128292</c:v>
                </c:pt>
                <c:pt idx="17">
                  <c:v>0.42483281035353954</c:v>
                </c:pt>
                <c:pt idx="18">
                  <c:v>0.48934170645046376</c:v>
                </c:pt>
                <c:pt idx="19">
                  <c:v>0.38539128659457156</c:v>
                </c:pt>
                <c:pt idx="20">
                  <c:v>0.45659808627457471</c:v>
                </c:pt>
                <c:pt idx="21">
                  <c:v>0.46184390131298431</c:v>
                </c:pt>
                <c:pt idx="22">
                  <c:v>0.45709401977738884</c:v>
                </c:pt>
                <c:pt idx="23">
                  <c:v>0.41103688801164279</c:v>
                </c:pt>
                <c:pt idx="24">
                  <c:v>0.3127888442417851</c:v>
                </c:pt>
                <c:pt idx="25">
                  <c:v>0.45860808768198102</c:v>
                </c:pt>
                <c:pt idx="26">
                  <c:v>0.53078555096830493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2-4438-9BA4-D15A771A6460}"/>
            </c:ext>
          </c:extLst>
        </c:ser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'5634514_POPULACAO_RECENSEADA_PO'!$A$5:$A$31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'5634514_POPULACAO_RECENSEADA_PO'!$F$5:$F$31</c:f>
              <c:numCache>
                <c:formatCode>0%</c:formatCode>
                <c:ptCount val="27"/>
                <c:pt idx="0">
                  <c:v>#N/A</c:v>
                </c:pt>
                <c:pt idx="1">
                  <c:v>#N/A</c:v>
                </c:pt>
                <c:pt idx="2">
                  <c:v>0.58284845766798321</c:v>
                </c:pt>
                <c:pt idx="3">
                  <c:v>#N/A</c:v>
                </c:pt>
                <c:pt idx="4">
                  <c:v>0.4925850426631776</c:v>
                </c:pt>
                <c:pt idx="5">
                  <c:v>#N/A</c:v>
                </c:pt>
                <c:pt idx="6">
                  <c:v>#N/A</c:v>
                </c:pt>
                <c:pt idx="7">
                  <c:v>0.6241117688685246</c:v>
                </c:pt>
                <c:pt idx="8">
                  <c:v>0.69444226565611422</c:v>
                </c:pt>
                <c:pt idx="9">
                  <c:v>0.56286401935809227</c:v>
                </c:pt>
                <c:pt idx="10">
                  <c:v>0.644528087398056</c:v>
                </c:pt>
                <c:pt idx="11">
                  <c:v>0.62785065167781018</c:v>
                </c:pt>
                <c:pt idx="12">
                  <c:v>0.61220069514665587</c:v>
                </c:pt>
                <c:pt idx="13">
                  <c:v>0.64478266902917403</c:v>
                </c:pt>
                <c:pt idx="14">
                  <c:v>0.69064954324914452</c:v>
                </c:pt>
                <c:pt idx="15">
                  <c:v>0.56782320575305745</c:v>
                </c:pt>
                <c:pt idx="16">
                  <c:v>0.49313011260128292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0.53078555096830493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92-4438-9BA4-D15A771A6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6"/>
        <c:overlap val="100"/>
        <c:axId val="417804008"/>
        <c:axId val="417801384"/>
      </c:barChart>
      <c:lineChart>
        <c:grouping val="standard"/>
        <c:varyColors val="0"/>
        <c:ser>
          <c:idx val="2"/>
          <c:order val="2"/>
          <c:tx>
            <c:v>Média Brasil</c:v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'5634514_POPULACAO_RECENSEADA_PO'!$E$5:$E$31</c:f>
              <c:numCache>
                <c:formatCode>0.00%</c:formatCode>
                <c:ptCount val="27"/>
                <c:pt idx="0">
                  <c:v>0.48962547349401331</c:v>
                </c:pt>
                <c:pt idx="1">
                  <c:v>0.48962547349401331</c:v>
                </c:pt>
                <c:pt idx="2">
                  <c:v>0.48962547349401331</c:v>
                </c:pt>
                <c:pt idx="3">
                  <c:v>0.48962547349401331</c:v>
                </c:pt>
                <c:pt idx="4">
                  <c:v>0.48962547349401331</c:v>
                </c:pt>
                <c:pt idx="5">
                  <c:v>0.48962547349401331</c:v>
                </c:pt>
                <c:pt idx="6">
                  <c:v>0.48962547349401331</c:v>
                </c:pt>
                <c:pt idx="7">
                  <c:v>0.48962547349401331</c:v>
                </c:pt>
                <c:pt idx="8">
                  <c:v>0.48962547349401331</c:v>
                </c:pt>
                <c:pt idx="9">
                  <c:v>0.48962547349401331</c:v>
                </c:pt>
                <c:pt idx="10">
                  <c:v>0.48962547349401331</c:v>
                </c:pt>
                <c:pt idx="11">
                  <c:v>0.48962547349401331</c:v>
                </c:pt>
                <c:pt idx="12">
                  <c:v>0.48962547349401331</c:v>
                </c:pt>
                <c:pt idx="13">
                  <c:v>0.48962547349401331</c:v>
                </c:pt>
                <c:pt idx="14">
                  <c:v>0.48962547349401331</c:v>
                </c:pt>
                <c:pt idx="15">
                  <c:v>0.48962547349401331</c:v>
                </c:pt>
                <c:pt idx="16">
                  <c:v>0.48962547349401331</c:v>
                </c:pt>
                <c:pt idx="17">
                  <c:v>0.48962547349401331</c:v>
                </c:pt>
                <c:pt idx="18">
                  <c:v>0.48962547349401331</c:v>
                </c:pt>
                <c:pt idx="19">
                  <c:v>0.48962547349401331</c:v>
                </c:pt>
                <c:pt idx="20">
                  <c:v>0.48962547349401331</c:v>
                </c:pt>
                <c:pt idx="21">
                  <c:v>0.48962547349401331</c:v>
                </c:pt>
                <c:pt idx="22">
                  <c:v>0.48962547349401331</c:v>
                </c:pt>
                <c:pt idx="23">
                  <c:v>0.48962547349401331</c:v>
                </c:pt>
                <c:pt idx="24">
                  <c:v>0.48962547349401331</c:v>
                </c:pt>
                <c:pt idx="25">
                  <c:v>0.48962547349401331</c:v>
                </c:pt>
                <c:pt idx="26">
                  <c:v>0.48962547349401331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92-4438-9BA4-D15A771A6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04008"/>
        <c:axId val="417801384"/>
      </c:lineChart>
      <c:catAx>
        <c:axId val="41780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R"/>
          </a:p>
        </c:txPr>
        <c:crossAx val="417801384"/>
        <c:crosses val="autoZero"/>
        <c:auto val="1"/>
        <c:lblAlgn val="ctr"/>
        <c:lblOffset val="100"/>
        <c:noMultiLvlLbl val="0"/>
      </c:catAx>
      <c:valAx>
        <c:axId val="417801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1780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Domicílios recenseados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E8FD662-9C28-6944-9FEF-BFD35D2C8A7D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821AA9BB-A11D-004F-9079-2BDE8DD27517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30F0-4CD8-9966-801184681DD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13F2975-6669-984A-AE3A-CA863B876032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90318C58-8E28-E44D-A15F-50B3ADD980D9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0F0-4CD8-9966-801184681DD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AA99009-933D-0A42-BBB4-5BC5526926EC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096EAAB2-229A-F542-8907-A4D1E1748764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0F0-4CD8-9966-801184681DD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7A0535B-E4F4-F74C-AD76-EF14A85CBE43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B2E37A6D-E9CC-9B43-AE27-CFA0619D7E7D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0F0-4CD8-9966-801184681DD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1BCA542-2F0F-CD4D-A9D5-17C2EEDA0582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FFEE5A43-F2FC-7E4A-B175-E07FAB5E7023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0F0-4CD8-9966-801184681DD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C88F0C4-F208-6D40-8467-D1F7452AFDAE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C2AAEA1B-376F-3A42-B3D0-D2B3538C75B5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0F0-4CD8-9966-801184681DD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D840C40-2387-ED45-8A92-CCCA643DB3AC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39EB886E-5C9C-9C47-BB55-07F2B158F99B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0F0-4CD8-9966-801184681DD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9B1FCC6-CACC-314D-8491-1E4A5B1024E0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882B2466-3A2A-C04F-963D-358EA619516D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0F0-4CD8-9966-801184681DD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987AC57-9540-A343-BCE3-9988AA71E6F5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029C6250-D28E-3146-80D4-6EF87EFE0B52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0F0-4CD8-9966-801184681DD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5E32417-5840-D148-9D80-36B6278A61DF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218DE0C1-4E6F-3744-BF6F-1DF96A17E525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0F0-4CD8-9966-801184681DD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3A49FED-CDE3-7C4D-B6C7-8CAF545DADC5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D6FE7D6E-597C-9041-A4F8-CDB97F57D1A8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0F0-4CD8-9966-801184681DD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CE2CD69-2593-6D40-BC2C-9F23F8B7DF1C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0FFF0558-6693-DD49-B9E9-C7C7308E77CD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0F0-4CD8-9966-801184681DD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60F5673-E299-224E-AB44-B0825C630294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DB3125F1-2F3E-7848-BC5C-64AAA6A54FCF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0F0-4CD8-9966-801184681DD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76A76B8-B98D-E04D-9212-35D8AF745379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1FAB9159-FC91-2640-9653-92C7D37A9ACC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0F0-4CD8-9966-801184681DD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3F72638-9B9E-C440-B70C-E873ACFFDCA8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3815DBCD-9116-B642-964E-E1E5754CF84E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0F0-4CD8-9966-801184681DD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47E9F0B-3EC9-5F44-8D99-53EE00D8FDA8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FA49A782-9BBC-E445-932F-CA945EAA6471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0F0-4CD8-9966-801184681DD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C8B0D00-3657-1A4B-8E37-F0D380E84D06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020E0B95-B986-CB4F-92C7-CAF89D5FD4C9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0F0-4CD8-9966-801184681DD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F690DB4D-294E-524A-BE4F-F5196E85F9E0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C4BF669C-2C94-E548-90D1-19BDBA7A18FF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0F0-4CD8-9966-801184681DD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D7E952F5-81BC-6B4E-8405-EDE8ACDD9A1C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728A606F-8757-4140-894E-937EE22EDF10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0F0-4CD8-9966-801184681DD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84EC515-A828-AA44-A86B-D27EB0B2EFAE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90565AED-9ABB-934E-9BCC-E5A66E463FD5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0F0-4CD8-9966-801184681DD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AD3CA1B2-AB47-D045-86CB-714158D97897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F860F28A-FD84-804A-8A2E-BF7F5039BE02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0F0-4CD8-9966-801184681DD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38EEB16-242A-4647-B00B-ECEE4036FDEC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186DFF9A-89E0-694D-8DCC-211090FA0BBF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0F0-4CD8-9966-801184681DD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F868E0FC-33D4-BE4F-9B5B-19FB6608A392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1FD8382D-E32B-B746-B659-11CBE025CF38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0F0-4CD8-9966-801184681DD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B169E78-AB40-AA4E-B8D1-5E6F8050D309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22081A53-CFB2-6844-98A9-00A2179545A7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0F0-4CD8-9966-801184681DD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D62F982B-FCD3-B442-8A07-66B874169294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132F9372-89A1-E641-9512-3D343CC3C2B1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0F0-4CD8-9966-801184681DD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3AF170B7-0C47-A54B-AA10-28485F8BF661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0AB927EC-A601-8F4D-B80F-8DA8BDD1E0BE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0F0-4CD8-9966-801184681DD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9E0DDBA-0063-4945-BAEE-757FC0E5AE6F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149AEE48-177B-9741-AE41-E90CD010FFC1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30F0-4CD8-9966-801184681D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/>
                    </a:solidFill>
                  </a:defRPr>
                </a:pPr>
                <a:endParaRPr lang="en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'Domicílios recenseados'!$C$5:$C$31</c:f>
              <c:strCache>
                <c:ptCount val="27"/>
                <c:pt idx="0">
                  <c:v>São Paulo</c:v>
                </c:pt>
                <c:pt idx="1">
                  <c:v>Minas Gerais</c:v>
                </c:pt>
                <c:pt idx="2">
                  <c:v>Rio de Janeiro</c:v>
                </c:pt>
                <c:pt idx="3">
                  <c:v>Bahia</c:v>
                </c:pt>
                <c:pt idx="4">
                  <c:v>Pernambuco</c:v>
                </c:pt>
                <c:pt idx="5">
                  <c:v>Rio Grande do Sul</c:v>
                </c:pt>
                <c:pt idx="6">
                  <c:v>Paraná</c:v>
                </c:pt>
                <c:pt idx="7">
                  <c:v>Ceará</c:v>
                </c:pt>
                <c:pt idx="8">
                  <c:v>Maranhão</c:v>
                </c:pt>
                <c:pt idx="9">
                  <c:v>Pará</c:v>
                </c:pt>
                <c:pt idx="10">
                  <c:v>Santa Catarina</c:v>
                </c:pt>
                <c:pt idx="11">
                  <c:v>Goiás</c:v>
                </c:pt>
                <c:pt idx="12">
                  <c:v>Paraíba</c:v>
                </c:pt>
                <c:pt idx="13">
                  <c:v>Rio Grande do Norte</c:v>
                </c:pt>
                <c:pt idx="14">
                  <c:v>Piauí</c:v>
                </c:pt>
                <c:pt idx="15">
                  <c:v>Alagoas</c:v>
                </c:pt>
                <c:pt idx="16">
                  <c:v>Amazonas</c:v>
                </c:pt>
                <c:pt idx="17">
                  <c:v>Espírito Santo</c:v>
                </c:pt>
                <c:pt idx="18">
                  <c:v>Sergipe</c:v>
                </c:pt>
                <c:pt idx="19">
                  <c:v>Distrito Federal</c:v>
                </c:pt>
                <c:pt idx="20">
                  <c:v>Mato Grosso do Sul</c:v>
                </c:pt>
                <c:pt idx="21">
                  <c:v>Mato Grosso</c:v>
                </c:pt>
                <c:pt idx="22">
                  <c:v>Rondônia</c:v>
                </c:pt>
                <c:pt idx="23">
                  <c:v>Tocantins</c:v>
                </c:pt>
                <c:pt idx="24">
                  <c:v>Acre</c:v>
                </c:pt>
                <c:pt idx="25">
                  <c:v>Amapá</c:v>
                </c:pt>
                <c:pt idx="26">
                  <c:v>Roraima</c:v>
                </c:pt>
              </c:strCache>
            </c:strRef>
          </c:cat>
          <c:val>
            <c:numRef>
              <c:f>'Domicílios recenseados'!$E$5:$E$31</c:f>
              <c:numCache>
                <c:formatCode>0.00%</c:formatCode>
                <c:ptCount val="27"/>
                <c:pt idx="0">
                  <c:v>0.17683994074788403</c:v>
                </c:pt>
                <c:pt idx="1">
                  <c:v>0.10435744466827215</c:v>
                </c:pt>
                <c:pt idx="2">
                  <c:v>8.7739987039966952E-2</c:v>
                </c:pt>
                <c:pt idx="3">
                  <c:v>8.2673973785904811E-2</c:v>
                </c:pt>
                <c:pt idx="4">
                  <c:v>5.6673837272389969E-2</c:v>
                </c:pt>
                <c:pt idx="5">
                  <c:v>5.5586104586854097E-2</c:v>
                </c:pt>
                <c:pt idx="6">
                  <c:v>5.2903499165167352E-2</c:v>
                </c:pt>
                <c:pt idx="7">
                  <c:v>4.8357232678535172E-2</c:v>
                </c:pt>
                <c:pt idx="8">
                  <c:v>3.7342708646906045E-2</c:v>
                </c:pt>
                <c:pt idx="9">
                  <c:v>3.5290028869108044E-2</c:v>
                </c:pt>
                <c:pt idx="10">
                  <c:v>3.3743641401748771E-2</c:v>
                </c:pt>
                <c:pt idx="11">
                  <c:v>3.2167911185707387E-2</c:v>
                </c:pt>
                <c:pt idx="12">
                  <c:v>2.3962907484090926E-2</c:v>
                </c:pt>
                <c:pt idx="13">
                  <c:v>2.1481736066870621E-2</c:v>
                </c:pt>
                <c:pt idx="14">
                  <c:v>2.0346803396036207E-2</c:v>
                </c:pt>
                <c:pt idx="15">
                  <c:v>1.9573117426125185E-2</c:v>
                </c:pt>
                <c:pt idx="16">
                  <c:v>1.8138768394321037E-2</c:v>
                </c:pt>
                <c:pt idx="17">
                  <c:v>1.7576607271619891E-2</c:v>
                </c:pt>
                <c:pt idx="18">
                  <c:v>1.5490619508831373E-2</c:v>
                </c:pt>
                <c:pt idx="19">
                  <c:v>1.533851851333282E-2</c:v>
                </c:pt>
                <c:pt idx="20">
                  <c:v>1.1152213444130969E-2</c:v>
                </c:pt>
                <c:pt idx="21">
                  <c:v>1.0347926788502061E-2</c:v>
                </c:pt>
                <c:pt idx="22">
                  <c:v>8.2508090175927411E-3</c:v>
                </c:pt>
                <c:pt idx="23">
                  <c:v>6.8339070255455294E-3</c:v>
                </c:pt>
                <c:pt idx="24">
                  <c:v>3.1800648264178155E-3</c:v>
                </c:pt>
                <c:pt idx="25">
                  <c:v>2.6016872545381992E-3</c:v>
                </c:pt>
                <c:pt idx="26">
                  <c:v>2.0480035335998263E-3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'Domicílios recenseados'!$D$5:$D$31</c15:f>
                <c15:dlblRangeCache>
                  <c:ptCount val="27"/>
                  <c:pt idx="0">
                    <c:v>6.466.649</c:v>
                  </c:pt>
                  <c:pt idx="1">
                    <c:v>3.816.123</c:v>
                  </c:pt>
                  <c:pt idx="2">
                    <c:v>3.208.459</c:v>
                  </c:pt>
                  <c:pt idx="3">
                    <c:v>3.023.206</c:v>
                  </c:pt>
                  <c:pt idx="4">
                    <c:v>2.072.438</c:v>
                  </c:pt>
                  <c:pt idx="5">
                    <c:v>2.032.662</c:v>
                  </c:pt>
                  <c:pt idx="6">
                    <c:v>1.934.565</c:v>
                  </c:pt>
                  <c:pt idx="7">
                    <c:v>1.768.318</c:v>
                  </c:pt>
                  <c:pt idx="8">
                    <c:v>1.365.541</c:v>
                  </c:pt>
                  <c:pt idx="9">
                    <c:v>1.290.479</c:v>
                  </c:pt>
                  <c:pt idx="10">
                    <c:v>1.233.931</c:v>
                  </c:pt>
                  <c:pt idx="11">
                    <c:v>1.176.310</c:v>
                  </c:pt>
                  <c:pt idx="12">
                    <c:v>876.271</c:v>
                  </c:pt>
                  <c:pt idx="13">
                    <c:v>785.540</c:v>
                  </c:pt>
                  <c:pt idx="14">
                    <c:v>744.038</c:v>
                  </c:pt>
                  <c:pt idx="15">
                    <c:v>715.746</c:v>
                  </c:pt>
                  <c:pt idx="16">
                    <c:v>663.295</c:v>
                  </c:pt>
                  <c:pt idx="17">
                    <c:v>642.738</c:v>
                  </c:pt>
                  <c:pt idx="18">
                    <c:v>566.458</c:v>
                  </c:pt>
                  <c:pt idx="19">
                    <c:v>560.896</c:v>
                  </c:pt>
                  <c:pt idx="20">
                    <c:v>407.812</c:v>
                  </c:pt>
                  <c:pt idx="21">
                    <c:v>378.401</c:v>
                  </c:pt>
                  <c:pt idx="22">
                    <c:v>301.714</c:v>
                  </c:pt>
                  <c:pt idx="23">
                    <c:v>249.901</c:v>
                  </c:pt>
                  <c:pt idx="24">
                    <c:v>116.288</c:v>
                  </c:pt>
                  <c:pt idx="25">
                    <c:v>95.138</c:v>
                  </c:pt>
                  <c:pt idx="26">
                    <c:v>74.891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30F0-4CD8-9966-801184681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653824"/>
        <c:axId val="480654152"/>
      </c:barChart>
      <c:catAx>
        <c:axId val="4806538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BR"/>
          </a:p>
        </c:txPr>
        <c:crossAx val="480654152"/>
        <c:crosses val="autoZero"/>
        <c:auto val="1"/>
        <c:lblAlgn val="ctr"/>
        <c:lblOffset val="100"/>
        <c:noMultiLvlLbl val="0"/>
      </c:catAx>
      <c:valAx>
        <c:axId val="480654152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480653824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</a:t>
            </a:r>
            <a:r>
              <a:rPr lang="pt-BR" baseline="0"/>
              <a:t> dos domicílios recenseados por região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E8C-464C-AD1F-5ABE1BFF6F96}"/>
              </c:ext>
            </c:extLst>
          </c:dPt>
          <c:dPt>
            <c:idx val="1"/>
            <c:bubble3D val="0"/>
            <c:spPr>
              <a:solidFill>
                <a:schemeClr val="accent5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E8C-464C-AD1F-5ABE1BFF6F9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E8C-464C-AD1F-5ABE1BFF6F96}"/>
              </c:ext>
            </c:extLst>
          </c:dPt>
          <c:dPt>
            <c:idx val="3"/>
            <c:bubble3D val="0"/>
            <c:spPr>
              <a:solidFill>
                <a:schemeClr val="accent5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E8C-464C-AD1F-5ABE1BFF6F96}"/>
              </c:ext>
            </c:extLst>
          </c:dPt>
          <c:dPt>
            <c:idx val="4"/>
            <c:bubble3D val="0"/>
            <c:spPr>
              <a:solidFill>
                <a:schemeClr val="accent5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E8C-464C-AD1F-5ABE1BFF6F96}"/>
              </c:ext>
            </c:extLst>
          </c:dPt>
          <c:dLbls>
            <c:dLbl>
              <c:idx val="0"/>
              <c:layout>
                <c:manualLayout>
                  <c:x val="-1.085924355609395E-2"/>
                  <c:y val="1.662093784668668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C-464C-AD1F-5ABE1BFF6F96}"/>
                </c:ext>
              </c:extLst>
            </c:dLbl>
            <c:dLbl>
              <c:idx val="1"/>
              <c:layout>
                <c:manualLayout>
                  <c:x val="-1.0281226865872534E-2"/>
                  <c:y val="7.221635955299465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C-464C-AD1F-5ABE1BFF6F96}"/>
                </c:ext>
              </c:extLst>
            </c:dLbl>
            <c:dLbl>
              <c:idx val="2"/>
              <c:layout>
                <c:manualLayout>
                  <c:x val="-2.3601689211925431E-2"/>
                  <c:y val="-1.00221879481559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8C-464C-AD1F-5ABE1BFF6F96}"/>
                </c:ext>
              </c:extLst>
            </c:dLbl>
            <c:dLbl>
              <c:idx val="3"/>
              <c:layout>
                <c:manualLayout>
                  <c:x val="8.742933575610741E-3"/>
                  <c:y val="-1.865411153502719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8C-464C-AD1F-5ABE1BFF6F96}"/>
                </c:ext>
              </c:extLst>
            </c:dLbl>
            <c:dLbl>
              <c:idx val="4"/>
              <c:layout>
                <c:manualLayout>
                  <c:x val="3.4443771451645468E-3"/>
                  <c:y val="3.33319804096652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8C-464C-AD1F-5ABE1BFF6F9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'Domicílios recenseados'!$C$36:$C$40</c:f>
              <c:strCache>
                <c:ptCount val="5"/>
                <c:pt idx="0">
                  <c:v>Norte</c:v>
                </c:pt>
                <c:pt idx="1">
                  <c:v>Nordeste</c:v>
                </c:pt>
                <c:pt idx="2">
                  <c:v>Centro-Oeste</c:v>
                </c:pt>
                <c:pt idx="3">
                  <c:v>Sudeste</c:v>
                </c:pt>
                <c:pt idx="4">
                  <c:v>Sul</c:v>
                </c:pt>
              </c:strCache>
            </c:strRef>
          </c:cat>
          <c:val>
            <c:numRef>
              <c:f>'Domicílios recenseados'!$D$36:$D$40</c:f>
              <c:numCache>
                <c:formatCode>#,##0</c:formatCode>
                <c:ptCount val="5"/>
                <c:pt idx="0">
                  <c:v>2791706</c:v>
                </c:pt>
                <c:pt idx="1">
                  <c:v>11917556</c:v>
                </c:pt>
                <c:pt idx="2">
                  <c:v>2523419</c:v>
                </c:pt>
                <c:pt idx="3">
                  <c:v>14133969</c:v>
                </c:pt>
                <c:pt idx="4">
                  <c:v>5201158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8C-464C-AD1F-5ABE1BFF6F9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</a:t>
            </a:r>
            <a:r>
              <a:rPr lang="pt-BR" baseline="0"/>
              <a:t> de setores trabalhados por UF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'Cartogramas_Sit.Setor'!$G$4</c:f>
              <c:strCache>
                <c:ptCount val="1"/>
                <c:pt idx="0">
                  <c:v>% setores trabalhados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'Cartogramas_Sit.Setor'!$G$5:$G$31</c:f>
              <c:numCache>
                <c:formatCode>0.00%</c:formatCode>
                <c:ptCount val="27"/>
                <c:pt idx="0">
                  <c:v>0.67437252311756934</c:v>
                </c:pt>
                <c:pt idx="1">
                  <c:v>0.48791540785498488</c:v>
                </c:pt>
                <c:pt idx="2">
                  <c:v>0.65660554771979318</c:v>
                </c:pt>
                <c:pt idx="3">
                  <c:v>0.4517543859649123</c:v>
                </c:pt>
                <c:pt idx="4">
                  <c:v>0.61586036283672352</c:v>
                </c:pt>
                <c:pt idx="5">
                  <c:v>0.57867263236390754</c:v>
                </c:pt>
                <c:pt idx="6">
                  <c:v>0.59458794587945885</c:v>
                </c:pt>
                <c:pt idx="7">
                  <c:v>0.73381294964028776</c:v>
                </c:pt>
                <c:pt idx="8">
                  <c:v>0.7906486941870261</c:v>
                </c:pt>
                <c:pt idx="9">
                  <c:v>0.72544169611307419</c:v>
                </c:pt>
                <c:pt idx="10">
                  <c:v>0.79688546550569328</c:v>
                </c:pt>
                <c:pt idx="11">
                  <c:v>0.72186859423886074</c:v>
                </c:pt>
                <c:pt idx="12">
                  <c:v>0.77938496583143513</c:v>
                </c:pt>
                <c:pt idx="13">
                  <c:v>0.78634033404994208</c:v>
                </c:pt>
                <c:pt idx="14">
                  <c:v>0.80775105001909131</c:v>
                </c:pt>
                <c:pt idx="15">
                  <c:v>0.67358527511259059</c:v>
                </c:pt>
                <c:pt idx="16">
                  <c:v>0.59276679841897228</c:v>
                </c:pt>
                <c:pt idx="17">
                  <c:v>0.57559219693451003</c:v>
                </c:pt>
                <c:pt idx="18">
                  <c:v>0.69169587815786293</c:v>
                </c:pt>
                <c:pt idx="19">
                  <c:v>0.54427932589974415</c:v>
                </c:pt>
                <c:pt idx="20">
                  <c:v>0.56711307588956794</c:v>
                </c:pt>
                <c:pt idx="21">
                  <c:v>0.61222633664652759</c:v>
                </c:pt>
                <c:pt idx="22">
                  <c:v>0.60866616127359052</c:v>
                </c:pt>
                <c:pt idx="23">
                  <c:v>0.54408105225737646</c:v>
                </c:pt>
                <c:pt idx="24">
                  <c:v>0.38493723849372385</c:v>
                </c:pt>
                <c:pt idx="25">
                  <c:v>0.58205533596837944</c:v>
                </c:pt>
                <c:pt idx="26">
                  <c:v>0.71508487654320985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'Cartogramas_Sit.Setor'!$B$5:$B$31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C08-4E76-90E8-8B8325BF7F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118052207"/>
        <c:axId val="2118045135"/>
      </c:barChart>
      <c:lineChart>
        <c:grouping val="standard"/>
        <c:varyColors val="0"/>
        <c:ser>
          <c:idx val="1"/>
          <c:order val="1"/>
          <c:tx>
            <c:strRef>
              <c:f>'Cartogramas_Sit.Setor'!$H$4</c:f>
              <c:strCache>
                <c:ptCount val="1"/>
                <c:pt idx="0">
                  <c:v>% setores trabalhados BR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'Cartogramas_Sit.Setor'!$H$5:$H$31</c:f>
              <c:numCache>
                <c:formatCode>0.00%</c:formatCode>
                <c:ptCount val="27"/>
                <c:pt idx="0">
                  <c:v>0.62540741101082153</c:v>
                </c:pt>
                <c:pt idx="1">
                  <c:v>0.62540741101082153</c:v>
                </c:pt>
                <c:pt idx="2">
                  <c:v>0.62540741101082153</c:v>
                </c:pt>
                <c:pt idx="3">
                  <c:v>0.62540741101082153</c:v>
                </c:pt>
                <c:pt idx="4">
                  <c:v>0.62540741101082153</c:v>
                </c:pt>
                <c:pt idx="5">
                  <c:v>0.62540741101082153</c:v>
                </c:pt>
                <c:pt idx="6">
                  <c:v>0.62540741101082153</c:v>
                </c:pt>
                <c:pt idx="7">
                  <c:v>0.62540741101082153</c:v>
                </c:pt>
                <c:pt idx="8">
                  <c:v>0.62540741101082153</c:v>
                </c:pt>
                <c:pt idx="9">
                  <c:v>0.62540741101082153</c:v>
                </c:pt>
                <c:pt idx="10">
                  <c:v>0.62540741101082153</c:v>
                </c:pt>
                <c:pt idx="11">
                  <c:v>0.62540741101082153</c:v>
                </c:pt>
                <c:pt idx="12">
                  <c:v>0.62540741101082153</c:v>
                </c:pt>
                <c:pt idx="13">
                  <c:v>0.62540741101082153</c:v>
                </c:pt>
                <c:pt idx="14">
                  <c:v>0.62540741101082153</c:v>
                </c:pt>
                <c:pt idx="15">
                  <c:v>0.62540741101082153</c:v>
                </c:pt>
                <c:pt idx="16">
                  <c:v>0.62540741101082153</c:v>
                </c:pt>
                <c:pt idx="17">
                  <c:v>0.62540741101082153</c:v>
                </c:pt>
                <c:pt idx="18">
                  <c:v>0.62540741101082153</c:v>
                </c:pt>
                <c:pt idx="19">
                  <c:v>0.62540741101082153</c:v>
                </c:pt>
                <c:pt idx="20">
                  <c:v>0.62540741101082153</c:v>
                </c:pt>
                <c:pt idx="21">
                  <c:v>0.62540741101082153</c:v>
                </c:pt>
                <c:pt idx="22">
                  <c:v>0.62540741101082153</c:v>
                </c:pt>
                <c:pt idx="23">
                  <c:v>0.62540741101082153</c:v>
                </c:pt>
                <c:pt idx="24">
                  <c:v>0.62540741101082153</c:v>
                </c:pt>
                <c:pt idx="25">
                  <c:v>0.62540741101082153</c:v>
                </c:pt>
                <c:pt idx="26">
                  <c:v>0.62540741101082153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'Cartogramas_Sit.Setor'!$B$5:$B$31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C08-4E76-90E8-8B8325BF7F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052207"/>
        <c:axId val="2118045135"/>
      </c:lineChart>
      <c:catAx>
        <c:axId val="2118052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R"/>
          </a:p>
        </c:txPr>
        <c:crossAx val="2118045135"/>
        <c:crosses val="autoZero"/>
        <c:auto val="1"/>
        <c:lblAlgn val="ctr"/>
        <c:lblOffset val="100"/>
        <c:noMultiLvlLbl val="0"/>
      </c:catAx>
      <c:valAx>
        <c:axId val="2118045135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2118052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</a:t>
            </a:r>
            <a:r>
              <a:rPr lang="pt-BR" baseline="0"/>
              <a:t> de setores não iniciados por UF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'Cartogramas_Sit.Setor'!$I$4</c:f>
              <c:strCache>
                <c:ptCount val="1"/>
                <c:pt idx="0">
                  <c:v>%setores não iniciados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'Cartogramas_Sit.Setor'!$I$5:$I$31</c:f>
              <c:numCache>
                <c:formatCode>0.00%</c:formatCode>
                <c:ptCount val="27"/>
                <c:pt idx="0">
                  <c:v>0.26849405548216643</c:v>
                </c:pt>
                <c:pt idx="1">
                  <c:v>0.36354481369587111</c:v>
                </c:pt>
                <c:pt idx="2">
                  <c:v>0.199059708509638</c:v>
                </c:pt>
                <c:pt idx="3">
                  <c:v>0.4567669172932331</c:v>
                </c:pt>
                <c:pt idx="4">
                  <c:v>0.32256734469488729</c:v>
                </c:pt>
                <c:pt idx="5">
                  <c:v>0.34750186428038776</c:v>
                </c:pt>
                <c:pt idx="6">
                  <c:v>0.34169741697416972</c:v>
                </c:pt>
                <c:pt idx="7">
                  <c:v>0.20786477614025284</c:v>
                </c:pt>
                <c:pt idx="8">
                  <c:v>0.16933445661331087</c:v>
                </c:pt>
                <c:pt idx="9">
                  <c:v>0.22993437657748611</c:v>
                </c:pt>
                <c:pt idx="10">
                  <c:v>0.16041527126590757</c:v>
                </c:pt>
                <c:pt idx="11">
                  <c:v>0.24544179523141654</c:v>
                </c:pt>
                <c:pt idx="12">
                  <c:v>0.16964692482915716</c:v>
                </c:pt>
                <c:pt idx="13">
                  <c:v>0.17678187531007111</c:v>
                </c:pt>
                <c:pt idx="14">
                  <c:v>0.16055746468117602</c:v>
                </c:pt>
                <c:pt idx="15">
                  <c:v>0.27909405391292996</c:v>
                </c:pt>
                <c:pt idx="16">
                  <c:v>0.36389328063241105</c:v>
                </c:pt>
                <c:pt idx="17">
                  <c:v>0.38028332559219691</c:v>
                </c:pt>
                <c:pt idx="18">
                  <c:v>0.2717273056932189</c:v>
                </c:pt>
                <c:pt idx="19">
                  <c:v>0.39680524907731063</c:v>
                </c:pt>
                <c:pt idx="20">
                  <c:v>0.38551553764139906</c:v>
                </c:pt>
                <c:pt idx="21">
                  <c:v>0.33619177548236212</c:v>
                </c:pt>
                <c:pt idx="22">
                  <c:v>0.34947931213342376</c:v>
                </c:pt>
                <c:pt idx="23">
                  <c:v>0.41023817987913258</c:v>
                </c:pt>
                <c:pt idx="24">
                  <c:v>0.5681567936577846</c:v>
                </c:pt>
                <c:pt idx="25">
                  <c:v>0.36537549407114622</c:v>
                </c:pt>
                <c:pt idx="26">
                  <c:v>0.24710648148148148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'Cartogramas_Sit.Setor'!$B$5:$B$31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C35-4845-9032-340ACCF13A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118052207"/>
        <c:axId val="2118045135"/>
      </c:barChart>
      <c:lineChart>
        <c:grouping val="standard"/>
        <c:varyColors val="0"/>
        <c:ser>
          <c:idx val="1"/>
          <c:order val="1"/>
          <c:tx>
            <c:strRef>
              <c:f>'Cartogramas_Sit.Setor'!$J$4</c:f>
              <c:strCache>
                <c:ptCount val="1"/>
                <c:pt idx="0">
                  <c:v>%setores não iniciados BR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'Cartogramas_Sit.Setor'!$J$5:$J$31</c:f>
              <c:numCache>
                <c:formatCode>0.00%</c:formatCode>
                <c:ptCount val="27"/>
                <c:pt idx="0">
                  <c:v>0.32307416759905005</c:v>
                </c:pt>
                <c:pt idx="1">
                  <c:v>0.32307416759905005</c:v>
                </c:pt>
                <c:pt idx="2">
                  <c:v>0.32307416759905005</c:v>
                </c:pt>
                <c:pt idx="3">
                  <c:v>0.32307416759905005</c:v>
                </c:pt>
                <c:pt idx="4">
                  <c:v>0.32307416759905005</c:v>
                </c:pt>
                <c:pt idx="5">
                  <c:v>0.32307416759905005</c:v>
                </c:pt>
                <c:pt idx="6">
                  <c:v>0.32307416759905005</c:v>
                </c:pt>
                <c:pt idx="7">
                  <c:v>0.32307416759905005</c:v>
                </c:pt>
                <c:pt idx="8">
                  <c:v>0.32307416759905005</c:v>
                </c:pt>
                <c:pt idx="9">
                  <c:v>0.32307416759905005</c:v>
                </c:pt>
                <c:pt idx="10">
                  <c:v>0.32307416759905005</c:v>
                </c:pt>
                <c:pt idx="11">
                  <c:v>0.32307416759905005</c:v>
                </c:pt>
                <c:pt idx="12">
                  <c:v>0.32307416759905005</c:v>
                </c:pt>
                <c:pt idx="13">
                  <c:v>0.32307416759905005</c:v>
                </c:pt>
                <c:pt idx="14">
                  <c:v>0.32307416759905005</c:v>
                </c:pt>
                <c:pt idx="15">
                  <c:v>0.32307416759905005</c:v>
                </c:pt>
                <c:pt idx="16">
                  <c:v>0.32307416759905005</c:v>
                </c:pt>
                <c:pt idx="17">
                  <c:v>0.32307416759905005</c:v>
                </c:pt>
                <c:pt idx="18">
                  <c:v>0.32307416759905005</c:v>
                </c:pt>
                <c:pt idx="19">
                  <c:v>0.32307416759905005</c:v>
                </c:pt>
                <c:pt idx="20">
                  <c:v>0.32307416759905005</c:v>
                </c:pt>
                <c:pt idx="21">
                  <c:v>0.32307416759905005</c:v>
                </c:pt>
                <c:pt idx="22">
                  <c:v>0.32307416759905005</c:v>
                </c:pt>
                <c:pt idx="23">
                  <c:v>0.32307416759905005</c:v>
                </c:pt>
                <c:pt idx="24">
                  <c:v>0.32307416759905005</c:v>
                </c:pt>
                <c:pt idx="25">
                  <c:v>0.32307416759905005</c:v>
                </c:pt>
                <c:pt idx="26">
                  <c:v>0.32307416759905005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'Cartogramas_Sit.Setor'!$B$5:$B$31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C35-4845-9032-340ACCF13A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052207"/>
        <c:axId val="2118045135"/>
      </c:lineChart>
      <c:catAx>
        <c:axId val="2118052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R"/>
          </a:p>
        </c:txPr>
        <c:crossAx val="2118045135"/>
        <c:crosses val="autoZero"/>
        <c:auto val="1"/>
        <c:lblAlgn val="ctr"/>
        <c:lblOffset val="100"/>
        <c:noMultiLvlLbl val="0"/>
      </c:catAx>
      <c:valAx>
        <c:axId val="2118045135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2118052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Taxa de</a:t>
            </a:r>
            <a:r>
              <a:rPr lang="pt-BR" baseline="0"/>
              <a:t> recusa Censo 2022 por UF</a:t>
            </a:r>
            <a:endParaRPr lang="pt-B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'Recusas PNAD e Censo'!$P$5</c:f>
              <c:strCache>
                <c:ptCount val="1"/>
                <c:pt idx="0">
                  <c:v>Taxa de recusa Censo 2022</c:v>
                </c:pt>
              </c:strCache>
            </c:strRef>
          </c:tx>
          <c:spPr>
            <a:noFill/>
          </c:spPr>
          <c:invertIfNegative val="0"/>
          <c:trendline>
            <c:spPr>
              <a:ln w="19050">
                <a:prstDash val="dash"/>
              </a:ln>
            </c:spPr>
            <c:trendlineType val="linear"/>
            <c:dispRSqr val="0"/>
            <c:dispEq val="0"/>
          </c:trendline>
          <c:cat>
            <c:strRef>
              <c:f>'Recusas PNAD e Censo'!$O$6:$O$32</c:f>
              <c:strCache>
                <c:ptCount val="27"/>
                <c:pt idx="0">
                  <c:v>Rio de Janeiro</c:v>
                </c:pt>
                <c:pt idx="1">
                  <c:v>São Paulo</c:v>
                </c:pt>
                <c:pt idx="2">
                  <c:v>Roraima</c:v>
                </c:pt>
                <c:pt idx="3">
                  <c:v>Mato Grosso</c:v>
                </c:pt>
                <c:pt idx="4">
                  <c:v>Distrito Federal</c:v>
                </c:pt>
                <c:pt idx="5">
                  <c:v>Amazonas</c:v>
                </c:pt>
                <c:pt idx="6">
                  <c:v>Goiás</c:v>
                </c:pt>
                <c:pt idx="7">
                  <c:v>Ceará</c:v>
                </c:pt>
                <c:pt idx="8">
                  <c:v>Espírito Santo</c:v>
                </c:pt>
                <c:pt idx="9">
                  <c:v>Mato Grosso do Sul</c:v>
                </c:pt>
                <c:pt idx="10">
                  <c:v>Amapá</c:v>
                </c:pt>
                <c:pt idx="11">
                  <c:v>Pará</c:v>
                </c:pt>
                <c:pt idx="12">
                  <c:v>Acre</c:v>
                </c:pt>
                <c:pt idx="13">
                  <c:v>Bahia</c:v>
                </c:pt>
                <c:pt idx="14">
                  <c:v>Santa Catarina</c:v>
                </c:pt>
                <c:pt idx="15">
                  <c:v>Tocantins</c:v>
                </c:pt>
                <c:pt idx="16">
                  <c:v>Alagoas</c:v>
                </c:pt>
                <c:pt idx="17">
                  <c:v>Rondônia</c:v>
                </c:pt>
                <c:pt idx="18">
                  <c:v>Rio Grande do Sul</c:v>
                </c:pt>
                <c:pt idx="19">
                  <c:v>Paraná</c:v>
                </c:pt>
                <c:pt idx="20">
                  <c:v>Pernambuco</c:v>
                </c:pt>
                <c:pt idx="21">
                  <c:v>Minas Gerais</c:v>
                </c:pt>
                <c:pt idx="22">
                  <c:v>Sergipe</c:v>
                </c:pt>
                <c:pt idx="23">
                  <c:v>Maranhão</c:v>
                </c:pt>
                <c:pt idx="24">
                  <c:v>Rio Grande do Norte</c:v>
                </c:pt>
                <c:pt idx="25">
                  <c:v>Piauí</c:v>
                </c:pt>
                <c:pt idx="26">
                  <c:v>Paraíba</c:v>
                </c:pt>
              </c:strCache>
            </c:strRef>
          </c:cat>
          <c:val>
            <c:numRef>
              <c:f>'Recusas PNAD e Censo'!$Q$6:$Q$32</c:f>
              <c:numCache>
                <c:formatCode>0.00%</c:formatCode>
                <c:ptCount val="27"/>
                <c:pt idx="0">
                  <c:v>2.2700000000000001E-2</c:v>
                </c:pt>
                <c:pt idx="1">
                  <c:v>2.2700000000000001E-2</c:v>
                </c:pt>
                <c:pt idx="2">
                  <c:v>2.2700000000000001E-2</c:v>
                </c:pt>
                <c:pt idx="3">
                  <c:v>2.2700000000000001E-2</c:v>
                </c:pt>
                <c:pt idx="4">
                  <c:v>2.2700000000000001E-2</c:v>
                </c:pt>
                <c:pt idx="5">
                  <c:v>2.2700000000000001E-2</c:v>
                </c:pt>
                <c:pt idx="6">
                  <c:v>2.2700000000000001E-2</c:v>
                </c:pt>
                <c:pt idx="7">
                  <c:v>2.2700000000000001E-2</c:v>
                </c:pt>
                <c:pt idx="8">
                  <c:v>2.2700000000000001E-2</c:v>
                </c:pt>
                <c:pt idx="9">
                  <c:v>2.2700000000000001E-2</c:v>
                </c:pt>
                <c:pt idx="10">
                  <c:v>2.2700000000000001E-2</c:v>
                </c:pt>
                <c:pt idx="11">
                  <c:v>2.2700000000000001E-2</c:v>
                </c:pt>
                <c:pt idx="12">
                  <c:v>2.2700000000000001E-2</c:v>
                </c:pt>
                <c:pt idx="13">
                  <c:v>2.2700000000000001E-2</c:v>
                </c:pt>
                <c:pt idx="14">
                  <c:v>2.2700000000000001E-2</c:v>
                </c:pt>
                <c:pt idx="15">
                  <c:v>2.2700000000000001E-2</c:v>
                </c:pt>
                <c:pt idx="16">
                  <c:v>2.2700000000000001E-2</c:v>
                </c:pt>
                <c:pt idx="17">
                  <c:v>2.2700000000000001E-2</c:v>
                </c:pt>
                <c:pt idx="18">
                  <c:v>2.2700000000000001E-2</c:v>
                </c:pt>
                <c:pt idx="19">
                  <c:v>2.2700000000000001E-2</c:v>
                </c:pt>
                <c:pt idx="20">
                  <c:v>2.2700000000000001E-2</c:v>
                </c:pt>
                <c:pt idx="21">
                  <c:v>2.2700000000000001E-2</c:v>
                </c:pt>
                <c:pt idx="22">
                  <c:v>2.2700000000000001E-2</c:v>
                </c:pt>
                <c:pt idx="23">
                  <c:v>2.2700000000000001E-2</c:v>
                </c:pt>
                <c:pt idx="24">
                  <c:v>2.2700000000000001E-2</c:v>
                </c:pt>
                <c:pt idx="25">
                  <c:v>2.2700000000000001E-2</c:v>
                </c:pt>
                <c:pt idx="26">
                  <c:v>2.2700000000000001E-2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15-498E-83AC-212572867E87}"/>
            </c:ext>
          </c:extLst>
        </c:ser>
        <c:ser>
          <c:idx val="0"/>
          <c:order val="1"/>
          <c:tx>
            <c:strRef>
              <c:f>'Recusas PNAD e Censo'!$P$5</c:f>
              <c:strCache>
                <c:ptCount val="1"/>
                <c:pt idx="0">
                  <c:v>Taxa de recusa Censo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'Recusas PNAD e Censo'!$O$6:$O$32</c:f>
              <c:strCache>
                <c:ptCount val="27"/>
                <c:pt idx="0">
                  <c:v>Rio de Janeiro</c:v>
                </c:pt>
                <c:pt idx="1">
                  <c:v>São Paulo</c:v>
                </c:pt>
                <c:pt idx="2">
                  <c:v>Roraima</c:v>
                </c:pt>
                <c:pt idx="3">
                  <c:v>Mato Grosso</c:v>
                </c:pt>
                <c:pt idx="4">
                  <c:v>Distrito Federal</c:v>
                </c:pt>
                <c:pt idx="5">
                  <c:v>Amazonas</c:v>
                </c:pt>
                <c:pt idx="6">
                  <c:v>Goiás</c:v>
                </c:pt>
                <c:pt idx="7">
                  <c:v>Ceará</c:v>
                </c:pt>
                <c:pt idx="8">
                  <c:v>Espírito Santo</c:v>
                </c:pt>
                <c:pt idx="9">
                  <c:v>Mato Grosso do Sul</c:v>
                </c:pt>
                <c:pt idx="10">
                  <c:v>Amapá</c:v>
                </c:pt>
                <c:pt idx="11">
                  <c:v>Pará</c:v>
                </c:pt>
                <c:pt idx="12">
                  <c:v>Acre</c:v>
                </c:pt>
                <c:pt idx="13">
                  <c:v>Bahia</c:v>
                </c:pt>
                <c:pt idx="14">
                  <c:v>Santa Catarina</c:v>
                </c:pt>
                <c:pt idx="15">
                  <c:v>Tocantins</c:v>
                </c:pt>
                <c:pt idx="16">
                  <c:v>Alagoas</c:v>
                </c:pt>
                <c:pt idx="17">
                  <c:v>Rondônia</c:v>
                </c:pt>
                <c:pt idx="18">
                  <c:v>Rio Grande do Sul</c:v>
                </c:pt>
                <c:pt idx="19">
                  <c:v>Paraná</c:v>
                </c:pt>
                <c:pt idx="20">
                  <c:v>Pernambuco</c:v>
                </c:pt>
                <c:pt idx="21">
                  <c:v>Minas Gerais</c:v>
                </c:pt>
                <c:pt idx="22">
                  <c:v>Sergipe</c:v>
                </c:pt>
                <c:pt idx="23">
                  <c:v>Maranhão</c:v>
                </c:pt>
                <c:pt idx="24">
                  <c:v>Rio Grande do Norte</c:v>
                </c:pt>
                <c:pt idx="25">
                  <c:v>Piauí</c:v>
                </c:pt>
                <c:pt idx="26">
                  <c:v>Paraíba</c:v>
                </c:pt>
              </c:strCache>
            </c:strRef>
          </c:cat>
          <c:val>
            <c:numRef>
              <c:f>'Recusas PNAD e Censo'!$P$6:$P$32</c:f>
              <c:numCache>
                <c:formatCode>0.00%</c:formatCode>
                <c:ptCount val="27"/>
                <c:pt idx="0">
                  <c:v>3.7526000984385528E-2</c:v>
                </c:pt>
                <c:pt idx="1">
                  <c:v>3.7374496257456639E-2</c:v>
                </c:pt>
                <c:pt idx="2">
                  <c:v>3.6439499304589708E-2</c:v>
                </c:pt>
                <c:pt idx="3">
                  <c:v>2.9541149097936505E-2</c:v>
                </c:pt>
                <c:pt idx="4">
                  <c:v>2.5549649942782676E-2</c:v>
                </c:pt>
                <c:pt idx="5">
                  <c:v>2.4326220480779412E-2</c:v>
                </c:pt>
                <c:pt idx="6">
                  <c:v>2.2734827635894649E-2</c:v>
                </c:pt>
                <c:pt idx="7">
                  <c:v>2.2550998711356792E-2</c:v>
                </c:pt>
                <c:pt idx="8">
                  <c:v>2.2269264237453665E-2</c:v>
                </c:pt>
                <c:pt idx="9">
                  <c:v>2.1208436749500084E-2</c:v>
                </c:pt>
                <c:pt idx="10">
                  <c:v>2.1754894851341553E-2</c:v>
                </c:pt>
                <c:pt idx="11">
                  <c:v>1.8865803610203076E-2</c:v>
                </c:pt>
                <c:pt idx="12">
                  <c:v>1.7767965895249694E-2</c:v>
                </c:pt>
                <c:pt idx="13">
                  <c:v>1.7175422108590487E-2</c:v>
                </c:pt>
                <c:pt idx="14">
                  <c:v>1.6651724465816319E-2</c:v>
                </c:pt>
                <c:pt idx="15">
                  <c:v>1.6384190571819331E-2</c:v>
                </c:pt>
                <c:pt idx="16">
                  <c:v>1.6048703671611878E-2</c:v>
                </c:pt>
                <c:pt idx="17">
                  <c:v>1.5356075440585386E-2</c:v>
                </c:pt>
                <c:pt idx="18">
                  <c:v>1.5313008860619381E-2</c:v>
                </c:pt>
                <c:pt idx="19">
                  <c:v>1.5271841421393975E-2</c:v>
                </c:pt>
                <c:pt idx="20">
                  <c:v>1.4855286369929928E-2</c:v>
                </c:pt>
                <c:pt idx="21">
                  <c:v>1.4365660196972836E-2</c:v>
                </c:pt>
                <c:pt idx="22">
                  <c:v>1.4118360155208462E-2</c:v>
                </c:pt>
                <c:pt idx="23">
                  <c:v>1.3212874159341692E-2</c:v>
                </c:pt>
                <c:pt idx="24">
                  <c:v>1.247802653640198E-2</c:v>
                </c:pt>
                <c:pt idx="25">
                  <c:v>1.0830764747700833E-2</c:v>
                </c:pt>
                <c:pt idx="26">
                  <c:v>8.9643451256969757E-3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5-498E-83AC-212572867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025358864"/>
        <c:axId val="2025362608"/>
      </c:barChart>
      <c:catAx>
        <c:axId val="20253588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BR"/>
          </a:p>
        </c:txPr>
        <c:crossAx val="2025362608"/>
        <c:crosses val="autoZero"/>
        <c:auto val="1"/>
        <c:lblAlgn val="ctr"/>
        <c:lblOffset val="100"/>
        <c:noMultiLvlLbl val="0"/>
      </c:catAx>
      <c:valAx>
        <c:axId val="2025362608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2025358864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População recenseada x estimada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b="1"/>
          </a:pPr>
          <a:r>
            <a:rPr lang="pt-BR" sz="1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População recenseada x estimada</a:t>
          </a:r>
        </a:p>
      </cx:txPr>
    </cx:title>
    <cx:plotArea>
      <cx:plotAreaRegion>
        <cx:series layoutId="regionMap" uniqueId="{935072F7-89D8-4BB3-BB44-ABD49C1B159F}">
          <cx:tx>
            <cx:txData>
              <cx:f/>
              <cx:v>% Pop. recenceada x estimada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7HzZcty4su2vOPx8qSYBEMOO3SeiOVRJpVny0O4XhizJHEAAJMD5b06c5/12/6B/7GZpsKVq9W53
hOLG9o1bDltWkWABXMjMlSuT9c/r6R/X9e2VfTOpWrt/XE8/vy26rvnHTz+56+JWXbk9VV5b48yX
bu/aqJ/Mly/l9e1PN/ZqLHX+E/ID8tN1cWW72+ntf/0TrpbfmiNzfdWVRp/3t3a+uHV93bl/c+zF
Q2+ublSpk9J1trzugp/f3v+3M29Wtze39qp+++ZWd2U3v5ub25/fPjv77Zufdq/5h89/U8MUu/4G
xnpBuMcECgKfkLdvaqPzxwOE7XHBWOjz0L97BY+fenKlYOTfmdPdjK5ubuytc7C4u58vXeHZSuCE
1ds316bX3fZO5nBTf34b2StXwvpLZ+L7I7HZriO6uFv4T89B+K9/7rwBt2LnnSc47d63vzr0B5iO
rwCiNWwYZx7v1esgRAMiAkHpc4RCuucLjHAQiPsXf/zUe4S+czovg/Ns8A4ux+9+WFze3Jg3l/1r
GhDy90gI+Pjk3kx8sJOndhSSPRpQwAjzF+3oyY3+jsn9JVhfr7GL2eWPhdlFuTWlK31z+3VFr+bz
sL/nYxEiAQbzDKpgDwVUYDh4DxV6blB/a04vI/XCJXaAuvjBgPqlvsrNlXu8U6/g8MQepQgwYPTB
onZgwhCycBhQn6MX/d53zOhlcL4O3IHkl6Mfy3Yuf/8f8+bsqq9fMwwhvBdiLKjg3/zYU+MhdI8i
zin3X45G3zepl4F5OnYHm8uzHwubrQMAn7a50relfVV80J7wt9gED1Yhnjs3gveAQjAs0INV4UeT
vWcL3z+xlzHaHb+D08Xmx8LpuNRX7s0a2Hb5mr4tEHsi4JRA6vCVDTyzIrwncEjhHHx/fAel753W
yxg9H72D0PH6x0Lo7Arowe///biLXyHwoHCPYJ8w4HIPPmzHhMQe4kD2AgDo/vX44fcm9B0zehmX
rwN3IDmDrOZHSoCiq6K8erwnrwBIAD6NISBjeMeZYb4XgqMDjsBeROIvJ/IyDg/DdlCIfvmxUNju
pt//9fk1gWB7ARgGF49eaTfJwWSPQ2zxRchedFvfM6WXIfk2cgeVs+jHQuXy1uZlc/ua1uFDLPFD
IVjw3E9htgdvb9HaUQS+Yw4vo/B14A4Il+mPBcLZrdVX6nN//ZrMi++BRgZ5I8SNF2M6GIcICMVw
0r2zYo+b4CFsfNekXgbm6YJ2sDn7wbD5RV0tBkjX4815hfgBlBehLR0OHpCBhP4p26IgBAAyKADX
dffaSfi/Z0ov4/Jt5A4qvxz/WBZzeaW7qzfxVXdlgRG/IjaI7YHr4sCE4cfd6zk2BEI8CTjyw5eZ
8PdP7GWEdsfv4HQZ/1g4PReWTgwUJV4RrHCPQ0SBgsej1Awu7KkhgSSDIBQRnz3Ef4hI93Ldt+Ty
m5r3l7N7GbEXl7gD28XJjwVbDOWnV81h8B7jGANMD1WbPzA1MCvOBVjdjq/765m8jMrjuB0g4h8s
+gDPfFUcAkglBQYF81Fu2eFo4N4IKJycI/7V/T21mL+cz8toPAzbAePsl/9sq/iTHPep4P/slL9d
5PT38N3L3yEAId67x+dRa94xisdy45/P5GUYHsc9m/V/ePVybcrf//s12VcAirDwMfPDByF/5+YT
kFNCyFFAtbw3gZ1s5a8n9PLNfxy3YwTr0/9sI3g2XSj6v4NOAqjy61eFxAcFywcR+Ilu8jSOg1fC
QLjuIsQdId6J4981p5dReTL02UphoT8YMMDtm9eMFdtqJCjCD2Hg7sdOxSsM9kB9ASEMvdyL8dcz
ehmTx3E7gPzyg9VUUtf8/i9bQvPFltS/ZmoPxX3sUyC1W0a1fe0AQ+6OIwSK/nPC+zem9DI0f7jA
Dkbp5Y/lzc7Kq/73fz3epFfI7cM9SDgC9k112Y0uCHKWQBAefhPznxGsv5zQy8A8LmQHj7ODHwuP
CwOVLXX1eoDA7UYEwb1+VOR3TAW0FhoyAq1mD2LMTmj5jgm9DMjXgTuIXFz8WIgcb+tZBZTuXw8T
D+1Ba9J2/z/oX7vZICHg38DBAXR37k3sSJPfNaeXYXkydAeY4//wbOTZdIGI/XJtX1NLgQow4yGH
OuMDKDtaCoXGywDqvxQ9lIjDxw1xr6X81XRehuN+1LOlwcp+NJHL6Jvf/7d+1Roj32M02CYgfyKY
UKjI+3AGFw9ZzB/81nfM6WVMLr4tZweYi//blPjPu2K/dg8noAGnd23HTxpj//3Ru2VDU/TO0H/X
vXwfog9ufn4rAgwh/Ws38/YazzTFP2tA/jb29sp10OIMnczYhzwTmpkpJoyG0Ec73t4f4pAPhYwD
TRCMUF8AjdOgnRb3ndGwJRA0bpLQF4gx/PaNM/39MWi9Df1wq1yzMOQhjHtc65mp59zorzfm4fc3
uldnptSd+/kt3l6quT9vO1sg/0xwBp28NCQEShbCh+PXVxfQZQ6nB/+LzHbhToVtPNnA5pEM6Iiu
pwFVxeE4DGN702gl2Emg2Lqt2qN2EOkStoddEBy2Ve2iNtTHplM6CpXYDKrelCVd67Hed5yfkxEf
Qi097Zl+L/rh2uJeRlwO6ZJXN1Xobxa0pIJ7x1OoaSRHo6OsqLtk8bO1ZuNJgJcPSNn3Yz0fei6/
FMWyQpZWMQ7rpEX12VQOZ6MrUpYXK2fq9TAuByIbV6oKzoqenldZtp4bsdYd/sLy8osY1Vnt083s
miUSql2TqYLyg79vLNt4wv+EjDtF2RwjrWikcrmWaoaD05HB/r4sxLrvqstMaBPVml5UqkpET476
zC8iUg3HfiGSulsOeE9FHLh6iVqv3w87b7+b7Vq13Xnm2nXY9ceTHVLC2Du1mItMVoe6G2gciixB
vDievXItZXhT+c3hXDRF5EaviPzMnNBSnS5LsZ453ZfjsEaoe08VXltRfzI1PfCl3belPenwrKIF
Zx/zulxNmG5USxKF+YfQC9KxRPuMVvsd5StYHqfv5JWp2n1Em9WChoPJ9xIsXeom5kewseKsNeeu
KVeBHD8EGu0vxouGaTlomnmTm3l/MO2qFc2p77CKMj0lLZuPqfRuuyL8RHOT9LlZy0Wv8iFIGTKX
gSrXY91+zCuceKI97mh3OATtZqJqXw+5jLvcP/AqfeH3/bsFsQvuq8SQYd0OXqIDvV58mnrOy6NS
9qua1u+7bj7h5bhqmc8isXSJ1+LzlvjrHLEyXmwwRo3XfyrckDQFjXvcDxFGS5Jze5hrDNg2q7Fj
H6osWE0ZSpmav5AMr2VoT0w2pq1XHJYSHYa0/zDkfmz7ZR1ky77TU4qlPGDKnk9Krn27XLmq8ZI6
w3AVQT8yOnxySLPYq0QawpaJ3AKWZkWmorwRKZHZBnfdWrru3VT1H3FeBwdhx6fYZ/2mRWrlt7SM
unZxUSWwjthANNhdg6KQ4SFxpXs/T+Ov1gsPcVutlCxY7Hvjh0W1dRMRVhkZud5rgyYeQ8nhB29R
95tXEj6spUCHXFi5dqK9FkPn0qz1aFr4uI1di4oYd4uIMCvaKLBVFi18tCc9HsqIDuZyWqgXSS4/
u7HLo6qjl84JFilb16tqqnDcFg3Y0RLqyOpJRFphvO/jakUI+a32+kvZ0SkqPf+4bR2KXZjfTnI8
KpvyipM2oYX5dfKbGxegtLW/uoVHTZclzYjXPquSNvdITIzwY8XYYeUFVTQF46pqgj6hAS6ijHAX
FeC3Iugt/Wylf6QWxWM3tHFQzWtpcWxNedSJ8rA1cj3VWQwTiqtgGiKyiMt6wEcTwpeFYqmbzVFo
i1Xguc+hDuG69XwRFO7TEPKEEpPQeToqu3C/ct7aMZ6wgt52bqHRwvw1oqyObEsTHLJVnZl1MFYH
LjCxle5AGHvQD/pMu4JHrm1Ph77cjCM9IEX9WYRVSnX2scqHVT52bVT5PDZldVwu9VFZDU3cqPqs
FOTY8BpMOljTEH56Ux2FdQD3fRlPzCSjwaKLCfHPo6If6dQf8Vafqb44qHDTRuHESCpqTFNDgiM8
LEc8A+wnWnexbJiLwsEWQSqkL461DRec2Nq7ZEwdh0tDkqdPyDyLUtemmW2ZFw9PKn399b+OHx9/
untq5tv722edvv122tzqy87e3nbHV83umVti8fXUb4/fbKP512dxdujB/VNTj/H07xz8PmIBAZYD
p/5zZvEoIH/jIg9DHglFuKWEEPqh2ZlC8KbAUx4IxbagQPyQQ8NHAK2CIBw9IRRoDwsBre0giEP5
DW+fuPpKKMQe4Rjd1Vih+xCqrX+HUBACOcRzQgF0JsCUYqA70ACBYL1PCYUzsnFFl9N4hv6HT6bQ
vE6N63JTxLXWtltZ4hXXJF+8LnIsKG78TNpmHYZVnx96uWVdwic8i7VydmBp14e+SyY2muEi7Njk
VZHqlnY+tLZaEu15RbimYlhU7Gfg2jYuEE0V82zrFbA1s0o83Ygl4t5kyBqbcRqTwZrWRNJ585jo
YarH05J447jyG9dTPxKymGlUyVD2CUejd42Zkiqm4+K1eTTQMOw3lRrDLiLw77CSskHT5wXPJU5J
y4SMsCynd4tth3lFvbYaDmXQFuc8N7RJvaai/eWiB2Rjg+beJHbCdkylU2UeeXAZlRIPwfte5y84
MqGZ3lV0rK7kTBqbVLZBIXinIbNRPtN5iRaIfQG8I0m28oiZPpu5VH0i27buDsks9dpvRPcr8d1g
ozI3aFnioTOiiWm3sBNux6gshyG79ZqxHiOvknQ88qelD2MvtBWE0nLi4xHK6nZOcGUynTYqk0HE
XU/ei7yecpixHN9xVbY6rirs4ZW/zCFP22m2fuLRzGOnvTXZb1lQsmrl4CoQmWqxLEfweGB5bvlk
zyQraRazgJ+ASz3DUp1NnJ8pnuEm6nXRtuCK+HTDvJnBGzRvboplqFEKTEx2F1nvmemk9bPshvXW
ucNM+GMee7IUy6arUYvOdcg6frBQzua0snj2NxNygxgvKj3jBq4uNI0nR20ZcdaiadU2lceTyahV
VdYm3Gez6U0ERLJksYLVQkCTQP02o+fCpTvyCiKbyORUyRN/DIvhpIftU6y0E6U+oJWo0GbgnchS
M0jmjhvZ2Pq4U53np2DvxMAK85H6YTQCBfkEG84fDvrZFvKI65ZS2NZ1NSW59sZ3jjXwBpFhDfda
zLAZ8zEIWZR3LpCxgViXQ0DgA3j0fAryA8+0mQmjae7C4iwExtkkecmsiYzpa9jnPMzoKg9NSROn
gxqd4n52pADGoar+wK9opuLKoF595F7viWihpW3XWCxi3i+wBOsmwaBt7C9d6621g8+MwdbaJha+
zmhsTNj26WxmaSOJs6XeF76Qc9TofvIS1ptGxI0OiIu6nOhsI0QjbVrxJbjKhRpPTdBkp5LXRROD
uaA+yYws9FFdTiGLx8Ezn/REPHA1xo6nHTQuBkmNZwuETXjYjxyV4oRVo/dBeI2skkAB4wfn0g4o
IXJYwJb7piGXBaohRbF1p2DK3di2B+VIiiG2pcn6WJSVpWvwP5X72C65DI8avzUfGs+N/BhZcL+J
6pQL4iqs88/dUvsyQSSohyRkMgxjNcnenCvC8w+WeTztaUmWTavsSCNdds5mkaKk47D62s9XBZ2y
/r3XWoNwNHLfY2lFfVWtWzEvS9SgYrHnDSc9BmqE2kNiOfNWs/PYst/x3ujDYfE02TcaZX5MllkW
0dA2Ok9YpuwJLgj1ktbPyRDXBlxsOs0juFBOJG3TuShMHfcTE8uaNc7/LNlQ1gcO/s1RRCD7IrHx
hM5hM6PtxusV+LUxFJ1Jxhq4+qofmpGvhcrgnZKy5aNHR0aO5pEIyOLUPMWmpUMVlSI0G1do4h/P
BDztxvZDh2Lfmfwmr8HdrV2rpmWfQDYNm0dKT66Mj8Hz+don+QVkmabeuKkXR3JsxpXpNE9HN+HE
tIWIiM51RIDGZSunPJy940Wf37CmZBe4M6HUEUwDrGjJR5ZFOSILUHVEzBjxUHkqJltjuVoEMcM5
7maXn2akk/M+s3VjIBMd4cwwGHp1KTqcDcW6mmu/KGOeF5DX4anU+KTI4f5GJGAT7HtkVBB1Qa0/
gRPrh5XqAv7RNBPY7awVfHoezs5dTbN36BBtQxu1wE6Hi64qqzn2uK0+CmHqOupIAWR7rlpcr0vs
zfNVQ3pZpITLLI9l0S1BPCyGBUdloFwdFWJW9Sl4BYtgktiZiFZFFX7wUaOXuBBDLY7GEhK7dVfM
/pAy6Y3B0SLHqUsr4JL8sEYSqbUf6FxBvquNt3I+dqWJCouy9pQVgTetFzq19tpQKJFE/QRNdknT
StwCg/c9kajKK5eISVfOl6TKShaFuoZY1E8NlxB7aQlMWVGvgwm7KhDui7+oTO2z2vo6XrYUIhKC
1Hk8Gy8vE5A1Bnzud0WAj4dRDDqqOR7rtHAox4eCm+2dgl3l6lPLOG/WRVATW0deobtgNaPGkshr
NUFRj1RTRn4O5Ot08NBYrf0SAkYUVgh2H+2mwUX1MnRDVBd27I551rUsypZS3rCgm/wTzxtCdIn4
Mg6RKqYCYkEFuy+ywBlQImvqFIgq3ZKtfU+XZN1nhW83oedpezaMlRv32zCfULwMOBjPKxLS7mAe
8j4/h6DJ6bFbsrY9Gvq22OYwi6areZq84siFZU8PPc+r+phN3TLBnscj2Qy6n7tzxgNXpTwbYDeM
wCg/OZ4D3xgN+JWId3OFTocSB+QEYOvZZ1/leXGmfdlDthrMizrIZauy95qP4Nd67fWp5qURh+Aq
cf3BD+ch3BfaMpQ2HpJjUjbOBik4aWqnaG6XsFhxD3xrE+nK7z/naMZTXHaVAmHENa6OXVNU+Axn
WeOdBCTH+1UobHjEUNgt6f9PLbp5q+QhH0Tif5daPHna+1HVfzLuIb8IoUvDB7FSQNoBkJMQkoiH
/IIGexRvO5oJNGNSCn+/5Rcgc0KTAEjZlEJbDdo2+H1NL6BHnQSgV27lTOpjOPaYXz3LBEGrffj9
qV5J8B/0SpDDIceBP0RA6zuHTOZpeqF4P7YQjHkc1EBC176aiy+dnrQ9VgMEoOMJsqc+HnTW12sO
9KM/8EpG+/MSTA7FgdEK7VsvG/QpkIiuPJTzVJG14kMnIiD2tn8XCD71KcsE/jiW9QQMqViCBpxn
MLl3sx1n74SZzPuSt91QQSbe44+QceFTaccQsoog9/yzPAis288KZkjE80xr0JEI56d8IVUR4Z6a
IPL7IuyjYvK4XoteQziJqqHiZjUC9SanSzY0TIGPb0t8KO9cGm0Rua2VrNAJcG5SnbnchXRFGgo0
y6O0aiK/4I0f+7ypeIpECLEiwgvogTUZ2iKZyqYnF0JoSIKon3lLAlaaA0n2KzUnkOZpCaKncU1S
th1d9mvpYRerdqlAyKz8PEvaO0+Oy6Ub4zz3iiKIZ9+V9KSGfKKuoiXMKrnBpWz7eAKFi8USIvi8
hu+ZyOmHyVYgqeaazMtaT7ZjmznrZ5TMoa3DD/1cigtVeqw6sLl25CwI+oae+kr7QewXNcRi48bJ
gNRIXbfBIh9d3PgjufFRgYo0HCelIosYTeaROhqB1gliMsbjFLe1Stki2m6FCi4JuKIMmKSoFgg2
7ShHejpypM/4EGC4G0ica42DcypsthzYhfR9BEBTnFSqwRRIguDBlVK9P502/Qg5wpj1g0qUJXRK
fX/YCqys5GHSc6tEohstqrjjgayP50wuzS3RlvYRorOTcQHBsNk3iwwgl0QLddGkOP1icml4NAQ5
YymzYJRrz+Y5XQWgb5kNq1AzttHiyUquMpGR8B1wfofTxoQiuPXUMpNNW/LO3+/5MDZ+opXmhTYr
2FGybuwKQhzPWNJbUEtjLXHhx8JkQf9bkIOAVkdDAZeNDWsxhpwd9v2HjhcIn6CsNMW6LH0Q9TpZ
LnQzDhNkBKpqK3SB+6zPV32dh5DHV7XU+4aVs015OWcsCsw4qotuqmsKG5Mg0M5FR7MmNkFXi2NK
qGqmCL6iZiJnrp0VZPKulHXMcNMNXkT7bmL7TdfxJtVS8iUBfrT076THghlHTPGpBPraBPVnH+Vm
2S8kldOZYPWUHcDXvKg87mSObex5vUMnNmAKtPqsWtAp7CznAx/KsyC1C3Di9wU88JwVcwQqXdP7
IH+WOiRJ4xqqTgvqMZlCxWTqfhtGa4Z9k3W9gPRNQ3IuS/Cj6ZCZ+gKBRrms5Ni6JkaYep9rOlsv
lSWxYQKcifyGG8GGqDJDYUFIbsc5mnTveyktoel91cL97GKbz2iJO2X1R7V0DRDyXjB7DDxZ++sM
ErJmX1CzQJpKsqFKig6L9la3GkjS2IPo99HngcYHS5YVeeSGHvgA4eAhuO3EkaMavlQIFCUg9HgE
VbH8dYZsoo3GAXKR8x40nl8XWZZz3BGoscTt1KplFXQ65JGBgk6QgJYgs3QYJnAlWcexPilRW7ab
csGiSzrWjjqMtdBduCFt7qP9MAhvHOGd2W+CsSYHecBrdI4C3IYHxURYn6JlYnMcgBWGn+FEBqSg
Rr2X5K6t+1R21n2mow9q6zKp7p2v1Xg+B7wwRzSbK3qgvMDTV31oCgsFGitxVOjB1GdMN32R1uDF
5GoZDA5AwcZDmDoDkmjc9oEuVBKAhpxXVWUObR30AbhrDLUZS+oqjPJaL+XRMDD1ZfRYeDGJsMkT
my9jngok8y+eXaAqZiGxO6Yg4gVQhCkyUGdqXv82tIu9Laay/YTgs11Ki2zyU+oj268lVf77eUBl
fVgumaz3Gyjt6IhmLM8uF5ZpPwWvswSptJNUdVyOi6rOQaOpqyL2ssXUwwbTIsyylVS2nOZo8Abk
wIPUKg/UejQL9mJFZRUc9J7tUMQAELEh3dDQc0hDrJ8D+w6qfKUgHHixbSX4bWAIfbauemx/BeF4
W+WaEKR8XgsaWpQL7wPI+o1uoqrqF3boadWrtYO0SUQVRq6MPeKDWXCp6+qdJQpSy4gWC4Qr6pc2
/DUgIM5FhWpBDETBlKN9NKIpbhzqT03dzHrd1Ar2nGZmWmIylvl84noummjsR+YOZZvP/qGpdFdF
JM+7ahNuCyOf+tao9yakLUsLnBPwz7Ji/EBgUM8gsay7MCo8A7J/lYs8P8hrbzyaOsxVShd/zA48
VUua0FLS5TgYVQFJqj+Cabpq6dk6FG05xpnPc3GQ1QTqfWXd8HKlDYHC4Mgn+sX3+v69ILR0EYUO
8APwMZD4a62gUqpyzg0IUyR/P3ZZcVy1rUJQbFvwqdZ9iI5n7qR9pzIQ9GMnx8LFxVgP4QE8KLux
GAqxPhD+U8gmIMZBBZkNB3UmJEswot6w4ji37mwyVZBFWeXJ4FpPoNIcDO3IGDhdq/tNCNonjpHX
dXrV4aHu3k8G0uaDQVB+EU6Q4B1QpfByEqpKovUEnrw44LCcLjF9Odh1W5rKgapBQVo1FEMeDwcU
7CQS1pN/xqfaic0Cck4ZkwbCa8qCsubHeoJUNV8C2DyV3zYpJw48ue2z07ypfByBCsnKZEAL5C0j
qKNL5PA20WfTMN6CvcHWc/mY33S+pjN0YYHS/tBf8IxsPi0LPK0S/D9adoAn2bbtVX9edniSG+x8
59F9inA3/FuKIODxd6hB8K3GL56kCCHfCyikZcD1KYYnU6E34VtPAzzITdm2Iwy+xQA0XAZ1gccc
AZE96AyH3m/o/2YUcou/lSPgcJsDPO1p2LZFQK8FPOKHoHvm7suWnuYIYppEA3McEt2DwpMuAnTu
z3PuCXkBqoIxJBnmrXjXVV2Yn4JCki+gGshpVhtJodK5MYv16K/Ea4pSRzL3HEu5xM4785veFZ9n
5EJyhULQvX7rB1Cl4jL0G1CePOD+CESCKu+CMyLnpoR2B6Pa6TfDSNmlBPjVEPEydGEqZ9lXEYfc
Atxyx0aV4hExc9arrB/Xc+4ClfrhUC/rAgd5H88Do+ZowqUVhyAljOId76caHWFZFUGSLRrZU1+0
BVQq4LGHJvgonR2hzjz4ZsgOFXxTGPsUDI1XJGPZgcpb06ap0wp6AvINtyVoaq4lOXvvhYX7LW+B
nEWuy8j7MSugxsHrEej3OI/CHIFYZFdQZQmh7GjlMJ1BQbowce7ydtr3FXVA/RU4GWCmHeuj1sLh
1XyvB+RdN5p0EO0kEqvgGy/SoFI52S/vxARzJyxMJnBoBYVpVH6gdwrEAlqWSP26zPKzyuXbvhPD
JUzLESgAnI6ab6UMVrox5bMAXZrfaR7jnf5BdD2QDb/TRfI8l32MlCzpvuJ1vZziummqgyXQbbYe
JdDsTUsnUke5bEazAiUaNBUo8wBsud9CKBuHVtsjo0DQjOTCrNiMnGMQCUMcy61Ly/0KJiOXcEuq
ZAECPDwIDG5QsnZe9nO1WH5pSmPp+ZgXI/hNiA/gRMcCOHcyQ1Tw174WRZcoCJRDNNKF+xdzbYPl
pK/U/2HvzJbsxLWt/UTsAEmAdAusNvvOafuGsJ0uiR6EQEJPf8ayj8+2XTuqTv13f8SJivBNZSaL
ZklzjvGNSdCegKhMT9u35Xpc+tq80G/LOHAhj8/xbXm335Z6bJlY9nsGS/7ztjph8zAJ2Ao4o59p
wb5tFrEr67SIv20iU2x1ks2VcFiOUx83Z3gcwuTRouo6ByaETUm5IbDnvqTKZzCYsG8NPlQ3ssVm
tkCkGvL++ybHZGDeh2au7shYEThJzJAvqp3REQI7GP+oTTnp3IQd7YpZuHiCLjelLkuC2k9Z2I0m
PSSWr1tGvu+/g2b+hsgKduJSuXY7bd/266Fs6de693g+qjqw7Ha1fdlmrkrTppDGx/zUNorygo0i
ILuEdtDaJj5UOz8Gm/86Mdyup9ELbq/Mt8pi8H3pbodvFQfaRlQfdHRVsK86DQ1WWmtPS6IhG/ep
CGQuSkM1WrPKqYOukrbNIZSZLUPrHULV9Dax2bQtAI9sMBlol2HVDDvZ1eIzaqcSzwo1/Tq+k1U5
zdfjGI8ZDYJtx8KS5ut8eV556y0EyKZqIwHsyYaryRDs6NcrXptmgoeSSlbMPACVAZ5hQjuxSDIX
0JxZOb8zEmbTvEPgp/5qXR2vhWVOLYUMuthmA/xIA4pi6oNsw8IXIgwLIbiYg7CXeQ0b+kJV8AGr
VIwPsKftatND6ysmd5TUU3y/9jydd5tcmrmAITrNB9Mrqq5H32+qWDoldNGT1u3XyNiLLl75teD9
yIaznUpcSJJ4S3IbxEuSBYKtsqARDOOdtUFLHvt4En90mtj0KCK1locpgIZ4RcS4Anzp0Mye07Fd
UmAkxgL30mE3nMKqpFHO5iZ5ceUoWgAYQ2J20H4jlrUxDLsjoaTkKKdVYjKX6ui9hjlW5SmWQRii
2s3dAT6uBk0UNbXOlhD+aYamo3xeF5s8uarzz2tCZH2Ih6YfjnIkTfkUK/NGk228WezShjkAqAm9
Tx1JhgJ36NxuM25xhZUMRSVf2rTbmaYzNJOlCejR67YPrhLW1zJrSeqn/dZgnchFYBzJojK0L3Tu
V5alo1NpBsBpsQXAIgmzkpt5vfFC4Qmf15lHV6MN7PKu7ARsrJ5OE7sKA41G0s5C6ytPR7s+WnzC
5EH5slJ5Weq0PVbUb/3z0BspAaMFait0aWY4po1hOu+ssZBImO/rF6W73rxMOhpq/M0g7nJeRYu9
VfOy1efWYJm4Ii52/toY6l4jl6JXmk3K5D5Nt+W512yRO+BDjpyblHuSO55U5bEfky3M0akNoMWC
frfF4xleYgMdn6Gduoaav5jCtcMm9rxc+ihPmriyZxrTvs9czFJ1E/aXltvqcVh3ehVLumdlGL6B
SfBRNtKVQ14qy0Y8JOMa9vi2bok8/l9B+d9iM7D9v+RYfg3M/zT29Fs9+f23fyAt4l9gVQCeYCAD
pZi+CMr5B9KS/isBHgudEv+xlFzG0P5gZDHEAWTtJZUGZSJNaIIC90c9SRFFR5WJUlSkFKI1j/6J
5vw70IIqF8Qt0Jg4TMDGx/h8v1STFmWmsZEr6hIl0ehy2uosaT4G04uPpuynuvs/CdzRbwI33Bic
7wXwRZgeDk+C+VO/HE5rMyrbTDvsgHfVnBIoqWkNHwlqi1tiyvfxUK7w7riTaWjzYB5WAdlzCbbV
gvKSwFZy25KBQyWq6Zo1ukzB1fbpNKzo8C3v3m+LnJsmL5MwZemOgc2pumL1KElNMfYz5IHcDjp0
98RQGb+EbRy1Td5vbk14JswoYw8WQc6DKCg2JygQi6fDqHIzl9bcBY2c7TOpIscK0SzhdrTRBpSA
i419DNxYzo8EAjW/bxEZve/oUl1bAlcqT3nKdBbVPSCBhJT0My47/P52kvcAl0pAbINZXuD5i5cU
8hPkGMrxjffpPF6v1Tg+zNTKr1otui/KdYhohoI4aHIs3Y6DmzClLdKGb36v6kZ/6ee6QRlTjSVF
XzyHc0a7Kj6LqG9YTmwZYcseAnUoZRd+HmGOrDnYpenZp849t1LxByu0/QKxLH6HM6+mbBls8BYr
CnYO8ih9GKZ1uJaXTWA/B10N2zVh8Tu3ebG+T7AVJ9lmxw5bgwqWOk+wx1RZR2r4AgIS6sexnf01
hDNAJ6jrfZdRIB5zsUSqjh/Tpao/kaV2Pa7YGtscfr2v4V9OI89bPgAu7INyagBdblWcjcsqeLEG
hsmsbMBKZQBjFwuMEZrzs5qBRGdEcwNLQ6H4zbfO9+mr0MEC6EdIbDljDMLReTumWW9x0yDwp+0u
ZWo+LOtsPoPNXa6Bi3pAPIZUdcFggG+7wPL64wTNbdrFDdq4bBEdKU9di8bgCZJCZCBhNhoVBOqv
L2UVMpcROMVB5ktgL3mL7YQUIm3gd3aJAUgLMbj2e28DXxer09g3YrkxmiXJnAKU2NYKhCSU/bbo
N8ISODCMW5xcShv8O7IZDquKARl3SdeCP043llcqgMswJb3Go03CTux7Ecm12KoJT7lo+CyzLQSc
c9A09EHG0rKp8oGlBlIG3AB2hNNpza63k9+KpikvfxMsjMGXN4imAg8PzAmMBtZpnjCBZ6VNRCmA
G4FByeLQbXUeaN284kEiy35kxlXHOgy7GV5pCjFdDDyJ84v6MeXJKts4G6BCNrsqSbAemQUzP4t5
3KIvivnJZJyOyYfJl22ThVNffoWEKqdiKYMOYrvWIQwgJwUosQjLXlaWBJCGh4ES5JY2dgGxLVea
zy7Wwz4so+Cln3gtQL+6tTxq2231vhzWy2eJDYy1RiUQgtOods99NYDe6KwDjXORnRewDqu66frI
zDktE4Wapp8XX4gyCJIiqiRt9l0IoGlHbCLjnLB6AWhM+nDLLEtUjycSqvQRhiXWJ9wuEmbhONAn
HSa+uQtNMrV5BCBJoQYGSrcPYsraQqKiiI+BtsFWbEtz+cOzRWkoaGNAmc9iCE5gWapt55YoSHPT
SywbVqaNzKUOkUwYAn6BXJSH7NRHUS8yCPvxsHMK31RUp5wN2aaqtspnC8i6gOcULlmdhv26U0qb
ZxcA/N51XQocb8Nwx2BfA7Pi1/UqsHLXsezFScEpefNer/2NT2Xic6+2mO67mACyF4ZFcCuUk49r
4/rz2CFrksk5KesCBVGiHtk0M/FSg1Redm4g+LpLFkMNTTlkdGQt1GLPojWU7eJwIAAe1jacXlph
erM305o271na9fPdug19VQgWhGs+KtfpIw9soD+FqEEhjlRd3Bd8m636qJeFV9dRzVn11spxifcu
JrG81QSwXJelvW9NVoH+AHu9LiRs7odg0OQusoqTc0IdI9BXOyluk1ovdZVt+DYuOYgDLjNDjOqL
FqLymlsrWgiWofT8CFkpbc7EUs7yiRKsW+gf5EvZBKvLmn5r2R5VBrhArJVtdJ4050+eJPXLlpas
zY1ewjcfL1A/1JSI+kSaWo4gRaqlBfiyhLipWk2fAS6BOgOPbu9KMrI8jdvpEc10eFduSawKOvv+
diBp+KYE0yrrLGiGDOAXRe27OOazfoJwfgX9qGZPCV31OxpXZixwiVQFKX5b9KHSVbsLaEc1QhSg
/XJMo9r8vWPxVkOc8Zvb03quh/0FGxkfuEZAaCcU2vJiEtMyNzCZJ9Qhw6gb6Du6g3PXVamKCzL0
CrZz2q7V2xjNfQ2ypQo6WHljs5wFg5WGQAtsSDzsvmrzeg3aRwtRiBZiGyJWSMJdfOcsTR0kXt49
Nuhw0kdGDXYQtXH5iWyAznZrC9f8CF0lkS+ybxZmMhOGQP1HNfWXnQGyAuy+DhRVdViRXmG7ZdHJ
64xWzN7EAwD3HRvV0N2WohOffZVC2NCti8aHtExjPKyodKZsnbqmuZosoGAYjry3x9D1jTrFTnZB
McohwiYBzg2eGywSFmStawaRt5racjeiOVKvKdgpUfiWdYZlTSDG5cVirx8/rVLC0cs2pzdzIBVL
o/0ST+yyF19w+S1MMZv7//TlS0EvULdDXvqp0r2g879E5n4KHP6bbf+f3/shLaMVQMGeXvoDcYm9
Qdj9QZ8klzlgHMHVfxPsP1qB9F+YDQ76BJNFgJ1fdOd/twIRxSQYQpEMRxwZ0xRQvf8D/ASJcWTJ
f9aWL/NL0AJcJsMKPPkR+y0vx82qe08JuE5Q5zkwNJqb0fo8AVpxshUMpszCK/1AUDLfykZcsRYB
uG6NeJbE2r9uK7U3K4fNF9PafIkavT1j2Xc7dKpmR3vdXm98irJag07PYmLKfMZs9EyhT81H7Fgy
QAeA/5nzuk4OOl3nx6VLAbEJeI5LPkaJedDdEJ5MEKSfUivpbkYpnldhFx8i7NJ5n/TtfgahihoM
3KNbU1nAW07zCuOJr0GexywrY7LdgCM0OcoabHwdzPAb3iUpuJs1fkLyakCCaYmPlLb8EHQMoZSk
jPtnaJrpp3Lq5yQj0tYfuWmxIYtmfgX9XiKENSLAkDUbZ581yOwN1b2v92NZlnmpzBLkm9rGIeui
CFxxl1QnBoPusyfhuKPOJF86akHQmDiYL7RCe5vOfL2taby9jLTbtnyq63HL2otBDIeqW3bc9un7
ugxT/Naop6dV9hyuOHzA1C2LwXY9rWfyzWhuYl65AqfPbyQDYZr1sBBRsySmbjJwR4AeYVGv+1Rq
/w7O4/SArQjBgCX0BwAgXa4FkbceMPMpkZG+mSvan8beJthpEjaF2YYN5y6t+u0GC3Kc0Sma80FW
C7qPrcpB4gg45wxcyjymB5x8WoS0QSBBpQZxn1Gj55vTQ9SK9DhPvcg7H0xoy4w5uYYNh9Kk2A0F
2eI8wR16THDs98sUjlksF3aEfzedfR2ZjLptzJoEa6GZxxhVbMIOOmqh0s+wlnGto12YaI0IUyML
p7jJjdVBLkPdQmEcVXAY2lnh47QyOoChmPZtOtDLGhwtaNzM9Ee/NRAjVae6vKJIgbZ26U5h1G7X
fTDGRw2U9XXrKGKOG8E/RHQPQRwFJxW6ZtfSdR0yYx0H+hqK5aZiNb+hMM2x3QnPXuc4ropygjFa
ao7qq5Xujkktz80Ws2fZkTTnCHbkUVXam6pcl8KM7XQiGnZzhj5o2KcVQhAKsZQqk5GYDqLl6k7N
jqHLrqf2E9je5BhOVP/h7Ty9UhC1N1WgQSv6eHJXCGjUOzOs9tmRBh0AR9e84x3pnxHfEDs0FGC2
8CKQ87JE4jwZPr+k1PoHBMugMEZxc6UjppZprx2yB2zP474vwKC2B6BbiIGEQLEKGwUw3DFZP83T
Ek8mvFCEVAY3cRhDxu5nqeoraBP92VrNdxCQaV7DX9kH9QV7bi4/N2h+mNWMPynlAOAjiOtPiEgA
A2mw2z2FerVgjpx6mJHsvearQMoONRn+t718Di4uUDV4ozqT9Ug/QKvrC9jn424QiXqdAdsjNcnh
6WoYu+jc8IO8jPA7NX5wqHX7OLco6ICQotCwIf3+y8lWV0GxtMj3obHVw9VizBeHrmQ/IGt56InA
Mjpp2RTWBKPYSxr760qIebmUfXG7h3rojogZjc+dpe5ohwtBDXX12WySh1mNFPMVqj27F30NUhVC
EfqUymPh1dTnE1ysLlNUB4c4cN2THDt1V6m+8pmC6v4UbrbaIUkipqybfQgsI45P1ZSQMwIN8jVq
w/pLRN10rNHAfAyUiT+21QXoKQ0quwZQQ9ExGrQF7nB6H8RDjMBxv7x3TdvehekgHjgPykOltvre
uhjXkUSI93QdPyDhYU7fr+hg2semi3FF629UUQhhaIfH2L1qXrOHWTQ9IksDH6a7RsxIFllANGs2
Q1m6BcUOr0qmW3lXJqN9SPpJnRpv8ce+3Q/gXOp1QH8Oc0sgq8TKFkUhbp96tRHsH2sp+YAGQL9n
PvDHgOOBahYKXNJu7KWZBLSIpmfVVeoYe7mwaOe2rbYEOHw3nc2g1CMy27TgfpyeIPEhH9CoGOiF
3hB7YnYt79jq1SubLeJScprUayg8GJPwG0ByebBlA64qY/PWn2VDcTYh2G/AfAhrhzWIMZkuAAO+
fbwZpcMIhmfR75uhMqdaaPnWJDge38AgA/FEMiuUUBOzmQBXz+chZC98wXcD4fAEAdVq4UhALz1i
CBF7AZqCQJVsSAWtvOuwRzbauMyOs/tsp5TmkiVIaYUhlmo4iu55sICphsZfolt65PhHuWfervgr
379HDap/fKuRkc5D7BtPIeC6S9ymBgkzpGuAs8XXWIL+frZziRDoWOIKjx1SEX0RzZ02fQ6/ufNF
gwgbL0Tf1NcT2O0gx/h0Nx95h5+wU0dJrkNKQO8htj/stYfihbxBAuzPO/elI+CTcgRGyHUkkIdL
+wE6ix2w3bhgpa98WpY8UaiLLmt3gKbITYgAVwimVCuGsOd0CfwNPpx/QltTjVid6HKbxBTSH2zq
Gp1Ga/adb8KPfpLLOQk9Yso1TVecTdmkD0Ev8OEmFeH04tHHMosC7vOgn9IXNKj2fRIio1NJ0+xl
hMHXWQVFbTq1Pk1PmgbV3VKHQ4LanpoPc5+MLFvLOX7CRS2HPLR1f7QrNuBHJLTctuuDfnlAooKc
pnCYC+Ls/NhPonsMBiq+pnSzn3ucwZtT2t9TDGf4gBfChU9yxUPZ4ma8VoBUj8q7+mgVCWvoQ3X5
ucS3K85EFdIriEzpC1ZbOQI55R32XaS+T2ss69uxIQbryRbFL7bz8gk8RX2NLIy4ZVhaP9qJBCdp
eL1kTq3RoVuW9t2cdMgvgP7Cd1fJ8nAhsfZdN8J+ZePSTnlVdvZmoGN6B4PIvQAFRfOEq5tmAwbk
XhNgn/CcmkWsUIcmRfZdGc3nyGp7t7k4PHUlfrRcyPhuDRfspj1xwUm42uS1xCpTIN+l8kH08fMy
a8TFYkTobn3sPZAIJJXUSuc9YFUGLRxFTOf0uAcnZPAILWW7QnSIuzWv53A4IyMXvlsGeMoZTs0C
rBg9KVIzVfla6/KBgRc7yXWVhxoLN6hEcD6ZaR35g21iekuYG2/SteH7dKHjjIayKt+bJHAIZsJ1
aoslgNtfEBkLKKYAHb8I3tL3CeLGc4GdNn3jySW+NhsC2XhswuEGxEJyA760vGuDdrxHFZM+gKWe
zjaMtidYvxsiIOE6nqhV4yupfXMNJhKMLURqyN4jhJtgDyR3+eDUBomjRxZsyAKQA6xAoGR8HgbA
U6oJybSn8RTcQCbBEIkqmufPJdrW662N0nydgmEH+nT4vCgffGhdbPl+kn6in7eJ6zOhFW7+mGIN
4GgAQggSJzcFoOp86K5X3TSfgzCIsZY0UPNlMjyOKI7ekJZc8wnI6X0Zs/iI6kfcljRw+brp5gTr
D+vMCOjc8CE9zEx3t2TsOvQq0Dbup0R2MKmnUR/WBXUcswkKa/jBJOny1nlWVADKn2pkb65GJGYK
UhlxoFQOYTbarT1OpAlRGHW2AMFujlMzz3nEo+pqCJzO8T6N4B5QoNohrAsEtGlp7pHhv+ta7MtY
eqs9lFV+InJuj2Aqut3MB1qUrouufDdiKIfx5MCH0Jxhhc7HyvTRkQ/tZzzu8mE0A/zbaO1OtsP2
Z93WP66opzChg87zQbHSPNZqDR5sjWki2DqmXbihLBzSUT3PESNFoqW+17EiGRJ//rEsMWCEVMjh
8MEPBwjAYTF0W/kAtHW9JqTd8h4Ty7O0ps0tHQdyIJ7JZ+VVuEvRmd3g+ZE0m5PUvkU26T3UM2pO
ZdnKu1qQoIgbGxxbJPN2axOYY1t25ja2cGA8tLO3SWuCswuSvbbbaxwzsi+BGeeTXNObao6Qh+qJ
/xrUW3MaA0j0k/U6h/R9SrBOwBF2DI/OOn8Z6SY/cSZbfE/r9NE7MARx2MNHKkGInrYycNfAgaYT
CBNkD+Dejw+rF9WIkRlU/RFhAUDODjGMj+2ctl2ewi+4B2KOh6/eBBwaMwfqc93wCkVojQxpr1bs
yHCVsbkHMTi+qm3Xr954ddcwXz+ZrUseG+QDQCh5xtx56+F4O+fYoyD18LEsYzdlTCfjMWqleA7W
3n4JBjOhr3KwUUIJDLdcq+keghPMYEMmjEYpqWHPNbDlu771jO4AJC0H7h12/ECUxxYMLAXovzK3
1/DeYD8MWGYhTY1JmTVjt/JdK6ZIwEETzT32JIzAUF0LciuqNthDTE/jczQM7madYnKeayDdwHlV
/zmitteFBrrt8g0d6F0dj+UDGuD6BntfOjxOmwvkIZByROixdTlGpXRPQC4xS2PrwuqAbXB6Wao+
PRjov+85eMcyixAjx8QRmC8ZoiwkyqpygXqW1JiSoxaDVCVfIEQzpL0ymA8jcN2hPQGeGI81FpO4
2ASd670Mm+Bkeaj+SJIt+YMgQdLkeMtaeUayhdyjGArPcdzPx6EFdN2hiviIwSzydq3H6miWft5H
bVsCRpdCMSAqC/u4QF4563GyqhC+EtclCoI+R9yVYxpECEGg0f145xC3eKgDEOcY+eHLT4RjBSs3
s745msYYD1O6GsvGJtB6RUNAh7wOyuULyr0U66+QFBnMufQ1gvKef7CtqQeEjRt1w62Pwhw9oD20
mpD9TJE7yvH+y3TNmxkmWwEG2nw1yZJe4SKL5bBuaCSzWTrz0NkRrTHjDJtsqtWNKcuqQEQjusK8
gPAYiI57DBbQ3bUk4/CBOCb/CFvDb3u+kNOojbyfDFbctY8GAGRzb3gRR5KcpxFqfzYh98lzhGKh
lQIc2m8gXD/0gZ9fxtZ3A3CkeamyHr3k+zRsUw/Vtopuq3qZsZOtLCoPelDo83pYUqcIg21OACjl
YVrgMOBSj88SGy74j40Otysz/SMMCmRZ0Av1XeYQnDmwpR9eKZLFh21R1cWMMlkA8DtnOmxgNeCu
1qQObxqy1nMGVEpdb7WHs7WM4mPoEnVnIwQQO/Tpz5YM8bPA7hAQ9eDDbS+CdXkJMPQB3fIQtl/k
HJMTRa33VtkeSaCLS3jHcNLXPIqrO2MJPSQIAR1iPVZPUV0lL2UU6lsNcfjIWOlBBbWSZ5wge7UR
9ClZ0w7rjJ1ctNd1yAxsxbR8tyi2PayoX28Mj1eBgQNVMOKr26XX6OnCrNXbfF2pSB7DltS3cQU7
b2oT0PRuSWWG4MG6qyeo2whymBtmqupkkTsttho0Ur0wge1Lr2djYwH6cq7fwWXGEKJgmWIAnyR5
Quip/4Qiz1+xpmuuALfIw8AI3zfbRvKl4/QKs7Omuzio7Z6nkXPIlVbdC3LA7TVzPRLskkQ7AI3+
RsEaP0nk8HeTijtsdEN1Qmo4vVlUMr92dZscx4GVD6FZ0gIJ7Al6yfaGikmdpmGuH3sMy9pTVc83
liztMYoq/j4YHSYWaD/exGu53U8IxZ00UeFp2xLzgn3T7tQyTu/0aJpD3bYWJR/CCpec7bz9wWMi
ZOYSU113+KbsF7O1172N+I21w/yGNIQ/lhgW+KQRrTiWDis/E3RguaoHTD0K53m/oX28T+YoPmB2
hnjXIfB2xBIZHPwWYRDTDKj8aSgRSxosQlWb5wA4jTF7XvXBMY3CBZMVuIWX2Uf1AdnSeNc5q77S
2GkYlKDTK7rxx41BsIimkIF1g1qb+2WLP+oJg4laKvpzi9zEsYS4dI/OBfM0LoLUOgPajRessmGk
l6tk20qoF3PzBRW4ANHJ9d0QCn3XkmCErz4mISsWFaoCU7aGfdtuZY3Gkal3o2qqRxpr8VJVLins
Kti7Du91wf6wkeRz1eP287HEiLSmDA4MAw72fSTWHcqrekcS5DYQP7RXG+LlpwWkHowuOhShY+Yq
9Vv4gN6h3y59rvtCYT6dDJ3bd3HQBcdYjGaXQER9H8wjfVNTha66KqPHDk7l5TtZP2BoEr+pmQ2z
UsQLxmtRhBGNMG+D7KJ9GUl1w7Apl0CCw+Ax6OcJgtLUCNS4UfPCm1AdEgD9GCo0deqm3BrxtJSk
+n8g6/9/G9WD2Xshhuj8ladxeUHYT68B/O6E/Pdv/YCbkH4lHMnOCKE72BMcdsIPuOnydmbBAS/h
1ZnwLC5vzPrhaJDL9NTLO2p+YqJ+wE0k+ReWNmRtYx5hRAYMin9gaMCj+dnNwNxB2BiccOzUhAHK
v8BIP03/ixpBgzEiqtgAQW+whOcVpEjwHYT7/sbz++/k/c+p3T8fBSJKyngEvxKLI0c8+OejAGqm
FNMhFGolvHxeJD7OllrEh26LMdv4f2IL/8sjpSFBEAYwgOAEwNgvR0pK1yjSVQVt5wIzLTJTvlb6
8NcHif50PlAecOXxAqEoxGtn4988IOcRY8L4j6pw+2ifrNcYHQaq/t7swqJC16AOVmUQ8XG6f0OH
/acDI12N/DPHK7/AKv56esg3cWjiQmFkSYdJhAfgGz4t/vrsfg9PIAiARwtjRyPUTxHYtl+P0cze
sjlRVRF1IUYifCXJ312+y1/4OZ7x7QjiG9mXwCVjF4vtp4eOJxjYk2KbLBTNE/JM9/2+O7RXwfBm
i6HAMMe/OaPLVfmr4/1G1Olpjht3uV2YmZBhiUTnjtkeCWbuEP83T/qfD4U9Cy8rRvAEJwZJ59dT
W8rGNQhmV0VbXyMPkYVe5ZidqIj9myfhT1AiMjR4BCOK1SPCE//7k0BD6JAgT8DObztvOqBnSbtk
WmN+lU+6rej7/K+fiz8/e5iZw/F+cixkqAsuk8d+vmuireJGp2BEShuiUE8Qnwnr0+Bn8TcHugwS
+O1+pXj24kvGCAAkXtTx65GiyBlmUbEV5GHLL09H+aF6Ga/QP91/gEBQHMvH9v0/PznK4R4juITh
Bhcv++eTg9MygW3HCoVN/Goj5HGZ+iuElZ/++jD/6a79fJjf7tqMXmFpQAwhLg7PUZkcX8Q7DIe6
V+lyYjL+xw9+GiUwvyOKlRDD4n47XMeYMgBcsE4Fa5EmX5MmQD4AXa+Sf3PP/rxo4EjweDHiQQBd
DX+7ZY5EzFHMIyo2sw+jtwDTNv/6yv3NAaLfIVzWeYFRBVXhV5mD7yzc9PGvjxD9p5uDBBo2QoTR
QBv/9oCD+pcChokqYOk8YYTp4/RQncWtR4WcV88AM81tew6K+Sp8/JsjX/7yrwtUGl2m5vELvok0
KP316eOrvnS1ODmaVVejfyqX7L9Iu67eunWl+4sEqJdX1V3c7ThOXoTYSdR716//Fp17E22aR/xu
DhAgDxvwaMjhcDhlrcmdAW8Uuc1xvo5c9Bvui2QcZlkEQSGoU3GPoaHmUiLG50alBoCZi+brpz4y
3R4Z4gHwQBy7YMpBXQXd2+iZeO/M2J4rIBV0RjlDjoRWAfT24l2z+lY4c9RheAw0jv8Wo1MXMtDu
kHtCpy7uLIB06t19Kf9oxJto/tXC84+BDFsONggJX4RNMmXmJeokPbqrEgzhiEdgYxxDKX4brBxV
CKXhmbzEsHmAsZCzC1coygZ1b+H+bbJkgVbh10mZbEdEazAuRzFobvsfaQDUktvusG8XlILIzxOn
S+5mTcMspkr5wbSQuzhHo6eb1W+Y1LSTpvNG4E+0ien+O0mUb5JGdOsVaExx5TZxlxK9aKUPpGBv
NS2OTnS49kEpcvA38QZGZGrkfpUEM0fyCeWz3F1nXXDqcZocTUZdLhWi4dzLgnFnCcZ0heKoDJxZ
TUG53Aw9A31290MiAYDBrA1/fxmoPcYMrYjLG6NGeDHKhvwOd7P5NjS6IjsVdombtd9CK7bj9D9o
qv9os2wJBC9HwhlBp9Sl9pLedpO4DolbGaJThg2Gjs5/oYOloOhlKZj+pY1GBeLb0CGfiamtGWO0
143IuTY/WCVZpI0AylasJJ7TpkNDedOHvlKuzyp5Wteh28sW54QzVwuvFbytENxb77HJdj/yMc9n
ZA3QKH+S5tie0Wy0v1qUS3zfcQUDlXhgknjDIJfBRgKgdKRQRTnLFaVZ8otcvO+kxfSExLzbF8Ra
NYW4dzwYIIfelqIXs6zRxwR41+O9sp7D8C2v82tVVDlOnro43zUi0YWiEG+lm5SF9U0eTkuIyLBS
kBuddeMg9uiNDWPA7oz6rSmlD/ua0Vf1L4mSgjEZoOSjAkK5qUgIARWfT4mr2SNw1ezoGQDnHuYo
AJgkPaj2utiYFfDL2U6vU462EtmgzW39QThljboZD4DzhPDJUd5QY3aj05LavW0EskvgmYN9ZVn2
AsgtMmqPTkZEWZf2AtKbWTBT2MuQPwLn5jTMYTADRHpfCstYtlKoFVUAvSo2IpRKpcafRCTo0RG/
dqvX1bW3L4p1xLaiqPWDuSCrW0NULJWfMVR7jfl43kP5o8+Hy1DJNY3mEhGTY5Q+eZvi+LUScvyP
5j266b0B3cQH9JS7GKoNmic4eIe3U0zFDNybMo438oXUORDQs4jSCw5c06/FczLUg49G6orjodj2
B61wS8PjajIVCg/1nOsKRn3dHiZhJwdMBrvKffKkOakXOg3n9pQVlrlvxFH+ChChc1cC0QqvsTi0
h9ZWFycHAGhu698Sbzwv6F489c8Vnmu+eGUF6FKQHKBPunkw2PuWwzoKWFnZgN/UJEWnNEcBJrOM
MMbQT4v2xbh1jGqx10p098XQgdf7Cd/KoVSWtF5DbxqOnAwIItWrj4U3H6QHYL5Pb7lui1etA2f3
ui+VdQJxKyBORoYMMyyU9VQ6IJ31GMdiSHQb+O8hHvGG2DnpfNoXxDLTjSCFCparpMYM0ArtgD0z
e2GkCagcTwPHobybIe0msUkSgAF1dEgQAJLtPdcB6lRcG9yk2XN9bG4Wp/UxoSID4sUej9JBP7Ze
dtffwG4k0xGCwk183vuX+w1UvD6gJgKsuCh1hRYFaqdpRkzcJZU+xkDlGTrJ1tC46YaC9V2Wo+IK
k2zDDcA3R7/N9QQdsUkNCKpU+jatpuEMidrd6aifOwMwQgIV81yiXaJzzm0wcy+hsClxU2Wsw7dd
RMooFK0Hds6MRWzd4Wd9XL6u59gtD2QGFVB/tuDybjeZ7P4/bxsI0y63bQKiNDCuIFF61K+F3B/9
xQGIkWCXLkZendFZ+pMZ2wA2R9+Nm57KQOLELUz7/G04kkidchS2p6Fp8QW1MoMy4Q0QZfsHgCza
norU8V6HdNGXGALEE1qsTuOh9eob+cC7Dt5zEntyyOZuIj2xlAi+H+SM/vQ8BEWAIRnPOKEfzuO9
25iecbNmZE03orKsBZFNt5IzndtqaCEyRvdzZHAcMPPu0UAjgOSBBF5Q+rnSi1VjFJFO7p72ano2
zvO5t3Vb+QkIfZeXt2UqtRFGKSWWFUbPFhWBgq76ArhKjPVJkWvOBUd8wIddkpFvRMpbRdcDZW4Y
bMPcUQqVlE7+hgo+ploTP0nroAJ2WiXIx3YqH/cN8B+W8Y9MygIx4zr0TQmZnTd5upMDNuMI0DJ/
9XCkan8JHY5Aph+REZojXEYtin4EkvFCs7J6IhDMSi76qjpHcGbHCiofsw3JI68QwzzEfwSSQtrW
IMsEhfoCKHjuZD22NUDfWs6j8x/W8LdKBrVvKkYLUoIW7VY/RSc6AHTkID8ObnckN4nucRaQeTtv
9KF2bMzqdAIdA3HEq68/N054l3iFA+O/DW3ZxnjabXTLOwDMKFbbSKU8CLDXGh0gb+SpMbqqg7by
xo5+KDcQKyE1WPh5UKGzeuGYC/vg/Vla6uA1S9dbdWMAW7tHq0C7TIelj71+CK85q8qzEvIhW7cF
nM8QDRGpm171V8WhcWIXPAZH01Z9EkGChYrjwHgCqbeHnuQyug+QDJE7BX2d11MNOrz/oQD5K3Tc
7BgV9Yykd3cRICAdpqMUR0EHXKkq4fl75hW2EUMFNloz1u3QYuHUIDooh/6gBaovcq8w5nIpeHqq
qGqhSEztD1pyM60p8YrK6+7bAgjHBB3Z+wtGV3t+rdhGBrUlYjQho4SuHDc9otXceMqPK2bCXe2z
BAQcgMMHqzc99jB9n3dBs7VDMV0UyeQgXfxWAcLc1BnRDpAIOsRNAs9JsVIjGpJi/xVBPmFj4EC6
6VO1gd8l9G0npHs89BU2X9Eii7kqR/bbU3svHnJHOw4FZ2GZ99pGNLV3AvAxwyjC7ZnlnXAra7Np
xyGGL6YGiJnFKFs/K8z4XwkACXnd31LWuqIYhIS1jLw/ppkulUaPiz4pDSQr0V29qg4IxLx9CcwE
0FYEZTT1IAMZCgVQFNK8+UU/KS6y5K5UB00ABr0nBadBPSySY0w27y4lX0/HC1vR1Amv1hq8tgW0
66f0oEbmCc3QP9VyfdhXkbWIWDpMvKI2hGI8dYGaTbwMBoD9XaW6rYAzXgi8GhBTgiyDGBmQiyZA
kS63qUnRYYem5NQFF6Q9dnch7/XCWimU0X4LoJzUtGZAkrEIRgcgumJB8yZAiWmjyTF0nhjqjYRJ
HAODhxAj62cxA4MAULoAeLO/Haz7f6ML3fIxTHpbGqWYujnwvDELJ6LzX9C+ChisHYSccy9yNKIR
h7QFowYA9E7covixyq1bYCYh/otX1lYh+XL3C3kGYqwBGSGQccAU8tSJzef9NeMYGAEK3Tq/GSQl
ZlxgzQCw6czGl6h72hfAfN8jUwLwePxDmpuKAQtVRttwBCUAbei0R9DUgccHY3iueQXQh9kjWb7I
zZ5kF8Blt4CXML8mPccyJNZdbKjv8KUiuFTpWuoqILZWxjJ1tT4gvmhAM5DlVFdhbFdXGOMNAtCg
XOmH5aDYvOc6MwreCiemtLlgSvTkFho5Y50n+aWLhNxBBHqds/gY4T2Ei7u/4szUmIGsOzqsNKhq
USverTLQ4zGOizdt9yxdkYjtbXSqY3ds7RZrnXNCUaYNbeRRZjrOqVCJAIRxAc6vV52nFTJHAlcl
ykxBqAQ01QR+sHd/PcZi6ylL35Y7DCy76O1UDl1+rSWc88cVSzTf7JxeVBXSLNBMi4H0Z6NTs7pB
y/ohu8o7IO6chCD3Il/w9zeQt56UvVTibBT1IKUu5ijBiqpgMP1mX8JHADOk3rcmQt3NQpkrg5oq
2LJALTyQejrra480wXrSwO9qtwEvjuMuJXWT4a7MVEWHxNaVfLPBSD0w9G2geDtKgHwLkjxuGfD0
ZDrpjWVStxtAstp1EGWYTfhpEL7r5iuBWdtfS6Zr2cigrjZgOAJGH/1kCPNJH9R4wGx38P9YQGLi
dEzzZ8s0OunXa5jukxQsIEDEnmZk+YPUBWFCYF3XN7FmA4kh2FeMYySYALu0fgzvxpa14G5AdhFO
BDMfeMHHbuLE+jk+9NegfHjaF8m2fPhDHb2hCvpuLyVKGUbfgeOG1gapxvgZ5maq/K8O1x8RlEkY
cytaYQMR6pSAXiO8BuQN50XB04KyiHYZ62RS4O8HAxghMkhv/qY+jSLWf9eJ7qURKnMBKhIo8uTW
T6rcxgCrLUwFZ6nIan+0uD9SqP3vAckGkGdICRv9mHXjTTWsaLIA6Z6aeVWsftrffJ446hoRy7lP
UgM7I06YyZXeAHM5KhhCOGtyzTmzbL/wRzPqOgEIVvsr6jWF1hZTcO3JT2Ydc4o4PIWInWxuj6xe
AMWdY/0WEcO37SeMU9jRDDQ29VmJ5+P+6nGMji6mAs9AL7MIN6QK4gVp+CnrOWfReBKoOyMvMe6j
kJMzTpaLpic71arg3ylBVnSzYkUTz2g+gwhw0tgIHIHZwdkT3s5Txx/whSh7d3XqVlkIwum3aZSD
afyxrwZbCJp/0aaooYOP/L5RY2jBa6iKcABKnLt1rp9Bh3VTm0Cd35fDzD2iFxGAomgiEXX6AWrI
cbMkEyIFbbnRMPLmgOETs3qu4KhPGoZ/v4CK0Y24BSimJWzEUo4BJIOxpAFJwLVazJmaYGI1V47v
YaactqpR3qBO2yiWLBweNRivOvEaTMFA8UHB5AC6kBvMN7UgTSoc4cQvCvHUo7yDiEFrTZhwlADT
9AJgBzcsyuf9nWNayGYFySdsLKQHOuECprAU442vZXsLzA93tv6lDMoK21bBe34ihwmDwXr9zQKw
CMb6nX1NmE5uownlFeJ3xuWJhD/ZJAfAnO4wpl8CQCfsywTwEQCo1kZjcvelvlv2h7tpI5byFEKl
T2BRhHJyEAaIE4LoaAXkKcnL4vJ2inIYaik3aDIlLw/w2GMGGWg3AMiyUp5C5MzsKUQFDWUk1Upf
4EyF1y1K78IDkCVnRzsp3nLIKo40Yl60MJSYULW20AODoZ9L8wOKBMbATStxASCOR2LSaUCVLDVO
np1s/QcpAFDS0TBtoM+HSo/VDW50MPWg6AjQGbBu+MAAPDSzDkSjknNxsHYJ0FiqYhgyRjos6sha
YG220BgLUfqDkDz1zTkrORcs8xlvapiR0kBxpgJc7nLRQkQ8nThi0QCoiuHdgFSW4twGjr2beijy
ePsmzlw9YGZjkgNtoWjcuxS3lGW9LgrqSksinAYN6DxJmV/pTXErFevfBJSgivktjBjMxh+Bz6Qu
MJlPSoHzrSTFx3Ie8ORtQ04DP9PwdMygKxqItYBHdylnykG33CbYp6F5Q7hiqyrH5piGsBFAXRtC
CjTbkghY6y8g+XCKsgBK9I/9rWFqYWAKAScIBqFQzkcZ+rQVF2S2yxWAa2V0V0Tdz30RLD3I9Bhe
dCL2hT6ho1Ab4B2Df5sARjYoAA1vEtQ/XvelEOdFn1BQtKBxF5N4ClqaLrcD0Cl5q01Ii1ml4tT5
LUit8B+mpNXvOEIgktgXx1QKyyZCMzzu6PapzmpA/iHgrgOz9VdTLV9BiTUTVJyHfTnvAdYHvf4I
otunDGMCrHlJ0n228qZ/Mq8x5df7k7e6ExqdSLqjCsYzMPdUW32LnwHUvrSu6Ga+5fL6mzg6E+T8
7cmK+knMiwSxIKLnr8aiXIsjWu+SZrb3dWbGgtZGZ8ryjUHv4qlBA3bngbriwfilbgBgjtfOBT8E
oN4e40/7QpnKvXO8WqoIqH/aRwngEO2BFeEaQG5epgUYlVMe2U1fcHaU5QxxkcBETRMZb7o3ogfl
DtAKcRzQMWonSeat0tNgIZcMdtF9lZhufiOK7ooo1FKVygLrODnLe0S9njF6g2Yq0HYGvBYMpl4G
cYZEKVWkDmAMiqLoPcVS1asXh8oBeG33Zit+0azpmaMYc7P+yKIfC2hTsEJwQZFDMboj0JW9pnKy
H/Xn1pN96Vr6IeI+q4BVxrNMYnkfTuNGMHUEzCQDK9a0EMtUfN0BWtbojc7qvC/ol45brebJI79v
LjM4nrWIWoRSow/Q5dUm4WFvDy/Kz9xLHv8mxwjAWbQyI8ZBoENdBhiUBk+MCdOc9exo6qoj9K+l
wclEM/fORKgmGuJ7HeVSpdqMwPFArgMRPCircV3hbTwsPzgWQj71w0ZtpBBr3SxcI4Va2kpYOGC0
5rk/vwCvJTkg19PYSUBGOxHHp/3V4qJ9h9tJxrpUAd3xW0VqHdN07UWrgooDmfbpbqaQW0VgGsZG
BBXLr3Ue9uj+IG9KpGrd9aw0AYAG3fjQBrJy4LUGkcP7cTkVE0NYQHJHsH25nHNodXKzYjmlNgTa
eOx07ej2GO0wAMQ7hOWhBjOwrYXLgbOPbGv5I5iK5tQ6KsYpL4gLE4GvakuuclAANePIR6CsPgM6
B7AsTsFJezKkqpqqoBNEM0ivCHXs8qXOeyvXcMzbzFWHyVMEEXStFU87hs8kdDIWgkjgBqkq7U5y
4GNZDeSkx+gACgE4ldiRPuvARHsE1yZmSvIgqd3ilbOqZLuo7QQWgwQcTAkzmSKd1RnzCH2OA9EP
Zbwo8sH46aMhRcUcaP0A2tn4xDMgGsia9N1AJOZdFZJLwoZeWlBYZDLYft9z/vIpOpSC20tOfdAe
NG92ptHuHbCX9XYddGdNsLWnfY1ZG6qDhxBA2thNg27lX4sZYy0GnvZ1+hABvzI0OhuRZLAvheF0
VIyAIO0GB4YeB+qUlHIMNLnRzJDzJ/wlynLSchNoRZJsK3n5Bvhi3iwUU6+NROp4pFocpV0J6jkD
zeHTQODpW79uVk4LM8tOca/jyajizSi/16Q33nRIprjMDWQK1HV2QPQMzM43JQUZ0PQX7S5Ywt+S
3vvFN5LAANkltZjlQNUZ7cS4IeQyGYg59jeK4aAvpFDnDjRIaqEoAhx0uthW/SOZv+8L4CwYPdwN
4rgS40IQUPefaxEgveNTDjBnoF34+4J4mlAml1lxbao1BJXaT2D+Oh3o9vYlMI3awji1jOyKApYj
6uCGYz0aDYw6FWavThIHBIt2vMpnsQeF3Zd9YUx1NsLIum62HyP9eI2uUCdKe/EK0JzGATRCEkcl
5u4Qhi/AjcCY6RaKCdQrc7RApTbKEQXcg+4QTEuA6hMzjqGxnjIqouHfoqjVU8Y1By2olbnK7eiK
XukLN9G15lnXeMbY8gET92fpuL+GrPo05t+B1gN3B8QOOoNU9OkEWkBMVcMeJm+AbuJB9lIfqXSQ
M7lwe0D7Tk/cujjLGW3lks3dbF5boLldVoCibT1mN6uLV9p1cj2gQ64+mI9Sbq+fuldQxXC0ZW3m
Viq1wlMJbP8khW+anNVv78zr1Ue9CINMPkg4b8F8Gzn6QXB5jopVUr5YZcpUo8YCZS4aOX4/BbIf
1g0IljBc1AYm0BQf9hXlrS51gU4IExogaeTuPCqnNaxsfao9KeaEJGwpcMDouUFYQuc1rLhDEYhM
5KsSgFFNsJi7mZb3JwOjEZwgi+VYCDPzf0TRmY0UBE1xVaGshHfjvSkd6uHnHI6BHIWOIkQ8M2F5
lq00yuXrAHlsugXSzE/zm4k8+wzySwd0F+/PNwcTqNd67P/FlmG9gIqCOAtTdpcHItbTtAAQW4Yt
+6xmSOmnloOE5L4QVkMYGhpU9J9amJuU6FfbkPZ1V4NfD2/E9ioF4UBnR8CLfm2+xu6ImA5AAjrA
U23reQFb5Y/kkRfbyYy1vfgC6jGiFJEwgAcpR0uTBHBhe/i0viqf67sYh1B3Z3SMg38ezmf0ZHe8
lnsbjB9j7QtH3pcwrPfiQ8gzZuOBrBHT5mtEiNhiw9fBOpyBqyiEDe8vOUeMSaXPe9BPqeArzoFT
PIHtM/pZttJBEspv/04MZbKgrQGD2IKN7YX+plXRGTMogIcB0vaPvxGEh78FnCW05lKurJELgCmn
cGWDnPmaHgdW179ZUvi0L4Y1oaappLCBJmMC+UXZiQkAyyZb8AYQF4eUumIf6tRe8l1x2uAvql0X
wihbiKSlbWfSZNSqnl6oQJbMjlX0F5aw0ciiLAG82ZMYt3hIVfMhihW71m+sidfiwSogb1WhuyAH
dRwXdEeS7iUyl9M5kSendv2KrKEUaO8TftHtDGxcbv6J4aMvJMuXB2pY5hAAx1hENUAHgDtWt6Rx
SvCaNwPWiM7nFzxptPfZGe4FyzpleIWLeDoC+g5d7peypVIGau0I2eGn1V+88Vjfgq8GnISukWMG
CnMUmPFFBXPfSBnhBA6ASDhR368m8lUbF5IAf1QGI0HmFvNXJTpPkX5cQ0zb9rGzL4jlNLeCqEMX
p4ZUKKSPXOo9IUQvgLBybgaWBLzYUBLBFYvLnDoBqlZocQGoWLdYlC963V2h8Z93r7I2aSODLowC
UrQvswLxbdfntrC+pqDpmZXP+0vFE0I5wkGtlbwfoUiLCYXGNpZpOAF7tw6kJeXNsbCS5tpWI8rk
Q6DSjaqJJ/WE4Jkctgy0LAjrmqOKMFL5sq8aZ4906v1WWzOKzSVUE5Qf4jLb4fKwL4C3duQDNvbc
gsihBUNO5g4teAnr8JCCojPD6NO/E0MdmxK9SL1k6XjnJCnm96T6awnuniAOW86CMfUhLeikPI5i
MrU9VbIA+zoRMgJrLwNC17wf6rV2s0J829eI5fpQrrZIfRfy6DqNbAyirqkQVNeNm4MBMlojB9S9
hxJ561r7i1hRQ35MxmQBIkUk4C/3qYjNqQDVGbpAMlgBoS4tblpuSYhlbmCoNlTw3QHQ433QaWMN
pZ6BuiiCT4267k2RgFljVJy2NNa6bUVQl3yeCKsukytRmy3ABOMpFqZONNyKkeWZqMvs7xJPIcrH
mRmgJ9JMy9wmrO0Wkf3K60xj64PACEgZBoBAqI1JxlQTR/BvuSpq8GnxXU4Mm6T3OuVrbfzFKCxK
g3+EUae17KQE9CRQR6/D63jOv0nh9KxkAue0slYN0FkYrUd+WwZP/aWxRXIuVaEUZq6ZPbZx6+kp
ry2HdUwNlHcUGBkwNemEK4bygG4o4bUaKYZX5dmDIKt2VPIQ8ogxUYlswMb9EUN5g27M13mw8FwF
81MMbnLS0dkn6IZEvCCh9SiUzkCe5lg4Wzckz8kTGUjGlM2hSagFEQyekrNyJcif2joHRIfB2SLW
zCFU+y2Ffh5rhRlFAnmwkntIcnMMxZ7myh2+FMfIAUmvazqJ344HC0A8HNlMBdGmg53DawDB16V5
zItaLFkK0V11p65PoFDw8pFXnWZNU2mA1vkthdq7SRK7QYtjPG/waszO0dm8t8BO5EYHDYM+lWN5
WWWHo6OjL6lAReQMRtWC5z+Yr2e8zBXJAmoTBkmoo1BNxiD3GviNf828d3Z3PYOxsAm01OnAtINH
a2g3fv21z7zpM6iIOt6QE+swbr+AOvPjIAxFluMLMjDZTuEK0jk0w3L8JHO1t1LInm88v5QZQqSV
kBJ+FW6HbzUQ653UtMdzDgTfYHI1B7AJ4et0QIYOeCtX7zMs3r6zZmUmcccBlgoQ5Oijo8uINcaf
IzXFR6TH5ACK0hCF+/kpzhyQwdkzAJLtdD0l61vDSTWpZBcpPwHBwC4GNTKeFPSIo1IB1ThUIBir
2wNSQXIzL/IypyUnC2kT4T1haDx016urO8031Us8AVAZiQd8VhfY3jemn3vd0TwUt7IL1kZwfgbp
oXXa65J7/BgGcfGx1MGIwXahxA3e/SpIFdJU/CyWoKbb3wqeDMrs62KWFqlLkf7uAOkgl11py+jm
2RfCiqUvNKFMu0EheREJebgazC7hbLPJohfH6i49LVz4gHcU6r1dpmy8B/242osQh0zY0ThovvEa
3mUnE3OKZLvlI4hz3OxXivYebfmVm4EFE1OSva9wuhy4qtPPuyWRy3XFt5RXRHXlcwzJum3awql4
5OU6eLtJYpjN4Ua8lUUrcWKddMwJ29Ckc+yFBdSkizpQKg10FFnoFaRERFGGQWGk2YXD4JFCxiqC
nt5vRbtXjuDVG50RePRt0Ih2i9onIkygi/6oK59jUoxw7OI7KFUnU8tr0AyifQoFFc3PPKM89vrJ
LF6zayVY3NzTpmObBfkSFNo1DxKOlfW/EE9Ft0XVSUZvkkpo0B8Tb33NEx/05p7iICNxm+soVnJW
npU1uxBJhRsykNblrEZSc206P0luFvNGAp9okodgpy3BI/U96mcfKQ1nrnvOcjMiga1s+nkP7Cow
rLRYbS0HGYvYfc87MKN2Jae+zNpUiVgX5phQ/aMDjjUDxXFl4BXctHrvxaUYVH1c2jqIDcm8+wyi
pv6wb0gszbYiKSe7CGVYtgM2sorAwRy2KGkWtgi8wX0xrAIghln+qEY52qxQSkldDaj2U49RALal
K9I3JqDjGhUBs3XzBxVlQJ6hsjzCVizleVu5RcDTQz08Nrt7US37h1wuBo6D50mhHO5cDY25zFBu
iouzuDS+yXvu8yRQbqcFfq08kc6DSU2/g4TxDlw0vCwn+Rv0tbFdK8qlrPWA/ssRRh6X17NwtkoM
nvkxjti+KfDEUK6DHCQJtF3IYoXpQ1Y/qPJPfZU9dRm9fUG8NaMcRgmWJz3t4DCM7iBGg7OU+r/b
9w/A5GE6AYklx+1Zg+y7jA6CIf+NEpKoEHRwmVw5l/cNOPIACJBitRaj8QYgxY9p8jcu4I8Iuj3W
mAzQpBvY9zYe/bCZPLFp3GldOZp83HdSg0ejOHg6kFmkcy6dBM5kMGWixR4UZKBfxusUvGYg9+x5
dRxGoYCIQuMmCreMd32tF+AWkyAqea6eZ7e7KX1c2DcSbgu0ywEVIxi/1tc8zFZGrHMplnI2AloR
EX9AbN4eyyfJ7YBCIT8ti6+dUBvgAikRr3J5Xi/Fkd830U6hzLEAtmGgHKk/8vwlke+slIMq8I5W
vSeD8jt1D9BOC40FyPxJceNhim6cnK6Ya+kw6p0AhkLQ2Dq9KOaINZdk8PQsFZ1Bl2sfmbf4YOaF
5Opmljq1KYyPIByuB8KFXYGjBXNllb6OX8H0E3mAZVAx1laDcRN8zy9pu6yOnC0gs5TdKJrcYZZu
zDCygj6WdKdUDeGM9EN8jIoehGOCljjZNBi3s6rXp7JF52A6ZmkQFZnilUnZnjRFbgLEELrdoRFm
sStpGQ9CI4l3iWYunJkYRpcfedohsYSatwmMecqV6nrVZuAxBIbi4FQ/CZ3KEKjflAPg7w/GJ0xj
vIhXZgX8Ov6Nx3hcXsqm/KuuAkFxjRuSSleEKyFcQBSoNvGnDvy1B0UoNJDlTar2A93/86PaFBK4
6bTlvJhGEnkNMDkCsMtEgYoZlmDfITMM9mJVKF+Wgmh2ESMgfyHXltmpmtxihOUM1vD//dFxsQR0
YRo1tCTs53dws/BEYkTPdEcA04CIqP1/LDlHL3qyB6iLBvg7sdtFiSajeQTh51Pzv08gX+pEBWpz
V4xDKhNYU/ArF9qjnn7qyvv9DXrvx6OO+3aHTCpKi+LZAnEBNAEMbZAchgg5N90jTzdSAcLE5DnC
gIHTvYh+XID2CAk4oHbyklHs9QQ9vYl2DvEDs4FV6Nmk9CNhjvi+RLcVaM4t09tX9WNwQJbzjwzK
sek50A8WAzLKzLQNTLioCUcC48FyKYJyAvlkDkAjx7gfKLKv5yV6KJT0pID8swZ3sxLpDfiT5Xtx
nRQn7pIYIALW530lGVH35SdQviAy9R7U5pjXzJ6Tm9k1QBxph3eWp9r5t/xmvCl84UvBEcpbWeqU
N0YTT/UEGMtVn5wsflbMF45WHAk0KlheA01SJmiPSY65l6FE8ir131FBy1uQk7vLQXiK/p1WdOas
GWWAnbWwF3C1H60eHDAdD1yCY/YadcKXvJnbbsFmFcNrFsf2iJeYbHKOOCs22ho+neiN0Q8iNCOk
qIF+kr8VXlna/dl6z8nM38Dy5CFjkZ8GTpD5D67l94Gjm02FVTIa9IOTmKyvbFMKrMGR3ow3Kwra
xCPOJQnCx6JwQJy+4ERE9yrCQ6e/ns68vD6jpnBxLDSyE5vIKY67XMT5x7cUbv6kOpItvVpoqJhc
3bfuDc8INEc+5AEPz5YRAl+sPeV0mgpLP2D8023bDlFNYsvtqcwf5eU754SQM/bRj/9ZbMr1dGIu
TtMIQeLJeqlHW4td5UXzk1PmlGie+RnamjMB5CGxm8faCR94Q3A8U6b9jrJUgy7gHlnj5VFSp5dS
y7xCq4/7evIcAeVqDKvXlwHU5K7em6cqHdym5qadyKfuLCWd+mnDXlxyAmafY8o0dorMFQc3fURZ
BCizmMJcjgMyqMAZfUXKz1BsHnQYI9V2Yax0CXE1QCs/dziw6VX1TUuQoY8Qzkj34S3JwwNtjnNv
cYz0Q2fBnJWVQa6tKYkDtG1jOO1RkWQXE6+cTACxwr2lpaIN0HnOqphh/F7RJKdqBDCZH8AXXPUv
6VJznuqMAtflMhJb2pz5Cs/FuJFhK9OpQzG+AYO6nQ/IXuY+wPTWxTHt6aqIPelnq9v6/yMVxXoe
bk8/jedjdSowpDpcW8ajfNJ8lGWd0JdfFKcA5DLPx3GOBk1C2M9lmlkV1NW6UvJi4KZ5cxrV/v4B
5O0g5WeiMDHDuIRKo7XchfFqL43iqX1/V/bjy7S2nMCeJ45yK6WYKxWeo6B6Qf1KbR8189UE8Nw4
FrYOIvl93Tg+lM68lGWUVxZx1moAjMsgCxRgIvOhaXgxGp1+EQuxaAyCqQEeMh32aByWH/lt7He+
bltwOHf6IfYw1rSvHe8OpIHchSS0RmGFeqNvva1u/DI/odbnoA01tMvcLp6IVUrf4xMv8maUUC5O
Ik3Fpc/pkqaEIWty6qsovBllV/amT5hORRiSXUnA76rsZiA4KWfdT+3E5/VUcg4H3WQkCYMxDmiQ
cC2U1teyv1E6g9Mc8Q/P8N9XsEH5GxVAKVWoQsvWBZzbCMQ1AMkjD00AqAen/6Z4fGhtri1Rgc0A
ZjbSLEo2VazO62hbia24VWA5yVEcnFK3tZ+CjoEbXuWNc+EbVGQzJo1VVaIOdxNe1wA2McavsiZx
bibO8aezKmjbxLThDO3WrrqKC8upLcWbLMnTw5M28TwoTyXK2SxFqusYcwc4TIwGfswONM19N/Aa
BpmmaKGDBqzPGhimKTNJByuOpgY6zfOjOILgABMt+yedqcdGAvl9c/EVbYqqP4kf+mq0wWtpr/LT
OP2PlKNoTsah3kihDGCWUylPC9AbLdZL1JiBgv4QlE85uvBWi7pvkig1u2xu0b+wDjdWl540ceGg
QPNEUNsuiP99XMro16urozFUnFCEtyFU1CoomZgoA7a8Wg3Trlfjyeob8ETO3/Y3nv3U+7Mn9BDp
kKEsIRL6EeCL4lmHjvUC3UTT7OfISKJGPAe1UzrxdS4E+5JZB1XBdAMA/gnC/3sTzsbkqiWeKlAw
4iU7jYNt5ShCgzZkDqpx0a/nWHuTMUPv7ctkrepWpnxp5g1mpgTkjZC6MlZXrl71pYRf4FX6mGGk
AtJgVbGAeQTq5UsxatqYRheRaDyxjciLFluQbOstgmfF+Dhp64gnd5FcrfBUYGDflUAT5mGqsiJ0
hKsaVhdDF5icv/yGPozUCHNUMCD1KeoGr14OrVbaEpAW/mJN0SwkaQQL36Tn4zsZR2yeUHxqtLOY
HEzClNrz0HaZG7cRQnmOfG3idV4gRLfujPqYAd4n+bKvB/MyVjAfrkng4sHAP/3S6Ky+mw3sWnxE
8qF6h72N7Ife7lAWdHskMXkhBlurPxIpvx6q1WiBfx4v8KV2jfClMTtcIJxzxhNCft+cs7yuhUZP
F5wzZBFtKxRC30pD2dPUkee0WG4RaAXA6jF1DD/Tr9AqWmRtsKDPmE1gXnvo85ljbEwJGGJGq6dp
oAGCUiZazWbVC9y3YZfaoZHZhvCTYwbEB9APTrRxEv5XndDyUmaQ1JMaVjneD50nOt1D6WdAkVkd
hPWufOZlvFj6bIWR3zebg5nYeexqFcBoZXcGUI8HRC7OdchyBFsR1JLhHmnXNoSIVu69PL4rdSmI
atNupr9bObAzol1REz+0whZ93mnN+h/I/9XtnPJxPhuOETSEyOovRqhxWlFAA/8qkvTgYL1cuyiJ
5SiV3sWZAWk/7Fc37+38/zj7siZJdaXJX4QZIDa9suZWWVn78iLr6q4GAZJAILZfP55nxr7pqdt2
yua+naWqaZAUivDwcI8NNL1ECoEM/tCiFf7N9/wb1vPHY7+WYpbvY5u7MxgQHatjWHdNR76OYMht
bG7uhHTM3vSN28fzWPnfMp3/vmH+56X/oyID9guTGLx0+LCkUKW8WqeS4upzpU5erhNZLP9FPf3n
+365M01XWoPTYP9MYQns6r4fDC41mZP+JNzvIsjfgtWfD/ty+CjoUqZSeBghbWacNaPzz9F3nv79
jH/3lC+nTlHHrnqFKLJCnZKNEFWS3XrvBuM3n+67xfpy9GYtKe9tvI2/jtmMrhiw3W8y0e9e5cvF
GKEr1c0yxH5QU+I7NTw2dBbOu3//YH/L1f5cli/JBKsb4nQudl09ZtIrvObBCDgqByDXj98oObrf
PetLbq0Q49l0dVgZU8gm7eXbYqd8Svuiypu76gGz0el29Q85yfN4tbJNlou51O/Ylea2fccX+PdX
/wsZ/P8JM+GXMNNtdTDWVzeWqyGgn+sHAn8ZyPCrGwuUaKuYwdwoYVwsLnUGceyn7/oB32yir31q
pvyx7q+mRivHwLg9PFds+OY8/BU+/mN9vzanawx1SXqN3FeNuKtOInm5tspCeDWh2XPwvmGMXD/Z
f16x/xPEoi8hZSw1zDcDPM4+8B05jjuxN/smH75hsv/15sPktIPL3EZe8iWYsKEKl05zoPJatyEa
7u16sy6NdXLNWO47PmH65d83y1/X6o8nfgksYBES6KNgrTR0WOzWTbj/3zQAvT8e8SWmCJvprYog
Qrqx29qu42V84mRM//09/hpV/njIl6jC2Bzqtscdx3HyhPyISL1zxDel53fL8yWo8A6zsP9IfVuQ
L1LOR0V/cmil19s3z/nuZb4EFDdceRjICbRIPbX5aBp7X9ZGwjsDHCP2zZf7bgd8iRaqW5xlu7qf
LcxJQch8opv93Yz7X18IqQ/FSACBJtmXLRBI/n/8x0DjKXqxnaOpuZ0wev7f7OY/nvNlF9gjx0gc
wzHFQEweSnGhVvjw7xvtr0WX98czvmwCyUTUqGtC79wOzx7sVquHMHOKDcow6OuCh/OtvclfVwg1
sQ3PRA+DnV9WqHfJUtbCwgG6Vc/Dj3DHMwbij7PG9k8nqzOafhfB/4oHeP/3kV9TRhk5I5n+9xWi
91sUkxcrE5m1pVbGrz6vaQ9q+lNbjAnqwPK/KjP/fLzz/ybKsFdAm7XCOpp+jUkZYpLRiyN8839f
y28+7FfIvqb21tB/Lm5tLi6vE+41b//+iL9vlz++5JeQDuUU7iw9XsUtwjZ3M2dHM+du/TllGoNn
8iBvvqvR/343/vHI62v/UaLxFgPP4/UU/ONg9GO+6aqY/TMZs6bgirVL8l3z46+B8Y8nfjnfkxjB
CFownwlQ9gSFuVPZ+u90nN8V+3Zi96+x5I9nfTnjo9LORle8XbPeNQ2cy+WNMf//Y8FIof54yJdD
bpddPUH5A0duk2BY/4CgeV8/8wYqlWpJ/n2LfPdCX6J9NGvbna+pql4fIllC2bxJubt907n5j71+
9c+8IpeQEfKB833ZFFvJWKSvsx4shMqbU9oPyv3OZhKyE/+RKH15zJeXGd2e281YTWljBxBwCOnO
L60lJ4T7mXZ851DOZriMo3JlOtoDKOwYgyvmddF32jVDEoYRYN3S3+KGKZaMql32QelVBy6jeScM
HE+nsld739jqQjE8s5dw4M1nObBDsFQsn7ZyOpZ2x543x2VP+P0qNU4w79DRhZVfKZ2jqkBzcL2x
y5Q/ydvN6Z2886rgNorK+UbTKcq9xYkyC7amkIk2sSO8DQIprPrdoxV+NAvrSRyVI4SmhtoT8ehq
ArdI5r13fTBh7IORpF86cSI9gwWxVZYvrVXhdWxhmp9hOzPkdvXS/1yrfjg5sDi4gUeL3lctEbch
ppDaGM5PInUdY963gJtnv3LcvBq84CLqeUDyIaNIJLC/VC9SwkY9qduyflIYEb03azXcN1E4hrEk
FghXPYr9Ppk3hZht+t55ayYNKYeZtf5HCJsAGE6TjRe9X9KYNpZ3cQPbzf2O6b09ubqKGwzYtom9
yr6PfRjeYOJ76TPmlxumQqASW1V2n2yVuoLGTpCBpY7JU222omlIl8N6pXuwxsh5qCtsv8mDcHA8
TlKeRtvybtrJCuPFW5cq9uAjmaA/pRPTg4TtT46bwC8BzjT94CX2ZPCpLfA1TEIHg2n9avTfoMRo
jpCl7/a8lfV+bjv1HnjbVFTQBNvieWi3OTHeRlK7sd+smgHlqIaq4Ja/FlyL7UG61HyG1eQ9mV5P
L9PabmkPLlnOsbt4YgWbvu09HWVsbObcK9fgdsBcwxxjCNb76C3dvIyqW2/xNv0n1PC7xK/ksMbR
MppD2fHmCQvUFv6GSnSqwyBZ7Ci4hXhRdUM6WWaOHVonvbLhVliOueDGC06dFYms7M2UW5393opS
7sZxc+5ba14O0NuPdobQdtc19bpztgEi6qShxRRNUPkndElMV7XXkU8x7CqmnItW43Azt5ZzRHRg
T+taa3hxBQvskaahvq1ZwwozsSV2gmnMoQsUZrBlKjNvMwRNT3uJa0DpRThOkHFFW69wmgmFVjCM
+3qJoJuCR8FfB20DEOfD3eK7yw1cTeui9dotd/0O7MXWAjW89iTLPQFWg6SeW5Cugr6xccRu7WYV
c78dCjaPPuJfo9NuaMMb/IFm12yTm2zMr06aKpIOLcG2hHcRTHXgk5fIcSUQY8WIc0M7mbhORZNI
mygLqHR2duP7u0aX/ORDLeUy2dPyFm29uQ9KixxMxxU2yITqnevuBP2O+TINVgjLhN5PlrryiwUe
Pw89w5wF5DjpSRbhuhSrqNJlWA7cdW+1E+TRND6zccQiQoYaZMqBDUcMn2eGwWLG53fE/bmwaC+9
X5MDoMg1e6evnhs2n4eRnWjL8rZagRBHdAc5kt1IIOXYjVm9LS+zBeIEdITctTnYXRtf3WRGb8tk
tCf+lNeLRqmzZGM4711GDsMwnBcxFpPuSExYmIMSvAPFJGsxMACbr5NLyDOnbtFg0s9sQRUTW+2G
QX3oFk4XxO8/mb9ADcW1b60ozMcmpOkoXBYvG/S1+fTEAv8yrsPRRooWYwIhh/H6ZR5BUJ3Cu4V2
R28LUiD4DszEmp+0mjEsoejbILc7pcjB4faSN9rNR62OdTTfl3W311MARYDytjHdi63bHYzPo5iu
4gZibA+qWWBLxV5cGx2pQFYI8C2kA+D0Bx2yPq686WTb92sPyMFQEa8gkpPF2Llt3FvLpm/uWJ2D
2fPSzpsum9tgXpiYPR/1p1XZKR2CndwkCO4QgCkCa45VJ6ERZS8+bWKh2cpveNnUjyDHNrEbQuZk
gVVF0vv+HQ0HJ9YheffcDXeC7T6LUcEMMwjGOBpX9CHXFX4Yi+XFzua8VJFR2EVDH5e4krwampZ2
nS86Olutj7DW3bot/Tn5y4+w62/GDu/fQeQHYaYBLBxh4iRtxk+06o5U0NvFYbewqnzdqBWkCsTz
uCrJvR7pLgo3HaMevpkrfRmgf5P0g1bFuHRBEjh+Ya9TbGq4WjMvc+3mtqTk0PksZWzIKLIpUwkI
eszBtf3WeXHAkfVwOf+sQFFKtqEprLV+rMv6zQTLYbuK1wV+cwrXqKhbOmal2U56W56IHm46t7tr
11Wl3MYf11oaV6MVJYFoj+1Kjv3QppMPrwQTVdlilbeYBCuakn0uPTxviYcO2iDgwQlngoxO8FHV
Y5hCjpEnymryWXAwil2hkymwYcY3uZlU1g0w/Vcxi/d244mH21Sr/k51CgpJEE21GoJJdWhNtOP6
SrXayRrE8dZGixWE+a5antSCdW7Lvo5FsH2WXaAgD0OzqbM/JxuaktGo4FPlJQxCoKVZT/4k3BvU
LA8Ob18x/DOnKmBTvFB+P4hGx3C7yKsasti62YUzLncIe/rdcLBWgv1Fe5pi44jY8cIfoeSn1SJ2
MkLzMd7s6qddoZETwhbXWj62zSaFWiyTNaY50867pr61if11cNYCIHuNWtBYQPmDkXS39kDVzxYy
9b/KgIojFNdceMe7Lxoj1gl2iI4lfiKBUNlpHKJsmqzD1jVbMqDH8956q84aXJbg064595vDhsFr
jQ1Sl9H9iCRhZ7ZOp6U1D7k2AbxZLG1iFQ1oxzvlsacgequoPDv4ocZRBWqSWwwuiYNclyRQVVHT
JutqF9tYYYu5uiDeulONgK93Ezhxx9vzPLo57aYbPSOKSn2/elPWVc65tcUllJg1UAtUaHx70AlF
AzkxAxnwAwT8eWfqU7uuCsSkJqYDxTF3L45ys6rl9bkqKYaPB34Y/DY3kOml/W5Q/MCkyhpe4vDU
KnHVVUZjqkEw4e1ho+XJayIvhtU1OM4tf7HFkCBT6GJueXm1ITVt9etgghwzrTkNWhseNf7PUg4J
79Y03MiL5MOObht2jv3m2GveztUTsQbId9Z1Vl+B8GnLobifRPP6PtYQJyt7624NglwMwSNV7pMK
SxWHHOLCLpi6imWr94+Ife5Z3lkiB41b1v9yWPVR+u6zD4veWDsaLeLOiaNZVnG4RBdmwheHbOex
9sGi5l5OxuGhmZ17gdTIsjiui/IpVOubcM/BBB8Aa7hELT1tkFwGZt/t66g7oUfbxKtP34dmupu9
KjOjl5YwAG8QCZfa3UXX9l1XH1drXmO9ijXmdvmw2O2bzbkf98xFtjV5IJKxt3KVl83Z9pAxSZg7
3wlKLlW5wBZnXsA9cN/rOjr7rXqnQwStYSIn6A3xi6/ZJ1Pwb/NW9z1yagi5VTTl2rrISONe03wf
2VOMDP8H/mch1z6Wy5uPybue4TqIfHHyyfa0VXpvdeABjGo5Y2R8DyDg1sLo/Txh+zo3XdimtlWl
tYsMcEWUMMzKmhqPoGvbJY1xDigXs9KFGaTyLrJXORX+jnrsN2RpimrTcxq5eHhnNZ/C5h89xakO
qXmCR8BLydY1DoR7u6n203eHDUJUGl5qUUqVSSONz+mLK494qLHqmBPUm9vG0nKsuHXgdzGbFr3R
Kh0sqNx6HhBW3zu4tVvnjWfDUWg9urUX7bRFz2sjisqSxxrD4vjMD6BKFmSClbI7pLBQzfwAajF9
RON1m45bpD/twWcIq1XucfXgK/vSllrsaMt/dZasEvgJqwzjmg9z2B82v71fh/DTWoY7SI0nJaNZ
b3XHWZRg0Fpxv34sY5QtYfCgZusdRnKwcJYFk90OB2evK1zfw3U8C7zhxqSaQ6JY49ozKrwXdpkS
XF4tUq8pdBiKhSC3LH8/zkFGepN5Yf8uoAIah0Fzv/okW1rniKw+8xk9y6DbLVuVdq5EBs9vFteD
Js2GEC7rUceMzPlkQDyx1pcIs3wprK5cAAvYLCxIhNJZv80oOeu4WQIYTjEMFNa7toahAX2iuLfG
1r7TjN6vYnTTzdZoQyzNC4WsJ37bvIwBDsOwHVRZtnHd90mzbg/wgG+SWY93nQKCsYGfquZqQdUT
YGqLzGnoEIQNTAGhXG/VI4q/+56Esc1kPJT6tSG47WegjyuNraoESKELx7cf9dJjEosjE/4djDQ1
TZmWVJ8VJ3tP8qyMhjNZQhinXAFfE3fiEwcgmwiJt2CJK7c/1RbqX05im9dFxCElVJk7NTUXS+H/
VzeLvx0q0Tz4os2U3GLLsuOKdjcq1HGnHwM0De15eZz5e22/985DS9ZCWd3zOEa5QsPb8ChW9Nnv
3u3hY6gbfDw/4TPmNVzviRuIQYXwETdx77y6sDAHMSeS4swFOxgLnJMe6jxtHzvqrOazpR5pFWHX
rP+4HZaTxMz6T8S7gpBtL1Fm2NaTNZW7qp4P/gjWFmqsE5IdRAFQVrWdTsOnh9HesOGxVB2auBdY
jsfabs+egpJDcKrsH6Z3M9s4ybgE95PezoPDsqbHBh14YrsNjgdq/v61bVlGSvfQiwaKFp8lSqI5
GLKyu69s/4TC6jYqn53tgm5YTGV5y0uVRfJZVSuipc58pLZoxOSLD5kTD8oRlptYsAMrwbNt1RsZ
mpvA6rHWUJBy7jzcyw3cerlAqVHuYReLBME6Cjrlpfm54Q5tNkxAtRtOHQzEbFx2lKGVIAuCbwvD
uGShZV5B0iSCS2B9Leq1fajJnTfmFhEAXaeUOPB23Dv1k+FvLZwaIqqyuq/ytbk4PUJ/kDuTn1rl
LwEQ2N9QrHp71Z2d9sZrDjTCL2gMPxMpYtqrlBIrWaL365znYLN4hVjGDOO2rnwqvVvLje7l+DKK
wicE6H0eja+Yqo2HCkWj9qL9imQ8Nt4Ctc7wZ1TfLe0EP+R2N6OHgGLxrFs798sqC3h/qKezzedD
T+aMiPCovfA0jCVO1bSmRo2P4Yq5MOwukEY1NFeWt8nvziKYn4fog5A51gHPeM1IvFbmIBH6ySqy
RjzRft2zgN/50ntYS/Tha/niuEh5aJ9VfEO/XMcWa0DaNzA7sQ5eALu2VcXSN0klcXO0zc5FRdFE
N3O/36wxU2LNt3nd+9AEi1d3yhaQWAcnC8vHaP5cicyE99D5r5vtpaS5qOBSmsMWbWB4W9nAghuL
F4HHj4ONAbMOYVTNWA+cGMXiECxBOAXkJOoOqp8L0mIyxI4Ooa+PLhaBVaJMuYdpg+nJTPhbi3lf
GXD/2g8JFMpgdITxE8FmbnpyZ81AEgB69N1n4NZJTercRw7OWw1v3Q0jbfMRurqPQ2cOcy/yfhpO
Ch1M0IVin4K5Ff1C1u/Egbdc+o7+mAJAcDBpvnCn+9Ha6l73y9vmVNe36GLXstqErvU9j/wfiAc7
QBcicdh45+kRMClBus8htzAoJKUN/12tCkHchUYgb6dH5eCHbdZPKVwpb1wW7KKoPeGfkTe11k0l
Lcj43ES93A3ziAwYl6dQF21b8D9xYxOEoJef+yWbnRDrwX+Tdk7RJE00YATHLGe2lnmv/Ixh8WrN
cdkg3HNMSQVTNso6UW194Lw76R7616ybUhlAy6h7a+SFlfzRyOljYZAbiKodBbIC6d4MNy2G2X6T
BZPc9uvEoD/G6gxgoptCc+BoGJJd7MvZQ+6s914nblrqnsbVB9A357LF5u4CGtv9YhLR8ngM3gYn
OFYbR4INPlMbpIRdrbbrpLI+AWndW7TNWlz2zrpkbEaFMZOsnAiElfBsrz51CtcqDgjpH53mV404
grIyd/AbKwO91vj3o14OluXGVfSzd50YEOINnS/BFEIIIYUCWdzNGEC07kKB/NczWHw3Mimru0yr
KjfgCNcSV4ZPoB42Lg9TGR6kGz0uoT4gEX/wyXPjwJapKQ8AKdPFrjKPPmxRlbqY/AnkjmBht27K
YMSeWGq+gXD6cxuqvJVkT9UT9A8qiC/3F4+YI7gfmBCkqWDejzJwH+FojFlN5KMYzbLq8BrummPI
6Q3SjB1xu1ffvgodVymsjm7d8hGyBwml1V5MJKaagrKSLRXQDYpZj5AhlJqMgWsUcZBzmz6vUORL
+dPt/MKK8MnhE4aYkozhg7ZVNjgnd3T3UqlfjswI2zU2hB/ZByTaQ3zGcUdnZ+9EJGs3N0VJFw+W
3rF5iaXosbIsDS2TCv80CAmyGJ2RNsqdwgkI6hfPGGwdeMgh7Hjbu8VIymZxkt14aoIqkyOysABA
gr/XWLOeK1wi8Nsiz5QXvC6TElcl/mMLE5it9ONNy2Rwf5XIMWyELILiH+X3gbny1YFqD2Prq0vD
ooyexALZbm7/tKrx0LtVHgI4JOzZ7hFKt+3YW7i1lmVvr0MRcJErHHUg+vFcE7Nzlgix3UUFzGXw
OpbyXPfWqemnBSX0+AusiP3CBp1pCgbyYNz7fh1+QwqCwa++OcOvEEkVCmV44f6qbVjWe919GMwP
JcPbruF82831I4Rb7glEd6OOflidc485WSh2LE+mgsnfmNPwXNrmwQT3aEekpbx1w9cW14ke3nxn
RMEOb22n3ZclbjhCUZfDBsU7UuQCNILwnXVjLytm0rwCuiJ5Kdrdqn8bRtM+sGIV8sRnQA94EkBo
OGx/qmnLxKyyEP/q+XM8416ILMBYHxVz89J/M9O8C6JzgKIaPrQ5RxS1wt8jvidoqpHq4wD3b1D1
6Iv2iS1ZIUpyAKIGfH+3TEEROOZAA6tQvQa4dutP1Q9Qd+PGqkE/xc7p6h2YrpjTNWIXBOt6dssB
CNIVdO/e6HLBRt5325b61MqbeTePVrpsbxzdtto2aLG80Bowli8KFPv7oKe7oHwNKTusrTnWVR3X
pse0EzpnUVjUzccE04+wdoHYhzuBKtyClFm8+cuDqLbHDQquU4AjWB8qV148tSEUPl61XYPgwtHF
0NMnmCN0wZUG/BGGgkm55mU/7uoagcWGw4iGetpsdlHtxDa5c5FKN64be/JmWB7CEpJ89Q+G8ceQ
TrGYnqseJLDpgaNuV/iwnB9IDciiucOWjjma3dfEQ2yIV/2LcMdEo6U5ktQYVC9h6lW7FiJ5QBml
AgqAoTby6AHxYXw5AsOIRxd/gP6U4FAE22+plsLSYH5t4sfoz4kvwrT2LFA9y6wVsLJtyIj8Qe8X
299N5CLbiwgf51YVcnphmBnrTQlpl7P0n3wFeENVycSK0KLvc9ilpnWyrQRT/upu36OmBdYk/GM0
PbuiP68TYK6oTYVg2QIQNg7VDp3GwhrWbEDyzL254Hw8WNOUsLo2MTiiUC2K7tk83PQCVwmkjQrW
VjmEpfd+ZD+0o79za7lrAuueBaoQLgaxqgE9MyHvZyHQA5grO3YBImh7QLxz0BzygRxuTmbZwklk
5x0BVmaONAefLi5QARPAYdAbcsIQGQnJdQXoedx8nbS9eGQ+InU5er9BIKr2Te+lUoxPpIZjrojW
U7SsIyZ4G6sYQj/jM+rDqPnl0vVBm/lUhXYy2Q4Azf7gO+Ko0Kbq0eSwxC/DBRS/27xzitk3D12L
v0D7XiqNQAwf5vUxaodsdaZz39TPQiz3iJopThawIf1aivq4lfN9JcxBKQcF7efW651r2sdgZFiz
ei58QP/TVudDYKd9hfYb9HmQ/fDjKKKCjlONb1Eim9cNeiaR84oe8O28tAVKwNveoScAtDlBvWNr
K+4YLI49JJVLgCk3BfFteGDn8NZJpqU8Qkn9YeFtVZTrcAMVa1jcBh/BoNBfIL9nlyUOTm+HfG0c
f6/1ABgrAIQo9rUL1KsxJ1MGN/bmpZA4OvEZ0/RKFN0ygcFoPS/LcAV227gK64vPwsJdu0MwlDlU
buJtUgfmrZmIVMYAxTk2FoZAGGpMfK4f3WZKysnBj0fIXOaklWOG4jbV4ZsY9H6tIEzqRGlYacgp
sWyAD2psd90FMEnWRgFi7qey2kMp/OdZNXmPV7f6JS6X/nZdw7iqo9d6ep75lIf1tjPLVFxv+VmK
ol/mTDkQeRHNI1S/896HVL2ss43SB9vBwVun2wAFbjXxvG1UwmCuYUMUpkQ2Y8qtAzjs7siAgzQE
ue01v0aKrjzOnbtecB/nEZ9PhqJD5AznZh1iXh6FDtOODondIzlwMfbt8qKqtkNk88vitQVywQx+
Z3ELEIyuPB8smui6PLHQ5J4DKGhDa44cyhGNpYoVXMlzQJHAuSrbXHa/yeUMHiByEiyY1yHJa9ad
v7BMeZ9dD23jsd9RTEgYQEyeFme7qz5IM6L46o6SqLue00wEUPXsvaRsvAwOfa+MYD2Ms58bftAL
S71SQDxheIQoJABRN7UxgizFncPJzrGRKAsePpoVH6dsD5aBOuX1zUOGliHPwlCmoaTJOD5DnAlm
4VkHvr7rdOBdVyk0i8607RNHb0gZaK7VXMw1iFK2xp6HCO+43bXbswxh44JY5PWwtzYCbXT3kQk3
DkiZ9Pq30/NkaUO0Hrt8WMOc4KIOp+og2rFwh/LeaD8nkzhGtf1KyXzohLwN9Wwl3A4LBTw5HOHG
IeYjBklPgpkd6GpotAIRZ05hGayBtxZ08XbuAkMQXf7sjQfBavR+StkeVAg8QbfAIfRh5igIgi4m
YZPV7nRUgJB720+npbuHNv7J2XSOrnziiuaGhnNWr+uT0/QgGrBcLuTcBSDkoLe/Q6A8gh/0w+ua
kyzRK/KtYhRVsmzvFfpTjucjdX/xtZOPHFbZDfYnDVQ2ekjpwyjfnOA0ivYldNYdmeoDdIEODRXP
ZRVAaUS6NzbUU7s5KDbTJQBmM3uSN1NN7wIyIoUY1gdWobIwKJdkzfOglnd1RMi+DZGUAuIBaXlT
B11B3MsCXqukf6hRQM3bMserF5yZAr5HgxteS4h+YcugR5M6k7Orbf4q6fquZ8j2Q8AsmW2MYttR
RtQ1S/wnPR5J4m/kea1t9CDXSzPXH3CYe3QNMYnd6VdnqxeYnffgbtPxpWYMicBSdonV0vDYtjxK
AWI7SXOtH4P+eRMEfQDLOV95k+jZAfrpOdvL1T0ES3QAe/4V2+0CWPMQVONdYEGYyPJvoWyHzL63
XmVjfnd++Vay9iYw4xB7NWjSOvTjGapjsZbRj8WdX7joP7FSOlYbPmkg78OuOtQC+hxL63VQZ3Ot
nVU6b7KbnroRRf1AA1AB5PrUTOpcthqEAmxUQALtD+55WENud4Xdqq3g1XwjiafPcKBAwO2Wl01Y
u3Junn1R3vfNiJZROcD42npbNh5ALL2GkM5sPjEL2cXrhDbibAMflMGz1dT7al1+AzClMXwg7jVH
x0I3fgrYqseHkR0wREfGwnZ2mwdah2ejj9ZbSAKcKZpjrFAQL8IVKaGbTJ1uLPNuUzeKAFTyqu0O
uMqr8eBQNMuoTCXG+mJrsj9G+NjlrA1esMb7oLP3ciMgGoS0TDhHt8Axw8HDNMouRKm5dNxJpu5/
kXZmy3EjSdZ+lba6Rw/2ZWy6L4BEbtxESqSWG5hEqbDvO57+/8CqbiXB7ESr/hmbNtOwJWcEPDzC
3Y+f492KkXAYtXHaNUV8CM1sUw3GO1+yUmcqI9mOY+s7nSyK54bH0EgVHcpGMPcDjTPb0AoFZApF
G41bnsxTeD+W5nAjRRCfiz3zYibYVhdI1O+xQj9KNeLWngBC2KXRkHtLdL9rI3s/yWZEsir1t1aQ
fSKsfewVaCXyUH/kgpL2SjR9s8Qqtb0pN902NZ+TKrqnF3knV+Fo92kv7lU5uGq8ghKkl/l2HE33
hs+aLEqLZZw2rlTwMGVPh71XDLuh5pyo5NKlItIR1JXR7pom2peD+mCl9efY1xM6paHhTlFFZ9kE
jRCotJR8xVQ2pejf0exM6XcXUGDQ00OM7h0gUZ6r+LiddNWdn2axw2yCgNiI9zFQKBFSIDBAS0Sf
Bl/8UI7m18K3YmfqUHeO49i/NrxepTbJw9GrlQdPU2hdC/6m6+LCkUUgOr6qfxWn8FEyotiBTTp0
/CCFzF8x6IewN6ABTM9u4+QT6vShAzDId+qM/DbzDNmRJ/9H0dS1UwntocvKip9l34XauJUYdLcL
mc55FkkW9UiltXtZUPhMWkKvmGR1mLqvYmE+pDJE+oXOKa/LyqPJAHubbAIPKTlplqmQB9YPiidh
JkWgr6ODJCS7FJzBIdcClVSFjNeoRcWWUwivJjHhPvQ67aD2OMNEn+1gSiBdw1AS75VOHg9NYxg7
UTBwpkgwQH/4cOIM7PVnM5mfalHeHERQdVQYa73/EYt1j+yylOxQYi8cyaimcSPkVv0lrvkz/slc
hlYLB9Mo+20sIdepy4Hw1AZe4dYg8g9Wq0Y7TQ6ezFgW32laLlO95fqj8xvGrtySCUxZEl71gk/h
DiXicJfyqNkR/6qnJuvbK2kqs+vRCMz3zWAoW6ks/CdmokxnknzGQ2vWF1Vx4qgRcTjqk+4+qjLv
zgyizAlTWduUIbAev+ZlNGqzMHfiacSXjJxDGCUav2Z3iCILuVhU+fZBE4TvKy+Vth4pKzAhjS5I
mE+upLQkTpVF7iUq/gFxAP3YgQJ8LFrSuHEo02MlDhanX6dNJBrlTa0NnK3CpPBVp8KW5DTbtWYS
HwnK8nUbTPnWM9UaCnJF2oVtNe76SlZ3ta+NhBjNPAy1lt2UVRXskJcV3Cbw0n0y0PbqvUHbs3XK
VZDUw31VtKVDN6E89DBF2/ooie6oNAJPdYvam9kW6Efm3nDXGG26GcC4fYqMSrpp6Slz1EeiXiCY
Lo0F/UknoB7KvBHcEQgLu9Vk1W0/ddXtJFntdYRq9S4Xp2QX8zTdsrUjbj7md5EqfRMFveBc5j0v
TbzD1EcQRoOS7HJTNG+qsTSuCeXWNU+egg4EzZbKIKzJQ23iJ/3wZAa9flWqVklUEJpi5+nVdOjU
UVJBqAm0GthvWrFVuZEEof/RFULwXKnqeDui5H0fGU370KsGTxq2Rf/Ocy+66qbA35iK5/9Ip7g8
BrVZNrw8Gu79KNeUe7MR0vtKMHoyu76qbaM1YeDLVc2iWSSoNINnNTlzCveCrNVXXpyg+Ck2CZ2M
garI+05O6F71ddU8eGk6qXYL422EPwj+jk5U9rGMhYYorEUuNZvmg2zGBioSAZC5KbHydyrFqC3l
MmQZkzI+xqEY0Tvh6fAxk/3hOhzC9LpneGY3ibx+sRkkRKYGMCVvqfiLKAUBvyMYW7cOouBeTOdP
AJH3I6PxAfm251ELbkcOvOoP/Q8zhwh2w8kx6Gtz0D7HakzrJ0a287HVMvrLHvNmCElk5TDt/Qq0
ISBDr/8QT0P0tS/4jqbkcfv4rUeFFzErXnNgWodvviLIn4shrq8avZboJOg58aPoyvemMvEX+mGk
XyDK+iQ5PbSKHkBXVgCO1DJv1awXruqYrMbNaVo9mBYDb9S0aLBvZLXS64NmpNGtNQwdaa1kZfuy
FQbq1L0mF07YIklnd2nMrPgEJu7JFId0y2UZcAOkVvQNUhCDUTU5pv7FzaWJrpB45gTmQKL0WcdW
72+ibJQewQv59JyL2IOFVFIKeTc1o04XxwrB/fljzq8WBxp4KC/Q9QdfipOHmsc9lPOFaaIxKEYI
YMRAePODKoXd1yYrxN8zMeQNIksRQJpUagztXU70LJy8MUSuNREMzqYe2to6ok0H0izrLIW0a4aR
mZM/GVe+1/f5tpfUmMwu8cny2Y7goZDj5knsGn4TsyzYqtrz+VUABvvfe84YF50mxz8QSuAMKKJZ
34DbaL9WFMZJwBl8JgNHjc+wi3oq06cSqEq51WUZ8ECLggIIZkigqR9Vgta6qdD62aYQBQb9TD6c
rYlykXD/pxnqWVGSQB2chuomVcniD61hNNMNkDnTgHtNsPrkMLFmWiHylNxrRpOrTqwBlLyn65Vr
92UQ17ITq4n5bkKIdhuKefuhSpXK26dxNnDYyoiGcBuIh8oU4JbRq+57Z+WNZAO/pRimqUlEoa6R
RJTCGuXWzBvNcmA4jt9FMQWTSW0Mp1Ly4cAoaLoVxcL6XWz8ugCpJgi2OvSEAMUay6tIicsbI7CY
akiQVyRZDJT3nUXjowRLxKxII1k7I+zEfcDF+RDHUZbum7JNrq3eiBtXjYY0t6WeGkIM6/GGXBmM
WBIEVE1MqRWdRJXaexU99K3RT2m/KdpU3FlebTjQ+pYfo8kiY62C6CqCbHnb0Ji+sryOflyfDhtN
pTxqxXG/A7EFNVLkt7aCSNZTA2zBDscxuVLrYDrUY9TfK2poHnohVyhJycGDlAje3vfz3vXiiis2
reMnCYzwbki5XkIjU9BJp80A87J/iOmCXkmDRQlTVigqGPTllAQMZe611u9D1jVHkbLyjtxecIBW
DPRc+glAbBPswdZQqymV8p7I2dnN2Fc7qxziXZxAhq3nVBjqLBFco9Gbb3Gtqgj6pJ1278mCtJ1i
mEeCVh5oFZuF6zfQCMkS6ULnF9bVOLXx0esjhvUBXr9PB0JLJ6q+o1aUHQPqa9soQPcu8vovclKC
QsplcaOM2rALO12iS12nAPpp/QkKmuYRhQizB5abNKp2FRm9fNfEsv99Msoksvu2qx5FjtpdAZ7U
dPLUJ0DWcnssDDH/4FUNaaxXhBU3RCB+zoiRB3kKjRrUF43dHn6Qb0ZaJJ/heaPj4rFaWi7DNu8S
GeClrlmf9bRWdDeXvey5k6xx4+VivCvNBtEQrRChndXof4ZmFf0ofSu488q8vvVVQ7uTY5FjAZlG
CndVwLO6SyPwLY0etNl8BMqaAuJYPU6xWYB7i/UmpjniU36qQ6X5qqZi9BHG75rt8xmWB4MT8jLu
qlJ3xQwjVAKaq1gIDPLCyPsmNzq41opnMelLfdApBr6vmww6pETrvkNQP3wQSlEEYa92/bbKmAPw
JzoSFhMKez+XzRu/ky3flhVjujGnsaSTbo7xJynq6gdmqI3KmQyf902uc8GNVW/cgVXMP3UwFu1U
v+yRbxnr+9DqRaAMffye6OjfJjzWn/Q0oG9Ta9EXZbCi+7ANygeNRuK1lfddY1eCqL4Lckv4kmed
DOwiiATkpQddYn6oyajRS1TBvnmhCtR64DUBu4khf0fAvNsOWU1lEVTLNrPM5rausvK9VAfNFUDB
6diFCl0IxRujq76LQ6dMo/3LPM3/PA//6//I3/0xllv/8//48zPA+ir0g2bxx3/eFT+y98B3fzQ3
X4v/m//qv/+r/3z9R/7mn//y5mvz9dUfaIeFzXjf/qjGhx91mzQvNvkd5v/mf/vDv/14+Vc+jMWP
f/z29XsaZpuwbqrwufntzx8dvv/jN1mbyVv+59TAnz+9/ZryF+2vQcgQ6R//1s+/8ONr3fzjN0Ex
/g6XpGxZCLqZXJkG48n9j5cfqfrfddG0mNBQVah9eGb/9rcsr5qAv2b+HTCFLKIfKxqyKANt/+1v
dd6+/Ewy/w62VuWf5MeWNv+9f/1yr77Azy/yt6xN3+Vh1tT/+G2e+jkZn0Zt11BlS1Ih2lDgWVnS
C2WCkkk92BR7KrLwpvV848kamuBGj5vxXaUKDAoQ0d6ZamX92nDVbHmmatJgXmF40nrhCzyZhRPq
WLFCXNWWpy+D91mXBjvs1mRylwR1b6wsJjQNNab6oBsdeHc7vvWOxhbprY3l0k+n5XDQt4Tyzbg7
8YA/N/l0U89aNVQT8XkEgNGGX0zC9V4J9rbA6njfbaZNvxNLmwEbu9xQ+jnSp3IpEn+/bFSeJ90X
n5LZ+p9GF5NxKphlAcp9jO5ayAWybSfaoGRBy4RfUIN3qH1vJre9Fo7NvbiPbijkcp9vLv8Wi3nD
l/0++SXkxXzo2JpCEej8Er0P5zitrdykFlR/a4d6xdL5TdakWTMY2hZlSTQgqoLZFaOCKce7N49A
Q4/dx2ZfuObdzGFS3VCm/EXawT+Wd2KTM3s6wOlrtRansY/TduP0xaL2eYgsod6IXpcfLu/kYvjw
T1OmqmgWU4HSyyDwyfkw9GISxRQfisUv1EPr4aOoJitT2S+O+MZnTBldZQPdCNSSXq9HoaiqJy2f
q9mYyDDA9Qtt8mO9FS26r7a2M47mtr8qntNfHYV9WR6z2gRABFMY6FyMI0rxmOfCy8GE8h+ynReq
SsOFgnSXQGEmrChdnfFLgwltDiP0ZRJcaq8XSnsC/EvJQisAVpPKQAITAoH4gfLrml+Kb8/hiSlV
XvhI2iu4iM60IawATodX+jttp7jFbm38/OUwvfp68FAwhGYwMwplGsfu9aL8Kgj8IgJ/FF1LEIk8
z+zq0j6/AY/43fhyzQjV9Xg9HrpH+SP9S47kivssLg/kX1Udai5ZViRJAd688B6SNE9WGMYjC0XI
Z9op2rdIpSI66sfenAc/Vj7icvj9T4MWL0lG+BBtXkTz2oAhqexrss/8PU0g+JS7Q84o4IxwzWPZ
ga7RzvRkl5ndceq7HcMF29AU7Zhad1ioh7T+COthBJAtLbM1spn5u558jeUvtxSO1b1apRLPL0d7
HiD8FojUsX781pAlu8G2s+W77veI8YWnwc03yX3+Tt4HN2O1cq2e/Sa6ruEYimrI+sLRq6wOKllp
dDuqDx6TgRxvO54hgzV5Dd0TOe5XvGA5SP/Hwk9MLtxQzs02C1NMqjegqEUohG+tLVV72i7MlzG0
cpA3iJ8bKwFycaTfmF04A/Vzo+8DvC/xyBnCz5bBwIL8bfJ/UadsNkTdwCRAKirDM9p84E8iMXMN
lO+s1qCJBC7An+xcqtx+ukqsp8shf/42Cw9itlJHmldTFUmVF8P6zEBIsH/y+6tT5T90Ypg6ZYQG
oETl0kiS6L1Ymyv0OeoZk+isy6I+T/dCAvJ6baEwdnnY09Svk/ye6RuQ1CuLeuuQGk9YXpfc0YYu
LjUGAfn7BOSUtlhEIzWLKPV2cK7r07HWu8dQNvddHO9/dSOxiTVDIlRIkrjYyE4MaL4E2ETS9TEq
9aMRhDeRAEWQWd6KAFEum3u7ia/NzZ564iBaq7Th0Ce6DQu5M9Edo/V42cLiMYALakw2vNBi6rJq
LIlGqNvz/yxLwESFeaMbEbB2MMIZGo0rt9eZpSiiIc15ialYb3iOmOuB6CAqqFZ6TDSp8UFRqhUq
pTUT889PdivWu0qUgOnauExvxzpjVUHyfHm/3sYGAqCk8L+4tSgv05rEA4FZyGhnmoEP5ZfibepQ
v6aWB0P1JK6JPr6xxmtGJ4viDYpCmrgkh/Jhie7bqAUQUfa3rQcUTNByxtv60hUaRViJt2/2T4PK
VoJ7WoPDmRO1uHVbKwmoaYqi3bbgAMqn1Fwj61HkZVRYmJh/fvKJkA1Q8tJDaXY86rvioDrKPnVC
h/9DgDZ7B4/lvXWbH6e9eU3Pwfbs6n7czlKs8lX2KN+CXofPbLfG0vjmEGhga02du59HI+wvi6vN
KLq27StJpMVPrZ5atZR+F03p62XXWcomcMo0g62F2xs2Vd0QF6e5HhUK/ik6FOXYt9em7hsUyHOv
RgRA1x5khtrsMjE7V6lFhDcHYGYGF+AtnSaaeGa4lge8vV75fagUaJBTqlDjGotlZ2qckh+QKM+E
alZu63CqeYfCZSxf3qabcGsd1nZ61ebiSleMIJ9K0DRU2uzhmTotenLAvQHMkBT476J9cMx/NWbP
yyTNgdibegcVgdc+l0g9UqM+GaOiAXTXfnQMTGrdJ2sAfNZU7uWPPP9jr27a18aWV3rXyE0aeRgz
ZfPo0eeF//WDkKY7KTJ+N4XmXks6WovUoC/bfXt2Xy1SW5zdqi3poNZz0cOKmScSnTEwVx6Aa0tb
nF11AjGVIonF/ISqgxcZjgzLI4ApFNd1C0dBqOafKtWX7Iihl8urW/IbvRwd/kOVZea8ySaXRwf4
x9ymJNV4SepSF1FARz0MEFMlrnDQVx4vbwPCvJs/zS1OxtimQV3r7KY1ZK4J6pzZFWA2wYqzrC5r
eRrCkenoimU1WwaXqCANV+GN4ap2eUi32eNarnreSX4ua3ESypAlU/4mrZs+xspDLX27/JlW/v0l
TXuWitAZRPz7A7MVU9B8kdHGXHH08xHk57dZFoLUtJ26RsNIt80O4YOKDrzkOZqL1AYgb6cH67BX
DpcXtmp04ful1UZ043GIamPeDxtl47vNVXEF2T0pSOVAybLCyrpqcfF+9iD2GSKdZTI1TVsP2cLw
qME7BHWw5NQf5Cth84s1qD8PmUlBWdbpeC7rXh1TTEZWsEiYHrZjeF/Luqtl7y9v5ZtUZA6Q1KXN
+e3OS2M+eicvALFLwzBLKXQBDAFx4CWuVYGdVorPSmKg11agp3vZ4lmvPLG4iB0FzEeMXQuMhAu6
dIjawby2wnyNyv5syDixsggZaZlPplaxLqUABCbSaEUZVlp5fZ41gsArbzRETa03dZGysmJ1rkyG
0oGHFFMRV204rsT5NSMLz/N7Bo+YTe5oeDF9lLRp53SdqruA7Hr38qdZMzV/uhNniNVaAyWLqVwh
5nmV7VOsn5Dtu2zm7M11sm3zr3FixqtgmDJrzBQaFZ7St0Ev2br+bKpUz/tvOWRVxdpj+vwB1hWN
Po8s0wZZuB1wvSSoWxNg3nW19W/1Y7YNtvp3OGyI7uK1uDc2l1d51s9PDC48MNKKWCwpXdujwohp
HV9bbfF02cTZ73ViYnFfwYvVgYHABBoEt4h5H2MTTnNdXvHAZQX+j0ik0xInXyQtXdLbj3CSV3U6
7x3zNkeR3ICUwXLbrbGrD4qbb5nF+mXSzTdWF96I9E+SxVT47NqFB+1x2udOuPOvSfYP1f1skcGc
y/u5utCFZ4pyD5FiPi/0mulkQjtTSdtpr2+mY8u4xeSI192u2K2RN/4H5/y5wQvnbKe6GACdzEsF
9LCR9nMdsdxAPvUg24VDUff+8krPeI6p6jQDJZMToaqL96kSjMaolMxfmi1YCF3YF4m6z1X/98tm
zi0MXXaVirxqKpAVLoKXzFiwUc4NsuyaaSbWtjc3GSpODgQsvA/gw4PLa+XgnbnSXtlc+E00hdMQ
mgW82haYIrsGOsV8PdPrMNSpifUIeKW03HpsQMCtLHc+cIt0A0JGy6BIYM6HZeE/7YBCjZSxXIS4
NtJWdaD0Z0BL5cTkOzAt25GOy07fxtvkpl9ttcwf7ZL1hRdNqc4MKNrmYCqQxtmHUwqbRWlpo7Tr
6Nb5DoW0EEW0YSYCmHQp/tDUfVNcDaXhN7YUpqG+EjnOuBllOZ1iJ2mtYizr+AIcf73uNyMDaYlT
Sc+JWEG7uJbFnrVC2Yy2uzb30ReR1osnT869cgQFOZqOIJcakz4FOB1QW9vLX/icb1FrFJlkNalP
LN9kfHjNoJfGuQmDxFUsUfyUT0G7M7WAjEvz6v0gM/152eiZmwRuP3ItQr0pG/JifYUqCqY4G0Xh
7hjrxiZlPuayiXPFkFc2FleJRrvMsuKMPRTiDVwIP7QZsFRXj2QpxzBqb8Iy+tgV5WCLRufGUpA5
alOt6c7MHrr04NOVLjKi0BgkKSuY0GKYdzeVijP46cEXIfkRP11e8Nk9hWSDSr8xv34XJ3XMQyDy
2hwkxh8dvRypaVZc5bwFGF/pmxkUmJYhNvShaxmwoPLC8emyCuRFlxdxzvGp6MuGKRkz+mThGDEc
SOYosF2ThsyG/CjA0qaL3/7/jCw8I0ySIRclPKP0Pkb5jeHDVlquVVbPnSu0Xg1LUWjzk4i8fhKK
ctlmRqEAngsgvINdDKBvLXw3JmZFJsv99RUpmirKlHNFSVqmrElblJPYc548yLhCqJaC6nu4pmxz
7vOfGpFfrwigGcwFs5HJQ1fGTDd98au9Ag3Iks5rjA8v4WSLPWtRno1E9AnsIaihBGPwWW0PMknp
5d06uxCLV8KMHJKI4q8X0hQMifUxzERS6B0ls9milrq5bOKcH1NLMqjDyroJtGVhYvKrSKzMwVaC
+A6uu2PuAZz09V7/ZUO09SgpK7ooz1qhC0NJMxMjq2yZ3Gt3mdg+Rml9k1TK+19dD2Y0nd0CyAiA
a2EG9LNXewbnsgmSI/we+9Lkzk+TlTb52217bWbhYkaoC0ZpYaYqq+8gydzWbO/1yFhpeL991GCG
hh5VeZ3e6LLHwgQRzI5zUK6bgJGA6ElXgu9+W261GAUjxSINUH+5d4TBE5vWohU7+gGjnKDK7QIy
XubdYD/xY33lAL29bWYjOkKGJoOchIPXbmcGFXDjhHeD1/C0N+r8OMBGVEnDg6JbazrRZz8WGHIk
wvA+gvVrYxnFIy0Frc80N0XaRNt4U+B67Uqd6u1hZUk8QaHcoCmmL59CBdTfejtRvWdWq7mDvhYI
+dD2u8v+faZQim/TmpLwcTLC5c6RzTadMCg9+Uo+ObP+OxhUR39ur5mv26yLTi/xS1ibDRKEZpgm
UyyLPML0/drKCplyDr2R5lqCZMyeNRgau4FmzuahcFs5kALtLy/0zHa+Mjv//KRSIfuTL5Q+ZmXY
mrOx3c5wl8smzjghJgAdALDhgbx8JghFoxSColJzjr9k5o9wpjSX7vTBW6mZnl2KLEuyqgEy4854
vZROzjS/ifhkgRpcJ8U0jyP/laX8NLEExmjtCJE7lwU0iYOjMZqqle/9wnOgWttc3rS3zwXcQYUx
hhcxYK8X/zz5LuIQWuKo+fCnjIyeD9pDkmpuGVbbWioZg49XnnLSmRD4yt7CD4pqrMzKJ5saS2se
22j7UFI2UF0F5o2WapCTCUrbXjNEpt13vZWNrt5Nj2brOXFefWMc8smKmwjulmCIP/amUtSbXGpz
5C6kXvzKcBZE0pd36OznPtmhRWzLSj+DYIEdUqFvU9oGlpsVFbGXW+z1Y/31R5g9++QjyLGW5RHT
XjQOhWeBmbvAHrKbAUpFba7H2/AtO9Yx2meDazZ7JrGl0havyo/CCs7gTJHh9S+yeKEkxmhk5bzW
2h02oos6y/0f+ouS413JV9ZhrW9+PhypHFaIuslXlkCAkNa8KLVYVBiSBdVYOyWUxcjqdU553XyN
9vm2umGAcCUcnblDcMOfZhduWAJt9IoRszpT/Qkslgy2Olax9hh/gWS//bI/7SycZygEP4lmO/OG
wn6yhfkZ0sN8p29aoMXjYbgBbJdAUL5avDmTiPIxuSJ1pHCJisv2cB2qDGKPQHrh1NgMB/gdNqkT
O+mMLbtfk9Kcg96bhSISIJriLO6zfKjB0TN5omLNzavmUO9ihNkQRFwFNJxf1ImdxUst84bBA+n/
R79UAgTbfDO4MGnrb4WN9Pny0T9/Hk6sLS5LaEHSoqqx1mx61/oUfa4+h67gQBuF9JxYb6r1Aub8
on2zkRRE2EXJmDvCr2OBiPxpCj1xbycHbTveBGjd9Ntgn91nzpp8urRma7GZwzwR2uXevDzonb8r
e2FG+T9U9/7m1xNsnPFkWYudrAdB8+Ro3knzWZueuza2Vf3Lyuc6d6p5EfIKAO0CrmhxqhszEw2K
v384h0ZH83d1crIN3YmNeadX9xqKhTCArqR1Z73k1OzikGdZ10V9jlnzBtYkgKzAmpxpD4WMG1sH
yRXtcLv67c69dsh8NdPg0gZJvPh2flKAHy0N3nF3SLlvqYygicorLnqaoNZx5dnmLntcQ1CfPYCn
dhcfMu1K6koVdntHdGQnYKFMpiNWyMziXlu5e89eD6fWFl9UTZokVWuseTfQ8Ud28Fl2lT1MXh/0
63HLNB9N8f9GG/rs0QBbwwPZBElkWvM75uRK1kZD7REr7G04SrfQLu286+AW1JYjrB6Ncw+MU1Nz
aD0xZZmw00WMK9q+4rsFhBB5krkrJ+Pcs+unDYqpr20MYplULRSPnPTNsIk+gzN5D00O5LjM9zJx
PKDpqTBi49dOYD2tHf6zWc6p+UVQQ+aq85i04cl8gAKj4oLwNtKtfKfttGPjiFe/3vCH7eTfX88S
F4dDYcZeyKTZXoDuks+wBqPOXR+vnPxzj+dTM4uzEKtykZUBZqzpnTA8J2rA6H0G28ExAcO+8gnP
BetTY4ujANuekHodblJrdnFI3XwnPQRP4rZxyH7X/GX2h+UtdGpsEdIK+V/+Eh26Q/I+dZ41mi3F
41qH6Xw4OflSi6dvKOUxhQlWNarb4lBsfTd2mnE/ODnt0HCbrXWv51/80sIWL1x40tvYmN8palp8
0Iv8K/Ie91kJg9rK51oztAggqiCMqoeUpz107/Wd7Maud+C4TQ/lM6TVcDGNqGQjHLy5bPdyMPlD
0+wkmDBWHCuhhNkC1qjO+lhIa1NkZy+en19MWoSSYBDKqEywUImgCxDBTmuIBk23GfwVsNr5tdAe
0syXwYyFE5bqkLdJSK4oa590iFsydcXA+aVAAwbshKLBshvvjXpC5OV1XglMQeeMNk8w7SUpom1/
6SIDjPsvU4vTawWtWEwyocL8EtLfukXuYEMj84PlPJefxu0sQwkN/YrV8xv40+hiA5UgFdUG5QkY
YbxtkTeukXaby/52ptE/h9qfNhYHWKqg+pZmP2eeaRdfVXfSVbf3d8pO3MJ7cyXv+4/WSrX2PwSN
nzYXhxiFEqZLDDZzzqqkTejqgBgPnTu50bH8mK9lxefD/E9zi6M8xrBh9hbmpDsq68ichbfzUKz/
BbLloLHLTzUUydRWCcXhdu1A/4eXyE/ri+dB0Rp+F0xYn0NxtoWpePM853D53dqtef619fNbqouj
zcyOlo8h/tJtYUduDtI+fPR3EGrVm84VyXb8rXYYr1aXON+Tb4Pyv5e4xFBkepR6wVyEmkGw4te8
20BMualJkHOkGzJ7/c11NjE/cVt18ULw654DObsQnGv6sbZLJ9Ud4cH/geLJaI+fPBslCMh0URFe
xeOcPZYyJTeIDQFQLccR8s5K4zjgDupnubBvFkJ0lw/lmoHF4qzcMgItICERLBo0Ehzx/poK8ux1
bz7ZyRoWTx9Ur2Bd7zDRbefnXLfvt8Luv8j3z16jJ3bmpZ7cZ+JgCYUxp3RzijqXh0LUrO4EpwMg
HdmPKbwV64+Ss/fCidFF3EyKAYyWitHBsitK5MEzxJ5by1F2de3CL+OOV8h97NuVz3Y+kTyxu4il
U1fCc5dit6LcAMth6qa70Gk3/XW0j8g9Emctdz0b2k4sLiJpx3SoHze4IngEmCws/zlPauqLqQ61
cgdL42rsXvPNRTBtDN1XIW9DcvIoO7qDhDA0l9t6O7hzdj7TU3I1frp8Hs5fGCfLXMTQrJAEKxUw
Cj+/bANypsuCounRd4abcFXx+e3QLT0W/ae55ROJqUgLIDe7irc4lnibyRvletrHTuGK0bUXX8NF
s0kcedcjs2hDPbXmSGef7ye/wCLfQi3ULxGPmvOtjrIjhZ1bZWcd0+3aROn5zO7E0iLUVBCPDQl8
hLZQH70d9U2GLx/0a+jE++vmSxkQu1dXt3I8lz0LXU+RkZpdCHJlOGns/KF2coexCXt8Fp+DW3kT
b2EP/Us+9DK2yOgafcvXkQg8I3MoCPcS8ZRt4LSPvps66nt5m29r0V5Nmc+fk3+bMxZ38SDUjSj8
Efh6N/sMT+xLbgSRq+mIm5jWYLM2lvzSbHwb1H/aXLiNPCRZn4cscQZP1vfDHt5wV6zxn1lyG0L1
J+X3+ZTOHivvIKm/aw/VDYp/a/57NtelRclE6rzXMwfMadSHnGrooTqZz2tzqN4PNk3RY3uIjtZh
daPnf+vSohc3WTz9a9G9M843jJ1s0121NyAgiO/Wymfnr7OfC1tcZ82YKlYxlwo9eA4N0wnrz1H4
/bKnnj8eDIVBlAMbjrKIsJLQIZCKTh1tJGXToBXY3aD+ghbiyok4Z4fqo0qbXYawZfmMEcqqFlTk
k+1Jqe1UvaeRs/U6sJHCw+UFnTsKsN3IVJBhvmDG4rU3QCDaGCja8/Q29ko6bSp11eHOreXExHK6
zY8GNQzH+I8+jbQpnQDKb8Ge2m1yBW6O8RuCacfbm6R6rSSxsrzlhJuXdFoDoRXLq4sd4OVN0P6V
4pEsmoxX0GKbmQ4WfldZYaX2uTgnEeG+e+/TxIgP6tb7uF7pP3fZYotzyzi+iFz1IopoLVpIRTvN
HYxwH85veegkIcRj2BUGc39jfbjsHud6yq8MLqLFlEUGanLjPFHUunNJepZYv4dOYVY5/ibt1C2S
dZA6N5tYdtPVtOmM78gSE9PiTDmjacvWV6hGZgSujPV2/rNmomIpPBhe8z3v0pVG8bkEDVOWznQr
EAcQsq9PQh7pqD4roCg6BEEr0XiwMgZ6xU6yRSU+ZDKgcCv5XEnJZzPU9noUfUigL65R2kVqDe5Z
9bZXux+Xt/+M+zJbzey4zAYAoVw8loMWaY+yZfnFOGz73vviFeXzZRPnXhngLWBOecHpAcp5ve4h
KKGdhJ+Vi2l0pWuJlgN6GKo9OZIrXyFj+xfm4njAKXBRSRbflhj32iJitZbSmfUfI8TTNXKsyRbt
r/vww/QkX+fbDMrvlXh67vmPTW47w5x5fpZpMLIlQWiM2Oyd7FAdmnchL4zCTQ8Ky9T3f6lY+Mrg
4uC0WjClxYRBmDxto3+UGdS4/OXO3HcySo1M+BvEbnCPr7cRJVoF2suKD9d9jXvjY4UuYeUN+8tW
ziSjM5cOlqDzMvif11ZKaMQ5mjOrDxFHu2r2MTRl8tUaOv68G57YWdysKFi0euDrna3foAQPcVDH
/EXlTo7i/DdYrbOB5cTc4t7TwwbFWb2jB6Uh7ojsSJfFm0n+FKxdsOcSltMNNBePTXjlrBT9MeLK
JwowbktDEU0rN97NJFP6h36rHMeNbCOqut6FPusiP1e5vC6gMhWmccB2UeZ3nVWj5lAwRe51Srj2
rJz9efHUe7XMhb+bddnKJX0wnpUsULKDrfm9cMcNaSDTJWjUr3j//yPtu3ZcN7Yov4gAc3hlVlZL
6vhCdDrFVGQxF/n1s3g8uJZ5NK07vgacYHdvVtp5r3XvwpiL6y9OhAK6EmtrPAk72gSwhccZWc5A
LAZw4nuh0U1dfLWXCzOfAtq8jQcskE9HA2xDHKx3Pz+1e6e10IsAj44No8OKUtYccjH3m1T+AoGf
/7OYW/m5fxzV/Dau8j5AVUQ/bgs5GnE7KH3QOLuoNKN/pceBDR26FZHt9YaPu8nIe3u4UCaxUkUU
wBl/FbgnV7Lzs4m6uujbeghEsjsm/Vbv1z8WutApvGcg72txZINTb4WtDPCQGQTA2IMvOwdatWei
J7N2MFW5Lt0hlFbVnfT27fXCwkmYxNFR8f7nTnNFAnwHtAv4gIHyJZX6CYjzl5+P8zeC258vD1UW
zPWgb/K3C3d1nEpXRdnQY1OnAzSnAxLlxOtDAMBLG45GCSCFbJmtOem62yjf9U5zxP8mcTAf3U9f
sVCo4mBMLMJa8RxBM7cmm+GtU20W0qB3RJ++jlv+VLpjOMb3rvP80H+QvAQQMIZI1NNZEcSrydf8
JqDgIoADA7iJMPMj4Ere2fHb7/Q/G750SrtRnADJPG+4WDhZ+2W2SQB8op+P9f+h3/6WslCoqtmD
kmCClBqTTna3RzbPAahdgJ5Y9BHH3t3HOf/Cn/ZxoVAbNRkEXv7fEwQ67TqXgLLTuZJXg6rB/Rfp
UcRMGKUwALeKDtn57VxdW7ME5kMxKmjNKMV9ziq/KeUDKO01tx5bPxPK4M6G3ryhVwIXj1HseFLG
AgTKgGIGDmr8Anql7gFd4R7acR+UteS1D+CQSvx7k7M31YAJjEAgFAIa648LQxNQb84N2gVmh4gu
gSLp3vy9dFPGjO4K3CfdAhjDP7eTTalQAnzqL/tbVFDo7fN8esDn/gbI5Dyee694d1O/ApEBg7No
4jelZeiQgcYtiUB5i7Sd9Ak0ko0YyOsknJulyHbagHfzkKlujX4+NPOB9O/tLuDFjWSsfP0FCw2v
ghGU1xrC0zmZRdclbJgSxCE93PVPb+3vtaSFfpNooxpl+jtMevsLIhSLtLV9485oMvn3PXfj5oH+
LVBethXpICsfiYmlzf4NrZ0CqbM5Kmswf71C25s7Pt9VAbdUKapmGJ5Hbgt/W+icVBjSXhx+y5yL
v/M8MLg73dzW1n2QnO8Z6JvpDAjTAVMG7E40xfzz0g5WiZqMMNvH3GaXOTeUvHGCjqkZlhjsJXdT
6vMrWOo4Ge26wCmdB72XAXXaCwad5tHn2tfO5oPxojrIR/lAegXFfY3dnRtrictff9Y9Ny/PldjF
41RjVe2nHPtaFXKzymiCeAMjSXdGoG71CyCHB2BDJAtUy1ymMFIQNVsRAWhJ6/ZueQLsZenolU08
OFnw7BowEQvuf2E5bl2ba7mLV2gKXVuDMhjYx5PW+LJVjwCkjPUgVkXiUyumGDQg0bEqQROZmp3u
IuHQguh36CIw7YA72NKb4p5bcMtKKwbUEvK0SM0tFWIBTggBBC4DAsrqiYTDDgyi6ZmjGQVj/aC1
/za+xw/j6+eDvid04eAqVqmDfRhCW/HcjWhDQb9qD2rmn6Xcuk7XS1vst5Z1QkZKSFEFBiXbGs2u
Twpy+jdSVCRogG0L5MqFP6CA68osOwIHhBcbU47BRQiwnztLuenmKKaKwXsgomIIf7ljrRiPpKFw
A96FT0KA+Uy8etM7YDZZNf1/gdt3SwVcC1xsXmm2sir1ENinyHdZb33z1OaZ27M723fzKgDLfoZy
kQCcvdi+vEszswLtE6gtA0OfgMZ4MSTtzvbdvAlArfgN46CbyzqB1AwSGA1xEzIWg05H2DZ6ef75
Gtxex98i5H/q6EYDBo4+XzZBMF1hqEHDbQh20ynynbXcPJirtSw2jA7gNoKygCCZ2HLLVxVf58gb
5FF3Jyy7femuRM3beuV7wstkit5DVOORsEDJ2jiZgGwZ/W4Vr8F5fu+W31qaqmA8GTls/GHOe3wt
r6ZCqhocETd4zjJVdPMk2hrdRwWb8/9/WuhbRyUCNhwzdIts09j1Wq9FcFP0gdqM6aBxBRNapd/T
rrecaVw6uCXIywPOYmG5Vb0oCYgioRxe6FMOmKwEbHF29YB+MXf4rEAkBSSaJ+sp84l/z++86TYg
haxj0lufAS4Wvpiug2Be4phGJHv11wx9k6CAKtQIcuf6qeb+vKU3ayBX4pZjvpME5kGoSKjbhwwY
DC/6GmV/t8Igju6CFvshP2WX/JR7RfBv8gfXkhe73KsJacsUC1UZsac6s8v0js9wS4FcS1i8btYB
bM2sIAGEkysAFe84yGV+3r97IhbveoyLXMpkiFAKcIr2m1S695znbVh6ddeLWDxnQnQKFT5LQJEK
pOV2tlaPc1M1WBeCnxdzSxtei1q85KprE5ZauAtkrEKdN2GClpNeNf7XJc0a5Upj5FHdZXxeUo2Z
AhWDNn8B95t+/HDX67/5lv9+TksTXKDeyHiFwHhOk41iKEU2a1GTiVwDnTzp++imod4E7b7d3Rtt
u3c3FsY4N6rGin/P+za6ozRPUl/+C4V4fWALXVElCSt0isVhtN2OVHC/YUH3MCxv3Qo0A2CiZQYH
+aNcjyitGOMG+l1vFJA9yY6aiE6U3cO/uSkGkA0K3Apg0i6LWKaWCbWiI1ziQ7Ur0ipQhOqlJLL3
8x2/WQqdQYKAVY65+T8wfsss4c1koeyoBvXK8rUNKHNNl6EYU6C1HtTjG0Aq3G8+urm8K7GLy6Dz
mFqot+IZK9WqUA1XF3qPZPdacW+mLa6Xt7gSNWVqJoLDF8ujewVzm9SmQI/uQ8ObC07ittgTJIWH
MHO7o765P2B269ajVcACGjhSMtoyLRxjMGoqKT4AJBqPusLOssbuGOjbe2mB43dGcPlj9rylaI/t
KfSUANJxTUv3fduvSCvdaxeflfdS9QIA/j9yFqq36DsZrfdYylw9Ht7awp7hDjpX9s1NjWTX3eG8
ewub//uVYhQjtKxyUGzbmkKAOQ7/QkeXOlTWnTdw+4z+XthCAY913SqJPG9gGD3ErwxjajGYmoZX
JESdCfzaa/r8s8jfyAM/7eWsp6+WpkqU9eoAkb2fX5Jz5DAXDs6ab/l2Tv4wz0gdfQUsyM/G5YCo
A6chrmrtgGHcxwmkKCCqp5+/6aanfH2+izfZd5RJdN5uZGiydzjLvr5KQBqOHI3qq5shpPcs370b
tXidWddmFfJiUHIv8nouBNebKQACJ2aeUw/pizsG/aYzebXCZflASIxJVCvIGxzuykAz11pbcMBj
i6lLgKvfTUHduVhLz1nWgVQlzS9TO6BQcupOSEDhYrUejWzFm7m47hn4O0/mN1XX1b0qtCJTxAIS
W/IxyXAiqYmpursF2dlV/OH6/q5TXYmpTIruqFlMsZV8ydU2sZ+hDDO4zbEN7inxWz7L9akt9E4n
W1EuzN06VltlYNssUjspc4BE5p1LfwdZ8tedp3Dv4BaaZ4yKZijmiykH0S5Cvrk7NQFBvDOt23fK
7Oz+fMqt9Pb1KhdKyDCtdqA9RIrrBmxKgDbYlqv+Qbg72nYzxrmWtNA9PYci7xgkCeFcRMw2IGOl
3EkPxazRE0wEaE+IQTAQDLu/M5s76vbm3hpAj0YBA/BDy0YFEyQsQhpDiRFi2SQFl9K/wdYFBt2V
jPn+Xt3PLC7j1CohA43qbrOfK8F0hwLlalipz8nvxts7N+bmi7iSuIh8pJxaSjlLlA7KZ73qgtiP
fACsAHLAu5+GvfnMr6QtnkRPRV6Lw7w+jPXw4Yh+andS7/mgs8L/45VfSVm8AuBbZpU2os6kJGIw
0mMttXZprvqU2EXR2Dq1/sersXgDrEi7rgAtpJ3XzJbR068q4c/nNP+Gn5a0uPsVAbFzSyCBy5gL
kQsbpTo3yuKQiPewe++JWphTtUG6lc6e3zQ8d0AclaxnTQhUuXJ+XtLNUgBY9ICaC+AhkBIurKgs
gkBTlFFxAGbItgUDIRqPpJAD+sU8WL/6fXUA6eIdU3r7Av5H5rLR19LUNq1VREFFRVVbLXl9YYlh
2oWp3Cuo3Lbaf69v2dhbsFTgnYL11T7HzEDmYcq03nTzsKc/fPyLYU/0oBoADUHPPGKiRR4mSosO
bZgM0tBlq3fMLv9VuR+1CjSJAF8LLISLA5syamalVuP1orwI8JWDKNgSsekLUoRGUPlDaA73nPcb
eRMQyoiIJv+iPV285W4QKNikUQ3LgA8kO2Brf5yb80FO8HivBH7jwLB9GhhjTHgBMv7yT+0rxJnc
lDVQqTDL+mD40wb0aNsB7WHzuMW94umf5gTCQFOFsgWaFq3lPIlh1kNDZQhrhXRHBPhZxj2WrT8v
+ywCBgsdBTICucV6dHlKVatHvyJAVyL2VrBNrlZ3VN9NGUDNnDl59bkk+889KznTurqZz6c19lFd
eQDZjYFRcI8k8k+djrVcyVlYDm4NLFUnyCkmyVWHxANQrG9OgFA8ZNJ20Fd3lNOfdvGf8hZ7l4AT
fOTzukDotGZ+tCIYMJ572GOPuPfQAuaH80/t/k9hC/tRNUNFohrC0hUJlXBGTwI0+130pJtXbkZ2
FnEZpD9yM32XChlY0ZAJJ8lTL4lfQiQ9/rxvt0WY2kwFBTY0caEilAHxuz6iIBc1X7HJnDJ7+Z8E
LIsHwOePdRCFoylW0l2dljYrPn+WcPNGm4BnBZ0bEKrVxWEIiczEJoIEtU2cKfLrGmyUKXN/lgJ6
wj88ZwD0AqoXSE9/5eQWNt2Yek4jVligmS8N9UUfuFiY4F9jrfFRZForbYQIzGXhyGW9fR9io6l3
01TI3bsI7nfyIWkcrDT2aLbCdGxZX6C6QNoicmMOaiggahhZGI0VSAXkqdJsVU6EPgTqtabbdQ92
xKCzuv69bsRRcvveLF6LYWi3Im+rY42K3Q4tg/yrSQDCZ7dMaDoH46KKm8oZiPRSIJUbtgBMg3pX
d40ZvRErlVylrdUTKynumDwMXRwCBVVc6S2X+YZFWcN2pkrzzNNEkUyvIvgNjzopI/rK8kGNg5Gk
g7hCtbx0TGloQykl5YMuzYdRa0rXB9kUc6T1DFq3iZ0QNUkdy0gwD8clrXSjyJrWkQAaU06mClaQ
pl115qCP8rjSMBs0DyB4tuTugfZDB5xSSwgzRRE2atPHr7Q0MmDvMH1naF2513uteMM4Tq85LdMS
u8YMxCs6Qeh2AsQ3+Obb/rUpeX6yBF3xOVpEjmpsgOmMa1moknFdW9ExI3LrSGOBWXahlzxtECxH
0+hxKpjmDAVZCVT4pB0NSUmktTQpikPAIu9VUX6R6vRYxezVbEfLngRS76Oc7rmo7fOm3khU7Z0k
H4kNrMSHDLpdjdC+r1Vkxft4K+rZqRL7ZlMrLPEYA069JU6JV8uNtOl63XLgkkkbPTLELfAUdV+j
ihxqVpvZMFil3zMZ7HRK/hH1PXN5xmSnNwlichR4d3pkkktcGSgYi3w1ajHmeDXyPiXFyexJ74qD
CPvcFY2jFlPqdNmY2HmT+z2ZdJeKRudPsUiRQkWMlqtS7ah9nGwBjWs5BH9Olvmm1ibzs5IF4CBG
WncCZ1zMGbgqRik7AovcS4rMOADh/D0hKYwOyyN74sNBbsdPVYqtS9Z3fGcZfXIsVRXAHkXyLYkD
cwylf5Vz+VSY47ac9NKpesvJOSpjfYuO8DZ2R6ZtqjyjnobapWOo9Tdq2jIm6XI/mdJVN8onUpqv
XQE4l0pRNKD3ytauIWrq5hLTbcLBnSt08lYbBq+dcEqjeiaSbBsgMGjafUP8eIqfweqIAbN+CPtC
cEZlG4/VSRlEX6iUMAb5azown7dlIPZoBI7wBM0pZADlRFvKwWxGtxvPuYi+K4vtmZK4zEpcWUGe
pvoEKKYX5ZVXGX4G/uZYAYCDRj+tmL9kRbIlvfIl0Nw3GrKp0uFoNFx0EJeFBTaKiRpwNOoey+jR
o5pXmd0OSWkDDOulqqytzKOnssj2k5KHpRxvNKIfrU69NFGyHqbpoE/5VyqPvsDZpUuiPdGNcwcA
3dhEnbXKHK4L3kCMgxjprpQ3bluN2ypvNnlPv8UMvmS1z1o/YQ4fvzvrqc8lW1ZtJMAny6Yfmfkw
FQ7oiuvcN0ebouSkvJDKT5NXkwLGpXOmIzOP8od05ICJj8Am4CufUvyoxe5kvdUf0gS16FIdvIMF
GOVe4ot6AvoifPTivSFPqjRB458UkL6JsTuMRyK7FnUtxSe4XtRGe45k7LLH6FCpM+Xec1fYCdwd
0wyFbD0StweeFfLxZ+kJWsju8xwsAE9KvCrbS4duUUUA1YGO0JpOtpCgg0AQ7GHEGVl5+ohW2l0h
FO/g+XChrzFV3J5kzp6BY+UI/blpU9AyeFyMHkpA7BtjYQ+N8SD0iR1X/aEArCTojTwSS46oAlCS
ucK7UqBRTQWqdJCjY+BZQVKtsbyE+cNL0Z+kcoMaTZw6ZINOp1xYS/VDTvZjjIZhBOe7yXLKhNqW
6XWNkwuA4QHH0BNAyqASm9Rywb3rKhCpV7s+B1ZBNPid1Z+l+iWOUAqO4x1wLtwifS+MJhDiF1XG
PJ72LBiZDSWACLb5yI2dPF1irXJE8SAndSAAQz61K+pFSVj0IWpiI5CgDK9JHXUMC+jhUqk8M+Go
SzhDKTu1EtmGUYJ6MOijR736xA0Xu6+MvJaWYMPsJSwB0dhzPFnuGJ07DW1V0uSCk9gAruIATYSm
d/GkVOtJX+FApY3aOlbuNl1gaH5BnydMuOpd0Gp+K5doyf+mfRhrAYP6yAKlPQ/5iiT4/Es1rSq2
j5H75m6shYV1kXrot2yXDKH2HBe+ludu3SQrKYNK9NqiAL20m8FzNr/rZCc2IekcdJthoh5d24EE
zFf20mVuNTYOR0wnG57EP6zYsehzifKnta/6YEIzYLTHNcy/tWw7aDZlHjY/aZ02PWKqRU/Q17/J
h22hr6PCTk8i2lzBU08Dy3ARtrFiNWRejeB7xMCZgpRy7XSWPUZvsejG0QZwG0IbUmVdGu5Qn+TY
YefB8No6sHpuR/tmCEh3zgePlf74EQtebR0j4lYY1I6DyLClYT1ldrGrU9Bwig5lbvYaS+v0xIAy
A/uzM6Ugzf25L0/2ySZGnQT0nO2uh8kzQmRMU8GJe7/LggqV39gxs60OlBjitBex3WqZbyGatvYF
2Veip5Q2Lm8v7yPRkwZn6ly1a50Ij1oWHLM7j8+Yu7Mp9Xi5o4ChJnua7tR4JdTQQ24SGU6jhp3g
asOBN5nb9OuWwCXQPYLwj6I5GAlplj1VWjhi59m+atd1jv5sqIrWadozWrTa4WEwLqO8StsAhGkV
5sLMVVmCeygOKhbbk3UQ4BGImzLfERoI5iGy9gl/tOodVYJaW2m4FnH+EpHHTvLTGGrYlcFBLq6s
tHORLQNBWqrLQSHZRb83K2oTqMddqr/0mo/NiYyvJvYKDSDvroykMz8quG1xOOUvSSM6nfCVwClL
vziSLIKHDhVHyt/kbJX8ImeZ/7IUm0wOyEPN/KmrNiAUHXVHToO280GIxS5x7PXNiBvyDGQ2QXPw
nKfzvO3mpknCEp3pFu4XCfX4mH03pScAVIudi8Tv06B+1PFviNxwP9Nko6ReYqIbcxvpb1MWSMla
JvvsAgaGBoAOJDT7Z9Yh4B9c4ztuD4XpSapNhYe6fh8Tz4gd/J8Fc7V+j7RKC+PzjNEVAcATkbmS
dDsbY3S1hby/jERxm2IVa2ejOuVTACYjcLRmiSMVb8W4SZVtrX1i4e2wMpE7LnLXIlHYd6dRp66q
eTKUZuN0fYruspXShyjQ28YYVJg0rjYyWP3kLhDKvYyXDEJrxcIFbTA5fuDxLw4fGxQ6/LkbVL+f
QgPjL2AWVXXZjpTY0SJsQRDF+zEDYyCgpFTitjMn9hOaVG1G90NTOYrxbBonZkLD7UBIBrfMKDwC
q6TAkgnmeUi2ZrRCf4ydGGFauLLEvbEOKPpYtbwI4YC6BvnFk3MunGsx8ZQK+wJ3lu3EbAXIfvN9
sn7FWeMaVuHpNZKLuQO1SchDRhVwLp2gVCKg38QJJvS2dRrEwNcw9kXv4B9ouTaLTdL5pP3M288q
Cfp0ldYbTfDEYa9IAQ5SVBDHvOrdbgAICoqvpuhq7Eitd8V0S35IKfwmzm2TH0bDhHsY5J3l5Wbh
JCk9WkrjJhiFSppzYVauOeZhk17SLg/M/HtQvsoKHynmBEiBH5V4ScsnafiYWBLG0wgVi8OwhL0o
acd2AKd5n57QQ+RoRaXbXEGZSWHdLhKJV4nShk00VCPJVvgvJYXZmzQXIHpeJUlvrcL9ZFS8voIh
zJld5Jg+lhB7DONZUy7NuJaI6FflRwGroJ8GaPB6cplwkPle0/ysOxOgaMnwrPJ1Wntxcugnz8qO
uBxy51njPi5xgvsR0Du8XRdW2FKv1le6uBos6o/tazZ5IprBcW5FasGJXEXcZ7VXaqmrGjHYJhVb
zR4tTI003ZriNakvaiqEseyNfQY3zs8U2TMF3Ussn9KDVgVg8E3x1DX5OVUOMfSASDoXqVEc71pA
YUVhoCFAnzuhkYNgRIi8bngwEaiRd1V9k6JLEmm4iZLd1+fZ/UAb9wiKHhFdOTSTHFoKdg2E1rkk
23wbYgWiZ/gVil93ftluuejyGp1QCD/jCVuNoQGY2WLaFsYm6z02HazqnKc1GmDDWgTWCH+TVKed
SifNnvvas2S007WrTHHS4qFNLjX3MPSvIxpQHZN/lTwoVacrvSF7Ets+EKVthU/IJ+KW7GClmwqa
st20IGaM652A4pj0VHAnL2u3xFZ2GAArDFRb5VmJmltuJrhDqV+bop+1ZoiBf7zdCiMyW6v1R4be
jHHNp9dE3YtcxNSlowhuTnJUMUOsEn6yK2YOmbZydpkkXxH9HNYQvmHizhEfF1ZSuSP62qpcJqW7
tMS0+eyMbvro1LdvIoQIaRda03sDK0I/eb/SJ+5EU+1WDHtZ2ibCnwL8HqyMLrEwgiN+cIWq33Oj
XFt65cglfhexBYAicGju3hQR+p0BCWHXOnuYANhgT2jGcC3xIEiWY47GWW5LuyTQBaZHk+9mCkDB
A0fbS1BF6QAr9k6MZ062fXc0xs++OeuaWyUvma55vbgvy43RrC3rMBTHnL0lFXcjy9GFbWc6hRma
ArOFPoDpxfMu9G86gQl2AqJw5lG2rWJiz/Q1vxrrUiffvDyN7UaRX4Rhpxa7TNtW8N7UDx3CVklh
t0+x7pLCGcCTYJ6R85DSc9mAs8ztgMJqVMKajE3QJfTBaoRABoK+UqISelS69xbp0DZK7L4ZvD7+
HHJwC3kVfbGiUECYbDyYCOgjvcAt0eBDvKSaU8FcW454kqKnlHviUQSWVOmxpy62tWLbWZhr1OBy
OPhhOBa5P3GfONq0yjpbAG3Bg9w/1f3G6OZuVPZKY8ALz8AUZ6qvpld4L20cqnu6z+CBZvBxV7D8
DQXUWI74Ck1uJdClt4O8HmSXa76hbaw8wJ0nyiM+IB9duFWxfoQPVWlrisRNI17kDFjsGUxS/SIN
CLRsFdj+33nmGPzDaO2ptKtu9jBO+klHDqINLcklv0QAUgJlgW6bD013qk2rwNiDo57jvpogT80c
8RsmPvfV1xmCSd/0GIsfDlPqk7UUWPIa4Iia5kWZK8prvTpazzCHIoK7p/gTfXQtFCxzkKp6LZ8G
MTBRQNCA5gwMMu3JwhOKoE3At21nmqc8dzBU3EHjfb4yIt/6nBJ3gEkYVsz0xVXyOgVWZFvqSpBD
Q7Rrs7NrsHgBBhuxjB2Pl4KHLJxh8BClBwVu4CYuw5oHQhuwi0wBRQ4/07Cx3hhBxXn4GDBRBKSX
6CTXZ308KS9phz7eJntJgVUcO7nq1AmaB2iH2WRsVPs9Ul8d9lXii6fEcHHJR0QoHfWMz/wLBWsQ
UR7Q70yi/QSHHF6cEaJPRiMBYkDdM+GyR9txU2LcRNookp3I61TwaekKyVMqb3pGXCNxjKP5mBzE
zrboqhUdroRVapMjGMTMzqFdKK6i9mB8JEHKXQNP4aVKbHnLSmdIfajgR5E79bOQhLQ8lK+aZg9f
WQu8afy47EI3gEMjr2z+LT3QIwORfGc32apG4qbcqjvEXWqgoePMn/ono9ww01HJunDL3K4Pk+nr
l4m6tHnIPikmtJEzkAOBz4KnFgTxmGCegEO2Qz7VyFxmHMt2k1kXQ3yJgYMbIbvoT+l3KTip7iAv
p5WIKZ4Zf6hW3We7p9ZD1zvDcyQiLvWSTPUUOO+ov8e7XnGEbcsxvqegxQgW933MnLh0CozXAVjt
mcGm9aCBUX41KBbU39mu3Pbkdxv23EmvQSmbrqR70sbcauvuK9nFyHNNm1zyBCkw1JA3jqgc6hfc
z/67lJxhAISauI6yVWSlzhDt4zhIpz3TT8l0UKrLaLqWdpKj1KnWBmJg6sFCmjxoeAgIEUnyk+S1
tsA4cRlQO1O7E4KYNgKB5wTeeY8o+CFY1S7Ic8yWFGujPYv62Ui5XzbADi5eRnTbmsKJSY7KbFRj
cGqfdQl0+6j1SHKM1M/YuGSJ3b537UoRV9MI1/1RIzsOWGrpGE+ebEHzuhVaQBkGoIgTEYahq81I
VsjKmQ43XtsaYG4gEEOAgBh5W0NFjE6O0MlV4drbHVT1UfylovWrcEz0WR3NypYap3/pt0jVyL96
aMLT2DnDMRkeOu4gedDyAKSZw9pCHO0jKkXffxS7OG1TAgVzCDJcHb2MGHjFFUgrNz4r+IDRF58I
Q37uwDfABwTG1BZfBL9d7sD54peIulB+3BSX4hAJqxL6Ry220zresMwb5qaoPneaD76TkDvDQYNP
vXbMfkVfkNOQnqMLlW3QLrKVYAT1hY6wb7axqYRf8VOtgysv0GGjx716BC4pCzPZFaQHBIiNP8lP
It0gEs6PA5DJHvG6Jo8dElydSNrU20I5Ty/jzsw+DbIdSq/st0g2gY1PBvFHctJGhyZ7gEtVKQ6h
CkqA5nEoc68qglFaK/o22sUvOOtashHSz04V5vK5umKICi34FECHgSqzPJqBoGfVpIEGBpGj/paa
Hvz2AqH84MFjjvQwPscDsNUTPeBvyF1MzKn3YB0bWYgud2QftTao2cPQ/Yo1t3iIZDs3AWknu3jo
kXVRAXcPTwKu1OcUOxEsKqJ7kMl98ugLeZm8ecNU3AhaPuhi7NMrCcHnngvB8NzirId9q4GzKMxg
BwZh08PngtGrs40ufooirA7cZTfTJru+oOhRKfseSYL+OAFnbvJ44saCOyI9AfBnyWu+OBQDWyFY
lFI4esixfxky0nb6WlwjjC0+h48GFrUI+oeCo+ikhLXT5nb7PYCvnNldPd/a6UC7I4rX5gPHKnXk
aHTQv2gOwFWQLuxcgz7Rg/BVYO9fsxjOSLFh1k7UL0aObAM7DP2qCorakz6UfQvmaxhHkNXIko9i
Wks27KBvLTguiPhPOG8dLRPVanIVMygQgh4sN2sC1CQaCY7yul3lzI2ecgFoVIUURqaPD1PTUFA9
xEC6iTfqaYbXv84uofWobGHd6PuEmgGgBidX40jW2uNJjDwqHFNhhzwAXDil8aViYxTHhDr5Ot4p
1Ythvou1r5Y4JoLr1yAd5mQpJnWfO+T3m5V+KM5RHsqPuRYQAN9m5whcux8AA0UOTqauDmNMaNjA
S2AClNqYYmMd+FUWcvcWzAxJJKeM9lB8bEAGDkOFhjsqr6OyptqriIgStfPpSRnzNY2rcJzexBE8
UzgsUXABcOVrE4LxovJQaUE+E1m+5CTk38CBsTuxDCaCxJCaOJFeAzcIHKNNh2ysp08zbyz3x1H2
IsvAAYdqsi76d4GbB1NPVwP6wPIyPZrCuFZGwVUE0BdLml0a8tasXpLpiSOdGyGn00rTY0c/DBXp
c7UMrP/D2ZctyY1rSf7KtXrnbS4ACYz1vQ9BMvaI3NcXWqaU4g6ABEiC/PrxUNdMq7Jk0kyXlVWZ
LJXJZBAEznH3457fhmWx4jjlMW+wyma5Gdl446tnU/nxzP17UBdA7Jrbhb3PyD3+HlGFkUNowONg
6WPrvnrjDl1di+Gw4DELrqV9EuW+6O7qctPw+0Hif/mLo67dZV9HR/ReiTfCG626yfN17syxmHDe
HB0hkXJFVj1qBMy8tP11pU5e6AALvOPZC61uZr1l+spvzlN+O88pH84MaUa6gRdml5+006YE8mYl
XgJxN7jvApPvAdIXsj1znzIUtn13TTVZmdaP5fSqsu5kzZNFBTvVInEdEXt4ccZ6SgPnNTJXptnZ
aOsz9jS61brDQvc6vqo9IHO3HoYH/enA5yfB6TYa7gxHp1Mkiu4qguX6rcYz8a4a8SBgFhzs8nHc
S+z5pm2SKENhgtOUWGj6XJzs+GDLFxt96VT+xLDTZMELb9DzuWKLQJ646WES29ptjtMgJwhVakWq
0PMsEdsRbrZFzVYZamWDz1fDLVMUIPH9+5xH9w1KrS7I1qQ5O/3VQA62fx7K+2m2qXDPWUZhav8s
4SkhtXmI5iq14ISqGs1RW8XucKo4lKnocGaMUJTzQyOhkLW3vVhPob8WQ7MjIxLHR0AjsGRT7XhV
4XBBAu86x5ZdknldZi+cNnvqoV3R8EpHLwSnYby4AAzGCht+bl56qLuQcbTnkwBMg2ajCdq9Ahxs
4BxPcDy6DolhD7cSJew3S3mu64fZ+0rn9hYxH0ndHVp5XJpvrJjxYtUrhU42pM6OOs7aa9Smz8nJ
VxoLBTfTP/rVacAu02TeWkdy3QTRijRyv3jTkYU3RYgfjvEhU7UXQmUdzlMcDFt/UglGZRMaIs12
fiMBXlOwXjPARl7DrAzYSe0eigH9Uuvcaecb0NH6Ui7n85q434JWr2TdroOs3s5eeQireScGbPoz
ECfgGrrCLyPLrVcMsQeOd67f26aJmyiKDfwvRszvWf/YDKaKg+YKyE6OhrLsxleTafChdrdU+1Ih
Gx1YVjmMZUp5vkbGb1pEQ2wXYOUhnoV00AlmGEfFsJxSO8kwWt+5PU629iguYK0E9eEUBZbw/TwO
2wnSuymHhsvnG4umz8+QPQmxn+JrNeLoE69leZhrBCuG+YpMiK7rbn32KDoQv+aRFu1mUOE2mkBp
Bc9TqM9TDfE29/N7x5EpaKxZ3gTD0aPbtryV6HXw/Dty4PmpnLdOflXxPtGNPgq0jp42KR5eFtC4
AQw5tsXWrR9NGWzbSL5J7e1DNBy2wtLt6i/uXB57a1I/ql7cYUi19q6bIbiZfH0OL2PgPEp5dCor
PymrAMpWROySGjCEv6Dia73maMtwP1YyocYMWzOYL6bQKvZk8w1P4ZYaiX7MJY+uN+38FpQUzRHx
6ORrbRyAwdiZtHvrt+6t5vYUKOR8yAp0B8YG5ikZom8mUvdjXcQYlDgbgy2oUmzVRkdVLHu3xFj3
EEzxMNOEgnhAaSqRVlhJf5PnFUoOcF3C+6qEv266KnYAroxQPViQfgWFqXxLDxRnwOw9j1qfu1AD
VWpSJUwS5GBIkCjMZruqR/RUJfiqDgzOgmN2aNJ6wm6c9VuWNweOV4kpHfdRnhYCdmjBprP3E8r+
CNzgQq68ERY7KGXVjG+kZ08cpa8QjTGlFbLiR9HF1FlWiIBetdOL0TdADS2p4wzAKogEkLWdv17q
Jze/KbKkbZMRuRrlFtxdMR8a/totANZiDyAkCKqxefCDNRfJ0McRNHEL6rS0ASDZxgHdlNXJd3ZR
tyv0vcjxIa4Njg69q9xk8na5PS1wzcnRbqDJYE86uHHaGyF1XE9XqIcY/FEoyEV3q/xqVS+vGKKF
8ekbD78U7JFcem5yk/dvk910qPt1RXGQo5eHm1Fwjvp9F7yEoY1LYLzqm69N4uc3bN6E4oGjiF+6
BvO+CdCyAJ2euJ+AFBc+DnYFVD5h+T50Xkf2DoBQ2KO/XE1AMecnR+wYmMVKrNRgV7Q/GJhom0OB
ZynRozrNVR2+clTuzSvlp8nf0CElXMchPLPcr9l89Pg3DaqGQP5be69LdFWIZwsoLkBv8rh4X/3u
C/hAo0zKWOzXeZrBAicXICzR6Rf0IF28SfIt6K9AgUbl62COOjhkYo02RVVfFXiyKHsMebP1ABUp
oPELQe8MpK/B9noqgq3x3iUqC6vv6ipmBM1Gn0TIhUF77LObClxIHz3mqIxK92Sgb+/WJHhxGKg8
YM2Bk1rPP/QlilmYWxcIi73p0a7D1DdgjyNWuawBGtp7wkCZcA7RUooZ7nSWt1ghDLweFQhw6Afw
g6iwGZC7aF1BJJT3BVqGMjbg6op5TMH1Pw6kTXQEyN/WqzzCXCWK8tYNEgdP2RoQJfjUZ3wsrGtO
LVRYArWrCelOwZepK93rYvw64tiiCIN3QMMXSqVeJldtpVdwgQjG63k8QN6xippvg3+3sJty2XTd
AX4hKYuOebRj/LplN/18HUIItFTH2gHDCBSNX4q4Bz7sW2y3WaS2UkRxEZKz1fmVNw15PE7sWDUj
tp7xdfS6da6c+6iDfRxaxbLuX0MXfCbwDsJutISdPpk38OU4CpdsFODiWXj7yGOgsWXKgO52BfLN
IKll7fylKYqkD3GezO0uo/wZIrFNX9ZZshTXMBdJhJOv2DiAjNC7aEStHJAkwMO9/BocqgUu3NiA
VXZtlAZUohwYQJW/T71OqksHpPGcHH/dhx8EoE7pwyqh/Jj84NYKrJ9sAKB/6frzbe4NDx2gn8EJ
dsJrzo2lJ14EG7sA3u+m89SeaeesC6fcjw7A2j4Ptpd5TyEwrajszgW3pKkX92EJiA+vSmvlioIW
QcDzbu6Q41aqo2teLr9kMYKiGr4Q/iJHefIz4MczKnoq5s0wV1cF1rh1YfsKvmccsF+FamuZWA8Q
WOQejoSaJWzAXgo0rAOpAJH81gWzNFb9enTDlTs2H32mN56E4Qkrn5ypiW0bgpguNk04QNIEdRKP
Nlz219p5l9OHqyFtKMCKOcUpaoq4Hc3ZK0GLTE+FbLZ5n8NVTr6apXy6rDfVln3iTXLTQ+HgQ9DQ
ID21Ah8fqlWOUNmZn2aoGEav3WkHOSDDsG+IPEWoP0aILcgU7LMR7sFiSDLLHhZd3ptK7EvwQlVd
pMYb01o6lx7kPmdPs36dZwY0VLsblHgJnet0XpwdqXS59idAr0sHSsXpsZCrYjyQESWsInKH+fY9
IjWenOHFL0HEmvYmLKunELhFMaAjKP0JIhMC8y9gO7aH8KgOH9yFHGlVnOQcAG7EWl/YY9nbc+Rd
1CGgN12NTblbZ709jB67FFwvZRDdQFN4pEwBPVQbL+8T4vqvRpVPLvR7mmdxM+NBUpF0YwteoQNq
L3dVAMpSLubM/P6q8bMkG5aH2oG8xIzZvumCuMYZkHiOe58pk1iXHREOcih6cb0U9boQ8jjjXtsB
zcpAgId3Oza9FiVgEIp+SjZlrIEHB0P/hbfl3mLbcEBeNZbt+PS1cbqdoWiqmQo/lNBRmrtyWZk+
B38jXmxdr/UErrx3m8cZLQZuYsQVlaUb2amY4gBEqtNtrZd4tjs6F8m43KnxTOQ3lQ2rgo8pnogc
z/14b2HsAdGnRO3lBGcK0BLoCxLhdffoIbYuYHFmq9gDQQdjr1WkFMQIe2Pv6rxOsZMs5biTaI9G
xjFonQPF2tQ1cJ07mPnHk7eFj3IsLU6+EZmsHouLYDhrCoEaMce6u3X4y+D32yzbyPbU9YfSJ9D+
GEjl3ERVLx1A8my6ycM7gUK2bN/JAjXHQeZrArYGXdsIpaQzw6kVossah/F4MwJsd+QAheTJL555
jjUQKnBk8eis/f6LJC+Cbusee57rx/QyRN0/WO88LiTNLGRkKIzQgNIqWhdmXPN+R5ekNjLmUiet
ei8BQgg07xvQOwaYrEWY4ITVHqod89/8OTY87YHjB+XXPDs0w7PFmC8gBq0PbW7iKgtXHHihPVFg
HC087uA+Nww4f9ht5OKpLugr7nGYL2N+INO9n4fo55DDnAcxSmNWXfeuTTohYxc1EAdKEIbOtcdu
FIhHD22duUgYaroZR+TeB1AmplUAs0ICpSFIW4NZSmgdyy4xzsMkT02J/b3bcLQc43TjQVZTA5KK
mhRTEckIkeCsb+csAMLdrRcXBPt8hHvTBm/bygP23LS7llf7gkLVAr3lXKMZu84sMiqxVGpxbE2R
OnOQZNOVg0XkllXC7b0dduiDVrNFgQe5yULrq6ovd6KG127VnK1sYFd1AtyuDBzrZrNv8nonISTF
kgNFCRBV3lSsRF8D2GTAXntCIwyxJOwfqg2awNTt8BiCTR28jRxRj4CQEbbXwUvYretY5G48DpAb
CZGoEorN8Rtd8G417Rbq8JNP9I0PLiDwMFAS4oBGbPtsZ9QBUMMpcQOr+YPU+nVZWDpzvoLYZmUA
wjs0raovXreLoDlD9EqswCOPgTlbgwRPmCZRvax7jlzd2j8oGUAVi/lZPYP4M2vc9q7zIQqckFnC
YbasoYXiyPhaII++nN6zC5tCaOQr54kWJoHgInYbNGT4UFkNJgAApqrtI0WadoFPfiy3A+hdkwcQ
t4ISDN+4azemAWgN9czgk4Rd1GEDJE4AXUwIHV8HZD4Htx0lGbQCfAbFiiMZiUdHN+83oni3wXSo
JwDAmQvXabfedhAgZhDe9WEQ65YiOwoebWaM/SkCgAtQrbnJMB3mjEt8aRqHqUBfcGMXqEZaaJHF
MWubOIrqY6CjpIow0+++MwooJA14slgIfwwqZI1MJ2et8jmRDrlanO5UsXBd2WAV4oOlaOnH2X8q
xjlm+MkgHx1RQXYYpRJYrGue+6BJggU+nSDU5gXs8rkIlriD/CkHLOyhJ2qabBtJCh1e4aWD9VZG
0gPMRCH1nLYzlHpwJkK6oD1QHBcBCJceOFUtU5yf4Lwj8AoM14Z6FpmAl800oB890sPyGwzI3VoD
GaeJTj3EgVHRpQSPQ3dmC6DVBmvsIX2jYhX5H23Tdtu8Ebd8qd01D/ON1wJnxmjrW86dWzONbyPB
smiRsJ1KWBedm9YRW2fxTRoC9NMtyrGxUqiW/J32cFBxNq4hem+SGW107TnQsEcz6nskkK+KEqeH
7nEnQ0t5Eva+hNBzaGIBeVHWO7eZHFAFdP7X1rjoiof+GxnI+zyAZ5id/pW5Cl3dkh/9xsPx34cu
xBUQofF8ubaFd8Wi4lxL99n0fNtpfTcRQLYjwDrbSHCKIOupYhcZHt9EvsK4mBZfPQlQCAYC6LKz
wU9hXH0l9ejHOZ5DPJZyD/cJdGlT76xMBFXgHJYHuA4cK9/uaRdBA4/cjHge6QnDGhfhHLpHPzf5
Bq9nmRgvymKftvMqsqDbQymuunbyVzlbzqYK30FPzWj2/WNnwH0WRtzSSfWJG+AinQchfru8Ke4/
s6XYyrbIVtpRt2JsH4CUgcBVfMWE3Ipsend59iXqZCq4D7ob0iBeYgRzEnc0FKewmwCGlldTpu+6
0rx1aEFVTp/7iVyVIz0LDeWh195nVN6bgu6rMCOpgei8qqD6gt7slJsOGtjLGd3nc1yQCu9T0G+C
GUAZBiZTj4JUbqrmphghlOrKKM5FBaWIeSMFADKP1RtnVocJiacQP0NzHfnkvmP6Iq2I+IpGxQ3R
bVrbcOv3+lw7ZDu3zdZMDs7VSQKfcmgIIsN7rIt8G1nvY6z1vGuHqQXfl1/sDAuco1V9Fw7tFQkj
NKEZKvGO1oDd8/JNOArZTKQKQUAQAaGeuoWDTwP2eemh9LHXahqBmSFgM9PnXqOmYP14NQtSxVXb
PNhhgGgVEmLW9V9Y2JwJZjQwTXQrhbjGBAb6fqiFBDwFvQnLveuihITuwwQoKll67HFNueBdt94V
qUuzr6smW1vH6dCMTEdlCH6wUptOLHUWA6YD4aVLdJODPja9B7S3bfYuzW8Gl18PA3YHf+y+ue1A
EkRrBmlPwi8TImSgvrP5Y1UCcY+7hYW3Igegw4h66LXN7yo0ete564owNXJcNq7I0DDOQCyfCI8o
8IQO5IQfuOa0TGEld7CqRcAGseENHCnsfTmiBFJVhblK5S7JLFEho22CeQkFEdCy+cUNS3/n5S27
HkruH50pgD6bs7pInEjwR9Xz3j5FNbx+Ls25ozpQMJUL+fWqHLuGbLE5ROW7H+YDcsNET3laFBUy
EpFeirWBvVx4s5ttm0y4IOAUmiAIaoLqvWvLFuTAUqqDbhq7g7ELXxOFHdFmwFCnQIRXE88geWqn
4WkuwBH0RQXCwmPF2kHTlegCG0LmBO6964z1/ZRLtcNSWOLB95r9OM80VZXlmwLGO1tG+wUzJXOB
HVXOcdUxFEsQsMwH1dMxUYOGeVGEzPctxH31lgOiS1XfwK85vIBurHW3nHcMJ5vfbeaAqLW7uPYW
awHIf8THrcoWYFmVLVIaFOxmBHmAdwjoNq8akvpzmEEOax7J0AAmnMsiwfgJmgPkC2CKxtl1ocyS
JvxC82JNW5DumPBooLMeKgJ0jZCPaGpfAgmXRQulcF4DF9HHLkOdtnTqFILXHxr4mzXB9CXPyLXx
qhvSuncsW2AJJZB22IrahcZ92DuwekDJXIcw7gQo3A6ogU0nUEQSCp0mfr0uFO+jl3/wPHwR2n7z
aj7EFR1hJ4RhFW8V1gEUgfACjapnixlVsN16ouqmKEsCG9/IDGKX9VBrA65x6w/MnLvhjrikwJhH
3885T2kvJ7g26kuBad3a9HtA1yhphwliL79p6+LsLDST11UeZmiXM51F8j5QIVpsOTgT2YuaRahr
ISRH8rgpWp2ybiJs07vR4q8LDff9c9cKPkDvQDhOHUYBW7Ipd9oBUFOh+KZGFvWMH+1hTiHzFXh7
XoxQsPiRDD+WCUXyptEdC7dUDZcjy/iOBo8ixgbyE9mMyTSXEGTjb4N7ynItcbTL1o6btsinbFcX
9dTF0pFhfvCXoT2VIRPFibN58e6CnEQ+Bmoy1E0SnoMgbEpSi51LZTZB96Ogkiq9cZnScpyb7Bj4
ZEQyw+gs0y2rCdDAivbYJ7vGBHId6FqR3YSbQPEW5CW9LSLjgYmpZm/elEM/Rd9k0QG7rDCThUkL
YbxhJwPYhsZVwDUWEQXiuta5CtvjXLU9TLarOWhSpPeMfD1q4aFMDqdQpbkB4oXq2gn655JOoj/4
QdZgkqZ28iKDtFtDFpC5Q2PXwg2yLobb6QD6CIgSNoug5zolpKujfWBF3x5kG2DyTOC4HayrJd4v
Pk5H0oXYQzRyTTxoVBgAwSXTBC5F7SgUxCs1JAALbYnaD205Z0mFfgh8LHPrim9VOPXLNd5YW6IH
vNh2Rl0I5H0J2tBLsyjAjMFca4reJ3A8tvFQVrlxLmv+dQCkDpiwAEO1MtiM7LZGw99DiV3kFNyO
5nUy68rqpKjFBbVT3vTIUJmvclf1JK37YXrPIqJ8FzW7ZvLOzTEidztU3DX3mYbR943XB8CZEMzU
dV/ZaCy6KpxbaltozBvtxnaAGqGe0cokUaNEi7dXWpMUUwER+zjLBfIE0UeOh45insPdFPVmguiy
UBdZscDsIUwFdJBKeKy4N74VFqJz6Wvcp++h5V3abmnA5hIZrU0L6OvQ04aohPgjPn78arR+6ARr
77WWhdhFdva7raSq0jszqoody8XB3hiC5hR3YvQdcEgtmQFf8cJ3trkAULZhgugqrRmXoMsnjwzX
mWQqOkhFADvkdYv/StUL91ZWfY/s0gz2p7HOGs33NdYOTU2Ug4IAuTJgfj5qSOusXB3l3qsTDaBG
L3Eb/YbWpHujBJpME9bSJJ1VC8Q7wPzoS2aYb/tV1tFluCeLA4swn4DhXExAYcbEpNsdpuXCGmal
L/Vz1QxkuvIky86TF9grMXF3hpiJmXw96dwEDw4F8ZPmwm37Y9tmLTCzSU4vemonCr15E0agKmtw
7RQTczlyGmyILKax83OovTPTh5uokgVUJR5BNixfQBgyv/LBU3TTUkJXmQeP2s3nKzvQ7LFeUK9u
/KmXbOsudXmn26ocz958wbNnDDk6K9llFRyKHWyL8XB5weDGH4ZuSv2ZNg+YzVygCGyaATMWyE9l
uwwZD2taDRQ+gaUr7zAGSwHJRxS34qMGCpKSNvl7JnXvxV7vujQBnDOzE2zr5WOJ6T16VEPp5c/E
aW24Rvk9AajBfOoYS1mqboftCGnBVhEo3TgXXv1Aph4qnE5WGF90W9lDuoH1X6e2HXmWWp0p/5BX
Je02VJqOpOPoyBc+CpyNdumi6sRHFcCRTGESIJ5KMKt2pGiehK5xmjCuapCiORHZXgqPQHnhBYuL
JtuWXZq5vIYyIsiWZmsl+jHIqqsQLL4iBYunjgCjarX10JoOtpnWDfOyLiGlrO1zb5uAr4KMYYyh
xvwmkItMwlwqo1VebQevbzCPXqGB2JpMHDrtTBtViWmbQyhvNnldaWftkF7SdZt5YQ5EKQcyC7hI
1+Ueg2tVsaW2kgrsvgBNpi3RGvUOii9IRLVrt62n0bt6Iij7W1LiItgC+gqYkVdPxQPqOor5Mm9E
5ZOKbMng6xcFwDYHjYr5EBUW08A4IZ1m2y819GjF2DrD2mZz7+yFCHIGDUNLENVQ2rJ8yKoeYfUU
XIvGcBAITmhERORfBYWnXmeJs+3U8in/qkeN0xtznN1pMYV81oULaUCVG3ZvJcujdK50wzEiyTA/
CwHGhE6xgoFdu4f+BMI8Fw7H5QnobytN7PLLZIfpAMc+LLwGkuyXLa3BL9K+xwuFpQ+7GIbT2R0V
JB3h4gdQa09q9h7yap77HapOP0pYz2Sw4yxrqrSoi8HKM0jWou1XXu0t087orpg34OojszMz/HWT
itopBPLFRrLn+DzBdaDXLPZ1o/Juy7E5wDipl6J7AK7IwqMVZHCT2WaYS86jDH2kdkrI3ttinL5F
WJRosnwfE2e5XFqoXBsf6pjGhwf+bFt37YL9Wgd1CRAHg8oQ2REbjN0NoDqwbAGcsLrYOLVbgzKb
KSBU65pqDa+8/KsbzcQ/SL+0DhirCJM1U2b5cKdF21C8c0EZreeJyglqoUEX18piTac5CewdCJAg
1e3iHmA9K5KgQG8In2jwtJ1R0EiFbu49kqhbAgx8cFZixMFACzjekqppMFpm+dxfrjnwWyf0iXmW
pilIMndGwm7JRkiA9mu8LxvsROSZ43O9aPRzsHqCUgfasDHyMDtZ196bduY82wxYJW/BYk12m1ED
CL4NpMAsQlmDliJOJuR10JTgF7A6BXi+oS2KxqBCDpffudT9zYshJG7gcVgMUJSdfwtfs5nDJWEl
/AWQJwfkWMdVojA9sRKPZI2aAnXSyfmvi/7HF/u/8g95/V+mFfrf/4k/f5EKLF9emE9//PeV+hB3
pv/4MKc39Z+Xb/2/f/Xff/0jvvPPn5y8mbe//CEVpjTzzfDRz7cfemjM92vid7j8zf/XL/7j4/tP
uZ/Vx7/+ePvalhgI1qYvv5g//vzS7uu//vBpyOC98B8/XuHPL5/fWnzn9Ucv3tr34Yv8ybd9vGnz
rz8cn/8TFijs4p4NZ5wQcaV//GP6+P4l4v0zoEi3j8CkBASRtn/8Q8jeFP/6w/0n96KQ4x8M1eOY
hBvSH//Qcrh8zeH/JHDGxNfwjbDHRDrTH//nN/zLc/jv5/IPMbTXshRG46Y+uU0gTwK/WOi6+KEe
3GbIZbX8YC3mwwCYZlwUCF6YMD+TFAw2ENWUNvfRGrT8FizW9uJwwh/F0pxAB5rN78Pevqdl/OB0
AvDBdWH87bsRkGGKXLm//hbU87XqpuiZbOrbYBvumhWGE9b+9vcmnJ/dfD5dinx2KwLAZUZmZQE3
nxnjxCcHLqp7SFhTf23KZ/+31lKf/TwIzKOCi7kuhkh9fMLRJyscfokSrovo2clCzKsvLvTqHhh3
7CEXWLrZaeU+zhg07Bb/UCMn9Icl+ecD//EB//2j/XT5Tw8YYAhqMxf3e0m3aoJk2IzbMbZpJdPf
exv+zbHGxYpmWEvUx+ok/ieTMA2DFA4T9+dql+01XMYviTa//0j/toN9usqn1RI4iDDt/ewZFfDK
hi8O/NN//aH9zevlrxf4bnf6w0shnUhLR2TPBZQlGPokV0O3/fUVvN/cQ/DJlysKXa+TbfYMe8Sz
hPf8ZBL1Dd5tK4hwN3jHQKQnv77k36ySPt3Uxdroh5sKHJdhHDF7NiCcVbZGFCzUjfcmolBn3NP+
4ddX+/yehd6ny31a9kVTdeDts+fmOKUkrmFZyM/8FS8ZQmrk068v9rPnBXiS+NAiwOfsczZOYGUQ
1tZ5dphJhwHibMh55m+/vsbF3+eHLer7/fx4jU/+P0Y2iJIYnOc6gFvIRajdrwjLQIfsf32dzy/s
nxeClRoLSYgMjk/vUOuJpZ/c/GUoZvEUqQbNgVEQ++AAu/j8eew2qMo80b7Eo1sAURpMSKLI1Soc
f2Oz9rPPlYeUXjy7v2/Pf10yXjN7gdb8ue6+heRa0HtW3/z6bn/2qcIcBkEMyP2inH/anSjtrKiW
6Fl48GqIZNwbiAgAThbgaX59Je/nN/Pfl7p8/Yf1TzXPZV+w5ym+OMZhdJt8N8sNVxfz2hazdln6
OzO3393dpzWTiSUL5yh6pgEwWOc8uhF4eniO+EH8m5v72cb74+f4yTTKmaEftjV7ro5kjxEUHN3j
7mJli0jBTYlwzOKAqan75fT7YO/f3eOn5QqQcQILz56ZjlZ+uXWZXbnhbYCxvF/f4s82TID6iEOK
IphI+Z/2E4iRHd2WEFgBP3L5g4sYnP/JBTheOHiXwz7+0wVIH2qoWKNn6Yl65fblk2iL/988CZci
LixCD+X7BJ77n7bgCVl6vV6y54ikF8Q9W36X1vKTNf6XC3y6h7DzIIPAHo/5fE6uZPPaTPe//pT+
dnD5Ljw50TeEEaMM9eKng2tepiFa6qpatd/0m9OuhxuY7lxjN8RAVflCH5dXCPF/6z56Wb8/7r6X
q3I4PyEQCxsjIJe/vry1R7yIaxe2JcNwZXsGK2PuY+ZB3DXecuWZefPr2/y82nyXX6prFOho7y5m
iX+9nmzhZAT1NjS4hcLwJpArbVjx8uuLeJ/fne9XQU4B8m7AH+IWPl2FZ4C9QlylT9ZuvMAPgcAp
Ge7wGJJMKjhKWecObhqpE8Dn8tfX/ukN/nDpT6/taMoBCNrlBjlMB+AmpVKjwmj966v87TC73CFl
OMngn4lcvujya/yw6Rof6OvgAEYSR7aHGsWDi2Gf2tSHAmL7u0iOv9Ucn6/2aYtXYBoREIyrgQpP
7HEBmo3rfY9VzBNk5Sb/k7vjPgon/Iu8rE93RwGJsCLC9S4J4/YuTwHjwmN/vP19zfvzT/KHa326
t7GtuxyfNca5YQYJBqBa/xmNh/G533qU/2xhhsjFI9gLEXTvfspiqsOW0S4E+FRGTpboXgIN9Dq1
NfhnI4ZK/Q6U+NSGovMD3UtcpI1Fl2Ij/HTBEnLQhXe44P9m77ySK1eyLDuVtP5HGoRD/V6tqRlB
/sAYFNBaY041ip5YLzAy85EIFm9m9VebdVlZVQp79AvhDvdz9l4bMvpV2vUPRVopeIK9Qyohqiwr
EyGFs2wUf1N56pll+X2efV5dbPY4iqW970T4wHx+SyUz7yhcVuMZSfbAJer4+C9y5wZGx7LatKsY
FVIOcA15yigxntHL2Zx5lf5c4D7/hMl8NIY4DbqOn6CuyxAizMnpCfiKVgjt5qRS3Yr0Ikv3AxuV
88zZ9/3xn9fPFg+67ThZJ6tdMajm0NiIScslntNDSjfJj5uncTFCf7BOYvEDSW+8Fat0i6vqFK/C
y+Eeh6LvL+6q9dl5PP2M8TbwPP76PZPvZKFlReu53e+ihNXdZaR5muxiunsKtUS5oOyeZeuz03n8
iPx5GyySFy12GPKUUipEmaiBglHZOOo/4bnkBPqh2/lpPasHsQGecO6t//qh/2vA99LBh9UxLmrZ
LFwG5L17qw7YOjb+DsX11tkM8+gUbPKb+CaZO/MzL9uZC31faz6Mm7bCsYyGcXvWSfm9AujdhHPM
BzCo5R/lmev8+nH+dZmTxzn2bS2R83qlYDrnSM9ggSnHiG7ouQsb/9I3T3C6TRj6MMzzmgurFhZ6
zdkYPgISZoGvjT7Q/OysHSfGd+NNPgCWPShRUnFl0Ta+TlbN5nmYZ6eGI+65o8SX91BXwfNa0GcJ
Sv68RNWqmiYBUU2ztgswxtAmwYjemzqK1Qac3vcvyHv14Y/r+jDaZEEsvRpEZMwEbOfKahhWYNgV
PViJJRj2GUawJ21pvwUbddV1T4D4ltE1ary1UGfWpj34D/UF3TBwjbPzFaZxHfzul03WSQJW0Duk
/LLB0JSV44S3ZC89S7G3LZ0EYFtYQAqNrMvvb4j65Uxl864YxBOqynsZ9cOMaQf4xWg78Jhjop+L
8IdSz7X0ocwubbjjSFlONk5rNKE+azahKPNqhnDVxyvEAuIt+yxYhFkzx35KSPfZhevL1/DDr5us
3/CK/QbSI806Cm/rbOWt6IVZa3lVzf+NZfLcaJPpHOFtLmKHexFsi228bDb5grCrecAEO8flF19O
aDDo1M5lznzvz+XDfdcwaKSix400TmhTuujgV1jPVvzD7bDum9cmxLcMXyVBWOFyTPvAd3WK6HYf
sf5aGyquqBrBCPU3XfMrw2fHwdhA6ov1l/+9xGStv/k/pZLjzGVzJQTrvHs2L/6rfanO+eRfVzF5
aX07IjhBycfp1CKeXYAa3EB3uWCrCOngf/gh+zDepEBqJmg12pC7NsaEgVMFGbsZo63QktPMWfir
/7TKPO7fPl7htGIa1E7Vw5kdR4wuwXSCDRmLmXhizq6EX+/W/rq6aek0tPKy9gKubowXp1R2Le7H
Zw+F41CJBzPaxAZYPYCI1FLPP8wvtsafrnTy9qMN7PPIZPQWl3gHvRkJ+hzFM/WX2feLzhdHbW4q
zR6DkzbHJ3kylD8YXhQP3NSxNyOJ+3EbxMReuOVCe6uuNTo1Z2HwX7+rHwYd9w4fZlyJoaaxi/d3
VVkZ0s0/3x0s9ra2+zcONl9+2T4MOPmG4vHvS3ccUF239ygwhqDelyWfbndpz2EA0FBHtOH1/+ON
5oexx9/24WL7thp0v2Psgjuc4SXwtAIsU7cZd5tZ/EPRrkJ0wsoGX/H6zNP98kv2YezJFz3htE1C
6vvY1aET8xiXe1RKS+upXHO0mwFvvc6irSHdpWhhyovze4qvZxKBFjIh1ugAp6euIa4BoFPW5gVr
FnhP2/HXRAcseAkrBkiBlZyBbB9u1Bm8j0V0brv25Vf1w/iT71YqRzXQ8PdeXHpKWDcUMtfn5sbZ
gs5dYT3Bp7uQ3sR/3JT7vV59GHkytYIoT03Xy36vkDVF0nqVnNLVv9HaHP/SHxuWDyNN5pOc5yB9
Ja4RRvjTuPCPOwP9DQs1uU3nqjp/FLnf12EKZSYPlUqmPBlNcnNVVlOuq1s568e+uP99hiMeGk3B
QE8Vweji3P7jqyVxLMvi9hOc463J4b2orMpHS4Ed3/LyH1anoFiEd7+jZos1aEAMd2bqfLUDoUkM
0J2mOsk2k6mjGwFiNgfbtBbdZh28ifg2xUHnNxA102Svt+alkVT4o+91Mznz0n71zn4ce/zvPywZ
SGMj4lMYOwoOg6UsWwnd3CGQr3p8pGeuUzb+uFJd1gw2DhSOdVrH75+ID6MBD0EpWOHxaQIVrDHG
JETPqtuDlokkK/uVxEX+nNoebgbcqOaTWub4KIbSyB66osc416jBXc3/paQNnt5YFAnZEguKO+W9
0Grjts8x82Ai8FVtlrlDeCWZRWbCeJbBf5c6eFvCQHVtYTiGeYlgD+SSX+GeYFHUKj65WS3EPidZ
+CVPUTBCAzRbQgCSbm0Eg6rOI1uR0hmE7tGkT5UF944b+wQqNMZPKwr1tyFt6wS+YxHD/Ohw4hUO
sPJlaLZVuvM1zbsbPIffaXbDrW+3OuzsoG8g0amlzvc9yNujjubnVLMvcBeJZgZPg2alMdJbRUXI
KpcJgUR1d6+VWpweNR3o0KKKXbheSedbi16Vu4MSYSWSYrUgQKZDkAxruWuuLMN1+RBx050FplZZ
Q/ZdliPFIhDuTGm09qLvZSiBVdhikaplbL5LECTF5RA05U/UHjVxWY5qbtNM728CRH71ggplcmrl
NoDln9Xyi1Y1CHDrqoPz4mdKiPupsd17V1jhNRwLwg2akiyKwaUgjWgAm7lUtcpONvT2NvNA+vpN
Yzjz0gRj7CFQvNClLLUvKx1l6By9d3bv6Gb9qmiNctD1XvzyGxcUe9AzQcy8CK68whsZFkXIy5HK
xpuEZZcNde3oxQXSaunSL9roGEqy/JJ4OTgXAhgHylJSp28GI3H2ht4l1+kQmfUmSn1O3U2kpQtD
6rBXSUbaXtlC8S+jIIELJMJYPOkuavwESezCkiQLqIAaPaD9e3MaSd8ndpUsCDDFa4LRQHs1ylh+
LrMAjaOW22utyxM6/sAMR6fBTdOXujoTvmHfR6YGx8pzxLB3097YR3HiQzJMymRXDwEYs5Ii90L3
ouwn4lTMPlaLnCWpmiaZd24Hxq00432b6/oof1aSuywbhpsibHjlM0+2HmSU7Ty+1NgYGrjQoO2Q
oWq6z9kiaSVzZoedf2XE8XDQK1O5ZEZFGz8MDNbFwrNv6tgtLmI/vCXcoFzFDZ4bKA5qIy3Lvq+A
Ttht9FAMqThhgfN/NgawLMV7j7PQ8xydYU2OQYjJsmdBnKsIyDZaJuxFmrtSuyqCLDtJiGuPpox4
d2aIXln1ugF0aCAHwggb1n7bM8WswS+zEQK0TdIRllSqNZWEzBI2lscU6ina8XBdm1H+4BpyUcx8
LbRvtEYub+wCflIvmuYoYQo61HqGQd/Ok+zOzHMDoBtRG68upvKj2uiwUvrE6vqZQFMaM/ft4uTG
1FVL0UaHojT6hWOikJuVXtg91EPZzfm39GEzM0ZWp4eXXeY5D21silVodea6DfJ8G2MJIxAFb3sT
qR3+G0lBURhmrpghsrHx5XgJBvFUN7A5W5CF9BAjsVZB8xwSky5sKaOWNDMmTK9ED52eQD5LrU5+
cEO/AWlVIbp1c/01hGpw69kJ7DbJIxcG8WpMFVC14uw2My0JXbbS/wqYCfcDWvEXdLbVwrXS1oew
20E6Y1OP0xIp7HFMnYHZrSnXVWr1x1AlMgWpLnJKK/bFnU3a3dqrcoPoNCXD76FVubvrB5XCnA7X
GW5ohO/eQzDyC8pKwKp1l8ELqJryNcYmW1TEa9Vm+VJW6kJzbF556WjgKzfk4JeLBzrv/ZnWFKdA
BUNptHdDH53iZpXTSbNdzhMeVIthKUH+l1kaRQNFzfC0N0lHQJ4B5Egx1M+rAuCewVqXSyPeqipv
9PCxdfOdJuIDYTvLyLVfpYhdOy+SYr5Imonj1tOYhvUhUm4FBty2UO5NdroWuAIZlB4+nWgG1Zt8
I0Bo7YUNfHIQVPoRzqYAQHh9D5Gr/cjKYkevblt51Zbm6oFv3rpyjVkge1dZ68/MxJnXIAkCz73M
QOyMJmV8UoK8GF86xjCDoCphFMDP5sH+CC4wChFN8gNi1kKu/UcFiijKbdp0IMcfInzKSDY3vf+a
woMwJMoa3r0O80eV4znJO5GqPBlxuPKhZTjqqTIuTBPU0hYuwyqHQqTxcIL8OdJHrWtwj8XIWEqd
tMDqQiyyIX6xHK0NG1pLjv7elhZtVIHndd+yMMMGC7wbU0kzd/B9zoequUYtry9MK1aWdVC/pLHv
rWJ0m0lRbIYyXhR4VhtkE8Xwa8CzEXnSJlLE0ib8yb4v6F5WCF6FDUdUdV6CRo4xbkQHe5CerSo7
+Wpwz+HLX9JXXtLmKuFgWJo/D2QhPZYZLGo8NZQb9eHSUACCKfhLMD1TEwwi607OzKuCrr/ig7gr
AShECPCFfogR2Dt2ttc7ZYt5+kr3bxtdW1t2AHI8vs7Q0tYDmaxkzdQJ3r+gHOk688rQaEgO3oWm
ukvLqdcYUu71XBz61lrxNc24TclOERqInGSbOObaSfptJukvegf1NBvEJYWBmVYoK+HHq7TtL5S+
3oSg5aquJbOhVF5Ln0CpptsaWfamFPGVrENAyiFOmJm2qbUSNlnmBLAPovwUuclLH/ThOggseEWZ
vmsjccM2E6gNNAIpzsufQz8oS9F6j3ywwV+2WvZklvKlX9qXLp2csCThI8CAk2dyt8ylejG47M3Z
uFpSDUreS4qNbhfKujMT1MqDI+5b09sbfrE3027WZ9VKSyGZqaST+HIGyjGoxCxQe+sOP5D33Fd8
dpNOIee2VQgM8SmEqHznEhOME1sWaVE0uFsHXXjs+jyu1c20PTAsbL8xOpQkz607xy/FShdCXBSF
ClJEpYCS2PY8MUN7JhFIuFGb2t/hIojnIDAiYJy4fmJd5xNimPPICWI+OM7OxD+JuQd+t6uAbImq
X2OIVZ3ZB7PKxo0LK5TARTojPYqHq4/EB1Tfl51TSStZs17krLUPVqTYB9H7aPjLFg9NmhfdLzm2
rROX47E1seDly8Eo/S+zpdwP4D4qU+CQD7JnbSD6w5IT7VLjHLJxWgtioeslxIOkmWxeVZocXXpd
iboVRBSlW9CknpfWaxwmyM8tJx5WuMGatdX56mOgZMh1hGWFcytrql9FgQlw3WWQu/wOxxp1YfCH
CvkQsY2x3ux1nDapYvzqK8lfe46C0rL2+wNWOi+fuWUhX1HewHCkB33Qzmw5FXdhFXpUGVL7ENZE
KYVVROXW5T8ra9nhfqsekNgmzWt8mmqEca2kTdp2jvqA7ZB/6SZZspNrpO+hSCx4tZ11LNhObaJY
NVapqO0ZzWOE7rLsPWj4zsG556BqCY5TNrXria3MPUog75vFXSi3+YNX1BGMz0hS5JmiesXGzTU+
KUrq/6r6orRmlaIouzAMrDXpx5T5k6TPiFzR3KvOr9AM+1WEx8W26pkA5HmnmnF13URtcmIHrmzi
HA4mYRNGMZMtze3mVjyAOGdvi1WuEnL3s009/9TEWC9WRpa4Oy/r0jc1g83vSBjaiQkeutssk42X
qhq0VRmqTDLFsaut26PAnRWJm13UZKfdp7JkvBYmLoEZB0lwr7kmu6+NpYpjbUkhYJZQ2nqco2/a
nFtM0FQ8rKHqS/ska7SDi6Pk3m/K/LLUU20ts7t9Uo1O3Btm6tyXYVT8iooAj3ip+nBI2WSH+yRV
nH1tS8W29KGeSrmICXNgN2fONBdwXeUH9UMSAU/i7aK7UuAdV3NHXosgw9tTxXUfU6mtMnyMCfWn
wXEvSjmSVpZEHgASopwdM74q/CTVcExac4+ELt7HSsHhI9PUOQJdoDhYngN9ZqidnazxCkNObDWE
dXgCLI+vTONZCz7RrnSBoVlbeHUa3YVtbj1kRlaPvjXISOYQeOzHkmiDFiW4tsusPLR92d1FHvCH
RhIuf0kBozDXo2DYNr4Vwbwx6+fC881w7aSa/AuNk7rvysoHewatkmVKxXbMFxD+RZHX/k9fzodd
UGEDKU1BVE4fpvULpreBA1zfunCmXDJXiDTEmuvaOLbiWr2Liz57znWhIMKU8/qEQ63csQwlV7mk
Mh6hI/zZ5NGRnf7WKt3kyQ0AOuUiMCGicEiBSsOGIR0y41CkhWzNahmvxcythuZOqu34ooMhukMB
wVfEpfsVKKIyVgS+BT+F4hmbMq04A6dGl+qchBrjF0456UCf09pKmHehoZEauygzzCfCSMGDVKnY
QQuga1EbhJMsY7WJrpqwK1bUW8OrPO2di7Yv3OeiLYCjtzHYK9VWrgMsaMshc6RT69jipPelfW2Q
bvUjqVV+QSDXNp0vaiFzSe5BoEl98Bqmob7qS1Hf+QbeSjvz3KMWGrixGuBdXTeU+zxL9XwXdYo5
y7FJgyJp7b1uQGzwAIy+2NJAUwXPTgvgNstuCiV3DkVdo8rsC6H+5EQawyIykksjbTI2abDqLKOK
7uzcbg+xrhABpxrhk2Wm2TKtSOmxcAvCQ40iwngieVPyKfOp7Y6yI4Yl+6Qt35ohL1/qLH8ofUtG
dSCVd7LeqTcJ/ki4PbiOPDa1KtuZJourYW6Lfqxr1LCR5q0HxA1gbJ8caH9ELvtU032W3apdNbZI
Ua62cITUzoxNuIAagEgHO/Avt2GNnsldJis0UsvoulR7cVfqIQpfPxron/F+t0sXDs4urTppjw7I
38uD6XeLVCQ1BUoRkdyVNqOXKI08H/Ad6Xc/WomeJCzWwbDxnvaO2HsYd91VWGLe2pplFFy4htU8
q6IHsTiUqndrlj05OJ0ukmye9IOcbD1b9m4DywGBa1bgmo42dqmbLoqsN53P/WUXdO0K3EU9wJjr
IDR6bZOBZnHICgHVrhMcE3MfbFxVuglE3pHuY9mC8dhLjpWTKIR7jJN+E+lQkjMfXKQj9/khYpcD
p6qL/P1Q2QYBc3RZLnqXKN86aghUaKyBU3431GwhzXJfF4F6XfYNS4YlsuQi2mwCQbZWVbPTc2et
gTTQ9tPmkj1lf6nbUftW6b31SJqosWs5It+lfu0fEp+dVho2oEZcgQ9Ea7RL/JPZHfsn3GWeL69b
EYLh9ag8be2Ej3/ud/oJe6uKI3rIPKDAflzDhcB3OmcrR9KFbmrBVWFqBGvWcE/ZoalEgnICF4+w
paUNNv9mi8vS/JGCSP5ZODJpkKnqYu8LlGJHpjoRPWzWzRNON/nRUOrwMca2tQc04Mxi1bLWQhEB
/zJjf4yhPK/4iBGe2vNXivhaTYJ80zmC5RPF/CoTfUbWT1DeMbi8DkKOUPPQ06ujoZHbFkE7QQ1o
hrhSAGUwRQIAE/vG581MukGDXTJimLoBCSYvjc9mPlFd7WFwKht6m/Hsk7F56vq0ZSueMteA20GD
klXrSEBX+5pmVntLRGi9KHNcDrOc+bBWdA5LMt8pwkx7lU2WZp3SkKZ2abnVVrSNcxFYIDSxAYYv
aV3zF51Ms6/IUXIfybhPdgheq9fMUYfntCbwopXtMQ0M0713RpgwUUxaCvIwDXkYudKmTFF06t6p
nTrrB1+5GhuprTHz5rgH90QRzMWqPIiVTA8asuaZRtz7X/2rhv/HqNPupqTW40xUrogYXKvL8knf
eAvmwjo92tcEJq3IdJzHR2Wt70iFvevW8UW8clck/6yC9XnZ4cSz9efPmbRNgqToE52fExzYRy04
Rx/cjYeLz1pEi/hIzsvW3rUXZMaiNTjb6R07CN/di0nnRKmBppcM7hxp1mzyOY6wGazK698ton/I
Xv4j4+DRJ6yiTN+qzy7Bz27D//fshSiZaXX+9/ZCVMV/WxdPycvr317Sv52wBr5+8hn+/uf/4TPU
tL9bimbKHMRtJqg6Nn7+4TPUrL/TPkY1ban8Pzqc/3AZSvwjtP0wGhv0HWSb5ekvl6Hxd9tCDmjb
imLJAjSs+p+4DKdNZXA3iow+lpM53Wxm8KRDJPU5W+4mfiOsMVpll+U6oYFA1EoJfPrf0GVp72L9
v95STJE2YAxyxvGtjBpufdKlgcUkAMlTTSghM8hLH7exvJSGzKrWWO+zPeej4SIE2rq03MTp57JP
rnRUpFjJFFoEBX2DVGy0IdEfdXzCx6RsApdCQkWUquKRieoHJlC9weyAEEvKJu2TftWEvXln6QFn
41wLg5e4q8sfpe8UoPeZsGxbohR6RupJAPnAkZUBhy7LN9dNUgFIzAu5URbALfD1CDVExQajHPhW
Ewwx1ZaqxhHvAsJJ45QKhJXIxs/M8WlwaXwASTGlQjdUbk8ZJTOzH1oaSvdgBYOHupPxGKuqcdUW
RWvdK7LrkJCK3ZtiTy84aOZGZcxasmPBBfUy2npCLyGftpzHIgGnhjQWv70wPCoUAFMSSk5AwId6
iEifkQTi4Ca02bDH1kBsealHBAXlbu4dK6qGfIJFSt3QyUJjE7b1fep6yJc7tYt+SJEcnyQVfelc
tZqeA3RlWhxsGk++K8BCE6vVatIKdzRl2EHSGnDRrrXI69Y5prJVuHsjAXVQSnny0+tD6UqJY+N5
yJtS3YJG8k9tavIbSyzlYFmKpDo1nhIAQ4H3sG5UdzhRg4A0R/Mm9PXhABEiFHOvyJJbw3aq25wk
b4ItggaoVqFxDGe+GJyLZBLmNDoDx2DQwAwbKvRuPvwZSYR1nC7zou9vNVGrz7Wl+leKS7QWyILi
Xo0LwkjybLhhXM7IqhOTdCYXYZdy0QFYZz5uPoBgkdJS4chhcupuk2jJ/lfo676yIDoVfp+3y77j
VlaWbRO5pAeJt5cqN7unJSYMYguHaACH7TQ/ApALr0MXBARgJTEhSWXrlYT71uLNHjgcsDkf2DH7
xEOLJP8hIKWtRdK0x3ho/XKZco7b67J5j6yuTvHc6+08NpNmizo3wClDcyeCWDb3yZA/uswp55QX
tQ0XPg9uOcg2YuH6SXP0uqo7NS1s+MIvdJRZBMdLy1z39dcs8ApwUKC5etck8KSy2Ybacr+haxC9
8c+Y1Zx4rKoFeJ44AvNA5/nJlS8CkczEEHFYQrL73CYAneYaEdr+PA4c86lr8/Ky6s3sMUxjuMil
29vhpqCWDslOIkJSdCrg0IEUrRrh0k/oNWRp6Gr7w+CgnMNRrpLbMNPFzQAb5lfktvKBlnvGDt2t
+p1NCGTJMd0m0IrjtrGNg0w8xE4zSOuI/ihBR4J3c25Cr+wXnQQLtalMbHpDB2BhkVkJRetWZEPP
ZrRNj4FZVRunMeK9LMMCHbwS+GlrEnwhiaxdUqaOnqDSsi8swkHbII+3f7i+NRbQnVSeFwp7zJni
kU9dZ155aavMoyxK3HWRBDoBTYp6aIJA7OEVVCc1Mqi+tpFWPtZWb18WQsGoKfXtrtGyfFO6EOn1
uKyXlXDpCIU0G5tZUGTuLhzUvqFoR8DgIFHLydxoeJHc1CbaJ0EPZRTpnavlZL+GIXp127ekN9A4
BNTh8NFXLmjMU9X1hEmZreecsl5rs5mqFcTiVE59G1rjfpqG0Evd+xxKalgKSWq0a9VUQITxcSEo
yhXqZWqY+QY8g0pDLsgOnt8PV1oy1Ef6A0RS53l2k/KY9yEl81MV0wOS9Ep6BscjreMEbsgMBhd1
zNi/zC1VWjhaHt1YrM/PxSDl16lNSY9GzbCLYsD+Wh8D/nJb8SKCuKbE5tLGiq1GngWppd24VPCu
Gw0ZgO61xraI2n7HNasvFTCepSE8mguV0zgbuGNYlkH/eet4KJElukUBB5aNPCsviJVdZDr5Khzy
9Ifi9aBaPWe4EFno3sR2jGFMqmiF8EKMDZRUsWnIt7r/KwvbQubQR5WbT29OnSgekWel6mxKvEf7
xMmbXa6MQfG0YFHHFQOYXP4U5K+MtAuLYsA8kET9zm6Vtk3cRitXj8n7pQVRRPypjPZqW3LaMDQ9
hh0eluR/9YHVgxYpJPvQD6n20wqs/FhaGkQmzbdr4t602vld19vVptXutKL33tq+Mekhx1F41UUh
QRVanyWASPko6nOaBP2br/vOTzDn1VGvyD2mDDUQryGXoiIngrilIK3leRJ0Ywi3LKHy01jIAPaP
YaOOD9li4ReFo631xoofU9EmnAocF01/49Ch7nVkEVWlF/q6xEhbbFPFb8ibA3ME8VOyhLSXwfqL
man5+duHDdzl7/3HRzP+H9oRFaQEL7qigqEyFXWycU883beomD96fLiidK2TJgifj1Qtf6HY99+P
NXWE8j2H8YFAZtSNCHMqGI8k6Kt1aTwKhwQiT7vqCaaQzVWqQOYzyYUtFcIQMWt+P+oomPuw7+J1
QqVr8D8aVhIT9vhndUzjBbGFD/WtIRrQcABldo8BNP73Qf7/oeB/KbIYJdD//aFgWWb/+78Kv0r/
dvOUVJ/AI//4Z/8JHrH+jpdqdPOYAowIxtl/HQgAj1jIZy3Z0DSaOrbKiP88Eyjm39mro+Ea8SO6
8s4r+Sd5RAVYotD6sVB6wY/hxfpPzgSjrPPDm6IjGB6tlXj2mRKKMt2hS2EQ1qzBbJX5tlgB/At4
jB9uzRfTbTzAfDvGRHfNd6TWBm/w59YdiZxgCPK5Q/TCzPsFC17OZvqJ1XgBBhB1LVjbBWGXZ37B
59MyIrzPVzlVWFIBEr6MRmTOvumpJ9ILU5H/mj8TqlytRi8XDdczQ07UeEx3npzJjMfRNgILpuJv
iNSiKXC8OLiYqlsFgtR9+pjPwU11cD+qq6iYU/BOzsrOJ3N/OrA+OeSx7y8rNrclMVx3mbiQtUME
VPz7qzs3xmR96SohyR2frlnZ3inUrceEsAp05/9glHefDZJG+kLjr/igusvMznXrNkVqliJrEUPw
JjXmqRE0Xb4faKrAfb9nHLyZhXhj4aaM78+HkciNsiQrZyRxJFOomRVbYhA25at06kZG9qy6J6d2
519ol/rt90N/9Zp8HHmcnx9GjhyXekHIyGUMydyGwUl4fEJPro/P2Sv/eGgWh3+KE6YN6EjR5cnt
DLTWd8oKkcOoYwfTZhBskFI4CtGy9wtylAV5jK9sws7Mvun0tyfjjrfgwyWmwpTQRzKuE2g0lpK4
3vpiQOWttxaBAUIdNq3clxeONjhHVDPN6vtb/OV165CcOCGZCpXLz+MD7ax7h94nqe+XtsHlm6io
qx/fDzIpiQLNGK/ywyiTB4n6qGYLyyjdqr5PiEd2VmDLxXb0kDcn05qHD4iKvKVCrM+Zsadr+HTo
yYOl3gHMr2FoUd1X7AiBr56ZIOdu4eQRojdGsKcwgk90bAgLUTNBqAJs+/4mfnkh725nbMiark+e
VNf0egwduppJdBQH2gZD8/D9CNMS2O/H9GGIyWNq3RYIvMwQY+ka3cN8+GVc5ov6kK76vRr/Z/fN
UOAHseuzwcGw16SQ9/nVq+MqJFFHCQBvk7zA/lKG+sNG+8wMmzye6TDTwjgE4CrqfHQTvXx0/Tct
e3G0p+9v3HTP/H4lI/bDNnGI/7FCuoqk+4ljEEMN0wL0rIVxy7kIw0d4hWdu2mRJ/H01IwCE/Q8m
9Ol8bcNYjayUm9bg9y6j+wqBsw2qK9NO31/Tl7ftw0CTd6Gp8pHGJuMbKskst8290bbbLtHPrD/n
rmcyPRNEzZnTcz3GQLBLSyySONkhiCnZXn5/QZP588edm0zTXBLETAlGCh3SvtX4yvOKM6/auSHG
9+TDYu5LUp0HJkPEqJPV4LHSzzyUr140oVA61989BdPDmVWU9JR79hM9vmQT1EhlXmUd7dzwpa3O
+Em/egE+jqV+vhgZ8QG5pVxMTmCaQhh4n1rznOCK7x/L+2/+sMl+fy6CCjiXxUnQGqv/H2+aoslh
p6QaoTJr+JuJDp5+Ib8BCFrEa/Iiijf/Eh/vCZ/Vzr+UF6SLLPIz5u/p9+n9N+iaxuQVnHjZkH7+
DR4lMUQ2fjBPDtJGX5TL9indwVfHYdUepMdhWUE889bfX7kybgSnV/5x1MmVtwUqMVj8PM1dcDn6
lu25cZFuVWw3xvX3Y301zT4ONXn568wl21VCWNJY1jIN4CEM+RxJ+Hxw3r4fafoR+X0v4epySqTd
ww39fC97yadATTV7TnjImsP8kdyOpbmG4Yut59zh5asJoX8YbPKSwvrPdWROPll6xVLWxUKRKbao
t0GkXlTZuSbr++o6eWKqDKEZOinkzT8gFDS2ej2lXD2Pcfauwn1+HK3mwVO7oKOx9s+6lr6Yg5/G
m1wehdrBjeounMtI0cviVSF9tiHo8swj+2Ld+jSM9vmRuQgMrEop3i/LokW8GrmI5mP3Jh9IFJ1l
1/8GP+OLN/LTmJMp12aWpOkqY/ZrEghvxTx9JLOTuHZELrwqIwSsnff7s73hL28pmw0FqbTQNXOy
Rqudo0mYAJDDvNVjTLiyyNfSHA2kNa9Xw7zcvtNLzk318UH98eKYSALoWFpQUSenfKAmHcoplczU
o7pDmLnTl8Pu95WeZ2d8fYkIGiDzqeofIAA1NNPUdJCIV6T+EMFWEDQVRdrs+7fmq5eGYjbZB8AM
BVyczy9NNOjg71Nk8DUJxgMVV6Kvvx/hq08DxTqLU4ltjpvFyXtJbRbNE+T4ubzzN/GJRwXtpJqZ
V+be3Ynbbi6th2O4sLfpxrxER3BmXnz1igoZHyakW/ijUyqqpaZwhyJcCnE1SquJbAqieZyTMG24
Z4b66pEJKk18g0DKUO/6fDONpm1sSSdGy+7aH3qGXsSVn3xNnBnmyyuCYwhEF5QhIJ3Pw/jZkCvB
mOdH1Nba0+8TlYZNs7Pd1++f3JcLJYQki50KbW4wTZ8Hwm6lFa3rhXPtQuyGhTcv76RrMbMueGJ3
7f6cu/Or2/dxuMmkrhOIJE0t8c3xtZ9D7JD/269TjAf/l5c1uX+WFfg0hhgn2Hq3/ub/sHceSZIj
aZq9ykjvUQIo+GIWDWbEzZwH3UAiIyPBOcdt5ixzsXmIIulhaeMm1b1tkZJaZEaGmiqU/PR96x2Y
UrC82/VfBVTS3PhcP1m0l9cGcTJodlj7UKe2eb8xKClrnHlvqYOvPWMn3YkjimiOsdOeuLjmAPnA
Z/tuIwOH+/Jb+NIfh8RJhFNAi3RLf2ve1W+twLUd9PYXXXzYgjq6FZ2BzNVCX0P1eq/eWQfzayjB
gOqQL3JmrlS/fELX8WbU8CJWslkW4u3YF195yXCzVYTiuLptxesP03mL0GivLV0EfkWNkTP64WfV
z2CCIQ/41Ty8//mv3XiUqWiqoamCCmX116/RtbadC2LCrtklu61wb0huWRjXhyB8TdSAsN7P3uk3
H7wruLZNck5uTHulemrsp/encBnM+/sagu7WNEpEcCIvdpQ6T+MyqHgQGvKfPi+9u+6zo77fuCT9
fnZXV/9I0joLrBt7+eoRfTPwxcZB74HrojUROaft1/oixGNr3kDBXjPjMcH+nNzFBknp+ynpJNnM
+PageBTeJuDuNCcSjnqUjtadvE/dNihuuA9XP9qbYS9uBRXlpSSbGLYfJG9NNMqXb+y8qzufIiiF
LmsFy/Piq6G8NHfNYG2eQrTfGE7RQYLA3N2YyF9a87cTxv8oWhQmZVc/W73fbD/e+jqXjDB158/p
q+xndzGFDfDVtxSEPDrF9/lDcnNnXFs+A8g/FVxYfLB8fz1WyUB7qlk1RFoREKJ/Cjyr9/6uv7L3
sNdx7TSbQJNsbcv7ZlprsvQxKhfkWLqPVEI7k0IB63gjhHxlGm8HsS9SC61qM5HYoG+8+xgbd8N4
w/e/dnRVouEKsi4qtXCXluvStQKJBjlxy9z96VntBGVQr44oufmQ5nTQOX5IUA676WX9BNdevEOU
tFJ+t+XckGO4OFgZUg9SJW/uYxDt7bvUK9w52KBs5YvkWqfiTCfYh/zb4hVeQWP6eUC67sW4sQDX
vqK1YQY2QQhYnRf7RNSDIVOEjt6ysZ54M3dDLF6kUPL//c1iGcbGGtHIStsXw6x1o6itgAOamjhb
aOJNdM3o6823/dp+eTvOxYVYIvui9B3jmIojPxeFt3rU7L62j83OOpQPG9ZQ3akfKa7Lf7PP6Gy6
81k532ZlbanUS98EVtufE774uLy4lrao/BD1wT71wQBf0XD1zCXEFAcIk+pO8TrvSlgE94W3gJXU
ntIPt2zta1fPL7/i8hKNxihJZ7aY+YBdAehl0/xAov5eHATivHCSZmDYN/Mv1zfVn5O/uBrwrY0s
2SZPhMpNEb2nKRJV5uaGs3SZ5t3e3TfT0y9ppauR6gqVI3T2BPWhPaE4dj89r9zlXK7gIvU/wJ8c
qJCEQHG2/ls7Wr/01GiH1eaIngq3sV7UOAibx5Raw/dPzRW78Jf5XTgwVhGhTJgxRg6Fs0wXl3b1
NIYjUN4Y6P1jo1/SY2oS9iNaRVDU5MFp6nPd3rAiru+ITdfEIOcPXPbXx0Ks/dhyGXLXpSc1TLyK
ZJw6Vf+lafw5ysUtgzpF3TRoXaHF9YWmErdtI+/9L3ItEMcn+XOIiwvGWEr6gHKGMJ6ES+8wDdxA
/xBP9mjJe7rFmbz+Xf4c7eIWkfI5LGRIVW5R/ZYpj2394f3p3Pr7L+6HGnCzWLcFo2+W9lpC39Lz
+yNc3cKmSjodkI0sLlMrlk2jHLwMANCj4qqwA/vhu9R/iYgovj/QthR/eU3fDHSxwxBWS8ORCjJ3
ptJDDU+WjrtW/RGZudtTfvr+YNe3wZvRLnba2OhAREympe2iff2w3hHa+4AIn2eQ1COs+P5wV0/P
m9EuNt2E5CGMC0Yb+lOX3+ct9fOf3h/iJ7L6vfW72Gpol+VjazGG2NUH+Vg8az7FgL7k6/60Q+/K
pWsPOaDiEVcYGmaAoGFw+928uiHfzPRiQ8L/nVWl5VeYqwL+DT3JIQ/en+kVs58WgT935MXjtHRd
rVNTyEbB7NpisvoOQsrtRMTmuP5lQa1N4kknLmRfMv8TgURHUzKO/jCeKOzdm352oNDb21IRt5lu
V1fuzXCXfjTiYfo48hYu0KJJMa/f31+2qwf5zd9/cb5WxGvpQZCYjhB7Ka99gE++AhRJSm6MdNUm
t94MdXG4kgq9+aFn5bSdEpzJXvrmHfLe0W4+bhb5VhZjPCNAsH9/hrdW8OKUaRM+oj3wCBqp4QwR
Rf/Ry/sjXD3HwMZNKkENMkcX3kyuSGEYp3yjeNEdSTzoglYS7ev7g1w3PUmaK6SJeGovbe00JMqS
hOTdttKz9DQ/Ukq8k101QLbcj47tvj+WpkOMOXzRgiKgXjx5uJX8u3Yb27JsYUpYuslkf33vufTR
sqUNx9UXmAURvhV5CCM/p9ppvKkQcm1Z3w528eFQti3WbPtwnQ6npXst0BIv7BvLenVXvh3l4oJc
unJWy5pR+s/TcXFXTz4uvuGqd4gU0m/gzB8jl14I71b06urs4CogsMVrTKzu16U0au6yXmMpzfzU
pR/z8TSvn9/fMlefM5tIKBFsgKPGZdVI2U35am1eMCk4SBK76KtNiZaS4/2i6HrT9b0WU1JtGsxU
Yo/4hJfG89wv8Bu2x6b/vhyN47CT7qH3fYX+74N/9OtdUXnvT/H6Kv45ovh1FWVkgemzYRU1iIzt
8qPWYF/Fyw0j5KJD0/jpkbyd2MUt3NtKodchBlXn91z65UN7kn35Q7XLXNo2n8MH2WtdMv+Pw0vi
3XJJtsfx8sV5O/jFFb30WmtLm1Gix9ldVcmnzm72ao/KYwxMqsHJnxf7RoDmUuXuLzO+OOkhrSxj
GDPocgTRjITf9shFLp3+N67nq19QE1v6g5o6dFN+/YIomy60lm2nPCl2Uzc40Qi4qBTu+xvl+lmg
j5BQHfWZ6mW0GNG+LQOHIZkqkkt3pRs2DY9OP32oGoMasfV5XaizM9PlKQatkMVy4xjG/Mf7P+Pa
Y0Q10r9+xcWdFguUmMOtfjjNPpjqQ948//f+/otbpZTmSQX+k7iRPXwLE/ljPlg3wuK3prBt1zcB
wqSP/uHzdXTeRfJLnd6IrN4a4MKS07veTFuFNao7OnCk9EBB763tffUho5eUhrpNx/MyXQn4TI7a
AbNncAeawItv1nGLoWzJbfJCDVGG1d+yVP+FyL4K+RPlUHtDq/4MfbxZvKpZlGHhEwE5/0OlPggo
DyCM6Eb071pK8e0wP++zN8MMad9G2cQ2CEv1Y4b0SC+tR4Slg3GIgy6FGzNJ413ZqM/0eVogAdP7
og3dNo56//0NefV4/znhn2nrN79krDs4F/3mv7WLO0ZfjWQErJjcuKCvn+43w1zcIt2qUk5mMOHp
aO02q7y+21KNhKn824m97ZD+5UJ+M9jFa8B3K8Er8hGj+o9ill2QazIq03W03DgJtxbv4uYPu8GQ
aO4ivCIIq+aNoy/fpuWWOsTVUSjEpN9cN2k2uLgzmjbOhmSlCEkYn/vyMwqj7pKo3vv74GpY3H4z
ysW1oSi13Sc0TGG+/r1etjXORuolfv0SzX6VOZiwlCv4QwCFz8lB0YJbgUwxwxYMXfv1/Z9za84X
d0xhqLWyQsl18+wkVxhh1LCb5W/vD3LdtvznnC35MpCJojSdl9TKudZ5+dhRj1EG1qHz7N3qqpt3
SpGXFNg37bCrFyjaFpjoJAAolPj1hhYcuL9X8aZ6tsvm1I013b8xtStGCfq3+MCUs+B4XFYBkjrq
51lnAQWszs6PRSPtAOjQhFdvLaZkMJvIGTrZChBIh21SJb0nKm314IgtLlRPlmCSK1eGerzfWkAc
bcyVx3pqxpd6mKwbVsY1e4ZCNKqAiRDo6l96Flabxugs51OI3aaoUezWXXPYJC5uJb6v7KxfBrp4
4YvJzEazJDYvr8a0FdJDKfMA98k3rjxk1/5yDdHPtQlLU6PyM0X962dekqiZ0miGeVsLJXLDKFlK
f5XlXDh6r9F4WsMEbuCKWjboTkOSX1pUZr4sPEyTM5qZMNx4hF7omN1s3a0I1cMOzpY9EvczzEA1
/NyqHBT4Y8CP6zXM7pEmtnSntKXuACcGZjANy65lNevTrNHmXYNYcyN4ESUdGfr0lBhcKolZNPeD
SqRbSaXyDx5AMHJwDQiz0uR4rGZ18uZ5QPcGkJVbdrnk9Y2meJPVLPsYup7b8H9BP4DQTAlUAP2a
zWAuAd8R1p4rxVGaXO3dqbI6F3nsTKHBlBoXT12z5MFae4uKUXh5NOuLKaCKvjgkSbF8LaRmvCNN
iK+em0b0oZrsvgJE1Sug7Qr1bNnLd7saSIpDtQKv04udOiQz9M0kewDbTl4vqoAQVxTDrZM27hFt
oRVTzwec/4LuU0drx+WgjVrzvZBH/qkyt/Slhvlyaq142Styh2MGvAuSQSdOwipXyUFedJL3fd62
nzupjn+HTl7v5zYWz/2gQJ4qtO5hVVq5c6S0bb7pVCLCJzCUmdDGOsyrQ4CFXuwcXrbRbfQvMc8g
rYRyLsRqPFCanEA+SmBXBlGI1OxOt0E4zdGyjl6d5Y06OrTo5v0RCp5q7pSaw/TDrKd6643XTf2k
22E+nVJV6LkfwSOBDxqrwj4rwIH0INWbpblbIU+ILrAaKdJiR1nXoUGwvSIlV/RmUKRwh520T9XU
V+VC/TxKCofRXlOvX/hmTmjKy0HO6iZxll5MkzvIpr7rWb67tcj0l3RILAcAibUfuq2ZO0unnW6m
gMFSKXsSSQkQsmiMs2lY+We6EotnoxlKb9rM4aIZtecIxNcR+hqMzLBQ9mWm549KCsCVfoHhUdel
BvrtIJy4U4EtVmNqHPrOtHyRJNaXUBpVWGpqV1Z+W9raazNPyVHSl9Rdi1oPJL1LfphGyBIKo+vc
Lq2Q7wH1ecjSdRHuYGbtswWd6SA3YF1NStR/jyXReoM5DPc5lSizU4yS2KtImkKGStKzOWeNN2Gh
hA65ydzdBDb8sl6yV9UcAU1PBfRDRbIityPSQId2r86apyHtecgLHca2kYlTE075HVWms5ukaII4
ldkU8yuMRW23ZtFk3tdtODzEYZN+ltRO3FvjKFyrWigVKvPcBRXa7PWhXtEsVu3+a5WXtt9qWdn5
ppTT7zJY5XSXLqb4ppXgS7osDj/KTa2Mx0Wf43OaGGkNasHu74htiXSXzHH1qZiq6MAxKvxkqpp9
XQuVlTX1T3C6kqcyllIQDmPy1C0SUhamrGAZFDUQBT0bun1rRuq9GFr7kSvAcDSlqgLNjJAjk6H7
qoVdUbmg26Ac5PAcA2Z8UcuwuOcuWk5S1FsHIzKSkyYXkidDwNp3E5ncjovwjyYap0CelH4HID3a
dWjL7cIxas5LtvZ+mcnwAaK89JJolvejueS7voK3Dv+w31WtFu/yQS+hGOiymwrg6VrdT1s3ftgf
rL5QXNMuumOcaS2J8zEOhGgHHzgMKALFSo8pNMWgXNQwmBJB2KQXAFWyEL1jJ0Tfo3QUrev+qFJw
Nc4oYjPI+jQ7haUpPU+mAXXMnpcPzbDhh2t42WmAi10/gA8pnIT+UtSrREpPWbnuEsmuvTzuc8yv
UM5OltxF52RK1udikNqPMv1uEShmAybnsq7+mFr9UYON8/u65uOnPiltr6vz4TjZFRReMwLrNyda
/Gka7OGYRBJo27qwDF9djP6x0xrzi1wN5AgnCGtelWv5a2RklMANaiocqaahoURD9VUdSp1+fW34
VtdJLkNey4wPehnPX1qpAK4vRKqXblZV9hi0OhDbqOoB6yfxFD8niqV4mrykQV4tgH/gAfY7A4L8
47R+meqi2/VyOn/X5HLalUsRZwhRtsqnqK1zw4M2EH7QgeBhM+Wx/ppqtfLIba5AcqtlmMpEXqg0
De/zSs1dfQg76ICr0vtSwRaEgSHEIUpFfpS6oQ1gvQzHekO9usoCtToax8JflQmkt96WvhEu9smG
CVG5qll3R10OpTOqSyrg2KS6M6FAHEq1L39DCzoKJACYkNhK/VigvhDE1pLeN3rBtjKWsdyXSVg8
1OmiHKCMaMdQ59ZRa90CdzOMe9gZ804aevN1tngZjEqF9rCGBI6a5qzopbxv9A74vZGH3rS1BUx5
2wVVOtTnrCpDkEVssHYAjqmMAlryOs1f9RbBgF6P9I9jFWc7I16tb5QD0plh6dZOl1uDK4zTh7hb
GGj9uh7LLDIPYtE7t55TCkUQLjC8ujeUr/TSfa3q8aFbeTdrHR5OniS0DVTfFjE/9CvzX8oYSe8I
fs2aGS8qb48DiGMGZc2dAWBff1gXSLlQGjlKi2S7Y19rvqSU3R4mthW6+lyFZ/hMZr6zzGlY3GW1
0HNAZlv6fWWjo1lRpf5ctv16w1T7q0koKH6mNkQF2kW0Yfv3b3zgWlupB5rHHLKPHszxnZCqfSL9
+8n+bRRK66g6oi/n0uq38BOH1IoKV15kEIH39MremMcVL5sh6KekxPxnYdWFYxFVUVtWpZy7rSe7
G5z3nAe2PwUKL8FderwVGrxS5/LreBf+74Jkc68sLJz+QC+1elodZPdoPTBptPBpeYcd/U/xvf+B
UfwHhTtvnDzvW//tf/0owa4s99+KH//7P/7ze/vjLZDu5x//B33CMP5GxIp4lbnJIuuwCP5FnzBV
0HIE/MkykBCCQ8Eg/6RPmH9D2ZszTkxha32gY+1PIp2i/A36I2I4eI+oG1FI8O/QJ4yfh+hNUAZ6
BX1GqoXJueXz7MuSwmg2+8yeItnr0rHJv3WKBEk+m2g0rezKkJxqnaOjNYz93sSefY4LuTg18Hr3
RH3b12gdeCsk+FgPcdSYn6aiqGFxbqoWjQEfyK2mGV5YlU39UTbrzB9Loyd1HqltAEw7jPdNmVHh
rCl153dRFZ7iRlF2djibJ7ihGQkKGyi+Xdv6mRbo5TQXqQmRqBGePA/zyVoM/ce6sZvyqJG+z2lZ
fKxlAE41mmJBqiyqT+u76ffmlB+6eVUeqYzoDjGiES7dp4WjYgvlLql+JAgWpHwAb/cQ8hajOIIM
H/uTnI3iNKVD+5Rag/5lxtr/po+UAMNIb7VP01KWlQNKVHta4dAEQJ7gVxnoNLMUo4VzgDaEWbXZ
AWqwOBetOgRRKxdflEwX34tZ64JIssenKcvmB1Cv2WFNdflUqFoeLHIeH5aUZ2nJZ/GQVHN/3yRK
EcyyGsE4Kwkj2HY5UhIPiFVFG+a0tH1oOkKahd/LxH/MtqC2TRTFiy73pi+HcXRU53y8j0wFXQZT
roVL/G/ZxZFIvFErRJAM8XKujXL1TQsQSLOM62EoI9vX2L5+uA6m20TFV1mqH+dFdDul7BV31Yze
a8IC3nY4bdg+Jd0JhKu8Wh7MwplpMPPMXKNYojAL387rNZCbEf2Toc2eRbPKXjyjAjFqCzHXXmoR
MLKigGfNcDMzT4/IJ6nf12Sejq1d1aljWzZJTWmUnNyom48rvPq90ag0RLcJ1p7dnUmnKTAd0IQV
BkDoSsiFl+Yl1Nx+qtxFs43ngfzfvqgXqFSjDAUb1PkjPKjSK8p8cYDsy49ZnUSPDNkHMLgEBD5J
9Wd9kT8h7DL1T3HW1c2DokyAuw9mk1bJ10Lv7Y4HVKxha34paHtrGl+vWglZFUnCbmxc/kk5Sp4+
VWpJtaUiUdgECLBUW+AIcZlzWJ6XZISBd2dkVA8S3rFncz8SiPbYHPEh6/XqVSrl0teiTAvCJVU+
5JJZPw1RpYB4njkdGXhlC17cJ3i5Re1MIFoeR/w2N2sX9buO0s6XJo4730Jax52U2Drk6AYEFbua
NqusbO9IV5inkEBW5Qy4FB+LqR2Pa9a1fpdr670+2eKRzH72hZQmjYkgtLB/xlqmdlZTH9emW2Wq
I0IqSpbGui/nbAodvc5iIhq53D7gdErNsZ7Axw3lqqGv0me66RJ3UL+OeTY+hvWQHSH4aYcBttne
RHAVzbbcmII5G7H2xwX+uBktT2D66zMIMJp7tSY/VWhNlA5CW+vvcZOLg9qr7SHDeHjBMqR/ZEBa
ZaoX8bVp5fGDLkHFcMDTZees1KtDLgyxw5y1XvV+rVGG0Yt7c5ArP0lS9XGwWvtTPcrp6GTEmD9O
LbT/vZKBn3TyHJ0cZ5HK5ocwVOlDWSjJ05w2CHvoctb+1sdS8mVKFOj7UdXVLyaAGq/FFYLpmBXp
7whsNWy7YZXJntc6CAt1NsednKeDFwNkzlAR0EcSfSI1JB+if3cfm3H8mKMX9GRbxLdz0ZqNoxl6
dc7GMn8SExI8DmwEEhdrnBmFN81TFfRqn/2mlm14qOUs8WMJbGIoJ/mHSovGu7xUtT1cQ/oU6ZyH
BY/QxutcE3Pq9LC5F2KZ0sAWUvsCVF5/UVY93E2LqX8D8SEf19hWjwRr6q+5ujYEwfQhBueSdpXP
HrIPagL+kjpYNeXV4LxFuloGSTnY902Udh9VM652bdNrxGXSzN5NsT59ryQd+RT0LbwxaaITJD9p
38x1CIdeKR4IFMdeVXdohlt1+J2sZLvDhaElMeELoowG07PHEJeJk6iFdbSLbPAQSStpAl8Qp5hM
KH2F0PsDTYZZkNGktwOSCIpy6VW+R1/TW5bK5R55hdxV1ymDwW3w6sEqbx/bvo9NJzTaEbyeXN8N
TTc8tKs+fcaxMA5K1emfG6ERjEoT4gxhkaBoKZfRfdJU2skirsQ9FovsD1lNzb09SdVX+KL5A4qq
quLWU2Rt27I890s5BT3XEbCENsFqtAv1NQ/7/kMh2fB44H3PR5iW+ae8GEvUAjKiiSvE5l0ixPiS
av302CxaCwC1Uc56J6OOU9TaudMbdJJBzsl2mXbEEMWY2t/LCmv8wL8bv1CWX7olOnj3NQwKIitl
ncNNt7RAhTeaOLUwQ6+XOu3bUKkoSOZpTQxyyrlJQcgZrTx4+DUGczE0nJRSGOEHE1oqgYx+sty8
GaHZV0JbdyuAw8k1U1V6rZpeeaLOA7WyIipoxGJDLd9jChr9hYfqN6jtyx+Dlk7oFZf4to4KoNNv
66XaG+Ayv0dVA09wQJ/sabViyIq1mj8UnCxPrfTcE0IyePNn5WyUnb2TkF31CmUdjnYi6h0GQXRo
S9TolEZYuZOO+bDLshG9a9iNu6ZZ5CMYv8gVCDt+MpWuAncaJUHSxTbhYE2/64Cg360ALQKhlvqr
JsbQQ0wW5zEO1SAZ28IXaZvfq5Ki39cWH4mOt/Cg5Xp3Vlqj2y2C12KVJMWLMsKGMDmLwCiWei/k
WtlN2ap8RN8juV/bYtyN4SIIETV1VCBahCdaw1DGZIsa2clVAYjVqI3wjtZgmqybWf9d7pTU00DE
08PW1e0DyMC5DIRkVrAWzUqSJ+mkhVpG8JMPP3sttRJQbfMf0BpsCK9ZqKmk1czxhR5ggXqn2Z9S
guq2X62xQbvipCq/4cNHhw3N7qYd7qsytDwjUy1aJyMa6Sih/KmqWtxmXn8PDIj1Zeqab4rO7W/m
NJ2kpbUEmbTk32QudFdvejtoY0P4aKlxZ43W4rV905+zBIGceCjmkyky+RRGRL4x5IpPoSpP341x
Nv2xMzN3Tkc5UDLDeiGSPj7CBp7PdlmkT+j6YKaEhe6tFiatU2MoObPVSfcQRhEqSNToEUwo7n+4
xdHiWNjPddlrhzqvs70+GS3hLGM+mrMR0w5mGJ7RDvHs8IHLcy6a7DdTAtablFoERXPS96NFvZlJ
8PcxbubK5/FGfCOyVW9R5BF1nhmef2eQ6CrS9a63ss5rOKlc+2r5Bcm3OQA0k96JvB28os70c1r2
fTAygYB4qBaslk0rdqMMB7DQNdJRcN8Wpan2DTGInVVHSLPPRuWtRqYedfK/u7ru5C9LH1Y/AKoB
LLQ7SM6zKS0e2LjcG4Yw8gfCz1g+JG6TdDyGFaE7AOhmEMqzfbBiVTn1Rjr7XaskgYY61aM5VvKh
jaBOFQvCL0jiDf7EQ+5GIQHXFKFArzK0lQugC49Zr6huHiE6FULycywzg2mfY8tna075FaauPxVZ
5Oslsckyj9Gm4WU7VwvRzCjP6+PaSSbnjPaNuUvALSKD6li51bzwR+yDgsG0r1uSLkPJ44pWHoWT
ihqiQkZoWOt2SUbM2GpE9mpUFZfgoJV3/NeVryLw4fQ6+0DbRMUmI3kJ19jyI1QTg2QtPYzs7m7m
YT4iWSh7Y7tCNoobe1PbMA5oC0T+aCWa3yLhRHPbrHSeNDbKk2TYy4sWWuLw0/f8Hzf8P7YWb7EV
nPz/qZDuj2/t//0/b53xf/1H/+TDm3+DV6AZlPXhMVCQidf9Dz48OEhNcOpMAPEySWcTp/ufDrn4
G6ADTZVlQQDHkhFe+NMhhxSpm/gb/Hdc/5Sm/Fs4yMtaQNryGQb/XkdNC8zkZRvcqFVTvJhZ5OSn
0WuyQ/9K3dwLUod7E25Fjsans7yOHySK5t4s1ePfXf63UFa62y4So0T8DPoXt8w0tVa0wP0ab4tt
e7GWCEZxGuOSOGQixEuxqc9Ybars6JxEnhJlmihBo0anlcrvDHRrNIN8SGam9n1Uo2gzzTPqMTl5
gHLTuyEVxB/ZNHAKLYzvOGPqeWnmdOCMlvrnetPOyfSi3M0tejqlCJHWaTaVnblQ6peEPO3nOLKU
Q6Pp/Qv6lcluQP5pP6a6dl8nExoc/QLhBm7vukROpJhh5swkEP1O9OKDgcpMYA0yfLGkFacesrbs
s0HGV+IDygdoCbxrS9Lck+Uj494swy5sWkGHeTuKwFTndE8lQvypRkLVBQlf+AZCwcHQFOPkgFnW
X1VpzgM5TQnyR9F8HvpRqdxkIUXvxEkl7qvRbB56hEwQDLKrzhdGk5zbMmmpltLScadFhvm0SHJ+
QLE1+o4zIJDarYkdl0RUA+i0gIISkPbzUIlXhrWezTjCs1fB9rl6WaB4JZLcN/sCgTdStfOHuljz
38slrnlw22Z2Q+j9O2XokicpmWavk8WyOvaglHyS3Jz9VLCzIKWpO4qns8RLzNHGc7PW1cCuAg8a
xkvolSKmfXBqO5/XA6dCoyWUggNAntP8iWzYspPXqXlK7XQ51hjhxzFsU+KbTXJqejM8dBtbW+Sh
/ThvvG2gOjLo7RYsddt12p0sQnHqNka3FOrrcei67lGXEOsbo1JCMWCDe091n+XQIA37U7fBv22t
iEoM1yn/ZmILoj64ccLLRMxnGWVsz94w4uqsIPPaUzWjKAPicegcUD/WTW08e5I+TYmbCCL9o6gx
AzQNUSqKpeuZhsSitQgZTHLE37lBzfkh+gHvKFrcmgRu5wEeXVDGSSUfOETzFIN8PHWVPL+oTbT8
NpBxejXMOkHJtMjmT7PRT8g70hDdeS1Svy9ThKKwg3EcZggGb2x2nYatr1ZuiJPam00IfFozQ35f
1L6qyBidjEWhb94Egg7FyU5WVBAzo1JifyI3t+v1AU24Ng0n4fVpRTCqRxFZvAyrNNE5wh9JHF3t
wi8zQjglmZBaaX6QnzRNTy2S5nmU2K/t9GNKTGyRLLfPKmqRACJnRRq+msaWYyYLk4ugrI3uUyxP
fXfo2zWtYwzbujD36PHUqzsaQ0b0EKHj5ZE7s0IGU8paP1EVkotrNmIUq3WgtXN0qsN4JBWBMsTk
SmEUjl46mhLJ4DAqjYDY5Ew3il6bX0hllLgZaqPcxUoj2Qi8zrkd6OWkgRg3SxQc4jH6oRNXIeWx
SvlZEZ36FUVxUaGAqM/sU1jdH7qqwS/K1GiSHEoT+nv8L8IfZRST3x36pkMCWZi/50rcRbtcHnQN
InaWbuZyOPyxYu1811DS3U8YGJ9LaA1TgBso9nMeT9rBbi0KQtKoO0YEfLB0FR1QfUgOcHrkvYdc
HoaldR/PUX5fFrL+PFeN+GyTsvk80VGCGC9qFx/HGeUzI2ryICfiWPlTt2Ro6nWNhNg6NzOlI0Ol
EYBAaO5+sorK6exQviPLWwGNX7KkeEizov4thUH+ua0y1XIkZLF/1FSQBKUuN096uulKQT39GkMP
3PNTCRNk1pipvjSGNtq3ZkdWVxPh/dLKfAlU2XAWlrilpi4VWvutJrVeOFUVKl+ouaAKbQV3jUCW
wIQjr4ZTm7ZtATgjKyxqlGRy4a45cBckxNI+xzTmeGYSoZKLNU8brj71v4muS1+FFpYPQqukx85q
8qftkUqcOJ2VR4BD7ascjxkC0bXqEQwVXzCJTa6ncexknGj0I1yVzXrsjbBd0Xnv0IvMy/WDFdvJ
69QU5k7EzXBULYWiqjoV5bkoZI5nlLVom9lJmH+farP6MrPgsdPNWUUOV5ZOiWlUL3nbEGCRa7vz
+YjRU4F7ajgSBBz+qSl/kFF73KHkqSIVuAz/j73z2o0jydb1qxzs+2ikN7dZll6kSFGtmwTl0mek
d6+zH+W82PmS6o1mJQtV4JzbDQxmBtMjrYoMt2Kt30zjKsun7EmP0jTe0MRLb6qyn8a9GxWJu2mw
p1hLO3IuO1lQEEt4vU082rHZ3OiuIq5o1Vr3bTrG17lq0N5OUpxic0cUuyYEE3UfFw0KYfUop192
Prq/lKFQnzl6y5uktLlbfEgNF9LJu9IraTJ8ckt2letbCKHq5VSu8WFA3oHrZJe3QXrhK1m4Fblb
/Ai0wflpjUoxW550wy+7DaPPHT/6tjYVXkNk6ntuHR9rX5xgdoniTxQ+XeUx4Al8k0tRPFhBkHzH
CKN87gcHr/MCYfZL+gricsqD4bFr7aZZh5aVW15kOfFVEOGU2ql1su5BWuq81Mr4CQJe9FXmPe1F
Pe9vfZ4338ou0++hGbuXlR7Lne6r2s9xCMKfjpMiz69m2vDVzgr1qo4Q8V31ldp8iYIWZapa6M0e
y3XlS6wGsY1BRCCwGsls5XvWt8VdwQMLf5TSUc0d11//BL+w+bvTyuopn9CyuE9J/x55g5rDCr8y
ANwtC1fDYjrI77FzpUytyYmnQuEr9ZOwK7P0klrVHjIj1HlB6b02rCc7U41bvUZ94zLrhvhbn5Td
beWDrAJybPF4UpyUHWAXj6FMBrBkspzkStV6cUWlrVw5NnZsLFYBk7Mbb2FAj+NtQyN/L5AGyXAp
oSe8lo2S/azGof1chJ2GCxhgWAmqCdoJe1q1KdLaOeZrpEbjBVOFGR/QpcC8qjIktXey6PPQmxBC
eOahhY2fHAWWft2rvV/+avWXUX/8HuBc82PIaht3Gn6zireHi08gv6a5qGbzQNFi1pbU3aSuRDu7
C+KuG/woQL091H2vbpqeRBgt1lqaKzEUw/dpNikc/TL8Yf1xLpxNDPtuwFZwevU2REIAuZX21fPQ
YGIzT4ClhAmHfeeNa8vmDPZ2iQfl9KBjh5A/CrK8GJY0IDQZqOC6pOJV8mQbd2nzdDrjftcX1mCk
YZVjaGig2hYE2cOEu+Tbz9QfAqyHNZUmfd/sZ5kNM/WanXtxjjr1ri9MPA0/gj9PjFnE5jBeWI9K
XIcIZ3TbceM2ryovBvGaWwV7pV11096dF5h6J0G5jDrjMd+28Sm4K+BYODEusgfz6lVPCa2X4kHb
x7vTX/Qd2W8Zi+fd21gdQKVCdYnFKb0zOCO4Mvm2LkWN5kLdO2vweJsmuIs3/g8qDvsm8YCcJvjT
nf4h799Sh59aW3AbwYp1wjT5IcauuqDms9d3sxTf+SGr71bpHMnVbWRnTBNBgQW4gJeuHeMZM0+q
vs3XcudmYKXr6+Zh5tXKzfQ1Ns5sjKNTqqu8iS0b0wJtOboB30yLxuM8uuy2vKTG4TUe4MLHZncO
F3x00SLbasPdxMqFjO1wSiX3+jCGfeBZ9/j/bIwN1b8thJNLZavMWjB34izHcElUQJhIUzT0iTR8
C3jzL0IqQzzVcQ0cW58EqoYdamPZNvyHP/C/pZr/0gFXa282zDvMxE2Uv9T/Z/ereonqt+Waf/7g
/xRrXEorrDDmXVXB5ij/FmtM9S9FR0XK5UaGhYRE/7/FGtX4S6NejKSigvHErIf5b7FG0/4C2ITQ
I8jDj6Mn4Jyy+N6gJwwLoAbAIX4GpylVoMXZ1g25iwmloa14Q7eIIo1ZE25xkLLxAcawKt44jak2
W57kdrJuItomm9x2xI7yspZSfXfEJ1x9+mlNUhsl26rrWvO6B3HmeBiKtoJ8vCmCjZ3nOR5+ql4b
njS7erhuhJMC03TplHgRveV+r9ktbr6jDbYuC4ysuWnDSbRf4qLVw99WEQzJvTmI9rdl0eNGeAJ9
luFCdcyKToO0OnlFczSmkx82VXE78ZQsNkId1OBONmVH86Sh3VBjzftZK4cEGzU1Knic9W6L4ijp
SNQBQi+j/kL6XVwDQZscZVXolvRBrbcN+yi0G6ieBSDa+wZoHsJObR+4K6rDerN2rEIR63qGRlBT
7WTrdSLWWjJsSBTJBGDOTEqKwsmQZNu+oxzNS94Cs41bnFP/6Gu7IM/S8kquFXsCPmwN5kOnTA2n
hQ3a74KEzsC8ajDUlylBV/gCsIUqb7tETCoZfKvouFzYQEWEjM3oEmH0vqVAFDg2tRFH0zdgICux
z0VtUZdTHPVRy/wh2YavAMgsMtXnadCBRVqxCygcLERtASnptW7PwRbb25E6C7bTXatbKMqkkVt/
Mhiou2KCYVTGau9aO3pB3MuxHyfmehzDmg9TqKZ+r+ZG02IUN6NShU0FaBODV3RWpixMf20lZude
22GK5dTES4zTOOIDeFiW84XaAQDIXjhdP35ObfrtUCy6pJiVC9zOy7O017/H6gRMpwVgf29nadFu
qEa5L7JKtXSXIm7frq3YEPk1+V6DGmVdd8WVGEpduRkcEmxPEW0wfipesdEjtaF0Xae+cm1okUmr
WjPBtVR2JVBw9OPe3Vm+7/femJrTT1pb2NdDZ/1sWJpvrsGCVOYmMxMaPEM/lCo3d6WbPwxbo4aC
cfKLVaaxtRmrSpjrBHhAszX8Sth82YC24mTKTr9KxSTLXRo0WXIZZVaQP4bj5PuYVrpt9GCGQWZt
3AokLDWgRoEAMQ2N/wCXz34pIsvUd2HuKt/xQVNbNpyJ/RpQrEzeFL4/uOsc97ivGd725S6kRsET
Z+xd2LE4FRrATSY6tyN26Sa7QHQYu0VULCyqoAHCZebQPfQAHiNKCnNiDdlD/RIpfo5yaQoEZYXr
erIxupZptV39KgZhtOMPTM+uSq924wsrEndFSHFym0v6ntuGKTRXBk3N9nPaRdmc7LeaA76qAr80
+UXwk5J4G28B12BRYPp9F2Ckp1KamNCi0flJelfe59IYaMr3ejbiMlFGG18x6cWPhbVSQK8UO86a
gpZJ0Y/GNqcnyLiEoOjqT1UebvsapsFlNpq9vueh2lrrOiuL/CobezgbogcCwwFm++ouyJ1kgigh
fXvXd05nXOYi76ydGdvutLa611Z8XYbjrmj506DNW5YHcpthO8jboveTeDP6uRJcDrVSGmuwakN1
0QPpUJ+sMtbkldoVIxJiZa2E2Ln0dB4FLJ1qDcTGBLEdOrBoRqDH9XPiF/PqdaWIELuv7HS4CUbM
uz0sMOPssmV1gQ4Tpq9/CrpYQkTpNIvRqlVQPmaBTV9OilLcukoFztuEEJp5IcZz8bURqsW3TOa2
dqe0BjRHxRxTOum4WdHv1PLA/jxUbhTv6tJFzhFjODO7irpMUKPRa5mvwpAG1F6vbODnXe0a8VVk
BrjGSH/yh11nK9NEZWHIa38zTZOm4XAkI3dj8ZPFSuAYJx60Ue8B+RrBNOwHV++7nQaotgCqRyee
TtuFa40F8L3ECb84U2Y7OdhQPYng5FAHvRwUp59+jg2yW9sYE0UajAkYgW2kzr6h4BPkvWVlFb7h
vm6rO+w4o2KfGLQQApSTGtf14CahMNqFQPwu+XFGt61BgbueoXVlfVUXGFAC0B/49zqpfSCxHW7r
JeUiOyvvcm4oua3zybW2XZNI9FdHgFobF12X8FNQlD64aqnBSL7IHaezNkEPo2lruCV2tkFdWbY3
oaXe0LA2+d8dimnWSmSif8StnOsqqkhj19CbBKogJcbxdPsyGANxI9Poh+Cak9tsUoVVohrp+90G
pdwquokbYPeXuMTHMEbCNFM2LSd+yXuqnCgHA6ac7pOumPTLOG5sqEktx+VVG+Mz64V2bsR3HHkV
Hq1UFKkE4U3xUw6CfoElrOBXLmab3DLRi8JrXfvvuAUs3MQ3vdHXxa6yQ6W+TkZAGJji+ma8LXzX
fC7UIGs/UQe3NK4cSulz20WdtrruiwJb3KR/dIJ0CHBVs40nmfmQveK4EPlG9dNy5PKVVnPdO7HZ
rmFGNuYKJBpnB8OrBs8E1tb9cn1nX5tRpWwgyiczDTESbJ1KzcNnsCrAe4B+aFfSSbgsAlMO343B
1cDoNLOnb5BBm/IMF39KL6kKzfQUZG2qdWL18curG3vQKpyG1EEaOdP+mEKl0kIecoNe9RtHmVg2
MstaSCFUHTuvl/4Y3EgHrtkujgMnv+zGpB23RhINj9Xk0gcqtCCYNkqiTvwYrWT1JfTf6c8iON5e
NhAB9d9aSfV5K01twi7RUHvLyztINKCmZWwpW6fpE5e6VMha0LRhwvWcJc1RXWo2cvxZZrY7R41D
6ut5LDfcTzXCzRJbToq0WYHhhIMX5mWHiA+qsGWUdLsE/13geborrprWRlB6ppF3wYMsEk4GLEJb
cJptg8PtCLuhWBeqlcgrsDsJBX04hTSOMifqPRLT5iUfZvzOOIqGvWCUao9AldYXCQdry+EHLUAy
bfM3WU/KFIubwg4rY1f05Fy3ABhkuhFlwk4B9jTCFtSx/4At4No1jfFaJPW2751CfuomE0gvop39
sAryvjLuKnBGVC5jnfrVjZ0Ug/q55twCYJjn9SQfjQzEwFeUcplVhkBXEdQfb6iqL2P0J4E1+CBq
jaTd6qIenWuzU6DGVeCFJna7UVJv5lqJU+hfrFmQe3n+4Dh+kd/rzhhVT/Gom8FFA2i3L6EgR1W5
U6gN/mxK24Xal9OwXTXcnQX+2pVS+heB7xboOedtMXzy6zQP97mUCNWwF5P4MYbXOXmk+q26VZUE
sAPo0CC8T2t4SQyJmaPhV3FMeCXJkvAiqcjfFTDL5GsGp0x4dSjXbayWgzdaOCe/kI2X5a4zWjPb
G2oyfO8BxNqewl/RX0sIUONFbItYfrZ7iqZGXaKZDqhQioEbaqQ82eLIWT5nJpTrlRW5ZbgSEuPt
Gz8AwbICmGoG68xSmnRrQx1b2SWI3nXfZ6RmfUmV2IOfw7zbgaJMl7Wvs4FskenupdEy5NUU4b26
1UtabStS5ChaiziNmk0Q6Xa0nuDOVHtnTv2Z+9Rej3x8ucLl2AjWQDQ19aplsioP+xY72ekZmKdH
I5JNfzOVAzt+ykiP9nFu1vEmbgFJfUpHXXRrB3vWMmnLH8JKcboeRhl3e4Fz11VMV8z5O0mjWkO1
TijR1u5LDtC+FAmIRLOBlKsBq40AWbV9+Kem8b+v8f+ilHHaTPPmpXrJw//73wc2mv/8qX+e4oAj
bFcF+gAtHi44el3/4iacv2aWAuRtCtcqal68/P8HN8Er3YDlAI9Bx9oP5OS/L3FV+euPmgegCgNx
LsX6CI9hruu9eYejR6JSQYVkocxVIrqKh0UinkuJmyQIgfL/bMjDUpzF6AJBPc563qUtOsIwB/aQ
q4AcmiJ9eFO9OIadOBKeIgAACpxbbOpGh+H1CXehQidRw0OXKnvrfhE4ru9Aln5MOHQeJyKvlkIx
zMb0YFl4C5KB5r5sICQWJXAkqU7r1proNNIuOaP1sqgrzqEQJlVAyajOLMuxQIPkLQl3BcDQcyq/
X0fW1PF6Ns8prkCAWU6cQ1NnjuTMegjzP39THFZlHgYoekoqieJHuws29Ev35UVz/2EZ3j8DAtyj
Uy6iZOksqt9R6UL4Bk7g6S58+z5T9Ys+LbVN1XT+9vR6WArJ/InFXIHCdLHyWaodqpWrBAjIkvVf
Auy+cF7irTLsjLWyrXBU2AbbXOxPhzw6XVAE4RoZZNvOYroAdgeB2dAM1k0n2I+8JVeFGp/TGF5Q
8l7H5WhA1wA4vDrqHU7X4JalxCwak/oxuIf+egHP8HMCCfD0YOapWGxn0E+WjouNiWCMsdjOPBxd
YbgQa9AVpU2YNS3tIRfYKrmVKL5nvNo+k5lRNjkd9/1H1DiO+ILY2qBEvtQKbDU9qXRFguWXTXjH
OWM8VHGlnev7vF/0hMFzmEaMBtHEXiz6msqOTS5N/W6tbv0vuJCtlAt50T+Oe/3T6RG9nzBCzYFw
elB0zsfDCbOjruwCiybZJFt1JWGTgF7Cmcgf2vTMCnw/aZRCLYXxAFyjFbGsmqeGNEnNOTCS2r2p
qogHUJ//iJDMuCmz0fiWuCbcktPjez9jc/1Vnc9/YnPVHI5PGvpUQQ2H3+Cjay1y+dj65jlt/yNB
HDqABvRQeKgciYdBeoXjPSC/94RJuU7+gEy2Oz2M99PEEfgmwvwL3hyDreMkOu8Z6FOpHigkl0F4
kfIG6L1+ooH8/xdscVSgZhK7QmOVBx3lrcaRd0OJKkiXBmdEIue/6HAbMypK+CQGLAfULw9HZRcy
16KhzrzeqdW/gzhV9zieOZ812YXffaVLP74YnNmuWMO8wJpvysN4fuE6qd/CN6PLfB9lww9JUfJj
344uG40DtEphZ/LCmhOrtxPlW2aYm51kSEZ65QD5/Sad3r3CU+Wc0eOyOwwGk5TCAXCKozn/fZnT
NJMODBQioqe58XTXAqX7QgXJ3nZZrq+brFOukAwYt5RL42ekQ+TNRDWWroLuK9WZ5blswpHz0TRR
ab4hVeOiOLgYtjYqoOYCn2EL0T2hlVPsLVhEO1vNHEquVb9CmyJYa9XQXORmbwDCtMZglaMvsfJ7
A7aF7HwIhUBI9L45Z7u52D1/fh25F+5FpCv4hB1OSp60IFJcxDQaE8EH4OC53m+CUDv3Fea/5816
fo1j80pDLUQhy1xailNggy3YQnJskQb6u1M6qr2iU9edMsCMrPCvHHK1vhC+tFf2ODzFSdRfnl5/
iy21/AnLLdVEAJZKM849Zks8Z0mRPkb8YNQZ4qr5BnBLtbanIx77uDZd0DlNx1NgGbGGs5Qk7ZCh
odGtgtDdqxQt81g7cyi9Az7PSwwhNYX0BZ0/HNkOJ1FNewBpQGwx4a5we4MgUm2AFbrgzkqBra45
2Zu4ds1P4aBAMQVH28SbxPU1CGxj/BOLNV1c2nZjfKmjtLyqRk2/ayI7alcf/R7Ax3HxJslS5jRh
/l5vjupAIMHjx/hBldDcPL1orqqa2hZFjzO5/vIAYK6JZBHFAR8CbmPxRUTvG+U081lnv3ADs1Jj
dsCaHemaHUysc24hi1vuTzhSH12jd0rbdHHLFdid0FdLcsrhdn7fIt9zW4A7+Pjns6E/8nfM3pbu
qx3Zm88HK0gJckSbkIyKvgSRr3q5kXxxizr52GUwD4d6Ad1729ZJJJe4gVYms4IXlwFVIJOGhe9f
uPQmv55eDUc+Ghcc+Qc0fraHtrhL7bF2YV/TYehcQKg0vehYFqI+c/LMbeTDgwcFLguzCIgBfDhl
ccAZad6IyEf6oqNXCJS3qL0s7gEPG+VW+rQTW/NWiYYzY3t/1hxGXRz6GAz7vW/PrYsAdxZfCVdN
2D5W2vDF5YN/fF3QQte58wCWYJq5GGI45sIBhyq9wFLW1HNXWjcCIs43p+fr2JjIuRWXc4ZHkr4Y
U0fjjdUCT9e3m4dYqZFla8SL6iTIDGnSOrMG35+dpN6W5ui4qc9gksUOtnto7KPkNizS7FceTnLd
jRWnqDDOAY7mv2m5Qki1UDLhbqIWs8iDMygUBIug2vvYEGDanUTWM+Bur/bVK7t0vp/+jMfCuXhE
WcyVQaq1CFf4Wh8FBeEiiaZR7MkcIb1qH5i7XDv35nw/ZTBS0KdQDaBrKl/y8MCNfQSR4GQg36Ra
q8wXOwqmWzVLfiXG0+lRvZ8uTty55MEuQ457+YLhXdb6QwiME6rlL62YIQ3g8le9Ep1L7o6Mic1s
WiboQmeWpT8cUzOWcRR1FIwaGYCe1itqPl5TaEqxjjMre8ig0Icf3mEmhFeX/Ii8lTNxscN8ve8t
XYBzTYsIPTXC/Io5ofdh4X/Q32aeLWRQkBRxCWmxnQ+Hx3SqyqjynImduFqZVPuvujqN1r7plmfy
hvcHMGwshwMDgCYrcWZtvb2OhZHWURNKCkgULym0Kxh0KIPx94dXBi43CicDT1yOqcWLPTCTAlAD
b9vB/j5ndyCir8IsPzOWZdlo/m4kFjPVjMTCQZTlcDA1qAOjsjnnrXTt79odCnjd/gdXyg5jAuCu
8dlLX31/tZgw11jwGicvZ+IipBaAc89CnfTOFyn7OYembtSG3JLow3FSa42+kj1tauAbcGJEne8z
Yes9fFTD/FlXA0KzDCYAVN0bOt3BaTBcb4glqrsGuhldh5/8mZV8ZPfMr8qZdjfLNc9l5bdznkeG
22l9yJFtGvfOaG8QQ++Yk5JCaKlO/0E04PLz98EbkdT0MJpocB0yHETkXEOs+j7YCflLbyk2JGcO
1SNTQU7Eu9KkmAHmeDEVRg3+0ZhzCXtm+Ze/AGSj/UqbMf7dQb5qy93pRX1k6xzEmz/zm1SsmPI8
kRaZvRECGYIehLABF+LpIPPXObyYTOxlgFLTNsDWdDlXphZB/gHTwoN5UpHzEX70d5iNdKCzoEPc
za2lFa4mXBHOebkeG57NW8KkaUHvYpnP9kXptpnJZooj57rT1A21gd+nB3c0BOxFPiOukqC5D79g
IhpBx47BFVOJsGmIRJtldM+ngxxb7TbsHYoN6MAhjXEYJMugXcN+J/mzEQg2h01ouCtbjfaN021P
hzqyAl12lAlSCUQj0taHoVK3sUpfgzejWUrrhQCFPEiKl7qNLpOtaGsps+cm4Rg8HfbIZ6R4N6tg
uSqhl/U124njXPLo8BBLCteUzX+HVnFmqo4N7W2MxeaaekmRa+CeiJpObGDDKatuGH/YtvE96FV/
NcbNdmg+WGqbD3ToNZwe7AFW4bLSq4zChNqDHA1wo60WDk80nm+Rgrg//QHnH7/YZISZu2w2osY0
OA7nDapl2jgqj6qkfRLGtVrX4Dt//gcxLJJzxaLy/9rLe3talFkdgtArqBpKjSpO1CNT0EDQtGA4
nVmGS/T8n8+GOSZtRe5aULyH47FLjT78WPMYMJEC2thdqqA0kpnxC8C3kKIo0qSo2+UNfBD+ivSF
plj4WKe1de6qeSV5LD+tAxlcJ4lnVSz10VybFhFKZBKkEZoDTzZAgxhNqrITXocKpLImaNrv4zSO
n2XbtgbKiKFy58vJ/4bGBnkx8gF+htgBWg1emYQgW+LG6lXPLiroCV02GYEnskAoq7GeUqg2Zuw+
gnoBd9QYCCrw3gsqkJpK5oLy7+Mu17doh9fqeqzRqwjrKa+RW6Dbuj4940eqfiaGwC5ewHRVOd0W
eyZLlTHjVYZ+2widIttku/x5dnWrPOtO28YYd+Wrc1WII/cFp8Dc3URsXOU1czj1eTHzDkTGESST
4ktkD9A+c6uC3dXGj3pktXN2XjpPp4d6NCr5KkUosjvaF4dRm17FOkOwT5Op+twMYkYaK9mqrHJ/
U/bVD7Ns/c+nQ77fs6DQSUcthTSGx6F2GBI2akEhiRx5CtyHJMIHtnMAJcmPeSGwlaAuOZRF2Uxz
3WUe+ZtL3vH7OEJelQZQ5NyR412EbXERquqZD7ikhPwTB7oU9zxQgOVtmwHehT9KWQzpUAdi93Rb
Au/22JgrqMFr3xlvIaqgnl1CB+2s56A917B+f8LzFjXJZdmtPAVm2P/bkWYkH9Kv+AWZg6mRYpZ7
q0te0Azap4pEDj1T/k4TvLA+Oo0HUc3FlamY2TSUMbnoMABp7tBsQ90ItGodn7tL3t+SRIK6MNMa
0CldvhlLaNwou6F40OVZcVcqen/fJiPCJacHdCwM64Q7C6wHE7lYlw2wHRCDIw+C9sXqUW7+oOAq
r3gueY2XFIcLz/mlg1cZJpNT5VR6TDdF2KUIlXa48I26t8482t6NZA5EN0ixAWXQr17cIpyIVqYK
ejWpI4PvmRIgwEIn+eH091oSsP6Mhw08vwxNygaLWog7WKIu8i6nm4s47iZft08cJP7axuje94pL
C2TxxemY786OeWSgbuir8aBXnXnkbzZ1a+o9DR+wxq4ab+Wwt0vQWwA0/pMoHMRwbDQymcVKSJi9
qlZ4+LTVlzL+MQT3Bgnh6RhH52iub6M4Qna7vOnHEMCk7QPcqcN+xevYE508s0Pfne18LAratBXI
nWm6L86FoQx0XZYhkoBF+1Cz1mSCTFAwrWu32CTttP74iMCYuBpXJhm7sThwrdodGuFygaU9muCD
aDw/bawzY3p/Nc+DehNlMSitKCOBSOeMmwn2M78w1+Prfjtt/iBnAhQ9NsrKT8Iz/adjK4/HHO8Q
qlZsqUVcUPxKT9YxOz4oD7Lxt7ZMvkxIZJ3+iEfDGGwpKrUztWqRBSAzESmxwq1lQAYZ2t/Ii61i
NNZORzm2+GhLQyzjbU/LY7HAZY8wCWSPDKRp+lkxulvMAM6RbucPcpA/MlE8qYDlULuk3Lc4HUon
SkXakzbDgXZbzzUHa/biaBCDQPpq+DaEwNJpkPvFc08ufO6wff8h8ScyZqgOp+1crj08KTS9Q2pS
73kEjw25Yqh5eqp8juufp7/kkTDanMpAyQNYZWiLMOWg1Nxcr/XMuLpUCivLMMSo5MSz3z9nN3ws
mAb3BbQTPCsMZQ/HVMbw2hwBrCBymxFySgVnWnSfAz+O9x8fFt0wUv/5PUzv9DCSXdHQxuCapEZR
YGRppWlMng/8GF4Wz5Nzlab3SRRtN3SfWCXk3HPAw3hlZOC27aCg3FeZ5VUt2vjABILLRg/WiONs
MyEiHChWwKCHrWMMMGuUwDoz6PfnJZ+UXr/Jb3FpoS0GDZaoCgwEdT2po1ek40/UJpAAiovCGS7c
4MMHymG0xcqpUsvFwAiUgzN+G0OsdH9n/pk84P0WPAwx//M3tyW1Ntlmcx+rsSoa8yXiN6SKYqM7
SBo6iv8QyBKWGk4XZy63xZfk0kRFmWc5mCj6MrQnDgMnWpHGiqBZ3yCCkBsjxRS8LwiTZg2VHPdM
uMW+eA0Hc5k6+IxMgZh9GE532h6urJl7BoDN0o3vzTLcSZQvTm+Kxan5Jwz647SZQLvS/DwMk0YJ
sjU4mHh2b17Tm78wcKE8HeLISMCbmFwzNCDoRy9C1NrEl8J40uusXl9JtfgUqMJYWUP1eDrQ8h6d
B0NpF3sXIJMs+WWOaNFeB0NBchC3k4ZMWGAVxjrsMBtELdqceC0N9WUTKPWI/FTgPw9FOt10YQtV
I8nd9gFHH1hzJdS6y7bNsnvfp1Z35mu8++BcgnMJE/QZuEuQfIcfXBSFqDq34WHTQxHoCuPWjMoz
2/DdUp0rpFwTrB6NN9TynuidBnmqPCVrqboJoSX5pYWctjLr7rMapvdGaJ5zqJ8vvjcXI++LGdfE
p+denMu0izlOCkF5tiZPKromx5MVzEekJFYEd3Wq0KES7iUVImsTToa+izJ0G09P/bs1toi/+Kpt
EuXNqLE5wRNdIGyyzbL+J/ZMHyxuvhunfjh7gyZ1I9HR7UKikyp75//dK8YZqMi5scwr6M0JZ5gw
tEaXGFHUfGphV46atdH8+OvpT3Zkkczc+VctBm6oJVi78wsnNQYWYjvEOxE6N1OI2vcQbydfW+t1
eXc63Pt1r3LNU7XgpfiKQT8clZv7SdrZrJDZaKVylGvsqc6MaD6BF4uQuxbRDEoWc8NtsQiliT1B
NhGijx0LFXt7r+bxBW3gERpnfi5rPzagt9EWSy6dChscHTXoKmqV5pOMdVjwnToqyu7jX450jy4r
aSdovcWwat8yRGEzUVNXbttJ/6TF2cfoAfOypqr9b4jFWESjixSJa7ryfRuh6yYeLas9ww44st64
ZTj9dGpYZEOLraOFkHO5aEDsK9re7VS6kw/CQZSMiukIM+j0RzuyiQ6iLTcRPNOwCsEZzH5zWoAV
RFB5lf/zdJQja+Agyvwr3mzVLrZHH28zCgTQ5SAMquYFLZf8zAI4Ohbe1DRVZvfG5XEOczjUtW6G
+EKy1KdmbWT6yoF7cHowx8KoPJ+QoOE/AP0cDsaRg5mmM1cNU8sXmgFPY2KVXm5XZ4qYy4bAvNp4
cP4baJHCBZPedCayVR4w2VkpuUiHbBdkfmPclQ267xuy+El+oiWtW2isNUFzaQpcMlbQE81zLc0j
hwY/BhQFOQNlOGU5hYoF0nji4/Ij1kr0KW1tz+J+6tPkzM1/9PvOcrW8UcFuLEtLTZDnlllwrutx
j0h1jtQjBlXFLu+1/GMlpT9feMbtz96n/GsxlZoTt9idkTwizrizq3ptD86zUZ/Z0UdWP4SHGRMC
fQQA0SKKPsgw0jUQNsiFf8U26wV9iA+CruaREIOFAEgb7MkSkpfGSNDi51F4GFDEnla3+XPtJs51
6BrtmXV5ZH5mYPa8Mqk50wI+XP/w3tMmSudlWRXOD7UYWs8yGvlUNGO8Ob3Vjiw6U6GiROMNJCBY
ssNQkDZgkJd8OdpNM1QouU4hgGO3Yu+tIejPnIVH5ulttNf9+OaU0kONDhWyGSCqS+i43WMV2/I/
iUH5hYRzVlhbgl0S3QwttLFJvVEQNbdp5cfBFomb6VygI7MEBgA2D/UCSijLBnrVJZYaz54guRu2
F0mFErnv9v591mbBmVvx6CzNys1wvlgZy26hgycB0nmMCXPoajXQmpxfzttC8b+OvX3uIJpPvUX2
wsD+jba45jtkWP0oJJoPD9ryEgX95Wns0200aOpOiVB1U2mRroVtxh/PzXCMoR8Keo0K+FIiKyJL
TJOM90LhBCYmQchJZui8nFn0x5ahClUKEoSlcSwtFn0X1J2TGCQZYrJf1Bqno0A5M5D5xFl+Q64u
h9IVRU3Awof7ynficWgyFoeBr+jXJizsL72aFc2mGSvERYcUVOqqymZXo9Mb+tjkaXMFn/MK2uyy
/5dMfVPB1OcZPdr5b60xilXuJuEX1APyVapi1BipSoXYZmyeubWPLdK3kRdpVYUNFuI1LJsa0LWT
BNdJf6UG+Dz4yplI8/wsPy4vPB6u9uxxvJy/putsMipuSgoW+iaLE/xVIKTtYc3DyC37bCcE9hyd
buUbBX+OM7fN0U9MAkwhmbok2M7DuW2rqOkH4OaesH0bqFFM+2yVoZXyTfXH4ZuGX8/vyFHL+1JD
peHM/B47deiakCaD6aKMph0GH7LItSbBV241hFOcWVK5+olqxJktcnSMPKOBQIIOI98/DNNhmxnV
I8/YyDHCL4iMDPspttN9JzC/qUUfPxbWgPJiP8qH0wv42M7h5Cb3plTjvts5pi1Ct0Qj2wvNVWh9
G+3K6/VsbTjf864788A9Nkogpaje0l2m6rs4CMByVZFVUEWP/brdYNcWoXBhY/TQ18lVXgbmtlQi
9JTNrng6PcpjmwULyrkYSieRatTh9wWzndbV6zaNn6zolwifJ/F5TM7V7o4OEAU5m4Yr99SyqIZf
eBJoOP94emla24neXuNJx0y3mdsU6UoqQbyhZZ5tkTx6PD3CY4csSRMpJhk8NOzFLQLNyXdR6J4p
RbZcUbLpNzFaMhenoxxbLeR9PBi5MgiyWKeS4pJajgyQ1GW41hogJQOoi/tEl8iCCxTnG2dQzmyO
Y3uQCiWUPUpbs5fo4eSlWoHQbzhvjtx+Gnx1j/vP36M5nrlDjoYBO2uje0i1cmlUOvdp8TokTJzJ
LTUNuovNajwH1zz2BedqmYkNBsKbyzTGUbDE6Qq+4KC38M2wG4tQww2KsfRiyqWOp+J95KIVhabT
7vTkvV8ioCg5YjjCHQOa7eIss0LkzsnU6UvYrXUFHip4KIDR7f+DKIBVOMb+H2ln1ts27v39VyRA
+3IryXYcZ0+bpr0RuiTad1Gi9Oqfjzp//CZxjRidB3Mz6AxKkyIPD8/5LgC/YNO8/1odTth2ZsHY
odsyJgGYeNvaYCyBC+LHAx237NntzOfNSEdbfqqzrE11QpeSTDSP8GG60KPhh2ulydqnczdaIb91
qX6IzGnX9Cao/DzrLgpDpkFioSZL8fLMVamfWmMcAuhGrPoanJH3s+/58HWzrNhLp0Q9KJHmFvHz
pNn0iNxP7GBV+YbEspVstM7kf+OcFZGPKB0YuMiuInTMk05D97zUAMv1cTRf9VJRftlN0QLkdjHf
9tvGStXQHvL25wRzF2BX2SaLP4hYkn24UthXKNU9fbzaf0bQNdlgy2JpwoV43K4bx5kgXbPYehuF
XiEOyVR+KjBmrKX96z8MxUiEa4I15OP3a7gUBQjSkSOSJAnSepjg+THXboAv4n7u5Jn04ndX8316
w8zeDLcG9TevJPTSa2wGORb6mF4sdkuHYsyuckP/lBjJ6DvFmAWjl6l+oiYX/Vj/ilzxrJfNdVHZ
tH9d7UfTdz/rUn+inlDRdsgUKrjzEHgCGoOBQJ6vl94MptgFHrZoIP4UG+m6GT3ORPnrK5bJUGfl
Gbs2AY5jZUXPBWEzJpMXKDj6hKH4BjHu9NFwF4mOKVaAi+bXqA+dCS7HPMffp5EBoR7S0V3FQN4v
YybLoRcNiPpcGRHy143u2jITcVdkWIP1pfJMZhBvvB5VIdTYkfvVkNac3Qwjitadvn68hU4dQ4Qv
1xc2tyE/6v2PqYylVlyDWG7gCfYdZzwMvawC3bvw43F+lzrebB6iD9wYELsg48GmEFXfD7TWMOQ4
D/jEzEoq/cKbn/vBfF7pGCiXZV4Q25PypUdGKVCa8kHmMXZthfRWdZvW7+wsYnMkahgZrrzs0J3Z
CuGNG2EpciPc2kXUbHSD2CraIBbRsMV0FAWv1vm2LJru901vBFEN60hk07M2EvgASF2aUrOCgsjr
V0ZVb/E7iFEj1/YmcoYB1qOHXBEXcW+8NF50SDEnFJ33Cr1HDYUl40Ojl+6hiJrnZsy/Fgj7o2KY
O+i5zVYggXNcY1Vm7dAju/Rm/CN0tYsRI7W0oO3P9neOPqSrrxVD6FUcUDIbAB7v1xcNN4uuHQ+7
QqjZY7LkSJ1V0/Tj4894FNx+j6JTZmcw8DhUGd6PskQKgHaHvTvZuXsx9HaHCFAtlzHQZG3inxOf
Y4AfJRv/jGhSCCLRUBEbOhoxnZTZm3ouAJGX5L5xhcCZMza4ijvNmT16cnJ0HmEg00H/I+te9MLD
UYXJ2XE37wwTX9k0cuJbJRLi1nL6czz+Y/zD/83tfwMel0+6EfOrYgWRWm3tImQwvNZGkV0jVfga
RU7xE7fN+jVS7TSoYk29wFUUh2mhnqN4H2Va//wMSqAr7ht31OMKom0id1CVM1exFpnf1DyOLrpR
NCHd5PmrzivyHh1eTHU/3kqnNiy5P69lGAO8NNav8eY2UXLwaZCWqeZUeaiWxbO3pGd268m982aI
o/uxgGWutAN7J+qsbh/n1nDFoxIvzt6e7z+ezXHJ/p9FtFf8JUnrny8aBQnaEmcMCivgrV/INpAm
ihdiG+eSGKZ5uKzKPJS60Sa4TlLQzhfd2Xz8K05OGEUwTsqqTXacmY/YokihrNjMtm62nqjmLRn8
k9mca4ed3roIS1Gr52TyEHj/9eJWmrG35mUq/r7eUoadrYPNVy8lURwrY79OUfnhOelbvXojZHJm
9xzntL/XmwoZYmvU3mjMrUvxZvtMA/KbWiIrH+HJjZ1EW5na3GIahCHV6Q+O7L8pZBBlRVXQFl4o
sYvxpSuVvZKMB83tH/5+6ekLuQYtBQqEx8+V0dCiaahBKOqlnfj1mDUHL3PsLyp//O3joU6d15XV
urLm0Oc5/sqmUSAONypsa24/M5xTAXS57BfLjxUMe/yWlsS4HVXQfmcaNCd3OS9M6ApEYuLkUTTO
qW6lcQ9sb5TLsCs6t7vXMb3ZIHZTb8cCzVYkmJSLZuitbZnq1cHF1fPMjzgVpqkboAcHvJW2x9FN
Bw0FK3gDOXjUR92vRS9xtRzAXCAYKTHQDF3F8M4pnJ1acno4+CWuD17qTu93W5JXdpMZBjXEThM/
s6nTPoEgMXZRzPZXzPqXJ0z7y19/ZnpGJjPlquUdehQg2zYtxhkzZL/t+pu+SXZViTZSJdvbro5j
34qaM9HjODNdzxQTRJYObDdZ8fHTBXXNAgtP3kmIUmc4/Ga6/CEJJQjsFqr2s4uFSIJkrKrP3iiV
jYO10Ys1SAdV0UaLXL+O83E897VPxDTyU4Df5Mqsx/El6ZZtHncrW06zJ6zkhKJsGyUCPcMDzh+T
CU02hNJwpMtD3nuj71aWHjjoP+9xdEKw3mmybdQiPK/E5pMLrPBucfBzaqaaPpZmZZdCjcO4qp3N
rM8lrgWyCG1hT1RRnVu3R6XaFJ/bwXxUmk71bTyd/AWh31yDplpl+Q4x0SGociUOnXz1FnCfytT+
SuK++FpeaRdDZRawUeLxsjHR1FIrS/i4h/3IRPOY1dMPIA0inHpzr3dlDaykvC6k8XmUSTA59nWZ
DXepUb702L/lVd77osV9wVp6HN/Ve4Eld95bX4ZmzMLOOBfTTh13krxVTw2oP7X7o6NW6YViz+uv
ztyaxJzu8jRjlJlAiZzbSrtbRnV6RdEQWRMb3zgzgBMryl0KRO4csvfEqaf4yokH2ktx8jjoJa0p
J1dGnAYVvWljK6094muIuJ6Dn5242ijIgGNcBfE4C3+cdQwAjN+9nmlWjSAH9f2tGpPkIcOl2eYT
91EWfYHvgo9R6Xk6Dspg6DQZn9n4RyVSDiM/gxQL1DvNGkw/3oec9Ynjqb8r3UutX2E6dxdHenRH
0XjiuGXRN69orFu3QTX947jzZ2KGOimqnrQPbTj5xzCUrmgmq1pvVqGjM+RqV6RMZxrJJ4bQwPdR
oaSCCObp6PLOjMqhb0c4TVL4FlNffc2Y0ZkU4c+YDYfP4IK0WEZwVceDaMkcxxO2oFmbp7M/aAVG
AL0qGbbO8QyHg2G2uj+XfZ2dKS6cmB+vIzATYK0c1MyOhp7ruVdwDGMJFzu6alTs0Ayuj7//UIxC
8xWKERSp48vYzh1RNAmXcaGo5eS3lpakYZlHwzmO1ImVRJQSO9T1EW/+QcnG1JRuyypiVBuVfrkY
8hmG6IONKvjGc8WGVCHafbwH/wz6K/t7lY2k17qKEbzf/ApuqWXheGwQRBa53b1tqQ6Pqt59/nic
kzMzgKCzRYAtH0cVzcBVRUm5XOo+R+l9+to22XeFf28cvh4Kjn+/8VddMeDK8BT/zCPsZZwdmz4c
auPxphXZY2nQr/t4TifX7s0Y+vu1q3oHfrnHGOYoCF9wO9Eyxwr3zDB/BuSV7vPvVI7uBsuUXZNa
CQmvlpOM5b2Nbz2NXPx/tNnUXqqy46XzH6aG6xeRGW0Kuqjvp4YmSeakEWNSpDFpBmRpoPeL9AfH
+0vWxRp+YZGsbxvoOAh3HWV8M82xyEuITlpU9W7QyrQlC3Jl4a+lqcf/MK83gx19Mr3tp6Q3eb+M
ivYjIa/ycbnHLVB1zoSMU3vDoTzNlU4S+wc2JIsGXIQFe8Pqu8vYHa+qunpkR56Zz6m98XaYNT6+
eZyVg2wWiEDAJdQUYZch0a47Q812beFUB/TVxzMdjtPTAp0BHQD20R8fC60NKx9JDlRtrjZOo1o+
OmUz2WJ2Dmp4KrTT3f/fUEefSpLhwH5kannp7SB93ruy/PT3u8Eh9QBkuOpeH3d/3UGY82CvQwz2
dTdndWAl3gFT1b/r4/3e4m/GOc6sGyxxzcllM+jjIHfT3OAcWk3yPhGucSaZOblqvNjW7A0V4OOc
CvaSkqjkt0gZCMUJ89wTNZmz0Y7hx2t3KqCvrxeuQ1huPGbe7zxDbesu0lk7K76LOtOPFAe7BHxx
jO/9oG0/HuzkNqcAQR2J/AxK3fvBpCf/by9UyU0Vpd9Mp75dFH2zloE+Hunk+r0Z6TjwjTWOOwrR
KI7LWxSTwtmLXz8e4lga6fd2QC6cp7VNxvnH277K9VpTDO7CTIrhkGSqcWNgqLUtMGDxPWgwO0zE
BY5b87OTDFrgdR4WwGtZRbVmL1jszgylsRi0ggv7cjLn1xQv+0PqNfaZ9OrUcWe5qXLQYIfld/SR
61YbynRm43Yd7UFL9zHL2qfd33FE/lkPEAIgWsD7/pmkevNkWmuszCvr3ikKGQxivsik8dhaXNpV
PZ8Z8OS0gO3ogFuIYccl/Bx5p8yd2bv21G6sqL1crZw0K/k7suk/84L6Y8PXBZN6jL2IpaeV6JnX
/uruEc3PGL34Fk7zH2+nUzsWIY3/jXIUJ5O+7Gd0j5CRGgTmKlb8YHVDd+a0nzqASNzzlADqvAoU
vz+AHojXGlgVluC2K4MOXODGW0Ry6GnghKMwkzN4x5OT4lVIvZpaH+Lf78cTXpRmNnB2f0ZTEXO7
qqTKaSa1Ic5M7NRA1DoobZIBg0A4yj6iCEQxT4iaiqU+74cJc87WK87h1U4tH3xjAHnMicvmKH5h
lGJ3oDeppM3jY94094WjYHsw14Uf42N+5g44tb2pJKzCQAYDHhcTKAzIESs6+PUFOjDaFETpHRKl
m7/fd29HWVf2TeqxTGofNdaq4tn1496sS7Fbejs7k+CcnMvK46JfQKQ8FheMi8lWlxqtWkM63+dk
ZNWEsk9F9PeJDSrBtKLW3h6wM+P9bPRmKA2rW79Q5+3Avl1PsrvDd2338aKdmM4qRuyQU4Mj4MH1
fpgqkrKIBYtmqRMywkupfRHDAIHaseWnj4c6sbPJadAsh+kOROkYSWu0TlOOOqQgIjs1tkJ/7aL0
P6waNxkXmU2ygTnP++nUMVXcZebr9Lj4bJdh4JIQe8Sez8mrnqiY0jb7XZaiMAX4fl3YN7ttiO1e
M2dqDHhpzkoY13zLa3R+8DBaRNubfqe0zRhWttN3u7xZCkqWtuzHIInSVPhN1iL5ala2+uPjVT71
QT1AoGCL1obs8ckG04NTo0OgcjNzb+TqF9Nt96JSf348zIkAQvfy32GO4u8oYwcbJ7bn4Izdi9LV
w23Sp8ltNYKtnZc2PrN5Tk5rvY6tVaDqD2qo50Za1xtsHq3VMzo+xSdFAvieMsfa/oeZwceF5IOS
wB/lRjPVjcLB/cOXQEQQeQ0sXmdDUuFA9/LxSCfn9GakoyBcLAa2iQtbiHtAhmhgh2PvbgcVjcKP
Bzr5sVARQDWUpWP53u/V0hTYlQmmlJvN5VIgY9sYCSL2+hiWw3zmCJ4b7CgM8wzAUM5C0iwR6qGT
1bU0l8sVt8x1uaRnZnZ6Cf+d2frf35xCKmPp4nlsizoVWzdNbtxJ7rwkOQOAOhW6kOlacY9gHClc
vh/GQPg8y3tysiWZn6VRZiva6tydfGKQ9SoG/Q9ahk7uUSi2rHStfIGTiWVv+FbXHzpXf/h4J6w/
9C0Wh5BAeKSowdWyMhqOdkKiEKzgj9XoNMuL2H2OAdyp6ZUVSUQPNh+PdWo+FFKwZQf541G7f79o
SSfcMf59g+l2iLnnhp5I+P83xPoT3nx+T2S6iU0lPNNZmfswKTJNBvo8iP7Mpj65blxdRAWefH/c
K6T+vU6Pk31G18gxf6H18dAO3nbU9Ja1PKencHLpVkEFrisKycd1gN4Saje3a7RDprSJtjVGux+v
3ImDA9yDB4ejr6zJ4/RCa0hxUbysEb4dJHghBPe6BGPSXrRnHh0n5/JmpKNvlI+WVwEZpACAqV+A
19ZXq0t//ZfZUEYzgNdBBT269tO+SEalnPg8ffdM/SwKilJ/HUShn1m205P5dyD9/YbLY6hoZS1Q
rq28pQhm5qZs3cWkc/jxjM4NdHR4xkKPbdh9JLNueSvq+r63ltePhzgRqNkC/85l/QlvDk/leHnn
6cylLZsbZ6mukNzHBzT97tTl48dDnTw+XD8r+Zw885gCFAm38AqkT6E3WaFKAShbDrGhXKum9J32
88eDnVy6N4MdLZ2dtVUVmWvmHGk1Thr9jQVx4sxGOHl+3gxytHheg0G7tapldob3mjrK59btflaG
d0427NRHQuaUBztET9rgRxtuwcydhISPZFjeTuFK6ChDO/qWZ+J/mBHgN6qYNv/ox4zVqVBiHr8s
W4/lQVYqWzyFdwji7j7+Oqe2AiYVK64BMildwPe7jig6dEvLUXWzatxi6VU9ZtCYw7bUvVsH37/A
U1T9TH3lt0z/8b33ZtRjxWmg9S2VaZUAgXAhlqCKTGNfjeSwMe0e6Q1DL2/kVDuhk2TJRS5kc0dX
o/20jNWwa2pLQcoxBbQcLXZ2n8VG8ZB7pbjC3R3oMtoKuGZXWvGXyh1rvWbNdlfGOZUHyl7v16rE
jRtMHpsMz8cicDL5mLT5puUddyaNOrXL1rRDpxcGkO04LVgjptda7DIP/Z5Yurcx9a7cjp5ErZzb
0auYLL/7+Gv8plisxP0/qUZSbXC6ByqLU+5i5wGgyyQPBj0T9W1etjQKMnXIp9BuHFFuZ+j2xjaZ
OmGEMjGc4VZxuxyXmBl72J3J3yR3PU70yTXiSrFxU3YU6SE82OVUXcR1pVaPbWkky5OuRkP7OEAv
eEjxYc82ehoV8WOPjl38fVTrIqFfgThM7tc1b+KVEtyX+adlQuPuyh1Row2FkRXOpVF55TfPS2zz
YtYwHn608P12tkkhdeUqLTRlDqO406QfYYPNJE1oVX6Vruob87BY7aaSttGPvgfvePnupjJNNxhe
zdmdKLzVQm5I229VK4p6U1b2oPvVpE5FYA4uW6FmKs1+sKupDOrOafKvRpUNEw5CSxKDiVLM+Bvw
HU9eG5kubtsiip/lIBJ9U+J7XlwsS1NWu1FTmnpTU4fqHyFW1I2H6nBhFDsAZstXS9hy2kgUK6yn
AmE/EDSyRQY5LT0Vk1tyoTTEz3pqbuZ0attAEcWCoaXq8FvFSDvL74HaFZe41lQ3ixbpeugRyb7o
XZX/VJZW/5JPqcMCUIz80dvNcMUz2b6tLQOtC2e2lL1RzOoFG335Wo3LUAWeaQojsCtzrEJZ8mcw
VZ3Cpfc4CswrkkERqJ+3wGjqqAArk3QjLJCYvUNnA2f5IojTuu3DiL4zwsV9PvxM57S4VwrNjQNk
2ntUjdBdDlDKk/mVcK3mJVdMaKP0B5VrncLFpjSj+bu0+ull0CXUmBYAeh3AKXPuNW3oA7oMTefL
pV1RgG2bfxuUHu9stR/6W2znam0jZlt7icXkbTrcdAY/xo3Y82de53ngWIme+VpczFUg5NxfOLrg
uURek5fgOeWEGHPau/mF6LXxUuNh9SvLfltfm7Xu+kJLUWdHiXZ2N4kw8yu97azttMyYOpu05BJ0
8RI0/+JeFZdN28zPImut1zRNUNCap/Gh1Prls+rGsRkwD3GhmT2m640myKeb6LXGVPuubafWg3cz
FhvRWMWPaYmnbmubVMmLqnN/5kz+okxz59BTP7uL9S5+EbPa3CkVwCannKdr02pACbFvt65atqlf
KhBA6khv73Gja360ScHbx2ma4ZnZIihKCcfbpkM30mtQk+6QGdK6GmWUv+rC8e4yve8ytAarRIRC
0VEcFE3h3IjUddQg6TMrurGW2DRCrMSiV+GMdoFlNppypc6WRnW7Mzl1g1KB8UmqF7ij6RAOo5lZ
0EzrpQ+nWTMuS9kn3E1ed2t7Q7dRoujZjMVXo82eGqdvg743cizg8L2vzIWkfZqu4qXfabZ4QjUX
sVxL5AG9l35TDoYboNX/RZWlIPDZX+AKco9oZrmNday369G5K0Do0GSQ1WWUxzm4MTjE1ezET4kZ
tT9xjI/vXK2MNrPXXKDMYQeWPu6Lsle2Yqw4QE4NfWHOlh0fquJtZ3TfogRSheu1l1FhakEPzjxk
QaJAju3iL1mNuGakaU/t0PUXXTMpd1mcqDAVE1sUN21V69eNXRtbfPzsgI2UBuBP02s5jntICcW9
NcbOD5Tfp6e2ncv2gWvL3ExWNGp7d1jUMTBkW16XRlTGfllEHUwT2XoPs6IblwM1cBFoUYkSr1Gh
x2EuTf8lWZbBb+rhJR1qO1z6xg3ncRE7fj7gu0bZZp63+LZbZwG2ClWog5DbVk2lBz3Lu5d2b4ak
ZFeJa+3tssOmryW6KZqzi2eRX3JtVAzXtwZtlkgJ6sYtg2EevQ1A+C9W13UbpzKsazREIMrpVnXX
IJgTTEb7pLeK7qtOvRw6PYofhnZJ92qDbHmlG9dDoR9Ur/CQhjF09KCNMpDcE37TeveL1l4ZSWX6
eeTUu9mTy5MQ7hTW2Qx9JNK2teiAEkpnCia48X5kcqI1iaeg0JO7ZUktn8eUGXhld2t2aKzX9qqd
uHQEncJwt3nBVsgdp8VCzrXCRjj6YRTWHW7R3xUuND/25tW8pFyCWcSYR+dNF8DBGw8jZXvfspYB
uUCIdXYGr9KY7J3bZC6i5FV82Y7GJdwy17f7vAo61QuisSg3i5vsMgBqvubCfvEqFRR4vdhbq+mQ
BB6F9FuFxmHrVVXY0RIKJjCWN1SpnAvk7pOgTNmMhnoveUyxRjisKHnE2ljLuFeHNN/aErcMiFKH
OgXlq3OXBIpRLoB0VC9EU+PZGwbNbwcxbFyXvkyRQPjTmu9N5cgr3NQ/mb3Th5CannCPNoJehcIN
6UtuKFvke+lkbejF6hDmcTPs0ny2DkpUKTtXHafPDi1eP1MGc6NK59CME4TUKiuQtp/uiqRv6DpV
TdC0k86lrO8xnql3orMu2qQLPVlbmyUrge4l6eWQDiJM4yHxhzHjOyujsVls7VvXYxML7Lj1k4oF
Jv1fgtwsin1WwEAz67wMtLh1/TIvdrOZx36UjlfAZRe/FyWge727MiPuqCS3jD27SuHZC4EsT7Iv
+qiiwbY2Z+PlUyLzJjSL4VCXyqPD5T03znNmlHowTPYF9uGAJpzkrrGiz8Jc2mCZmoeoNp8Tk/Du
laBqY7Md71GPbEKWf7zLvGzaFkI3QrXTwkiWMpi86suUT8amTqcoTHMq7l6VNTyRKyVQ4yGGt6NX
G1THGlqPcROkKUlcKazOLymh+8WcvwjEgcIc2fMADSQjTAbnZ0QOo6XzV8Shn5um/dqJ7lbv3Js0
EbeN52wrYP/+gAWvXSnKUxprt6WDP93kVvPG6N1LqYonrYsekk41ts6i3WrjnOCg08vXesLS07DS
BonKUs34a9y5Sf0pLzD3Gftsb3Z6uhW6vQQKjkF7iW4e+ZeVxdeOmQ+BO6lsC1dZNmIwLPLUTN0M
CPrv6qFPHypAUWEJWv2QxZizRsU8PqhNHT1VHhdtZ5rjA2RmYzt6Y3XdYOa+w6Emu5Kjnjgb2ASz
DAqltNxNNWXtfK82PYcSrZpUhp5dtRdW43zWrNQc0BPFN9VXOnuow2ipNNXPm5IQ3ar9dW8Zu9hQ
VfTR8miDwslwk8tWeRpUe6ZeqvYhC/kzVq3eL5wOIPS0JPtRjp4vkmkhNrczaYcTkRKPw6ZuHBI/
S2CqZbFp7TlNAvwEEmRZ3MZfsKi88Lz4IKP6GY/LPEg9TX4pO09spmJu995K8hWq3R3ystSBgiRo
hNaIuIjyzjS6m9ySZmgNS7d1hDHfoVVgbiJFm7ZZM1zESzNvY23Yp1F8AY13Bplc0adq0nQ3V47q
V0Y5XCgTZBTLK79r9rLcCBET1xrAaTU8NXVxvT1qat6lWubxdZ+zLKyqtu+jBHoOFnmfgZuTbWcY
Iuh6cpvk4qZqzClE2pRzN3YGBoHJvbnIaufFZhFEbctfaF+NagQOHdJEQJpsBKOCUFzWSCOs+Fwv
hejLHdTSx8UzBDKlTgfJ2uz2WkENvhnUjTMLG+3PNPK7usm45/Ib0tetOUyQiCxv9qOpubAkpqvR
sM/VcfFRefrWD+PPhk570CFnsssQdA7dJH4Z0uQ6bbN9UzT7rui2hlLlV+aQ3S4kzNDNCpNUkwii
1q7nO97o+jQc4g2amETPaSRd4gFE9gYrPX/A7uqSGB3yfPiZ9c2XYpzCqOiXO0FvOWh4MQZ0Sr46
ZWNu89p60WSab2bH/FklbCH6YCRhkgBtiXYPwG2rCHbqqLdXWTR9iqPE2+gShVWK3dq0Upm/WIMe
BbEObNNvquKpsbRHzS3v8dn1blVs666cMefx0F+UOu+rWag/JzXfuHUxbj27jZ/siABdKloWWrHX
+sNQXAyyOODeq1yqI4EhUWqJVHPRXbkZT0xUTu+5Yg9DPM1A+YcrVHAw1c1nv5pRJ/a6AmZyH10W
6RKiqviNHR2MTnGtzyjg805Ws+hJmycebvJCN8nX50T7zuMFTYspF9hkJukWb9wkdBq3D7IMEKGZ
ZAAzJ+o4dH88n+OUBcWYsPOrWAlTbbSDdDIyX7UTB4ryIALLGZzP0om11hd2ZF7mKZhfXLwQReja
6zaHM+0kdYpOa85doDtXpaPtsPdLw64xFL9T+SV5nj/1k9uhK9cjBIAXC0+LxgttiN3Bwr2tZeUT
ne2DbvWNP2vzrUzG11RfuMdrW/PzrBgDexLJVdTMtxGZa6BP2v1SuMYGSCYEDLg4nSm/d3EhwgyC
b2Br4iXyGucWr1v0wKPx+1wN3/JSj6Ex1EoQD2oBXU2/L0bjPi66XRIl4Pgm7xFJdFS1LfcF6ZMs
gGtSBCnP+UCIKeObDqQtaf8slfYH7hO/7IT8HhPkat92keRq1Nut4hWKL3odskjRbkan4S3klZe5
LYZLV3EaKJfaslH1VhyGRqP2XZiv6M0lmOvpnxvM1pldC4uteq30bKdl1nWTu1PAA2zhbZ9ciDm5
jKP6tpHxbR+TCPVG52fO9M1NoocOBd7N0qa/KnJ1fx6rfbeMX/UFFYOl9UpCHG7kWhffK+gC4Dpz
04/OFZjAV4kLNixe5fvUunvi4GWaWuYWaeVrmeTeRlqREwj8tzuU8eK2+xG70UM1NmSCi9E9OIu5
m13vp5GkmLd3Esmj2vzCw+fOKPJr6Y3xAQfBr2kqY6yHtWcUm8ugT9s6sOvla63AoDEi9yLK5vIe
KQO5FeiGBaqLLHCZXk28Je4zuzOuZZShXl1ZgVVOB2N2Zcg+DstYHDIvLny6aNtFpjvqNcWqtMS6
VMYvVa83yHYpuySGnR/YkEsOhVR/ZU7/NV4qZcOd9WmJk7vamJ9hygRCVbvQTJSBN7pUA1Wku0wv
9o7MDsNSHeCP9oGu2OpdXHr7SqHykOtp6lPXISebPEyTRosSXzdlm7GNDO7E7DKbBnAhmh4WJVIz
vWM/JFHN7a+7L1E+PSa1syM03kaaIkPFlK/Ikg8+qC3joreG7x3zsadSwvPsNkY+vnAN31SDl268
gtxwir0bQ3PDwlQe7FgTYVFX90iTDkHRmlujx19njL45q+OPYEOSWWIYY017bYxebaXNLsDDo8ya
1BdLDN2IPgPYYwW92XIZXpI2jWGatNQUpg36C09JWj6knb4ylJ/Ic66d1v4hssYMiDv1plNsxxdq
pVxVE/rmJvLYQ1Q6u6xBT8hlHlE7Cn90k2qTQpO9nvrFI93KrnPVuLRiyjX59NMb3GeU5o1t1EfR
wea3+LqSwdbHnVFABw9m171pSx689JGG0HHG3o9Lufj5PCAcouefssS8HyPtXo+a3m/MSPcLje1L
hWfToQlLlSZ6QOQvKCsr3SeZO+zcnuhjljz74oHnrnOhiIZma1zs8V//7Cn1QenMC2dQrvJO31tR
FOalS+qbWDuKbBg1lS5XQx3q2IRduIv9dR7jZ2/udwgbcCST/YyUvo9K+kiJasFRhMdlN3iPrp0l
oayiOOw68g11ukhrXQ8yTznEpAJBbVBgQkpsN3TWlbStkN7MHKpJ9rOuNRs+YravurLz6d2r+6Gp
drmYpoArJrt2C+XFtEXiK6L/FOtO60usJiPFPlBh9sfWoBReU/HqjU0xXXEENihDbTr7R5Q09/rQ
hN4gfxZGe1DcIaCAe9Pr5cMIOdAbxl2jL8+pF28mw9nIallAd8+PlVBCoyCqUQD8ZulREjhTCixT
hF5pqjse1PcYS+1i6ezaOtt0XhQ0erxRch2FmGUz0SxJMSxsbQfxf0KrkV4W84u31tV4HZEbafJT
7crnlfcajNJ6HCyx61U3KFI0FJcvop+vAWHfQE2DGeix7dpyozvyFTLLWvRD8ibOls//j6PzWm4V
2cLwE1EFTb4VoCxbzuGmy/a2ydDk8PTzaa7mzJnawRJ0r/XHKlveFk882Qq1it3ZJ5INtd1UV48L
T1EwpNq+1pttb8VxMDr2vZO6D1pSXjr6eImNSfZ1b316lftt9/Y7OdDgIBYPS2P3kW85e2BpcLiu
aaKl18t9n5aHtoxJ3W7brVDO32KUvNLdsZw4oSx9X60ufsvxxSuqfTZZJziKSwqkk7TlXepXKCWc
XUfHI4kzzrFJGrkxDG2fSBqc6V68GoNVRZhCJwSz072/yFNvVIdM2mezqVFbymXZpE77acspKP3x
WMUefSkzQlvZbVbVbKtK22v9YG6qpH6sqvZVmeP1NtTweDRH+hRUxJpMfUBZ7lS/Akg0wGz2i93H
kRJ3Qpv2JQPzXBcRl3W8SbXm4Jhw+/NyoMrqxFd+SVr3weyzMPW1aF7lvRq4ArzEe0jUsNOECmIv
Bk7z/WLDEgBdV9mvGgKxAG0C3xEz39iOd6ift6Qt7jK2fg7cPA4KkVkhB/99HmuHsjLKIJvqHxen
C4f3Rogs8Lt5R//5xs3ZdlbYv3z8p3L901nis2mVr5o+PtrrTKvQvPCrVHrIlu7JtIdtd4tKscp3
LW/CeNGixZyZ0Sno3pgGGzU+sH3Zj0Gr4mh0xmhxrFAC4kCcyqvZ9Aw7Kt3npXM3yulr9adnz1/Y
iMsTGR5He9aPbU/b6eL96WxxG8JhrE3Xys2wjHe947pBVboUeukRmV8cm/GnJqy/eeyfxgGNS5NZ
b96Y28Ga+r9Sa7TNhBnhmIqlCOuEKWbCPLKs+VkVer4RrX80CRqNStM6NLPYKjffLqv9tqg8qCXf
vzLuSqf5iG15SPv0mHDIlA2woe3eIU2NvOr/yrH5S1fmUcwykHhuUm39M8ouZNM/G0wUbS7CKTXv
Y8H+MOEHt9bp2PfV31KDF5VFevGBLFITJ2z8XTMy9nrSbU3ZHmQ5PS7iiaLDN3gbxmovdJJ+z/Wx
GdVy7YzBDrQk+VKNvjHr6RTTpGp3FiWJ5vBMLcSDoxVYXOP22BhVlOfEM003fFLGygumVrlBC9Yc
KDnCjUxDF5IUfwD++s5kHrUt9ail7z3OThworZu2rlyvhGG/EpVBrtOq9vGs/TOyamYNqx59XZ49
vRBh38Qvds4GWC7FllzL0FlB4K3RuXjL+rU49tXPAUkAKLYlz0CgFraLeQJfJCYAMKKyjq4xHnIW
Z3uodqLq0XZK1hQS8nUXaAIH+N3NFVlPTcho+LguGVKTZTNCftBucUlW8aVi4zuuye30+20896ER
17vUKainbNEJDLq1y6V57Dwj8mYflqXbEqF2XzhOC6jjnl3IjKiIu7DPxp+EFJy6t+8yxfw6TM1h
FjLMICe7uXutRXlYk6HlBSWT3hlIl+n7eT8PzXdbW0DajblvB+JuMj2OZtHd6QPsVZOezf5x7HpQ
wFUc8IWRUWA/aGX6OS1O1PjdFgX6vQ1XVLZhL9Wp7L3IvP2gjrXFS3nqSmtfN15ouNoTwTxHTc17
Y4wv8zwltDi3xF1Yj8LVw8QiGWbxtAPjMJXik98HVlfyopZ6vu3MbNuvr7058u/y5MXKjKay+Etz
79lBeh1WVnkTC2XLVniyDlgLqgA67pBByJAAy8OqRBI2FfObs9KbYdikz2agh0IupBWyoxRZHqUV
zVck+JubRua/nvLuVn/+sVb3weo5Y4rceJikT4Gd+h3cDAYtP0J98w7yepkeT3vzpkM3Ls14bYbL
yHu8qPhlSsVHNnTDliEz2RQomnDMkzExdTupRJSwK/qsAwufvbY+aUbHG1OHmiYQVQ/yT58S4PqG
0qCGmExgHM9+4cWPyuRNxfquEN4+tXiaPLapdNqBSAaN60fFWhgbidk5TVlky+ybppr9oETYmV4Y
a84EPUE+ctHrVRhP8F1mNSV33YowspnBZ4fKcPZ2zsJmWLAooyHn+zERHTBSzxxWufWlidN+i1hm
OTUL0Qae03Xbpq6yBxRP8cZIxp8xdlRIwHQcGA0AYaHr1RfkVUI0eW+ERSuyULez4aKLlvQhHfRJ
1uZ7m8RVYJRxpFvlX6HVRwa9PYdz5E7fs5oInnN2Y7X+tpkRuKAZcbnr3fjQ+iHCWMTiEuQVT0TP
+W24ilED/3MmjktNH2fjHw2QPDDzS9ITz1vHQ9DNYj8q96DoZ8pzBqCq6Jik225nF4SiGD185biZ
R7Zko97ZYx3Z7sIDq18rWCjJ+y5LdRlqtnLThU+aaM4Zrvr/6+d46QmQ6yzSy/IqzDV1qtAquMbU
4UQvDvCCm4xA8Xhoviap7cabc59WoxVrWikoNi/SZ5042g3tsudyHt7NbL24N8qZ3UQO78JFk9c2
G1yhR+XEcAtN4LFwaT/jRPXEZBFiYFz4sM5pKfbK8gIWKU7nYq9l7tEdjbdEOD+OX1+qrInAPnZa
5YIRE+ot74By8p+0dvvA8SmxaOcuyoW/zUaxx8vJl2aE8K9btlsiscpjI9LzDBEjrPyhiME22i36
FHiLQv4RXXNwSzjCfrhYOqdnzN9Ok69NLIIUzMftEOViJ7DnXV4AIoEA+egIMs25VsVLPT3XLBZZ
lQUuYGFXXHPQIbghCk/n99wZg6H67VL3OW6c/VC798bcvxiy3fbd+hv349YckVuMabTKxNpkqvyc
ZfokxxFk6VeOHHJl+uhO9W5uir3ZE9ABxJBVRs5kx5PcxR++ulR6uhu4Xrp5+HHq/kJ6VoiWm8HU
LYOqpX6ncsTOnfQLgYyb1WOr8N0jZMlhyIfd6L3wc4d1vjyOJrRSAuYzfA3uEvW3p1n4x9Yd7pBQ
nerYetVE82Rg4l9hEfvJPGW2cc7ZU6ax2dmEg5kJMyOYN3Bmny8nQtHPZVyHmTmZR6OP7/U4jWbP
C3UFylzGz1arI3zIjsrn4tTG+8RaTjnoxNBTn1u0LmJbMG9tPcnV+y5iZ3NTj/hautd8mtZn/blL
jJM0/vS1OIjVOQ0M2Ao0MF/QIzTuDHyiOAvd8ZO34ddH91Il0MCivC+Ww+BcoTafEuLNZNNdMpKb
VbVcF7M9rdnRB0Hx1mSz3JhGKXYpZMHiA8dNyjzUsbZr3e5qtuYLKbtkUIOYepP7XfXpjyqkDeLv
VMAC1aG8fURD+V146pkTKpyLYVujq1q4MwkNDQow8S7Vv3x3OA+yOBlZ8kRvPbIoOBNnKt6dungT
dDoGQ5ZeCplyPmhPfmrz7k3HGu5XDVxlSHC3N4Ilsedugx2Gxsz4lM5raK/OXerULCH1zoAzyfP6
VEt5sFUeet0AagehlPBpVumZr+fKI3Qu5uWvcAomR8qNu0Z/rUiNcI32bxYtONTSRpNTf/pCgQNO
TyOfTE5bax83dCm467O0ucASoZaNI9+aG65nd89GLOH7hihvun0qZBtYg9hNjMcbBdjBLw0m3MhD
pz2YzXyFB44yy3hw/U/azCMT6rwYlldjxtYzuklUAYOtHtgvgG9CuaXOJ+uz/o8TfLcysOZ0yata
64Mhxm1iPsoh/yKYIXDVw6SbIXGPx3ymoDqX3PxrqMk2UgshS0tNG3wVOnLaOio5mSb6WO84ZAZ7
TCPveA9PcCl716xe8sw8Li4F5Cm3iz9sUaAEclX3mrNuTIjh1n5p5HTfupoKABA9eoR0Whd3jaH9
qzgawEdo9kh/Z8u6ztl01pu3ceRqZf+oh/SqdwW2OYiCbL3T9HW/juXduKgPfzEPUAWbBlmK7IqA
cjfk/ACSBREfMVNwBiI8duDPefEzEk0KPo5jAjJhMLsf5r0jD5ciUTQ/uan1ZhrjrhX9MW+1B12s
B/o2X51+3pj5ysZ8b2lVNLeAo4374LbzPqmmTZEeBnm1OS1jzhSUJO36txZlMK7rtkV9qypnl+Bl
14tTPb9yYxy5Lf7kFEdCaRtPf0k9f5+O5bldxqhuuy3I8Ms6dLuymJn0kz5q7fVVs6ddQupMZvYH
Z8i3ZBkQzcd1AbHtMYYY4/Ok2ReMG2E+eg8WOAhJXpuy/XKaJQRbDAgkuiy1fbA7uYnlGM1W/lXA
oFgdATAEQVu9vylWKxS9IJFGI5Aoj2xlbBMizvQiC43/N7eZ1j7df+k1/TfRtF1RMik7incTy+6J
oL1tEoOhN9N17NJzT9sWXRws1RobuGlFHHxhm+LcnccWWFM715b/1tf+ZUjqd6CWf3Mdny26TMGp
D5l2kytmPACQ8tFqH/McwrHVo8S/apP1bqbZqSim3W3J0VW6c0UbLGUbYBPaQnqEtaEBF/8iGg48
n7e9M//GQZ5asE9NeyFOCF2Bmq5WuRwtdBIEmz1Wwk43RpbdTe547h310GZWlPT5OauRUNfmvxsn
QivBdbKMt9mo9lSZ7ERtYkUbYO2JSc2bCB/QoUAFlJdVlLkiXO34aKTlsZNfcs7vuOTg+1J0OxXT
o/2AnWp7C47nx34zrfQR9PKDvPMW/RCI2iw5jyorKsABmrncunEXyOllKbmcbHPkPEOKMWXfM0R2
vaiToEK3YzLo5IhJGslBREdgQLEWYipSZPl+FzWQqvTpQYmW8DJpZr5a+UhJu84mAYFeDPe2Tpdo
0lO/xbvrPIuEImoYY4QLduQDFeg0qDeoNVQbisQBN60vCRih3d658lwm300XI/TCQck/TRcVJkeS
KesvQQ1BNNH4vhrZ0VwnDjMfQMGEA8um+7Iz32uNyM4CVQOVyvSoLec68wLXOZWaYBe9DoJ1Q/9X
LO5dV1gRoRt/RP/ekZiyTSlIVvnKFd+fJ+vbylDu53OUrflmkXJjJn+DWiLN6OFD/9jjNl7T/qRZ
sl2ke3bmPNC6Piy7BhAsuRQM5J5/oSwzSGikDfXC3lA/dB6YcCskjBvBadfn3VGyYnkuFrDsIPWE
kKl8kza8U7Y4Ld173xJk1BbpphDDM9SexcUw342F+e203MjrUN8xCn9UeRmNMReCxyCw8SymWKcZ
vgq7vVoa+S8Kl5LHe23Ib6dCxWYnDVORUwcDQSC+XWwAtQJTT0oSUrNoMoaHuc9fSgoXhvaGWOdb
S0PyYqTxcemSt4Y/Gp/y/VKqc8wHOiHg04fsJmopyDhVm9b1wrZ7jOW3Sj+UrQfWjcSzPXh/C7UT
x8pAiTd//WVnl8ntQ13e5tT4TEDfN2Ru/NqN7vO7jPAzjtgnMcNUr74qfXnzhLg2dvORGt6nPbyC
PeiRWOROZvq2tJM3gLfPxLufq/yvX5aXqtx1y7rN22ffTD+seN4KliGVPhGN96FP1dk3UP3Vxlef
+v/wh26UcSKfJGgL+Utv0r5y0m/bbcVO72POqRhRih/7gDdjzqVW/so6P8eSQazSljvZJemjNy/y
s709knnZv6Sp6e2N+NZkSuwEELFII48a7odeaWWYQuOHVcWM2K5Cj1TWeSdbeSR+qT4PrQyxRp8z
FeppYgbN7LeBJBp8X80JO6DVK3Zo9vtFF0Wom3mzyd1+ZZVo4tOi283Gr/ommA2zQTNN6WaceF/T
7HytCwmtMG+fruDLK40bqi3qx7Kp8610l6/JNjLEYJCB2owTs5pda5Mu8cvQkH1WaQMTg2gu6+wM
u8YCBe2yvkT6NJ+SQRsONra/AJSh3mouNzfK4Vs/bXadDKhvcomQWlZwFLgXeBKIknMlv00JmeXO
9v24eI/emLogqaXJENZEiEMNrGJGikCxEjsvWc+OwmBlZCREDPW4GzvnK+e2Y9akSc6NaTlHWwx7
EwMPVt9omsMhZ3xPLToElNqXcE60mhlXkfsPow1+bTv7nLCsgDzThGpUmHVvePKqYa90/gjC9FQq
to7XhjT+HSYn/vLASlwgkayTV02DPV3a5tEZzLPfDjfuSnsu0vS0Nm4IBc706PbfGS/ALHB3FgJk
Z9q4VnXHb01kGp9pLM10g2KyPaD//cY4oAftmszRWrLeTsZoBYlXQvjNbWBLnaAv78DX888UtbND
dX6onOJhytRudJcHoLIqapGph6aNWxuhBwBrrra2KM4u0+2N2XyeFkwP+fyWki6zz9Ag0tBToJTz
hkOJYQ4yVtkBYRrfdGA617Ksgb5kS47jiGC1z/Jw5ThKvfxAo+zJ0xGWdEn3j9oiXH2s0fQHFs9G
n/+m63zJim4b2/3jIPQn3av/Wetyu4CAxqivGkgYUT+Oqc2k8yWHSq9D1Vqf0nMYN2ztaJGUuRnS
BrvsWP4aqWMgFZzcTVczE9QVxG6V8+RK70taZcb6uh5EsqAhKPr5QDDPvXKSS1arfyuufUDO4ZvP
9YdaGz1YC3fH/3lFKvd5w7fq20BCtTAQVBskTZeCh5Cvu7jkWQzQHVPryQ1GgTGYkomww2z6NPqV
XGp0juv6lVurAE0atg2et9CX8q6u84tIOebYX9LNWKbFdhjWHGFlvO1k06ND8NmuDDZukXVLSJ5D
E1i8Wpusr796KZ5WXu6KF5tvcU0RwPMyJmTIHgYTPHhq4xQ6EP1bZclhMzv6L9jBHC1dhZ5S1q++
6m4t8vBHMqtJe+2LqCe3aZPTKmosPjUw/vibVihtmslFpN2n94bbFOFYorGg83XflfMv+/+0bzuh
0bw2PuSes4fsZjHKDxoCxSBRU9jdYE6r0MDnkYaUjXaE+/oqLC9S/I9NNqFemWYGTwuvAEKfC7mI
+oaSQ7Qio87QfaP1J2GcbZWY4VqNE4eCQGHM3uxmHLhmrm0heLbJqHM7FzZbctzv5KKe67n4YjID
FlHGrqAfhIQSRssxvjMbdjcqRDYTKulAwfcqImW2jpQv6+Lc95XzU5H92nZ1WBTVdWzVZ9Mjf6w1
mEhakMI0Y7sR4kmhKgt9HrVw6mwKOhKpbay5PjWlvLP84dzO4pS1xt60Bhd0+YNGaX1bLM4TrdQv
o3fLq6dYuVqGn3xI7pehP1SZe8my7GyXDbxPNu2txLi2KUiIEMWO7OP73rA+uzJ+W6fxFT/zW6LP
XeDq5gmydKv3GjCz/08so3lIpm4OFwHSm2bGsF+9EdBo3ZmJ/gurtcnsdedX9qF1Cl4ZmpuWOm5C
4qSRKnbx1a2I1sNdFEhrOHRqQeku2g/2LzPUbLcD5Wq+VA7/pGeckxBjeGDKxyy7DYY3kyj+b3Tj
LQ9HZrf3Ve6hRIeEJN1VD3OXG4fYVXiW7A6ZMvMcBoNA9GnHqm6R6l5N7wlK6o25tB8i9pKQ6q7H
eAabc90+5gAf3W3cNmWw1GYTteR58pxaMEf9UyO8Yz9TF39rc4nykQewlgss5YrqrK8+4iW+TsVw
lHX7M8JxzXlqhR1CXjAqouFlU8ltotA+63SUkHJywkN1b3jqb9XB5xcXM/KoMUQZIk8Oqp4uHf99
7KA+OvMglbPsnY53s5GIdlJcQ72sYmTSGThSBrSuVf1pKXwVpnZ3Pzn90Yznw8objx5nR+PazRsw
nkrTKaPZqJsQjRw9vzDjtuY9ZrX4Z5hdEpJNzO2daYyhEhoOMBSxksMdXY+cs0veczhVdh6Avaak
3buPCdEBm2aN95nPM9nB+khEP8imoiWdxyjp/I9Os99co4BTkBeXG9ZN9Qe/TI+UD7JOaQWMbo0q
F6j9kUa109QhRCBqljOMIb3o6wcwQ8CcBhxohomfrPSzQYKxsmtrcfyNCSoNZsGJBcKNFlMcmMIh
Y+chfeo9onFI+Xo3KjGj13GigR+9vOl0l4Hc5Yw2v9timDmLRhXAmG1xoJrAmF2/7/wEM6Wo23Os
jyzfCnHO6DoZ1irpXgdzcPetVLcI7wchLGNrVM6Ln3n6ASvREq69QzqqqFnoUoP3sWr0sC+tDAE4
a32LIuKqo70IUNrm28wA/i1WxHZ1s2DyRw3SzPQMTK22nzon5viULwLKU2XOp5oB+j0zecXiQPdr
Qa5/kb8innrU2+KQoBUbDJYhE11AsiC/8x56V3tePXEdXevVR2Bow/F3UwYtPQkGDeFe+nV9Hnv3
tJTUXTrZTZ9+q2w38ywUGse3ag341kT/7NV0GJAsmo373kzLh+sLHbyxW7ZlnrJBkIK9TylsQmgS
M5+VC2yHYY6RN4kpaH11Hk3x7MQuHQpt/QGNcDeC+OIAmWQ0jvpTnjD3Kcd+WevuCWfJwaq6g+ZC
D3br/rZNZnX6rCXa3VjFL0niXKSvsbD3J/xYZ9He+yjMAtGi3Vf1ifwolG2FxjFcpkFnpVu9AzZu
54tTVfTZlvMXRik/a19om9jDzR7xDD1WNe+Xr06jo50z0b7oLtPSALqh5wytwqklYJW8rvby3qNP
ClqrgkBr3RlWoQ/5htjLrYCnMj4hUWxC3P8vfcG0nstTAsvX2fXZQ1nJShsz+pvJg03/km7ab1Vi
/KDB2Pdmchrr5g4CGMizHoPR679roNVQE9r97BcoWbM3FBlBUdH8lUdFMr8kRvZeNz1Ir9jPJPkD
LmRH0kDPdad/21nnbKUePw+1c0YdEPFlQ8wwG2ZoTNoRfAWsVvr2VrhdWK9owebCPWndRz+i/YvH
4kRRVUKVihno6eRseqEbTHXlK+Hqb6bmHAtELviC3qxFhPTQ3E+MDGCpHm8LhHxZDh5HapoBK1gQ
Z53p7MqeZQwnY2JWbHzZm7zJDKz6OOb+M4nKu9ZPos6wHyu9QMFrf2YrujvE6YeMrdvV7L2vzc8W
urrJLkNDodtFE9MZ6xrR54WvwEWna52mJd5jZ7nX1hjUoXqXpb23LJtx56duILHIrUYsvqZvY299
gX24m3Luv7mVn0qd49tHxerYj53rRbXrXkkM/NehwIZY1H6ZCaOB7ObS8B5bATRUJlCKHQxx1Pfk
Mk8zsqEYU1BeZ5sl/dSLonhml3ppWEO4CuHArSxIXO1aFN5dlo9oHfUnLH2PAKhhc3NQGfTLbTN2
+E2DG+29h/wmsxNmwZDIFjgJ4ZcJms54rHxN7MaiYUI1CQFfGVTWbvrsG2dnaSuTlLa+uwY3j/KT
h1sMbTwzwhj2kuALYBNYIGKWrH2LZ2RVeslIPv6Z3JKBM0OsN025T5S8zF3xVPv1qfX1FV6qZzul
fAgQf8jCPh+Aa0oCYF3h7m36vjyTdizf1yG19fKozda4gRM4TnkKkaaEFsVjdZpdDVZn6d/jun1z
W9PcUTW80wruBgc3Kwa0Q8N4quohbBwzSOlQ2KA+TDDYDXk0WuvrJHUXJn1O9mW+CF4GIU6sbM+2
XkPs4uXEMJQG/opqvB4/MWFfJzLCtZFfXqXmsM9wRO7GTD6njnuUinnXTy5qIMfLGsY9h9lLVwDp
u8uxg05uTBHdAHSRxIBdaAonbTpZSKFYP8NaWVAL/GB+EnrpAiHrgzbZDTR+XS13WeZFmt2eqpaV
1c43VqtFeEgEUEh60Ii0RSSE+Sb3vXGnmQSh6Ut7XdQCn8sw6c/LHkX1zvG5KPyyfhy0WUPcm52q
ZEE6yOeoEt3nsZ+KjdFMA0LW5IWhKjB6MxqN5cNgJkMlyGtv+rhMxkZbDsjk8L7BlVMUgKvDnlDq
lTCxKisfjcWceG3FA2WYey1xfhYjPYwtXBCZ5QFs7MSswM+WTE6x87wWB97A68/KrGZjR60jYgDo
1nDgpaRKPFR5flSzewdrFuGRC/HDkllvvM9NFRFgkEdWxvWnKwbrtVm6jY9gIpTJXMPwTypIcllE
vvJZBx2NGSGTRxuqc0A4GvaGt00lhJ7lEMybPJW0FnFtdcyKpgdsLGbr25m5QKwebNMYeaJWHhth
tfhc0/qRYGM0waTKAw+b3hT1Jq/KgHFm7jdO2zjBklt3iqK3nSa9RwyRXEUFigd9QPmTqfVf3OB+
SmX73Gq5FyBKBZuLE7aQMX2Qtn2H/nuXJSm3GxIkQJ1uZ+VctkPPupAS0FT1I/t4ubzUwv9VyGKC
oTQudVLuzdjmr1NHJDtvEptjw21pgbMfHJDCoM5Z111rgO1PnrEn/Vij+9Qr60mU7ovPTLsRjAqm
1e6d0bp3b/QgG83jlBUfvmY8L6757ef2gtdGnlZcTGzgzccwYQpw1Hx1ZyrYMtEAt43TtcMcDDad
LPjH5pJxi5Od7uUsVG4CjCmzd2fmr3VTFWHtC+e6/hE+f5ZuvJl2+R73QOSrrJMolqjXPWurT86w
sYT8Zi5fN8KV3a6mPH1DFRr/rf1AP0AGUfJhWDLwOm8PSWbtfOmATazGFIKsMYk201uqmS9TsxwL
WYL0ikfXqvmydcbjlnVn6TiGZse57yyw0AZRji9X8Heg4GH+bVH+VmuGBMfQuQT0NxKdGtyeXJii
12i7N+KtLABWhXpk8WUI9t3ThEsiQz8qk/HipebZmvy9MbMsCPcqLQ3w3eH3yJOIMeiUITfD+xmm
7IgMmcZeq+KDPzX3MdkjwGESI+U6/ICTZGcsRfXJ7/x/qZ4rTJ05evn5DunVjionAyOWRlBdnuAD
RgVYavJ9tBDH4UJYgz5t39TQfTbpciFnmQ6kNqu2rlCAYnr6T8R1t81NpihYzknXTxSB95Hu1F5g
kZwtSuTICMZZiKqVG6Vhzu2zR0qU+ZynNCrJ5CMBKw1V1UISWMm4ScdWC7qYtO1GztsVMTNmEDhm
Dbk95ztmHKnBYfYDG9bS/Oip2d/gF5YvbOrU34IPmdU59rrvWCAW8r2a382lnTxNuDZGVOGNo59Z
xPa6gUhBa8ZIleVnPDg9EzPDQJ7NkG+avrOkkxIamdPRtaS8Dg1Ll2ZU8SUp/WeTJFn4NJstFlcm
5j9N34IypAFNY4h5crcLtBbKTW8SaLYYuRWkyuLirdGXwLbRH3SpxfuUt+7PtBR5CGzHqe+CrC5i
xoppTzbqLK/0tlVdZpGRp98m2TyBJsl5d+qs2VU1bVTzMn837H1bAMRnT7fOjmOxzsvcJA+O76Mh
2PPL8Ehjm/UVsa5l/gGZWTBAGPIqbTqXTj6HKfJ7Dv50CvrCa9DXIukC79krjQsyldL/EVniQRV2
8QvPFgIOX1uCwa2i1eQO0RokKW5LsViRw/FmI8Sdpt3TCv9rLY55ygeWO7uZub4aZHOWlQ77ukyR
H7TgIDCcaksPQB5wwZUPXGVTaOTqocmMJcham7rELCXDAJzytcutRxsP1p0rrOqdhh4v0HwGaH1S
8V1VLBRnKWPYug0N8TyaLb4U6xkqGRRk5l6ZClsLe6t9QGmjttKs51B3xpK/IDOQ6nhC5jibOI7s
ODuizkO5TfzmuKGjBwFIQf9Bt6YXcivdZ0fa8a8BX/dIUivP9dzN/rZdTbGX1ZCE5tSCzVY4EZoa
X5WdioF6Ht3eVj3iqaEmJ8FLBrVXhTk+0A3L6sJzFIF6/3LddpHtrZhTuuSbR2U61KDw17i3l62U
fb2XS42S1ijN7dpaX1aPdrJNQPhw4/zQ77agLUMlMExQ6cIpeWYcdF1qSPr/qDuPLbmRLE2/Sp1c
D7KhRZ+uWjgAl6EFyeAGJxgkobXG68x6nqJfbD6QOZnhCJ/wYs5qNlXForhhBhPX7v3FbTrFow36
AVw15jPYRA69/z0xEuFrW3cDmHq1Mg+6FlUOqW71lFPI26a52jmmj60kbcpW+UDhtyHLCAGdSI1X
HmCDSzdBm9RXjRGbz+qoGMz0VIKVEIToAbGQ9OMQqOlFCG+aPCMVwNwIfu0GKWjtVa0E86nD7b1B
UG3Y5qz/S5YEbyuOGpIeAzNMhc5HmvNRxloSMMGsDHpUxXg5BSobAXAjuVkFnmvUg72Wyd5lOwEt
T5QZdVL6M7K7ibcSrlFuosX9BmAG8JqgM2VXUXTtWz4AKAhzMMCdqPWoKXYFdilt6GR+pR+MmlrA
FMfjUy9VdLh10hTVgr0/DiNyElXUAy/PfJ4GpSQ9VaAuKUVZ8EkVsd6lVQVeIdThxppknKIomzd1
RCneC0x5qyRADIZMmucuGO/4lXAQ66kAzIkhTgpsDzVpAGCqwq7uef1v+7TQN3HFdCaJnr20UqN9
Mbu0X8cYVG6aye8eMmo417rJ7cyUeffc39kl/Q8O8KqC4FrXPIHogrgtst5X5dzLjgYce0tZmCly
VnBhZqJ1KAMfOc66DlEJ8JN1F1rmzg8t0UV1kncWwEPHKrvmIo5aOPxT1+y9Po0vm7IcvnsNJZ1U
gMUO6iW5Nhp4EF6d1Qc9xcyp0EMTtxhpuOajCXtFUAVQHoVxpfhgdyzICa4SxhJ5SwrjmWrvYRyj
BmrfJN2jn6DtozKcHptIIsWlPuIEZTRdA02mn04Cu5NzEfuazuQYyJT+gPA3pfaO48WbRGkj+XIO
7o43bat4HwHaAZ1EuKU45FEvrMUMCY4qp/WrdapoxxUEdzEpRO5Lzfyg8KXu2yHQ6H1LzJrq0T6D
6G5DMG8vMZ33NjFsqjUMpwBv8MLbS5zgEE+jei16o+RGsscjBR74pV9Y7Y0KD9utjV7aSkqCAWhY
hju0qhJYY0O4Jr8fN23sZx8yz6QbACh0nVWBslPLOrruI4+1PUM5E4giiPYo7HjF47VQD7nbTrKx
Qf3BwwCEPl3dD1/Lua/Xx01xUfu+sYKHqDs4pVsHK2G/ph5qwlJNxRo/0eiyp72JduIQ8RhVGvWi
KjV1A/y43AoahcSkGVsn7nXACaEmXvEemcAJa/i/RkYKjyEJ1ypIFejwUX4NtPzWDNXqvpWiYUc/
nO4DSHvPQfcL2CwEY4csqUrsTipB8yf0b1wYc1xuLXjodj1MBvxAI05p9/etBTZGTCDFu/Rqyxst
9TPYj22UXGYmYExWaeJIgRc9l15W3kUYWm7gY/Zi5NBM7FPEFThqipeEWsOq98ZqlxeKtRvVUnNR
O+rGmAJXnkKG8tKEonYoejeVEBaXYTcoLeuoSzcd8uue3XoCpkoN3GOP1m4wfhj0RLsTuEQiV+gr
reXHFHm/txQoYOiLnUylD891KFaqXn2qTS+2nMwzIBpHfifiehXX8pWfeTDoS7I6SvqS0blS3Zoj
9dmOlN7EA07nqRWHDRCnigTB59y9m3IrM7dGHgnWyiza8h5Nl/gJZrHU7zwlS4M1i9QCWiobiXEB
CCEWPnSgwtQrRUAB4xaPwhQi4YTh/XWoJUqaABHgO+1RlalIP9UpaoGUVb1WgdIgo3Gzgm7US4sr
mQ/Ixaq40YJo6FA+6LVhpiT1xmOutanmBmMa+ftQSaiBGOasJ1kXSq+vfbgEnDYwrx5jKfCfvSKt
WlfrY+sOZSxAZ2OhgRJrmpmMCAx2suxUwUaSdxPvSH0VscLLlVIV96iykk2mmTlGdtjG4PN41gyQ
8MVyGldV42cVvd6x6YVvXer3OqCAWg2ujDamFB3j6JTf+9PsdoWCcmxemr4UU171TfkJtnTm5E1m
upMYM7cigIPC7dKqLCgJdWG789U6nGzYIYhJ9TJ0Qhf0NfIc5pDzQUlnEmVdRSF/F/XIVj5wsBSF
PXmF/9VPDf6nYnI1OGbLmbqJy3L+S5hlUiOVh6y6wEarzZ0+mXMjIapL8x71jv5B4bX6MAwZiznS
Gyx082KclFUXqAXd/TSgfR7xXxwF2gBkqvYRP1r3gFPwrkprCVEwkICRqyK2xEN2aGdAlq9SThJM
WGu7PO1Ffyd4Vp7sDfIF0ESDDpmhMyHgXgesklkVRFGTjd/0Gspmity/iMYwhe7/QPGXI64Q4Wzp
nmMmkBHiL6Vxr5KKBTDTa7y5/cZ0VPh7ArIBXjU/yLUpXQUJMklIXETUFwxg6ZScID9aWbrrphjQ
rWaH9MA0LCdTj24dHNkfam3/8TL8p/8tv8kRycqz+l//xa9fmI8q9INm8ct/XRffsvum+vatuXwu
/mv+q3/+0X8d/5K/+ce/7Dw3z0e/cLnSmvG2/VaNd9/qNml+xORnmP/kv/ub//j24195GItv//zt
+Su3qRPWTRW+NL/98Vu7r//8TdZkEV+A/3gd4Y/fvnpO+Zs3z9Xzf/+vL88n/tK357r552+Cov5O
Nd3Ef4sOkYUJHSp1/befv2X+PovA4iplGainSypakxmeUQF/Tf9dlCkgU2YTdV2bdUJ/+0edY3LC
75m/K/xTmgVSmutNx6rzt//zAx59hr8+yz8ydA/yMGvqf/4mLRTbZhcXYutYnoisKnNpETigA0jO
NJKUu6BEvvoHNG/Hz3R57dAW16bsUAC0pK24NZxXU/XHT3IUedbS/LlO5snVf7glmbMDwzxURVqK
0gF1HZkxImvXaBis4n23VVeTnd/I2+iMVuDShW6OZai6hjSSpusIQC10PSe8wZDOhgI37v1ttu62
0kbYRKvAPRdpVh08GhSWluS0poURrg5TaaEZCYCij2m2fec636X7Ztuvg628Nc6oyOrSQvkOdxIk
kjBCmW1iZ3vahRd27E1GCBQX1GrVGd9kdvaHziqLa5VnCXXluBGaHYK63odcibXPEowjlO8ok6Uy
9kcrnLqbg18M+XejQJRnKhqIW0MehFetKg6fBFTtNGimDZmPBTmXZ5EHz1/34R2CxpXbuckqbXvY
yletNDZ3BToadyl5CubYZe6vGzNJIQ811lVltv6m1IzuWzsF2Y4mjARXLgCUS4c0/CIUiHcGdVFt
tUSgKOlXbZI64uiVTzE2mQ+aCWNIErwaqK0fqDvfqKUtTWEpPcgztkkLxvK+khCixkEqdpuOjpXJ
6xnk22Beiklnbqa2KFxyoWwPGDxzOhJb+DkoW2A4G0PMxtel5caJqy64FfXa5IgXrQsOXP5D4f8z
SZUeSSBj5LdSnsu01GX8A2uYmyt61OOFVc+Y4ibSNyXOAc90ZMWtXEFMEgxGNEhesB8bYDlowvAe
UpOs3pi4KH0ReAZw8Yw8Z40hlD9bXtVtYqAiaxEQA5l62rUzxxrAe16F23CojTUNvmJTaLnxMR0l
Li+rh/Zvy4NUbU1jVG5kRKypUXb6h15svCdDGwuXm/9RKb16XVHCzhC2RrywtrIeuk1a6S+WmQKM
tbiZ5IzqgdiN7MLJBGCRDuND60ParYey/EoiUsz8Zb++Ii/xruUJWShEcNCT80uEa5y8TM291fu9
byN7R71vUCLwzGlRRj3QX1/e9VPc3lqNIh8M4Of3+ZSIz0ai5h9oiAB6BbI73tZJXl6rRh1J4HlT
haeGKk4KP6rZdzayC+BWMOw46BnidUkjJOtYyIBCWlppwJhtUj13pghs8s6ayu6pasrwulTww7J9
UjVAAVaRXgUoipNN4TrueLWpbXtDEZ5F5DUEVB7a+qIee9JjT7FSiwvWSiZbxKCVDKUFbQ3CGA/t
yAD6YQSZeEBLmLeFWne8qAeDNLLqBDSuZGAWK1K6bGPmoAjoj/od6n0q5WctTy0eir3fmh8QatVv
WxjYa39SoiekmoQPbWEUH2cYITVzFGjRgin07QAOOUYIrG8+q5LWtDuZdPup0fTiApQMNLRoQuJS
0pH5MIRoeESmEF2WUpZayemzOY3RpC6zwP+qOWlQbXmfpy5CEM7LNCgwFVVwdFuGtv5Y0EH+KoHj
BtvnWSAzRzygW6OUd6mXy4/aAMoYMnODxm+X55sE2Pu6CpIQNZ3E1w5Fk01fajYNxVVJopsSxmAe
RkM276FRDleJYYIra5BlNOR4usYQpThUQWA0Gx4IVBXizPChjCph+V3K8cVEynDUhcOYm6CCCink
ZGqUKKx2gdKV2karzKF0kizttiUMmEtkdjI8Vjsz/Yy1nKVs5NYMLIDKCcazqp+Uw/xwQHnA92Pg
soVhjRdkrM2dECQUxPVGy/BQq+sGWkrofYKYN34vAsHSqJWBS3EBbCmazeslvjXKqvgGzcHLYUaY
/R4D2HY/yIkQgAptQQfE+dByHgVpdTlN0Njwkmg2lRfB7U77mCJzaVpfBR6YDUgXDuIVgjQi3LFJ
tj4oWVdDeQkV6a5X59JGZVrJhax2wg4UC9gXM0xyG+qDsC1VjZZJplMes6U8tLbohkBbyMJu36A5
cchq2dvG+shDZ0jpvbYegKBGMkpKaFoZfikky7iJsC8MV4YmowLXWkgrr0gihRkqMl2LwQgAkWcQ
oFm1XIcQKvdiHSJQRfENeFpuUBnMA8PfxLEOcJcA3hZGOMl7D6R9beWi9LXSFJMz0IfUoUj5Ra+o
/t0QRuZ9IhemvKIhb10rEV4rITqLX9GEEXeIPYZ7ZK4QB9Cn8g6QTP1Cez76RL0JwgCJamkhO7IK
g1bYiMPUf5St8jrJpXzb53hpkJR7B6Usi3tyAvRrcsoIfjhOt2Wl088HY+v0XVRtR1+Vb4xAbNYy
kCQossFEB8UY9YduDLU9qqzD1wQGFn7r8LV5Jwmbki5bAYBbtq4CSyD91lk5+7Do1Z3HTwiUjqbn
9xCs4sHPOmgfqiai7TxIUK/iqsBjSBoho3CLNmNZXFAmJX0HNOkDRcr5MDlH1B7FyQximzGtDE9r
vlk1zw0lE/21NNXldUPL7bYedUQcSW/AndDg9LWy35aREmzVEHi1lQGVWoWYcoo2fo5R6PBGVTah
bMCQniJ9cCkmZneItkPInNSSem1bh7fUtbQNKk/QEie2+CpPp+RrIoOJoJ+PTaIOE87lmSTvMZgO
7cw00Hzyk0L6lhQ+ooaaj8IVjzpK/hXAMV9sQNP4nuq/6Gad7BRfN25xMqZfKg5Id1qp16012hf5
ujZimGKdwVecLOkqGHtAU14xEwta3x8uxcAaXRQ3k/Xkh9pDzAXeroQm9dDloEmTU12BbSSgONBr
CdWOWtf8XSJP5rrtheqh1oBupWXZPYRUqxo3kTqdp6pYOloNU1jUffmxr7oRhgR83xWEeNLTAnHh
AOqLR+dsmlr1qq3afKuiZbPhfNFudLETDrI6xl99q8++WiryPDnKMYew4MvFg0RTEuXnck+7sz4k
MINsOQalOEQVzQ69K7YhtZBHinXaWsQ5Il3J6UghxermTllI+cQYC50jwopnqEZt3XWepV4hpipc
CVZlgny2pLuBYxxO0QjeUVfbTx4icvcjmgq3kaxgwCZ3iGuqJXA5XY/pngn0Ww4BjhoXWWKiG5Ba
DXWNOrhVGwF5wzFpdmBr9C95liELhCvL3C6RAn1rAun8JOQC3b7Cb6jNRHm67n1V2PudlV6r1AAe
SSssyBUYy4KGLSd9Bvv41CRydbR9CTWQ2myRkqRm9+CjxHtrjL7xrJVddtsj17JXfam9GrtKRsyv
GikmgfJ8DFX6snqqli2KKnV7NwSpbjpmBQ51ivP2a51Iaex0CgDVgNIEx4YRfpIbDQywJ2fjoagR
G7b7ukHbxzNq+RAj8ONkZpU9dIkmwSgfjPbFEON0T4Vs2iUSHvV2iwoyrc1y0A5tPdGSNJmaNVoE
w32ErtiWWjjSa33ToqFZQGyIEFx6khQjfvRRwHEM7MS860qgiLIzPURuV9IQS0CsBwv0QgFacoXR
6sSFU6DymdIdctUJ/FiC3jwmHvEe1670kLIrvpthnV9WCB+towkagZWb8i3SA8WdNgxDiloxPc+V
rAe1i1G4v1esUOJWLq2nIJIaYJPBxNWUq8xGqaYtHFMRYjKH/i7NJe8wKGl8yCbFvwdu0sCqq9Dg
QRmnhNOA1KCkD+qHGumk50qDgqTXQXkjNLX1AZKrcjFOonKHuzce6hZKPfdjGAu7tJXhMiHqcFlm
9D4lwwThQo6m5T8lx3+psnAZvlR5nX9vjssIx+WI///qD9QGeKj+3+sP9//9P/N/3Dyj331Ugfj5
1/6oQKjq75JOJYGntIlMPuDfPysQmvI7T0D8x0xLxb8DFf2/KhCS9bthyvRRZgc53eJJ+1cFQtZ+
VzSDvwha7UdVw/iVCsSyAMEPh1MkhQ5DESmEiLPO/yv3iBTFEV8m47CrLHLiXF7JUrExST69/uXV
5Nz8fIUfVRwWlgHqz1CKRsmMuVCNhQy+CJPRrwUI5tEOhT3Pv5ycmttrZbnjWl5Xd4g5+cgn27FD
0fhnAeyo/vU6+MLn4U3sxTBDbLoGmQm1W+7qsb/jtC7RUXx/hKfmErQRpQeKvaaqL4JM/TCSvzCX
qphf9ql4xZ/7pHT957gqzzkhzBWGV5WOHwN6HWvhoAncNitN5toOq+ZWzpNLowc929fQSKpgQgsu
DW+jCt1ihMPWWFQ//Y2h8jqSZYMSkjmvz9fLBgRgBRSe8IkEkMgM4dfPEunwwGCpvR9qUWv5OVJK
cRIzaiHOSDHudShD61uTG42Rlv7HIcmfRl1y3w9xanXgzUrZSJUMSjrLyVRzJPwDVkfXfNLTL337
KYzPWPWeWBu8sdjqNJ3mAtVcuXq1zxTYrXqBD4RtNvRmVUQvh9toijbIrfz6fL2KxMQdR9LDEIU7
djvlaDi+gC3nJvn78/WmbMlWNmQONeZKokwrLr5J66f48fmJZIub1s0erHXiDB/9xxfUDG4Gt7Hj
a7g1ZzxjT80gvjOULkQ85ZEQPh4XOm+51BeBjMZ4NKyBe8F/1WC0mQMYjw7G2pl4S7OReeEZCocw
hzSGx5rJ0f36kxk4KSDoyUQizXJVhavB4SFRb+iabGK7dfy97iQfRFpEK+tb86ic8Vs6sSaPos/b
4tWCGVEqaqDaiQAaNAjgL530pAS/6EzyZojzD/EqyJB4otTnusjzAcEPMVDua6UE5SZuzyyYE5v4
aDSLj5cYgyCkuFLa2qpzYLkUFIHpdl1LNgXaVehYO+/MGj0XcXEYS2kei2rjibhaeJsoHdHhNs/s
tHOfaHFsVIFkocvBhVY3yMKL0wafpnBFcn1uJS5q9T8/E5rthmUa85pcbLdBq2IhVgY4i0BNpxhg
u+SOMnxNQ7nCUtGxqukSGvgaZ5xNhtbA+x9vHsbiqjHYBX9GX+yDtBurIeIPoB6H5pJebfwumolJ
udPl9O7CQaDiaD68H/TkbtdUWZF4rGjYpx6vzKSnu5xB0qHWM2uRoNlPO93Kv3uacWZ42mJ2Zy9T
k4Yw/jzgsLgzF2uz8ociwomCzrvlU8UUehQEJeDaT2VmCG6tCMIdGKN407Zi9UmQdIGq8YBd2KBG
WxCNqIXoPcIfautNO8kUiqtoRENQ1VvPDdBdg4iJFlYyycUaDVJtGwa+cYdhkH+v0bG2qdrLl2rQ
0KIXglh9iqKiPNAQgMzDtTteNzU2ANeRkNQ7w4kuDpQzLgcBVTDE5svu0KMIg1QTsuEwF9SAfmUl
XKuTD+cKF72LuspGJLroP+iQKW5kVaCZlHUAkRQdD8k6lM7s9MW2+zGZJkkBtzWNEey9j79bFNXx
NIpMZm0Cci6+ltqZANL8L7xajm8izD/BqzMLtoTclRmqHwAvL73bcAtq3gEBiLOII68E59xBcjbg
4pCkDY/jRcuQtOtsZ+7TrX+LzZGboqO6ih1Qrb92cr0Z4GI9kikIOWUChRcpgg5Bb8v14f3NtXSK
/xmCVERR2dfz4+N4DuWoqdpiTBWbxrczXBTr6oJa+2bYFm55wSG9kexoW9nW07nJXByZbwIvTrLe
qqnmKnPg4oPkPdQwBsz2zM15cgm+GtxiCapK0YiiRYwGV5HOurf6M7mcdOrEMF9FWCxB6o6A9Hoi
iPtwq31BmWUVXOlrMGM3v9qnZcb4RCoPNMyQFYt05PhT+XnTVuM4KHZy4W2K9bANLyx6p6CInPbM
SSi9/TrHsRbjirpRjtU5VuO0LnJ3lGEdwTXsfq3sFRthW7ffBptfXosKCR1vCNVQDLLJxVocIxiw
wgh5Xr2F0+UqiJhVq/iOZpBr3YE+Bj8OKlyyi7vGFnb5x78T3jQoAGsmd9zSORsaSmNigKPa3Uvv
So66VxxlG93P31RfDZAfV5KN4NpH31HOtJF/jOz4JGPkf4VWFpm6lpRaO7Rz6HXvtnbrmvvoCWMe
Z+7+h6sHwa3cgp8B4HW2H7fmmXPm1NemwmCa4CBYYNYiQxLoNiiWIeJEA3IYuDHtNkGEBxgiPHj3
/iyfHio8UBlUh8FDbnGGYrCph4o+qfa4R5++hCVLOi270xZM5SrcYau0ijCvtNW1t0rXtIfOnqqL
hOLHPtIkLiVsRYFuqIufAMxw3DWwIYCIho4C33sq7vlj8BH+KIn9u7WGOZImmgBEsC3WACIsIunh
VA1iLLGgvQsl/gyNHtLT+Osf7yjI4pLwKNWIuI5jvaI+VOXHut7h0nvuPJhP48UCPQqyWCFIEokV
wpDoAdnSGqs+R7hrVsgyb5qNv87PXUrzv/ZetEU6bSRhNondPG8bo90EduzWuZ3b1VZ4FJ7RDJDX
jS2yGb9BAdSc9xfoidVxNNLF8xwJ0okWHbEH6UOaFIdR7iHkdICAizOR5jP07SipEbEPSGu1xXkO
zEMZtXknKPEFzjoU9x/fH8qpADJZLIU9XTHBXB5fGLqMVgGQObbaiCIhzfJK/vT/FmHxoeKuSKdQ
IYI3YddXX3TdmQfPj0N3MUl4GnPvaTz0ZVNdfA4EZSwrRDGGpdC7SNVdh9v8TlhjDXHFurgNnNiu
HYDotr7Sd6WDu6ML+6u5yteFbTmARD6+P+J5y775eagOaYqu8A5afjQw4rXU1A0tkCGFfoOBuNXc
ycnDL0fhAiQCgCzgS0u7aEFJgqw1ZdwL6Z2Bod4UmYnKZ3NmW8+TtxiMIekgwHhZza+6xeTKHl1L
hP40JrfZ1Zt4o2yCbbWpzyTqJ+bsVRhKzMfrUNO7oCiDAUnI3PoslS1c7cz2MKF6f9JOpOekDX8O
h0VzHKfpANFBeNRs/dK4bg3H26DuSZYkqm59AbZ9cw5kduKsMCSDjEy2FFXkfXocsBbVopWwcMMX
4D5ocZmtbck4SJwY74/s1KX5OpCxmMExqOS+jvlQva3C08atzx2ceFtuLBdYSbHFe6a/AOp68fMV
4l+J2180f5/vMkOimC3qACVZ/ItrZgSw28Da1Wy0bunkKbYQfn9/lMta4psQi/Oq97FGKpN6Xo7h
nV+vR7e7Ly8TlFQuQ4uHiLAf74UbD6Tvmfldovh+RFZVOKDc1pyWP1bWq5dk7iFsFdaIlsqbem9d
RzfpFksNJ8SQ1RE2YHLX57J5eT7dl3vvdcj58H4VUkV7B0ED4Cz6bfkcPIxuv6kf/UPq5pfamtRv
Ldgv/afkCsL1dYBovYvbyeb9CT+1fF//CIv0pOia2J+RmmgEQwT2kchqlNuI9r9dg386M8enDgFy
Lvg4BqtHXF5GCD0YKPRoml20e90fUU/fxLmwfn9EJ248g3aSqVMoA324fEGUkzKMU8Z3LFH09fXU
KdIv70f4UWF7891ehZCPv1uLZqZSoM9tIzuD5swe+hVlYO/Ge5iVcR3fTu8b+6N8A2vMtvbpWnhS
797/EU7NJOV2Y8YKg1ZeLtYJjFOBWoRmKwigVg1S1G1FS+T+16PQcVQpu0kUBt68Cfywj2WPcWZe
vJHRVGjrW2QN3g+yxAP/2Hg63U2JrSdZprqYTQwj0k6B1MdrQN+3l97uBcNEgMdngbondtvrOItc
K64DLDeTWLeBTdqJMDlWh2Yfp5geWh/eH9N8Si0XCFVSjVuVV462/DwJ3kQTGFm6E4mwE6NbxGvw
p8mvVbpysXb5frBTa4F3jChzf2vKm7fM6Fm6UguDDDDScg3EQcFl7BF5d94PcypRmJtuKkkkjrD6
4v6xqjqq8epCEbwN6oOCQPAmC/zCbgYIpZDE9LWFAD2iAkZ9m8I5unk//KmD6kfXnHIi+PjllEZa
mWR9IdMiaIK4twOhD687QR4vUolmT+rL48v7AU+dI68DLg/nCuPQYSLggNHMIFtbDIXPHL4nvpw5
3zbkeCDixR+16FfnP0hTXCawBrDN/B5Lgkbdi9rn90dxMgTAAZFqEe1Zc5Gd+7kIQxJMEqKhOBTk
RZfvUf0NXdmMJvv9UCcmzOSU0OmdKiol6/kLvhpN3tXT1GdYSFlKg02zAYb46f0IpwbDmWeCGeA1
Tfv3OIIiaLgrSlg4xT2oAYESehluxjE+006f/5nF7jVlUWVWqAKZtPuOw8x0o86YGIiHlggaWrbe
3SdfTMQ4fKAK+jkoxKlRyaD+FJzXUdwXFwsNqa+KehQo5Anh4w4hAi9+lKzsb3wdZLQsACScstQQ
jweVal4toUuGy2cNPtF8TIwzG1Q6cehBruHTkDyhGLLMhDkLwH5lHHolqFU3eOo/pG7o+pf5J6TL
7XStrusLrsb1uaeFNH+P5fd6FXiZGZeciZGaEli/HJzJQTPfMa64RIqrf4O9cmqVg/GlmGIpFjiZ
eRZer3LsxKZIKGQS1NZGyONCcRjk43Q12dpecYUb4eH9RX9qWiGoq6x7GlNkTscBhUxt9NAr6SvG
cNGrwbtXKg+aZM5TMNCEFhWP9sxj7cRZSxtMnOvMtG64oI9DZmKFOrVFSACE9hjoGxlRiDjpHSs5
h+c4F2pxaMRlF4ehD1e7V9dB8yBBPdDDZwVLr/dn8dQm00h0NVnVmcYl6QgBkE5A85KmaadvQKSj
+Te6sDHPhDlxSZpUKchkIFLRTlnMnDY2SYh4pcTqMPc/X9Pqutqc+0Aneg7KUZzFtKEHjTJD9yOO
9Wlu1TQrXH+/yitEfs6kFyf3tcbNwcEKKIxz8Xg1wETRsdCtJdu7jK9El00NOww9p025yx2I2fbc
sqf/cObAOvUUZIx/xV0sfGgxsTnUMNrHfbPOLuTvXgIxzXL1++kKfSM7Lla03K61c+fYqR2uG6QY
7DlqPMvacAPzPYxShabXTt2jJW8bh7kIj4Ss01yJTrL/WwcY6C+Vyjv3JvWL4xmuuzzFogCZ3GAX
XhlraetvvPvJVuzItZy/UeifIWl/BlscYKpfpULdoYXTJh8TRCmU8LLpz5xZJ9cMyROYSfiMdBMW
VZEylFMeYh5UYVqKWBfY2L+5tU2pboN3m40T23V4nVyea5aeurn/Cistq0ye3s+cBzAYftKvy0RH
vvQyNS5imFdmhfZZfGacp87m1/EW1aZM6yrKCQwzRlGslnaCAIwZ04UShHb9N/IEjhQDmib1LUVU
Fx8Ocxqwzjmt7gJKvTqg3+ahZrF7/5w89eUs3ugQWsk5FBKG47UYVNmkQ+lT7BH3L6e5AJa5kZzo
GgOvS6hHF9JedNSt7+hXfyewBZkSVR3eMUsUWTKK9YBN+9yFRlTXDmyOmS/FOlqrT/IDQktO6ow4
SgHYPHdon9jwZF60vlQOG/578RXNUigb1KKRLcUWKNdu1Pbj+2M7ccmB9iXFoyihzWnD8ZzKnlWb
HbIk9lRFD5ZHAjbK1RWc/QglPppf70f78RQ6zoe4uenjW7zb4RQtUxStrQo14QVll9/5x0VcaOgi
NtvxBfk/rAed86iItzNIRIYGkFDRQE0ulmYBsEQCuINLujkEK39MP6j1ryewqkpDFuydgurmG9pw
g4ZzE5AN0ciX4m1SyJUDzlp0zkze229FmLmqosAQV+mGHn+rSRwg8w2EUa7RmHmZO8CRY/mrZt8D
g4a5t1HcYqM8KWeOEvlkYLr6ZF6qynN+uQo1v0sLCkt2/EF5yXbxXbDDefA53nbOj93gck4DK1pR
yaYr6hR2YlPh/SReFGeL9W+zGObg1Y+yuPFZxGqWVPwoUmHuJl98UOVgS5XkykeCVVY81L9hVTWx
eObwOR13hsxzCoCFX8RF/CGPws5UbCC4m0RPXupyVtYk2U5n2cZYuU9SyCxp3G3e/+onKrGMmJRJ
hDLORv1RHH6V1as9vhptxIhRG9/jH7DFYQPx4g+IuGz4+NpnbHb30fPolGtXXpN2rM9y8E/sIdDi
oshDUJTfdrm8KvAQBA5UW8N9LcRcXe/PHLFvc2DSXxPoKvA2NuNyl6J4Ad4iUdlBur6SMC/G0NNW
hJf35/LEONg3Kq9zUdRmOvzxBmpGYTITEb+StMUjsykxdjkT4dQBdxRiuU5EvfGGIplbIb2r2rWd
P8b2YM95RebiunxmWZ6Yt6Nwi0Q0wz5XwvZPs6tmH6HTFCBJ5g/RmWP7dBQuXmAWlsplcTxvvVTq
ZaNhPSMZAzpZyN8i5p61Z7L5E20kPorGTcfRRj9nmd3CMJ+GOEZhE0nn7ylK2JPwLKPDNCJzVMpf
G+Nzj6MZ8idOr5LMdPhkRLkdgDqRaoof6nVUFV/6CqNG0LQ9/Fz868+dwfN1cXyB8TPy9Jyxntwr
yxykqrQMafQQD2bwwcY9EEZb+OjvY7tys6vgqndmmHB2eTbu2yN4xpNLKI2wfJmdxTWGyRQ7VKdC
3Dgo4VGQebC+RIIjfQk3OHlc4QYkPWKddT7y2z1zHHhR2JraeFDDiMBUv9Afjj9RdT+zac6NbT57
X51wtLOTCtkqxhY/ynrrKAZfGVEDH17k+wfA24V8NJhloXiweguSJJGq4oFnCMK91/ronQlyol13
HGVxzFBqVnBdJkpNG9TC5/C2fgzW8zEgbOrGLj5n9rnXxQmg5HHMxbkjjChc1gox1Y2/RWj7hqKM
jTWQo2mrej03fiq7uFTvmstz2fGZBbIE0nYd8HKUvphT8L1kYqjph2cqxadCYAg656ic2wjhHC+Q
msdclWDWYIfCvZx86ar0zCc7EQDfHgQjZwWeOQ8+DoDObiAMUWLapY/WA0+yRPj+/so7cW4cRZh/
gldrXKrwV/ArIqTI0dbJ1ajdFAgE4Ki0iiXlzHBO3EKQnTiiDFEH4vVmPF2owpdFxodbCGUT2Gvp
t3CjrtKHzB0P1fpc8/3EBjZgDIIk41IF9r/YwEPlq4nV4hE7xYKraWiJGZu22SbR2cLL21c0jEJ6
/BT+tHl4iw/VGJo3VSQqdkV7Exq627vDLnQDJ9tGHzC43wq3uTNuy8O5HHhJspkDHkVefMA2y3yl
Rw6eAxje3KV6q971drZTsR1f+Z8tF0AyeScyMXZ7Hzrnzv9Ty+f1uOeD7dXygfmOQikKZ3YsP3Ui
8uc3ur81zesG8Y73F+qJI/JonPO3fhWpxOG9yhVmuNGiLQIp/5u0M2mOG1e28C9iBAjOW041a5Zs
ecOwZRscAQ4gAfLXv0O/RculClV0392NUF+jQIJAIvPk+WKYrgEAfi2evrhEkbKDvx0u1DayuWfj
NKvrLJ0xTupudOxis5q27q6IQFHCvcG4otS6OK13w51Py/ZaoN0x3AgppSp/+7MFV6Cr99uLXwIa
t/HRIRtpn4ugh7qjFqvwnpzHORE3bSpOTUSfvPu12QzGsrvYuNpARNfw6ywm8TzoCRDQBrhcO2d7
vzsHBMprzI1sQOgSRlI9BKEbddFuOkz74qm9Ke6CRKXyBXYw22sJ30tTRunGdNEvi7LUedRmdaYe
58aEE/18U9SbDPaPQf+dyiu5z0vRofenzdhEGIRO5LMgdGmMUjkz8SLYsYD3hoSkv2lj8HrTBasn
N8MyLTbZlnsxLM+7n9AcPJpXfsOlkx0+bUhRIiODm6BzttFJNBaJorUgNEd0D447jGFWoTv6ELKv
Iw3XV1z9+Px7vHD/Q6RJ0ZaNq1+AXe9sy6sLKUfNEXEOqApAejM8rwlf2HZtwatB8utpjMejc1Ix
aHjf202GyJQ/A5P7+c/4eELiDdtoZvQd3H5hx/b35zoh4w1wGPKHVQOUmmDC25jTaP7rzWcdBXcM
nMKoX52fw3RSi2EJDOCLN5N/HeETjVRp8h+mgnngUSK0xL3676nM8I2w0WOHVOjQxtOiHilfrlSp
Lj6td0OcfZFigh+39sAeZjCFMnLUs33d59Hn8/i4peFhvRvkbGF4JHcafA9ZxMfyrtIGVn1vQ/np
TsaVkS5OBzsMHAahsPtQWKQK7WZmHWSwtk5rz435UP+X5fVuhLNbhiMyQFcNvBO9gDSCFOEr8cSV
WXzcqPC8ULRZRUMoM58XwHg9wBapBm6Aw5otsmZpgTVWlDjooE80F9gxff5+ro23/v3dSdosQiMZ
ZYEDNRoefMaDJpbzBDhFkR3rubt27bi0HP7Ee3D5+1MD/nu43iwVAQkWw7ngtirx3VWwG+L/PocC
bdcqYkO6fxWyrT/j/ayMBj73NDfgAwSKo6hKmPCXV7Ial9YbOvNQ5oLrI8pO52Ow3rd1x4woo/kJ
lCgrbAiwxZ+/nmuDnL0eyKNgMh4YQI6T8sFAh7sYrSsr4NoQZ5umwUB7soGij4q8D0LeBPdGYV/J
nF1aZe+f1dmXU3TQaID+ZERz10MRUqYWlN/EflnU/efP62MIihf/7qWcnX0BgAKUETwveDrCE3+J
FuGEo7+p/SZygdn+fLQrj+5cE+KRwjRVhtF0bWwlh4mcyF//tyHOzwFEM8ug8eQ4hqhMlfKWfP98
iIvfJCqnuDtAVUrPj5pcOE3jl6UR9b346poshl3+965jV9bZtWHOjpuxH2oyOgWGma1vYKO+SV7+
gOH3ldlcXgH/zMb6+9N3WsmA4cFs7LKF67MWt6YlbjzDREcvqKjtf1kCiAYg5kat/YNgwVtKIFHA
KYBF8coGGoH6sKdlvNLNc+nZQTAOPSRETkgBnO01fBmmGj1/RgRKTlhxNObCkpPCQ/Hfr4T3w5zt
Njkz3CJ3MAwmcxDNl6IDvJC4V1KoH6/H0DetKhJwJk3kac++UWeqC7vtMYqdZQq+pdx+8af6xuzB
lRz7SiTzOEt0w7R58vn0LgidVmXVKk/H3fxjCmC2UTwae6BzVFTcdDdDpA/u05uADKP+dlX2sa7n
vy88fw123o+oYS+ImJgxJGDbImTbYQOixVF9DfZw9Eiv6dAvbUXvpmad7ROVReelXafm+uoOtaFT
OcefP70LBba/J3T2AUMm6iFvjQkVL84bsDNrbkNF9a6fQjuCw2lSRSZUXGY03AHO1CdzXGzaRCfB
7+tdIxdu5n//mLPPvAK+Y1pmzHfydt3v8QW64AQkmsgaHlRMIau59oAvHGGwZvnTiO/AqeU8vYfK
s6Fm3rC4RpwEJ8BHolbUUhFE1wQmF9Kk8HgmKDWZ0Ml9zDosQCS0WVegR5bfcm8LB79ounW++Dv7
1gVD5CY45Td+HjZHO0/k1eLl5Yn+M/rZJgAL2rI0DYy+wAgpnNz8yLjzalfBt6XOrsQFF+7LmKqJ
agUEvN5HzWPV5UhT0Mz4c1c1gDuP2b18bB/zVIbHo5jQlFaGEn2lCTBAeKvXNO0XNtb3459LH+1K
NxLFMCNCsspcVGRZT/bVmP6CEuuvWZ4bBABp4pajwChTakFDjARI4nwBUQBXcjWFcM7KDs4IfmGc
76/l5C4vpn+e8HlNeMA11i17jA3uWtw/LSg+vzT7vEyVjoYT/EJTErvttpJRqVGYv7aYL+xLeMDI
+DgeatIomp4dx/5Yctn7eMACJFyqoJ5uria0Lg4C+Bfy7ki+fCjMiimAHwgxjIh9p7/n7wPUUm4s
jkh0envwd7bGVRHYheZ+DPduyLOIdq4UiKscQ6p98Fg+MRiIQCQSJOam/C5foJwN283Vd/kxh/b3
oGcnJ5hHYLu1GJTs52QV+Ni7OQWp7vDvNzvY9UP+AhsBFPPw7v5+a16wSN9RRh43IAE7eRsS8pL7
YKmO7ZWQ40O4hsAJN12AAQiuhB9ykQIWVEimAPflUg6UJBxO6M4tnnN7SjUMWD4/wj587etg6FCz
gU6BNOtcqDT4RaCFW4E4amQwhhWnINBRF2RXYvZLc0IBGvd4WPUj3Dg7i7UlFQopAc4mf0g531rG
U0G/wC0tVlJfOZU/LH1M6f1YZ4ey1Ve1rkGkjL3erE5waTc2RmH+/vfPDZKhNWrDavgQ5GYmdQ2/
B8BW+Gjvy38L98eS/eudYp3Ju0HOzp0e6YI2Exikt4svOXQcVNdXGhP+ZLb/iskwhgN7zjUDjMzo
n6jiXV5ggku6Zr4LijIcWU8unPweAmCWG9DJ2DhugDNyAGr2XUHh7C+bRnxBPrGLTFKVblJTQzzL
waHfeS3Im6vIPAMYpClum6O1/LQhU0P81eoe3v9Nkb3gslO+GmhFgAk+/IoM4ITup5J+KyrH3lpA
jYdwBIb79eov9xNuvu2BkxLodSsY7wMYJL9pz4Hz9ufv8uPOtT4DCFmQibfxRs+/7XIwCqqgwo/7
twoyqCfvwIDyfXCP7q0Gzec7CZvH67Vf+iHqX4eFPsZDDLU2OJwFbIVFRgg3QOVcpLLBSRSifCN6
mA4erNOPjrbJboGr8n4YBZZwO3u3ZWN76dgCVx3OoMfBJdnzToPj5E9tCYRqaeu4DUoWmbzJXoui
BlScz223KxYOC/EFCJ4jHQL2xiFr/VWQPjvVAh5NcTUHzvNIXHBjPn+06wr9sLrgLwr6CPpeyHld
RZl9W3Wwro0FVm9pdRETGmhI0KeXH//bSOuu8G4d42rBJKpWDCQtcqisFpg/9IwYWUis7X8YCWaO
SKRh4/zgf2BlwnN7w2Fx15c4vo9dnbSgQbfLNZ+PSxsZNmc0GK59mYgX/p4S9TMIH8wlh2xmCoUJ
bCe7MpU//8T5+1kbMmBEgtrgB2miMmGTr3zAy3hp0e5kgiO+RE1t+y8NfNEOJK/RruHpUm+ykpHv
RYHaAXQ9mZIhp4aK3UIpGNZ7XujQDiS3YV4pX8u3SgctjJOp+SUAd3FTuGw8FY1d7UajqvdsoPpX
A8Di7xp+ov2VSV06a97P6WzXnBTSyUZAMSdGNpn9yh0S8jLR7hwb9e7ztXBxLB9vB7pYuFXa6yf+
btWJHoTVEiLSmFpG6LN93/wahnozmj/9Zvr5+ViXjmr33VhnoQ5S0D2AJMCJDJ1K276MtBzgOy+v
TOnKMM5Zvc4xa24a7ZTHOT7XsSZhzVpYlVTJ57O5tDMgGHCgOiDIFv/ZHN89OezFnBddlsfjCDUk
LXQ0sfxQKfYMR6HuymCXvqT3g509uoU5BrSna/A2OQO8ZgxP7cy50Ne2u/V1n39OAIKsjseo+n3U
b5TwukSqJY/tqn0GYCfsYFDXyXjGRsyCamPYcvNfHqOHFj8UxiAvPgusKgqT8ZGyAoGVtWej9bgM
zaMt5U44fvr5UOYfV+iP80NvODRrztrEff5p2VAqjQXmBzVMC0Jn6S9hYztqb7Yi2CiyqEOLLSSt
px5QVzmhOWooXf++bjR5xck0xA3zgk1uutVBBsWydXnl3SC5NaX12IoIrYp1SqfZ/7bkVG0M8AhO
bWc13wTKqaHNBiAtZqIPTFI427h5kd2ZhexfKxBTOCwA0C8Ytm7GYz1nAmTKWspjXxTmqz8A4x1a
Xc/juahLOIT6KlwyuaLdLKfdANvnInnDYdY0hEIq89EjM3/ug7ZCASBQ44udGQDtVFlFFESNtN/N
Gt9EU0JfHWrelYcRjJDgqXcAiYnx6lHTX/lKDNLbnQpY+yNwsnoOGz9vgW0vnZfGa2zjuIxj29yZ
Xr0UPwpt9f6bMESPDgXpVllol+V41M5gnTp/hmy5F8GJIMo6aQInzlxK8nVQ8Oek0q+OBdIUCcnb
fE95K17paGdb8KCnBCiF7AHvDSCTARjeYx6I5lQVVhcr1i9h3ajh3sA72TFjcQ4W7H22QA0OqdUC
o0EWsUS0bIqkK0cbMg+rK9N6aZvYV+PDSBTZwZDeBYuitu7MHjFMSKoFXYsm7aLFbb1orieDh3YF
TB4s0IKujFpUuAbhBWCu8OzgmgM9Lj2o5jUw2ulYz0WyCgtV2lBf7hZa86SXzXSAj38RlY1fP3l6
JPFE1ByCKCmiBpCl+9LUxEsMhCFL7Hs6P6rcCtDcAQRACEMtlc6idNtwnHi1swK4Oc4TI/d2Ow2J
XdHu0cgUB66moTFooGNoZU4Nc0QTduGzPa7nb6M2SrvAg3M+ASbvDdsqc/tELEF2pDX1sIEFfjT7
WQP+Ysbol7klYG7WQHrbFWrj3CzLu6CepijTRhVX1IHtmmVM+7bzgMmw6pJDhmTOgBmYQ37TVMtI
4LUN/hRgMK13Z3dmsyNtkCdNm+ebjJLsR+bCPiUkvQOTD1Aa90EBahZr5y5BRAeXOwJ2M58JTTNF
/O2Sy+YISJS5sSdwdnwgJ2LDCVYQphvsueG66axA3AQGAUl1oweISYAAcGLUgW0KC8xw8Dks68rC
S2Y2NgcFxViChss2bRdeJdZESoBIqPfiOM03oIK9EOaC06Z2KCo1wjefHLQ3RTTrIf6qpuqFSkDI
YmCWxBgWsKLZLL1oEuDJ6gfbEfnvwps4DA8GkKNrMNNJq6DK6cBpkKWcgCEfx0MpmflY+kpv/QWU
HF+eatXNXzE/EjPb7u7NwaU3AmnKx2x06u9cUP1s0254oc0ELDIXxV1uz8ZOU58XYUMDvQMiFD4t
EK7AdXyQsAfsa3aPy237GgCFctIWoNe0nkgXuo6S37Vp2He15BZuOpnxLCuuo5EaAVyIh6p7w/4Y
JFxMRkxbbt0w0IaWeDFzncI8AhmnGbxOGEGzdG7zEgidPEvF0FZb5QbTT3dGWx16v5AtMoiJ9lzW
YI25Rvk4I3b6OY05eKO54YseNgnD9JRRb3wiZoHPCqi3OgUvVP+cC7E8SgVqUQIwb3FTZA3udNSV
1Td7NIgMe9PQwF66nZ7jJZiAU1xo9WiRfDhBvjpGwqn4boKxC9S3iKeX0YH/rFJ8V4Cwtq/qrAGg
pOBRIe35ARlccWObMt8I21xeWpaJtJjL/KEyu/ye9W394HdKpX/+FxJVaE/JuErtokbzCXbzrwJC
/Ad4RRcHwgf8wRqz24rgf/keIh/Sc39jCPzfsE9bcdUrfwOEFLpU1STSvPNliK1FPQ3OaD97jQSQ
2gKn7A+O9M+/VwWtl/Ksm1WI/a94QWjgsoj5RKfg0vuJGeRLJHtZ3xroIn4rQfHc6Xz20qorxq81
GnK/mS41Nv6SZfuZAa4usddtkZ8Ga1sbfXO3SLe7aRaTPKLgYYB96OVQG7mWsfEqC+gey7zB/mEd
wMYyl8gV/XJgwvd55PZqihfb0rdQZ81JZ3XyK6ub6jvC7PxBetjEw2L15ghdbYy/W0Oad8XigQQ0
BjADRDIeTdW+4X9hRTffO/XiVcelDppEQV0SNfloH+syq/japmHsWIdzE7wzv4vAVUOjGh0zKykR
sj30WhvHCadu5A8LufNJbrzgnxtj3yA5LpVdvgB7X6ItPygaN4+8dgkSUTAaDkwPDS5efo3vpgvs
rR+AqDoPrDottWU/wAnf5pFvaP++GwwokUhRT8dKzyt3rlC3dUD1o8jm5m3IRH/b2wMFIBoZsTBo
Rfls1q2+bzsJzaElCTZntugHhf6QJ8PKx99a2y06NliXPRo4TWTUT5Q/DjCTS6THwS6hS/8VoJOf
PVSFSQbQTQIN3LgdCqf6Dahz8Cvveq8PvcltH/BORFqZtWxDtjjWEwMk+MUyvOpxqHIzGYA0glUJ
6EdhgXpATErt7gBTr+rQ4aYAk1Xmd43VToei6fqnaRLtEDb458q4cGV9GhqavTnO7PxGjGwjssGh
F8EptMsjriccsjoHuQVv5lCbZQOoNzW+zpYBJ3ANK5gQpZ456UkgsV1bbMSJRMBkhm/sls1DdT/z
bIhRup5fJzy4jVZqWsA3yuuwzAf/xu8Qk4RmXuQ7dIYyGB56U35CcNzdFUZLYlEP5OiMos5hxMLt
fW8FpyGfjvlg39M8BWrDezTLJb/rpOAnC/R0LK+u3i4mFKF2vfO5SZ5BUwKRj0W5NZY3HbJMKWVu
l8ANdMpDj0ng6prUW7GQGsh72Fj2LfaF3qJ9mAXIH4VdbYgvohF+AvNJucO74LFyFSjvmVscFBXW
q20VZCvEnN0ORRscqyHzb2yofvcMry9RGn+VBmKfEB4lKnSafOkQhDn9Cnuv+lD703hCnzTaQHPs
9ygMoKE4dwCgQh3rnmCPSvCfgdtDJd8PhW8/TwBdhjZ4dQm3qHGLtiF7Ce0GISMwJ/x+DsYGG8LQ
v5p5DRAcFd5Pq2nHJOupddMgEH1CQde5b9p6BIC4HLYmAHp7Yo0T6ktZUMZT4dW3fC6KB3gLwcK0
KnnikzK4qagCEli4y5zi8l1UEZuwRYcgGxUH4ff1AwMW88keZr5XC7jLFZ29L4MlythemfZqhBQw
/DMHwHp4PMxNweBaP9QPA3Aqz6jNspuJjP0d+nUBSOyWqtnVQtCdP7bB7Z8p27llxcMwtEm/ND+d
FogrQ2ZL2vu1EROBfxV3kHnBZafDLl9h3xWlU2+AMgHvGI4ya7qX7+3cB3GZlDV2Blbhv1TVgIko
t1l/dFAc/v+QoKPGn0FKNnwrv2+IpLtKejO8vlSjkwbF/q0NZvaWZH13ks3o7RCvuXHPBPKTU97/
ZAya6BAVkvwwzBZy9nNn8SLpYX71hXVdl9TlnCfMnKq7yitJKHvYzHSGUcbC0CwBTcqOicmybYbP
Rhm8Tyxp8pOd5Qi3fEYeRsP0D4VWeAo4g9PC1FiaU+NtpT21r8KU1iOdOeCUvLR/8CpDo1E18S3O
VS/tnEE+NJ7pHUfR6y0uONUvOEo0j7TMW7C8+fCM87jc+LmW+0oZjhvxhZnbWozVgz/2OPXGJuvx
hLAyVTv4CQME7VDVIFxELBdLkwAjW34H6h7PVnSmcVgsIl8cD/EpmTp/g9igexRdDr72+n4mYIm9
0FaL/iEkQ47Orga+Fw6Wk+0Y6kkhvRcLDVqnDXfCr22DGxbwjr69buElwT6hGd+5g+o3rWzaDfg3
Iu2wK8XNyFvkx6olzPrSTV3jVy9+YrU0CCUFtmttWQx/Ktg9UOfglgtpLx1utCN+uGZWfSeLfHrJ
wPlOu6FpbmrLCTZYHe0eBRn2q+lbDmlvT8Ub6wP/IcfZ6EVWXetNrwP33u1K86DNkXcxJT3ccJSX
V/eLq7uT3THveTT4yMPSM9mJB3nzRgvU9CMrl8W9S6d2CSkFuD3kgKPu4LvrUdAADdw067Ij8UBb
+uQWJNjbAkx4p3aXW42M2zdo8WDd5qoAIFlTGIgpemX4P7yqZ/C7MtEGWpACiDPfQwl0IIOdGkFQ
HUcp7J9qyplMvKKtuwRZNOcnHIkC2BPlQVKRWv8YOi8QSaULkNAXFVQI2JHGjdhQjUFkWxl9Jb4w
ui0Z+kCHpqfmN4sjQ7ojXjOjHR7unE8+LgzwfWQDPpHFWKN+B7XfW54viLb8CYtoBnP3puykfMVK
0z9AGVCQo3jexELSILiy1zvARhizcRAy6IcDqRn8c20QDtvInzl1IPwR2S2xccuNbG8c3K1RUrFr
AVgHKWloF0h2KMJ5R2fIng6A47Gd2XWIc0c7qHDRNlsf4e2kCjCbOgEEGkw05vvJJiAfN1P+xcl1
WyWcZO2QlrqbPTTcd/Betp0Cv0E0GgGiMwRHwbBJxoMSvLtllgl2PDZi+9l3OJ7gGCiRKnvG6sdk
sOb8P9x2bJ9ZEw3jALiqQIxmgd/ZI2BSjqWehMHrh9ZsAyQtrALbexs4Exz87byAq8dc46H6Xp7f
Vx5eWMwMGwFpi90+tSlth8NQTRqdPUarfrlt07+hOYBZsW8hDs5sZ/bToQTw9wayh4GHS8ntNXPO
rW6rOlX6t/7clt9tv8u/+EtXQHPiNnOTsNKvxhinsG9sJwW8BdyM2RDs3da22iPtrAzndm7dTrCq
3mV2bitAuDLixuWcoZ8JNEatIil7EKYtNWfAR1QsSHvSQAcNqmUusSL8XsRZ+4eVQXy1/gMmri9d
g/8qIQpgoNRhMFtPjGFRdxZs1SZ0lwfFb64YIKcDqmZPASydiljM2rvzFJsFop2iGqPKXKYvAlar
2Y7JCs9vhqM4Q/aR+HjNBgzasJ96CJ8x4R9liX6XjbRH39+qrJ3ZSVXgq6cqwB+Z22MJI6XI9sMC
dAa4kTVYpQSXeTgrzbNS26axALLELYv9hNFZVh8RxeFlU6QMwlEVwETm4FlgKTv0VZUm1k6Vl3Jn
VX9+qcCXvRM1KWQytARLwtCifnDaZfRBGF6W/YQz2YoNYrV0s4x9bcedDWO22Conc9/hovuySrP9
ZEH+Y9mIInPQEUUBhw4LlOnwyJRt73LkfQ6zBylq6BHdpHzJ1Qst3dHFLXDIHwzt1EeOpL6VMqO2
Xn2tpz62sb3fmHbvDruMW+i4G0TglQlf1yv8eLIAiFEcE0sT+DcTR4UUkZePlbFQF94/k0ZOIERn
Mji1ZTvheBht9cupGAUCUVfDwaAGfcWes24HBCuP2TOOe8/MliacTJ3dQinTf51ybDBGZ+Ob6Xmn
ly1UqJUbNx0chsIStszPjAFhZntyeluA0g1iTxB8JxbT6pfoXBeu3FlmxLBeQYiycPwfhGmpX6uZ
x5JUTAJkiZ/+raFe9hC44zyDC9aRcW0qbo41mWB1D2liHpYFKd2wtWDo1rmm2DugPr+WiFZPpo9P
M1qaRT65s1EmszuMX0fL4l9w9WEbiWRrGWUwbbOBC+5hYmqhLy9UYxY8VnSVAQVVDWJxhtTIwctV
vZtG+FOMvdSPQ+6VqTv6M2IoO+iGsIcHbYwWxemmEI5132Yzrgf+PLZTWC9Vt/esjP3qFZRUpLDK
g1w89+dke4WKC0+ODx0vnPvOtmdsxip/g6pD/fJo38Wwhze3g8Z+VwoBkCU0mfxL5+PsNczM6uOi
MZcbf1T6BY/f3w3ehLZrdImE/ey1kYlD5IhkiodFRPyT0Fa9+RNDL2i6ipBrw3VcQxmAAE8hpYCr
N2pQCBM4cTdOyYJdO7fjfV4G3Y1LkFwPWyGNpMsysWOlcl+Ai/ETiPDg41T5bKvQ5HBs5nr5inAN
H47I9G1V1X1k1w6qM5Y0OjhpTfgQyAings7vdpCzdfBkQpq+6fshlFL4O4/K5jBl2kEWYhYbWc7t
tltMI2n7Pt8E08RPGgDXo5v54555Uuy4ZMiDqA5W3mtjCp2pPIJgX+1dG/huZ2iMFCpTGiN167+t
WzfyXT7ZV6B4g1UasMPgZtgV8KyfJ0brfW532Y4qx0VpcbRinddL4mK9xEzpfNNpD9RPZIwiOZj5
owlH0G1RBki39GTalQucH6Vd/0Zd7zsPrH7XThzwZ15gxdskT/KGOrEPLGvE56y704MBRP3cuNFi
LBwGOi3kYAC34uf46BvrWvaCMrGVDnZVPTW5yg7g+oyHqoVgwPEr4N/w3aCzAFVl9BaA4UMm/JTB
MmWZIAFdREiz0WiqlbprpfEsAsE3fUDlbgzKLnEorv3leumqmhEXM8R26Yz0GZqpZFIOWCUem4Zv
PVxCIXf0AzBDcr/elGuuBqk39Wvx4MQWViAo7wbZB8eaa/nqzqwjIaGWt6ksC+Rf6XkbLx/UDueK
dU9ad4nnZnB3gVx+FoZZ72dS2wnFp33rDrjCuATlR8qFv9WukHgVRg1MeTMjmMjMYYha0frgkrtk
13cN+VUEogRVoB3UD0UMnnRzXd5KMrJIQP3wdTKMCmBDYfIbaYJtNbrWj7pE8GGy2t9XRV4cB3Oy
XgBgbg59wKHhlPbwhU20AV9Wuw9qdLIfs2HopPQamGzUtNFbBxV4WKxr9BHmLD/W1LUOowA/eHZW
uSgKACfDcXg6WYBVaCRNbmhJ+QEppeyUV93wXXe+PlnaHW/xYvytw4byDuylX5BIjnvPkf0GF7J5
y2W1wFckyyNwfvGDbDIf6sBEr3LB+9uiXhO3dFFwgeylARukCRu7AF7my9A57ovd5SQBIhp33t6D
F0HTOUUe5Vng74sJOVuXAcIlW/KKXIuzHSfLTvViO5u5d9x7v6NziC/YjIoS1NypY0EE5E8dS3C5
Ixtu7KfFW7wDtPptVGSIKnocayHzNd2bowUOiLl2H+ox3zYymDaTXVaJzyZ5RFw07cliIh9baHzu
2IrQHdwPXQyHKbjX0GU+2E07JxA1z2+GZZK3Xlrzb6PVOsVFEEVLq6ItwhiJhDSiTHZXZ8AvM1Gy
HVZo+Q0QaX6AK2wflXNTd2FO6zqeJ7+IO2Kgw9Ssig0sL6a3wh5ezQVZdMizs2iSjdjNizE8QAnK
tw0etAhHMk5B3HNlf20aiq+0ljPbG2PepyVkQkDK9/a2QaXrQcjqag+Bealei/4uuBjB1oJa5x6Z
KGFJRLxNHncJ7NuPw838Sx/6LSSFPpqa7S39UTxek91dHtNbIRBQq6P6+HfZG1WeGTrfDsqEtr0f
GZTPSD+mXY/D8krN8VKBHTllCGHh/4nmr7MCe1kLNZEBC7TelXca+fkuKmBQP8vYuYFffWz1Ya6h
bp63BtiJ1+wZLkp03g9/VjiWqkOvniVQc0fHurX6wqCa1O8KyKOegKQ88Fs0Ox3L7x4U7OJRbwxY
OWlciGO90c/V4/jjGt/qUiX73Q/643z9vmyOht4gn/E8+mk9NJE1rB6uPPJLlfn3Q5yVlD3SjyUO
mvWR28gW8hTh2XCqNgBivPmxhIhdPgzdFhnPq66F6+M8r5+/H5r+va4mrl3WrW+7tBN9N26RJNpn
+/oRHbNQpLFf5NEN7a8LDE1gVlWk1173tZmfCbJ4ToxeSQyPCCx2ijascBxa3tdqaa6U7S9+QP8s
63NzqIra2qYFnvFahyMVi1nQQKTy9vmrvDbK+vd3i2WmANFPaBqJp1VxVf2oiu8V7Bn/t0HONAEE
ScS6L/CJADJ+qjxIvfr+1PNrHprX5rJuFO/mAtDmUNsLhlkkPymBu3eR1m2ffj6Za5/X2XYT1Eyq
McAoLgrMIIoijfFf3gna8YDshuiKnrf6tEiFTRXS0CDnIt6wwlbvRvP757P4aHoBZaH/zyDnuwQb
e0uAUJfHVljv6O82tQ79LUuyeH5FLvEJ1snxfFhOyIj8uEZZuvgNod8QmlKYjqHX9O/31OCCmJER
QwtLhAGs+2yEnmzsYhcZ6c+neXGolVhnord9RVv+PZTwrdLJOBL2qPok3dSkgY/AUGrrlbDm5fOx
Lj7SYDUwwLVl7W092xtGM3PKRWMwGaPZbOzD7rCeCXLXpsiBTVv/qcXOCDyrehQ8VFdhapdW5vvx
17+/W/8ewuVyRBU1DrLnuvnVXjO6+dh3gjXzfoCzp+mUQesSiQFWJyKeZi88xZ3E3WP/30B7Yydu
2m5UGZXQ9O/0Rp78h2t654/daGe/4f+oO4/kyLE0W2+lLOfIhrhQZl01gGunu1MzxARGRjChgQst
dvMW8FbRG3sfIrNeBZ00sqN61LPKYtAvIfyK/z/nO/MT/+ki1bBF7N7yN6Q71np7PQchl0s8Lyah
7R9za996gX6+5LM5RRTSpkXFcFqcXIhJP1VSpVqa7fUg/eBdne/e2cqGR9EGtIPSkuips42EDMn5
USvE0IE+efHQrqsy9DjGbt9/TT8Yxj3bmIlyIq5dZxhbxoswx1cTTp4WfKQ6+2iYsy1CNGV15HYM
E/kqAMk5IyLn4BSs37+aN975n2+ae7YdSJDEhHrGMHp4a1ewO7hv74/w5oVYAOxhC4CnNM/eADcL
TLMPy2BZx5WnxMVSsU5jHS7+Z6OczYk6uMnYlozCSXOhgv6hH7nAYvLrKzEggX9dzNk7ZshKTQ1b
crvK5yrNqaiexkL74FrefCb/GuQVik1Po9jkrLdMy2XVfrfRKP07N8s2LZJOsCOcq+L9PvKn3kwD
zF8y8IxQu40K8LaD/ctWdcuAHIbrVWhkjyDkfjnZtFY6JH1J11UXCoa64ToorY8W4jfvFlpQqDNA
gF8RWLO6bSPTbCjs7cPvM/i7vndP9TJ/DLf17Rwlp+3ev3uvUTfzVf004tl3ZpKG1mmCESMSo7Pl
V+sRleUu2nXZUqzdPbCb+4+27W9eJKYeF0TwG1bsAA1eiLKVOp+dLbL80BKq+v5VvTUCdw/uML7I
1y7ljLL+qPdUEsvmEGRgObvsz9f6P16Eatb/+E/++1shR3qJYXP2n/84Rt+qoi7+aP5z/rX//89e
/tI/LuVzfttUz8/N8VGe/8sXv8jn/zX+8rF5fPEfq7yJmvG6fa7Gm+e6TZsfgwTPxfwv/7s//Nvz
j0+5G+Xz3397/J5F6LIoo0Xfmt/++tHu+99/M2z8Fz/d7nmEv358esz4zavosf2v//vGrzw/1s3f
f1OE+juvFHGPYGTwiekWy2j//OePrN9nxzoQD2JmifSaPdZ5UTUhv6b/zk6JLYVLbAtbQXrHv/2t
LmjC8DNN/Z1PU0ndsX+ASV3zt3/egKs/V80/nw035K///lveZldFlDf13387ezuEi2VeJ1sFuBTO
MuNchG+INjbjQQW0HQ40XKVn5E8/3ZA3Rjg7lzIToUeH5gTSe7bn/3CU/rQviWuqdKGFKWjeG7Wb
Zmtw0o8/pPb/mST20zbhfKBzWFYtK8W1cqpkdUFAxo58xuxOA141Llx/xDhhajRsksGk+drR8W+b
Xr/0BXpPrxalcxfZSXmnjL513xii1rxGd+tVImReIpYbhO8VgUV/M6ckilAsj5ot4g06NyM9Atez
rbD7IrpkuBsUrUm3jupHT2Guwb4M6I4JT8yqsEDLUDYmcxo9Dg9leGryQNAC82kPA5cBObuOJl+1
vWyMnM6TQWB/ryjLX1ZmCTu8nGhVwh8xwxupq0riKc7YILeFGmFuuFzK6nKoyX9yFMK8F3GrwA0j
hUMLqTXGxnEcA3mp226seLyPzue+ixVK3fpwVWhadsjcyUwWNH2gBLtT1DxipCy+xkGc7uFezQx6
Mbp3iB6y7zEdwq90DuoFcu2IAPtscGjVV2501/hV3mxGJRyPsTYqq6ywC6znWZAsCl9NqrWvjcDi
ws7WaU8VXWqukKRowc5MdbVYYOcq6JGjAQFVFNN1WcVSaF+7mDqpV6L7jU98b/pPY90Ej3mkhaeg
EaiKAPbqhyYZ+sNEU3NP3RAdP/Lib3pij9TY/L7/KqBvLSajdQ8i7dMbJUY+U0V2v6EUqm/6sr7N
Fd/fRMgiwYv7+rSyEQUciklkj43fiE8NQlBtmbc2zz0vZVssQfdWn43eJvE+yMTGTbUy9UaXGqyV
GfaW0xwRKtmoWfugc3BJB0nnLhIcZdc5bh7AiS6J6AsdzUuy6rhze85qznFykdqlzeTcKhKxbiEm
BRUOYgY2ijF4O6fK7qw0N760U8TnBVOBdskwaPxKvKoHTa+lTsU4U4rFSGP5q2+n+j4ttCH3QitJ
0HIFZUeXhbo1osJc3Vagh74XieATmiwayVnM6XSv5Sz5q4bI51ngkrvP7aq8zlNH29UwXlrcS61Z
r8ywNAdPrQHjBKEwyAWIwTFbNNpp+7N9e3SRc+2SMOxuaMtmJ4gtKLf6Mr2P6ik/KYEVb9AmqBei
i1xPVVT34CiIxxS3Gwg2bh1769CRWtiZ5dSHWAbUEdE/NHT3K0kdHTRX8bmyEnrdRdTviE5UttVY
i6+m3iCtG3Eme8Y4luaC1l50GyDq6TAw6PZ9ZY7lJ1SY7Rclc8PeU1DFaZ6DcfBKHdXkgiTY0lkq
QaRuaAyIdV/QiLdjaR6xashjabTZvUw60obQQG7yqI0OXZTE95TyLXwdpUurjqq35ab9H4lfTldh
PnVXcZh8bYX47KKMGoSpoyrMR29CvZFf0+Q6GllTbhM7opWXFZ1+QyexQS7ehl9KP3M5LAwGTu3B
sE95ZquXI2XsmGJ/G11kfSpcj8gD372IzDBgLlRZlbZmabjs0d2KETW7FR0Vun6kUTla4pq/1XFR
UefJUxdm9ZWc8M16UW2oFc14haBipFPqTRi5WusNtOduc8cgHy3PzJF0Mc3IOWjKGM96544GxwG/
U5VVW5nJNo4adTwNAnFPXxdEe5sBfhI77G6Tmr7EIiqSAbK2mjr3PRxAsbQwMX3rlKZe+FJNL0zZ
tl9QFxuXmZoPFF6UWvmGDofP64xeH+jZhDRN0lrTb2LCQpnKR9U+aMoEryloG0KKyzzIr5Uc1umu
0axxrZFjLbyIafyumFRdvVY5KZ0SJaAJ63APnukIaOamzKRgqs1MeSmivrpNna6BM68FsY3pQ6gP
yGqb7eAqJnpiyymonVgTs0DXjtpFFTBpLxEitdSA69T4noxGfCiNdECkUBfGXY6O4CR63V+FjhV9
pgEa3/M8SWywtSFZimgMd8VQVCtV65VxUYVmC4I1D4Y7LCXBBfUx8hjrKYNCVbrlp7Efx8+I5ov7
sA2iI/pU9a4u9WmXdHGwIZ3IRwuSNBrTURus+0gmp7ylwZqJbni2R1WaNHEG5/sk6/KbomYhEm/L
XBNCqewwMAY7njeiMt+3upPZC3NdubZ5JZ0cslsrFXeXljbLk4l+6KgNUvukm735kIeuP6s9UQsu
hpLu03WXO4rcJE0aEzRq6J86XbeubXT/F3Shy3Cl2nU5rSYQ5kwDSRFeDEOd8h0q+2ncys5Nj1WX
Zggy8im7T0c0bQtYETgwAYw0m8HVlYe8HGk1KGg2rzVbq4zVqCmmFzmOeVkLx+eOgFLXtChFMplL
+cWP/PRbmCBfXuWIMljDspreW9wyo2VWbEqv7CzjRqXxdSIcJHyoddoIS8rdVbJQ+q5B/Z6U2VOu
iHCnijF9EK5EjUQIMf4BrbprpKNdJb20o3lfkl77yP6uDESll0Zdx3f1pDRPvpy0yPPHwVxNMqpX
OAiaz0ZI91Rr8nma7pHot7HSHiF1tvKzWlAutoeoveDNg63s6CT0EpOUxnOzn5xYGgH6l0hHaej0
Bs2dKayMaCHRZBEHIhyxHWXnO8uxdYZbqbqKWCCh92sWrmggJSBEVYS+OQlKokbD6puvGchxDacY
3IWV+ca6HYgIi3x052bWh816aFqRrowqD7Z+YAyHMg8xIimJNJKTcNs2W6iVM97rtmVGy4FGXrtU
bBubm9ba7lUl2uSPyBjMg6aG1UVn9hE4IDUuL51iMusFVvbmc9NFZsTUxh7b89sh/WSrGc6fsLIl
+rMo2zjZ2B999JD3LZ21qwbnC7O8FVvMywmudCHlUgMbFiBQb5q7YrTbat1JM33Ssi5djaklXU+q
E0nDk+n+wU0ndKKahmM3DnRQy3Lgbmj1dG+RHnMTR2G/zFJL/DF1rgoTNTci5ErlAB8w5IdzoJmw
l1JHTm6FzeCs/GBw2C2KQnc8K9VnBbnVGs9xHva3fauXT3U8mbfITqJk1QR2nK077nDkISuqt1ao
iZWiN6x8OOo0Vtegn9BYGT0K1LJ2R4wbKctNN1ra85CJsFvCRne/10ptBwtKDsEDmy+QKQ6tmcrD
DVMz+UvnGpkad8QqZUVQdup2z8Aix0fuiL4y+0o5Jm5eJx74DvkcpX2dsviESrTWjZYAhiAb672f
ak6Ais1Irk2p1d8aOY3fsRGVV+MYGnJRVTZbDWVoRLNMfR+jUdW25mNWlrJYZSECc/JLcMvt0ti0
oqUJxRsPYuk3bKlGG11QOcnpiyCQaOvD19nCNPYRH7m9dakWQXMYnDh4SvzWAn2TuMw9lYi/ybxv
PnVpLLqFnjqzVzpR7goz5f03CyGRGSpWszaqrlxVaT1eqKy7rWfzb++dKuJ9hWks0dQUEoxw42Zz
o1w4S6Er013LhiH0wsxV45XBwfp6hPkze0t8907rbSaOMRjQ945DW0tsmVGN/BaxNLv1TjAfRcX1
xPa4mBVS+m0gQnfjE9XIR8YYHr0Qx82jXxBAthw67IpBEOhsI1RtkyazGjmPuuhTWgUUJ0UTxtXK
zjuzIcsoKTKWUt8M6KqP7bFoNPQKzGkWAoZiwENYjKrADdaHJLdVnYp/ipq4NXp2KIfTFNrpp86K
m9vUtetHWtTySDUJoWU4lI9o2to7jC/+XsRO9pVNC97OCJ5E7YWyIpglwnWnjoG4HSxbbHI3Q2zT
DWU14G7r9HAVFRkp4S1bbk8d56A/pVUmIq0atXzADMmHG1q17/F3rTnYNLsaDGbgOVWCTk4dUyyK
be3QT2waYB5KPavkiiun7JR1YpXllxiJ0aZh43mVl3MwBrsntD9Thr7Q193yyMmqPQ16Os5UmMR0
PU1JzEvEhcXO1/t6J21V2SpO21yPdB7hKQ3F8MWqwGQyw1j9PlOtqVvp6LtpbGpyZM8x1ul3LS0D
js5Orx2HIaGBEQ92OL88LsbleQYoV4ra2EdjCsujLgA6eKmfT7qXDQM6njJrzW3uJP5jYEZi0zu9
zkxSVNGdqRiTiR6XddYzu0jddZHRnjjQWZzCStKliVJLfRQXQetcylITYluq4R+lPanXdlThaFOR
c13rlTHtmiTTnnr0tt8TFNnPAxrNS04J6b2rVd0WQ1WyxUNZ0gmS8T6QWX2p4AkCSiabTUfSJYaR
2j7ofkOTqAjSTRjL5FJPWgTlQTldVo4Um6moglUFXnaBYQbpHRbnxSAb1v+q17sVqkRz4whM6jFi
FvwrIfu6Ukus267OgJfwAq5ErrXHThbqNrQDuTWKJqy8qEP/Ugkju4olLg3Pn8Rwi8uh+TS1TG9W
4JfXetfGR8XVuhv8hk7FrJHai2nsZ2FSG4xLdqLaDicY5wU5xYFA+gVI3rXb4tZ0Qn3jcLI6hGWM
wUh02tENbH1jsrKv8FBVa63JrIFDdKmuhkqYmSdNTNpjUtSjJ6ogurPHfPKSwCy2MVqhozaVw5aT
ljjUjigeZdBn+y43QGFVnWhXRm1rK3gq6XZImXws32w+pXmXnOxBYBPkiMN0yNtx4epj+60i/v0K
3Rqp97GjLl0qNV8VFJmbokz1SzFN+ib2je6p5U5faq3SWUuRqy3GSMmbBYGnOaETldsx8uWFsEdA
ev6QN/2SbXm1Nc2qeFDUHBVxK/Uri8PQwhiGcF8UQ37dNjIn3mqo7KVfwiJhltYJWWVr6i77nobA
stA6/Edl39z1wGtmK+6EnrzvnCWtIZxEg62uGtn729jvQIf7df2J6mKJZF3E3X3qNsnBd6xhHUzd
jHDWku9JVeOtMVP7U4psNvIG91aON41fk3eTFW7+pLfFmK+taJq6Jb3NgLxL3c0O3azy9iZ3DFDC
W32w9qWNKErL3XHuF2j7MO36h5qXp/E6ZDEqM0tqH6eyiHZJBRnK05FUVl6eVGIvlTg89oTxsVN1
tINpNUq0VCJKaJ6jxKrDxI4Ma1Fiunwe6tGRazPT2O+rmTPh2UEGnXjJxCG2Fmj16eE2Mt1XRV/e
Ys4anuwRogLnV+HfN5w3sPniytS9UGTGQFEBfOq2jRrtUhF+8CjofyBh1t3vAWsRTztVHHwSFVF1
lTKGl5Lj2DYdLYsJIRi1A/5O56RanXvJCq5ECA1lhE6M8GzKQaY07uSYVH/0jR5+Mv0gWQ6ZU60s
x4cG21rF+K0aCpdgJaf2b3WtVtakOrF9yvvrUosMf/l+ZfBcfmXpNhVp+KOQOVSg5OdcZYSCmV8G
eCKHz86m2ukruc4vw3W06FZxvpzTUz8mB533SV8NOjc2f6pHKoiuI0tQj+wBTg67dIlKdyE8jbRg
ubFu/oeXeNYosdiaVU7OJfIm7+ZLNJbtMYMs+eMSmeCWH1+iOV/Ci0ro2X0965nV2AGiyuESKefg
L9sFF9lK27pYkMjpXi+LkwlT37jop3bhX1Pv2vZHTUc1u7P27cncmhk3nv9tro2l5HnYC3Xt+8Cd
Vu4G8dAx9ZVNu9QImsUCr34Vy2KH2/v+Xj9IOa10j0lh2X7QxfjwXTlr0E12rzdKxY1E/7+qdtpS
rrWLP98Vu4TqmCxTIvg+eHpzL/adG3nOc6QUyh6CcAvPBE86HVKyB6ttcQi3cvORRucHLOzVWKy7
nIF003yV110PXaLmyXyB+OUejCWyydts06HT47sQ8134KMRCP6v9//lN+NeI51enuX7XaAVX1yy7
pVgwCnxef9kfp22z9beO3nvWkrBwvhckpHnVQuGxwro1Nx+rIs97b6/+mLO2+GiFvpb2XH68I2zw
yl0n+zlloluhWNM9inwf5kedp0y8GlJ/ORPYMxIkKLn+8DCtg6227SZtPV2giT9AQdwG63aBdTpb
R2t7yRkXA1e16S/81V/hDL/UP/vf1hmDdjcLJP7jn62n152xx+q//s/PjbG/fuOfjTG6Xxb8P9f8
sQg4Ls/7r8aY6fzuzP+34xoqvWXV4rn81RjTf5+JnHSrHKJmyOa0fuqLub87ZFuAz6dMRjYLiqZ/
/m1/Nanea4u91DaADAMgC4vfYVmaM5es+avz0yKhpZNZjTQuvEp172yFA+yAd9TzA/vzTzflje7Y
PP//61v/YyALJiajMNrr/D8db6Lrg63xpONAP87ya6hyl9CBqnXdJBCBtA/Y3/PcfzYgCFx8DQZ3
kZ7zfOU/XVmWl6BkAJXQesEzU1n297QdDo4a3Aa1hKaeZkuOZx+s9G8M6tBc0Q2KzShFzhN3AQa0
EqtCwVGpFoFXlgI5XdZJKt92tis4rq4zzNaXVUsmwfs3+OWT5B2ZW6gAl2aVN6eM8ydZjKnZZgoe
2nwqPqscDe3pS22rX355FNckh0gAI3TZGp6tTliKy6nGveOp8ns/gFZIvxqK9cEa+PpSyDsiLBRX
GsI9GnQvH507RqZoOpgqXWPv7Pgog9Grpu7XZD3csHkU4ejk73BC+LF/+ukFiSmcAfdxCq+vcKy4
1NHFjQX14/0bdrZF+WsUWLCEp2mz1vHltWiyJhK1pzTRaA8iq09t1V/a/WX2kWT0bI37cxwTI/BM
3gL0dbb/iv1wyKSPfT033AtztLcxfacPnsv50v3nIDx1kmL4agFqfXkxA46uGvNl4WnUMEUI+0gQ
mivqY4F51OvsJuGgJ5LvDsUZKBC17fV+eDcF9K46CEAf7FpevyYmdgag9EgLbL7lZyupSxEBGKVe
eHkY8YLk8QT3AE14kGcffK1f31xGmjOwaO6Tg2edPUSl8vU4DTLp0XAfD4GC2L3gIP3BjPXWKISA
knCnMYb4sdv96YWMwhQmKkUHCBywpQYz/BwO+cP7r+NbYxgWkHTECriIfyC3fxqDYlDgjg5oUFim
S0eq+1zUN+8P8XIOnCeiOSzMMXQuxeJunb0kZZFQCtCY6Y0g4CjgDvHWbgb2sWlePY5hKhZJFXe+
Rz+t+TeeE0HqXBv8KJd23sv3001Cf9AGDgNZNtqrzlVAJtS1evf+BZ7LfOcr1FQVnq+B1MNWz0MD
YCjNtDS+a3NObLQVCRvKI0V5tpXzCUtd6wdKOhZc/5achtUYrfunj9w1r+cV/gbgz4ahz1Ku80uF
BpsaBQZ/r5+P4EvVbSfNs8sqpGGfRmXvOdKcnA/u7xuPlmglVlOH56vSCH55f1GmNNTNmJhDRfvW
hM5XbhDspnIpRu0TpVDfG6aPSNdoLPnUf63kP16oHwhcdCuwp43zELp+iC0/rnihahOOxsoXiC5g
lVNyBgg2YOLFw/8pl58zA2xM890nNmIATUlCj1faS+GiPXA9hR5amlyC0IJZpi/aDHTEPqXbU7NU
QpqucHJMU4MdlpzQrwEsYicGPxCU6yS9aacrp1DX1UDxA4SZ76wKe4Xd0JQ7AzxB0eDn6i51FDRA
G9Z9vVajbTL4EJOQ7w9rHw9lVZsHp45WgXtQ1LXhPnaOSXetgrMAwGRu+VLjGcNFMu2diGKz5ntV
BtjBajwYP1R3nfTQt3G5z8Lhi2LnXqB8dWhIRtVC8+NV63wFZeNViIWjqdgGrYlG4L5v1na4LUag
AQsNSp1WHig5j9ql0wpOQIKsAuTosb7Aqwlb7lqMd75zVOP7UNuGcwHIfNDafhVkKIlwxjbbOrvu
h7tUXcdhsJD6DWDChWHvAZYs+tJAt3NpqZc+oAxbOyXFHwLQXzvcVwrTZbVvlGCVC31ph/4ydIO1
43+bEG0a1h9wSibjlKjbqdLXYUvpuY8WjbmZ5Ddz4KDYPCbtjeWs3J4IengwnRkuKKgvivxT45Z7
4ebLKUkuy4huntN6U0J9NaGpvcZOoLcLbNKrbpiYUvcJdBn3S206Ho92N+QAWWtyW2D3xfqWiPl9
q2zQgyQQbB062fbCytehfwr9+jSkGwBbcN6OfQnHKfGMIlkWwb3Jw/cvtemyV2/78gJwleo+AUlX
k41exIuoa/dhgt6nu9DlddDgkOwWWnEzEKlqdVd+B/OmAcuCaUC5Eq2+LsLWE8oXfVpP7oNeUZRI
bqP+cbBWiv9FTbeavcn652C6L5qD7i5BFY3Dpm/2VnITxCszvdaTdZfbRJEBNIuKdV1+Rd5Egu9T
RVetbLAJR9HKVHa0Lbzc3mXVln64Z7sXeQ2wK00XcXeSYmenySI0m6XTscKmFhzGkTbGV7M9oavJ
8nAbubo3jF8m97nobuPoNk2oTsCAG+KV5l866VcTyZPMo71DV9c0lfs8L+iVYvGkL2Emw14f0q00
VmlDpxMMCq/3Wlr7zr0OS25BN5MoCs8axWKiB6Sk7TYCINEIc1VhvEnLbtlYVwlkui5zjtT0+VGJ
nl2sCdFOqtlTeakXUHo8dXI9XXnS/eGqbLuVVm1zje9n6Fmx8sF27625Cg2q5aqoUMnq4Uj386lD
WKODkzRlw2+qPQwv3W8xf3fhzgdUYZz8pJq0hxINyP37a9IbeyHLUm2sotRI52PPy3FlMzpztAsH
j7H3d2HPmuGFTiwfOjjgv5hGN69/CK9te17cf+yIzgYTVV2Fkk1Ea1tNyzc/DGg0aVYTYxW3fjGD
+s/RKPQhCJtPu+cHOQXOjNHNfGEUH5rzZQQB9v69e/3MLDIDuXnzHh0k79mGxR31KhNjAn2oLjq+
HI3j2TbsJbukrR2tI5Ue8vsjzuvkyxXNmiWoNhVhHaa2PT/Nn3Zh2DyIJ+tY0XJMhLupDNKtbUMn
e3+U1+8E1SoDkqLjCscBnHU2SgW6JOPQTQ/gKTaetKpamNUH6d1vjiHYBAlX19mGn713Q5v2DoTF
gjSWGefTr9mW7QZkZ+9fijbv5V/eMbarP3S7GsmeRFG8vJagNoXVcHKm68Fc1umGzvwLTWBrsEHa
oaOmtktlEeK90WySDGSdN+l6GC7aNv5ol/l668X4nLS4tWyFxHmCYYFBA9sB+4XOTna5096HTjB5
MrV2eiO/v3/hb9xfwl/g/6NTVXmYZ88wUqIKsRFvyljyKqZpPSwnrL3L2Fbk9v2hXr+ULtJl1NbU
D9jCn2fRBohHGr7IHO7CFjOABeS4V1mq/41RNK6FSYoyyfneWesavmnJ/FIymXlx2+cLweL1/iBv
3DW+oQb4FS5F18+/0QaiiTjJmDLg9nhRohPNNyD8e3p/lDduGM4QTqCaztTBjvjlOwnvLC6BUSEl
b8JVatqskB9NTW8MwSVwu8CEows897mMQSwaXTKtj6o5s9aco6VGm1+8DFKGxFwdt4VJgc44K+n0
sT6Y/cArxmS/lYHTQKYEqvfrg/zp9+T7ywn3bI41xi7T1IgjU9b1wKVzsDVQT5wPcrFe3S4uxdYd
XTV4k5nx5p//NK9GNjpbJELU/KbvoXFd/fJsx+eTf8CpllAHA6L/y8+vNQnSwaa815VpcoAiGyPH
jqJ1UpfGBxuJV68wfz2SVcZgKA7qZxMr4CC04g11o8lkNm2kf5m12ReSk5bvP5i3xqEgS10W2wYm
kLNxakOA00GE40VgvvZQSpStzEBvZf6v5gAb8wOZ57GZCQ+J4vxFMwuz0U2UKERUnNQJyjbKwl+/
GJ1LsSnpsZ6frxIzk4BMK6Ywt9SWXfzJGB8pFnwwyPyQXyxFKH2p7MLOsbGEAfF/+RJUYd3S8Oc7
6dgcGVt9FYYF9jBmy/6zAp/oVy9JwwpK4OPcK5uXgbPRRB/4AJ7m0aJLUk23lRXvQyf84DU47xbz
cDTBusqX88eW4bx8jOsC0m7KrRvKDlJWUbdPwgyNJaAHvrQUYAtT5B77FnbNCDjvYrsyF21nxtg+
pvLu/Yt+tcK6qGR57W3MXLww5xECg8kmLU7YRSOj/jRWZB7LoEMglBl3Sex+cOnnRQ2wudTOqVRQ
2OCpGmdfagXoXMxNZgtTUUcZXSBIxnjqLGs3ZPWhaybkuvKDiYon9+Nzf3qPmKVI24ZWYvMj9u3n
ixQOPLeuDY78Redwruy71siBg4MaWskwlbSes3D2X4Dab+qjQHkzPaAOhDXilSQMqCbCXlQPUIQ0
MS6aEgihztE31ArQQWqXPbSWP0hIbnGloz2XpkMUjYgGDdqSKYe2ZfmlwwQcjGi0dBcBeddvtLEM
6js5WXV+oeaAIZ5igNDNSjojZUOvy2kU49oxrSB+CCtlqBfFKH0gHBR/g8/o05NhM2H1kEe21XI4
BmPsNhstR2sSePEYWNEBUJzdXQmJSOwhi81cgW1X+9W+TZL5LI+m/hQAoAr2rT1jslyrBwPkOmVs
eEZvwo5UGlWLyVeIhyvXV0aY/Va9DbHex3vcoojei8jUMrSnZZN5kWXQE9FbOKMrA+DgEQC/fYMN
BCHvBieSuRLgkncdSUCAY3Ws3TVQt0+lO9mts8wVd5gJa44OVHvKJcLj0HXSZeVDvTZr/gbQkWPd
7QKFvdtCQWtSL1KMJLZXqsDblnqihkhzRk3bZyKNV6h6UzTqeV2nCwhGzTK0kNv2aYATBUMMKYMu
3Hs3EtWt04bH2TmrJ6cBlf5G4hiCmzFCtBFptA7GMF8HqUn6oeygBkameqodZVpmDePyAMNdi25t
q2iBuUFkKg6AYu2VUFQRe5hRaauEer9uHZI6HCJKMRAo7kWp9dZS5XzqmXqXHc2kIEeiRFltAgNf
Yl4PV3rg2xs4k8WqMXxAv42K00shxiKzmNAHOhErQb38sqhCY9eCcVwXvjPtWuD3D6NrjxvNHKK1
ArcUP09Z7zR2tZdku1d77ETEoOAkuZJapxw5PFtUMExtFYdAMUvTR+xLgfdiUJMBmRS1Irt3R+Si
U3uURpgvDDPOoHJowUrpTf2PehT6bYQ8/zYxYc+Cznbhsbrqoi5Cc+G0A3vPwFDQ/7vygieNl2hs
3acaUeO+7lRjJgknm0olMNhAQbAwjVa9yAhDW2uFOnhd2BW7NjEN9GrtdAmkDSUrgvAFDPjp3tVL
kzC0SbsdxpiEEaNJLzJbasTYJNqsTvO5k+ADw1LaJ6FgL+bhKfs+a5DCAohbmpki2LjmNfFm1Dzs
ENh8qkztJp6yDqxUrF4FQeriExLNPo3BSiITbQ5mIKDIhnlHgoirrqY+dXe1Y/ZbXqo5KiJwN8nk
uhet6oYH26+eRG/4m84ZshOzJHeuqsOVo3T6AnL3dAQzRm07FtYNn5HvY7IobtDRqzdTJuqt22X9
WmdmeNJxge0oQsTrKOnjA80oa9M1fDGDMlZOXVa6+9Rm0Z+sqj45Tlg+ZhKzl6k3482I3Pw0De20
VEJH39bsq1dU942jMub1IoqsaK+jiF75hlrvJpnUOA5Gx1NKTfsythnFvR5O3DSMkrqSS6K8C9yN
r2E3bcYkGb8oLQXYIqisCyVrkbgNqlz2KmkfYZGbDxLbzjXMLPPZR7K20bDq7VPZR0s7xauG2CxY
0IbX8BOVmLKULtx0zEm7lFCVHfl3CjOdFVJYjI0N7kJ50aVKuTGDxD6Mjvh/HJ3HcuPIFkS/CBHw
ZgtLK1GGlNQbhCy8NwXg6+dwFm/1eqY5JFB1TeZJATsMlGiW5Kg2e33dgVZErtSD68YrgVUhU6qj
QVN7IuhzCbJuan8I5cCWIBO/QOC7OjsXpSrKTyc1U5w7dq4c5q3rjzoyewFpt7A/QaUPYCkS5cJP
1B+NjATPtrKlr0GtjX3eio0QkQYzlCjMdtfEY/8Bd5hEeb2HTK1jWvVpAMrvpU3SP2ObZYX7X3Me
msGCcs079abcbw93oNcO021I3wgOYhu2tC0uMsTvyZvEWYscSp4hzVWVnhwlq8feqXWQ8nfMQazX
TEuN/VDjwgu4xzlglMTuXzFg5A/brL3NgzOFQlKIbVBVhspKp38vfQYcnAfDOjFHqd+XeE6uiuUM
t55Agadt2QDXMWa5SetUfKQkSRgoG2PzDiwv5xDIL6rExJhuIh87dHa52AZf04ny87TO1m+sSbLr
WFcfaZasL2kay0eCNaN2So9bo4Lk3KB56nIPKcNazlS3J5tZucWV2TXmC6JHcLNJEVIk7gvRfBa6
HNqOlPh4a89VrfvaVJ/K0n7Yym3wTNI6bGmIjOpuaWIWo9uVjeq2f8UOeULrcYhtC/malnXHqSjf
MhVkq2U/miUi7LSzJTdDPLzJ8HqSzQwI6qj3aVcf50SpmD4vtpc59tEkegF3i2IHqciflLx5no1u
rl25rmXwdMPntOxrtVR8IuOAZfHIJYLwoHlvGs1buaZvICQxyeBoxLyZnXR7QpjFLoJyL+w6eye3
oZ6ox1n9Vu444IpF2M7W+cul3jgy7SrcVUhh46ReP6GRF6svj9VDEoudyPtXqoRAWy0+TXJQ4vIJ
y8fTphkvS5lERCbsLeYoEi5bsP47p1xPq7AJjcu033kyHrDmPE5xDu1bXcLc/Ma2Z/k4moHQGhCt
1dXBfdEnVKWG1LCgwWZVY7Ia0vsAjGAVOc/5QPmIdl01PUkil7XeOjybauVJaW1DIEWU27Y19GAi
fVXpdyHDBTxR4kNYZGoNZAQ/3fBrpFgPnFr9UJXpbx6Ay44Js21lN27G45ZybFF5uWUpeYOEXlXK
QM4p9fyOxl9xZUN6M2viINa2+sjwla1K+dI60BDMxsDVCtc3RRtf/fKKAHjm7s4S/VAsIOQqDiGS
Jd6QenCDFxhpmjEQlCe4TQpMFhkRHlJzMmJSOhSMOGJxAjhS5JJ0UZmkX5WqE+EnuYJMCndcB040
2Uss1oZaC5yF3UHGHmTdRuC+LXsNolh3BBL4coGURW7zk0haAK75euKRDDac4vVEYiSaWyoG9Yw1
aq/bxROBBIUHArlx444ELwnN76qzDNU6nXSt1f7sbCeY9PlYOFbrdR3YJzmtisNWI8NOsza0hfFS
zc4zvlKoUKkR752+kS6OkztubPUn5GwnY628RlA0aqoby52/Oj+i5ymUM08plH+ShcHW4twHZds+
L+r4XeMV8JREWB7s6XeQnC9Vizw6HYxgncsw1UWF2V08OvioiJUYGCHwa4nZ+tG7+dpspD/j+Vlj
qjdIigcVzbo2o4wv0mhLTnrca66KD9Lltko8rBZ/df0hbdvGif1SrzbQ+CLCb3XUxAte1sVHj+jN
GfNmjpMTf+CZUxlvTdFeTFn8m0r7toHO9bm/tMjIFp7DTH7PC+VxXqyzPcx/qaiYQ+T2nVdsvLZ2
+73IOOJaVR09mvpjQtJslaZYZaF3ms6OA/sISd/reuEmzaiFaa3eSrn9zbuV2+vBaBDGOhCOxvfa
FK46Wj9xJj3UfMkEvRzMXH9b2upuv8FJwg9gSbgMsvOQyBcrEe4kVeeMYZ4mynsgEofUzANYemvW
+zJeMkVgxtIifbRcSTqi6O74r1PouHKKRvZ6XhuzC8K1pCteQk4WpsEwbzo++kOZ1I+rRgc6X7qq
9pqt3BUQXvEfhEMPqD+d94K5SDJIjISZyiocWVsXqHL56gzlQXDIKbByt1Jyy1T26qFZ3WXkgexH
Frz6kwyiub7X5sNFJJ+z3ENKvqpUIz2xSU5tPHdzcRhVZNpCvslLfthUJ8ylKipMcrW0JTlN2aeR
P+PRcMduCyd1OeIW3VmYuMrYjhqDOIhNP9v6z5ihOmMpWqLXJ6bFJSrK7a0bmGwXx+ALoHl7c4iy
Ea/Y9D47mO9JWSKWT3Mg6uZuJhIC9Dr9yBgUtfrVkl+VLwy8ew6W5KumY4FT76fVtcrH1xkfyZqU
8OqtXZEZXl4UnunEAHV53uvNy2T1k1GKO5VHPho8avqQ9SBbNwrtc1234Zp+Uo2HBssQnNhR0pA7
NGAUHasA/iIuki7AwbpfMFQuBSYmakZ1Svy2qw4SJUfZ9/sOMANxEC7n8pXCaD8zmOkFsfT26c6D
xRnjjTi9BQhW1n+uQL6/Vo0vL6nX1l+Ep4CK/8vUmW1+HCpCEIWQRL00HVT5w6jrYIUe3uh9mGm6
qw0fknZiosbPP7M/fF3xOwAjcNs+Up1t39AXkaURTZYNypbTmU3SoAxRZxIq46wPU3OrEBaUdtz6
aXqiXJugIP90K9ce10pbdXyVM0uvaFhf1OlUipeaYBHilBwBaHqfL51PBoZHSjAcZa4dC8wxJWST
fLNJcIs49oztWeLBxvnl9UocFOZhy5sHW8fqAYvJSZN/CBSJaNL+dDau9EMpVn6I4epEZkqyG0vl
1aiaPJR7urYcNrkyzT8652ZCXqGMu5O1E+f6uIZVx4Z6UbfM7Yec2j9mXy/aw5xYJzZuF6YIidsW
5Kw1P32/Pg4LqGEdC1Z8BL8fLJnkqS0ZFBpairWPBu5eXbxY8ZFFks3mVKi75T4uFjroEIXoKDpE
clHMiiJTgF6lGeZM95zGjLaYZg3fbtxO+7IFsEtSjsK6V93ak6x8jiQMFEmPzUPxbRb5ZJJQVli7
bfwcYXswFN8L8ZSNxMWVnI+PabEy1vepgUOFt8geqtPgwFMlM40KtSM0iASAp2I2fa19HLvDLL8C
KbaUzNfp9Hrww8lnnvT0xW99s8ee6GfiSVBeJJdluNbFw6irgW5triF960xMWgoqWwkShn2zrQfK
KNzSuKGuw9vmGmywsdXxbGDkpsXM0FUsBN2qehWlzRgOiU42D/+tZutXK0Drihw97GyqVvK6fOsz
Co5CcvuSNyRdI/rLZ72mfLVOshWy8Cm2mnXM19a/tfilkk3x44RfJOXbzVevLVRX0qKt29O9AbSx
XaGF2NA8pfoHVKDsTu36WQsZurHlbsmf/Q+7ELfJQ53pbrF6iG1chUtw2x4wQXsGuFQzsJZ/mXwk
TW2ZAzxLGSZwiPCwQ4hsISwy6c4WU2lkJXQQIdmMeGpH/tGwsl+H8tXs/Zl5gImlpsg48gf60V+d
wZRGcADygllyeNcebJAjY7IcmAK6kt7t1YIQGW6KsXIYAPRRbi5B74DS1uhv1/mQq6qXaOZPL2DB
bEnQpdz11J8t+52aN1tl2f9jogrZigfV0aLFljzm58SvUXxgVB1aIDNbddKdPe/cApvmLh8ZddNj
MvfmpPpRVotd3A3EN2VoDorfJpe8sel/J8kA9S4jeVq68TJjrXIhtjybzuY1GlTAeU7TMG838aUn
ZbFrNpsMy43YvmQ6bGXOGACfpGHh1wSTWGW6R/T2OdMQDS3WLm57v1IAsFu4vLLQ1uywdHbp+gRN
fw8+QW+vNo+DQgG/qS8lOZg9XtzOzEMQWwFl5iEdNCzn48WikkxTk8aMokDQBqXZvpIfbXoy5XU0
Lsl8Bs7hqoO9kzbC0rZ/ywrGXMf43HxgBuwSrFpWEVZG9jZg4a0wTyPbOBrzi5RLAYpFsNqKP2bW
wXTC1Fp88p18YbzL1uoruIogc1SW8Pss0BtA1u8OkdAxAtGeGVpOLM7HKL0BoHcVbP+WtHlJZ/O1
tH7SPTWYT1sKtzJ5adObIb/L5rGPH2bBnJLgV1DmRAZM7RP4/ZwporIeqFdNS7jtHCn6d1GuewP0
AuGb7rC8gvzGLl7sh9kJ1YJ39x7YWEGHJKep1F+nLdKd52ZwfDJMad+avZpMx1n/VrAzZmQS5p5q
RWuZnJ3tQ7SgfQtuuWZhPMf3hQ2P6UptPKz1rs6ulr0vlRe7edc4+U2aMmIuTBsb4IvJA2hgQlJC
o/7S9QhajK280zDGQ+Swxt7yA92GCxTLE8luXh71cWeJa+Y8mOnjioPcmUBHT+G2BQZTALsGcoe5
OA+28TlG32IYueuUuDkZDAeDWUc8oUKTg1hYDMV48blQrbm439VMGx22090uV0Fd5Osz2SqS5xSx
45sal5ed2O/ZOAtfK3h/FtuNM+YhW1wHS+1cN21+ksnbVJi/x9J4YGlz6EQVje0jxJdArYjLSw8E
Gl2wDvtpI3sLMSo6pPQeCzE5665SOP8qkX9Z92zjxPJLCVHeet7k90nbK+KIuM8betPN+tAgRa8h
U7a/dVaUkAcwUHBKF6Gfku5VDI9L9Q7Gvy7r0FbL7yy9e83H5rig81Qw8YiBulGu/bjUcJrL/1Zh
BtlEolyBFqu2WyysFHSztiPr6TRWxZ+t0OoY4onC7iDJid8j2OSa90i33tXV6AsoOEl56lsBIAa3
vsTQU7UZKoAhKCZ0aN3i8e/Zj/KPjm0VC/pebimC2vWHGK3nuZ5vm41qZdgiUxp6+AScuo32lVip
lwji+SrSjySl53HIURdOHrwsXJDDdhAxZJo1h8TX/yZSe5nWQMF/OX4sgzubWNJVRCkjyxg9WaGS
vGrZNW6pl+Bur90j5lavzp7uzXIDdjZe84DQIn9adlslPnOJ4h8BbjLUgWTNByhNXjJWb7a8ekIJ
HXA2w8zxKtBUT5chr6jIO2SBTlYitZIfcolEKxzPcz6/V5LEFWREk0xEq/47t8eNKtuqznfLLmQo
EkxOktIGM5FK3Z7ZgF9siUuOCv80q3l5eCiX+4uMvZVc2oNErClNIRiZEyTnnWgZf8icKMq5HevC
3cYMV5Z4mTduknQLunFi+itfFFMwbOyukmKdDFgdyhCMwrp2ybXMS5K8GLqSN2lo0lPrSDd9kqOc
ggzn/a4YA6MWF0dLf3TJuTTtQolYoeZkYIi9QbMmr1t5WNWOWJIkoiztt9inOH5WuMpVCSWpkUaE
O/l6r+8lUQYDtUxT/E2TGabDu0wFsbAwNsZnJz3o0nstkzcpfYul3qvyD1oXr4SXKzGR6FtUi7cG
fophUObr8UFk5km9a0dtJQJvtV/GOZhtzkzxxgLdcyw1rAnEMesSpkvmpVvO4Be3+h2NNI27ahFe
1af7Mulfcz1+zsbz1G7EK/5wAgHgeaUdDtpso6syqbwhJs3SCQH8vir7cJqfRi4J+aXurT3vvmx/
yxSD1fg+9LfG4LeDdNVfU2IxMupPUFOnqkte42LgMGi8kvDXAr4J4JO/mvq/EGToWUQFU93Km1eu
FHwkHk2o9OjLzZZhIhy4EhZEB9ZmFB/q8JCqhz5RuIqkfTMi8Et87Aee3r6t6W1LTCoaehG2K/d9
AYy4QmgByW+u0s2P0/hoEA1pLfZhoIPJNMvPcIWuxCuAFGiKMogNXseZb0qQR6RJzaviPC+Gv+bX
Ud3P9Uqj/iQ1tKeKFCVzH/TtP0saCepQXLOidTe0t5ivuoZTUn/Z1pPNkqpD7F03j0vLArq8Dd3H
oG7+YPJkL+8CEmCv7NrF9k1SeTJt/SVzIyxqgxPE2t3vXDvHcxnP956LqgXPFtdZ76/C8AwByayH
ryZj6ncYojPAztYhbJnyj2tNbp3uF1rqp8X2IGfqrqLrIrc0zK0xoNWnlao4t5pjYbNG6s0onijN
NPk8b+Yrt4RXppKPQPrE3HkvJi0oitibOqYt6JMxWiOKbtzcrn360KDN2UoZTxnh3ko3wllZdhUv
eMMJtCFz3SSVzDn9gBGK7UBy6mERyTFlF9u+pqjgvgwey3VvwdjercgGGZwUzkSmTRmkPVpOxw4I
ew3AKUVAZYLaLALUXSxJf2TKXS6XKlgGsnUy4K8DOU3bQAmN6beY93PlPMnOPyPPHu8BdYlAy2CQ
WI6Ye9MwHHDDrzp5grYMrI/EQaF7Wo4xXo7DKV5hTNgvucXZmEmkIuaRhQK4VO29KZdMfZM1edxi
M9KV+pUBh+aZWf4+k4norRbdAjgm3jqH9Dlig0we7uK3a4RbTwI0dXYu1OW6zYNXWLUnFR3CVMcl
gyTSJ+1Tyn9qs771xvZalr+whcLVEm+LIG1IIQqa5NyOwCc5JZ0TgscIsydZnLe0xrRHCGtH2wPL
Z3bIcC+eh4rj0pB/hDn9jsrs26YSTKuI6rU9KDq/YAv6oCAoLrnVDaQV5z4dtSnaSPBlErFFfTGh
IU58WydBaZ4emrG79WvP2OlU6KM3lAojkcYzzBD/iyTNuy2pDzZzpbRhhM4kTdOViIH/05Q7wUbh
Osgzc1/tWR+kqFi6vWO+E2Y/m/8ADRw4sHPXWJWALPTQFCLQF6h/9UQKAZ+Rg1dum1/CBR+LVGcy
WbKs5Uln9pDzOWxKlJKkzMnWzwWZnsVyVoQzE/erUiMvf430lW5McO3c+tia4jSqn1RApclCovpZ
yR0vc8lPl/I6cpikSv5B/guHIClqcmKBuQE+xL8yV996Xrml+B2NYqSnp5HM6MUMPOTbLUOQd294
1sWk0i4QihM02PwmfPVikj3kLrsyGQaX6XbIziXqq3HXmIbf1Aop9d9z+brotEzwMFUWXCI290Pb
7hUdX65tnpcVq2CDG7szL1o/+FLTH7Zh8GFoRJpIAjhrt1nCxC7HD2JrA4VZKnfSqVU63+qZr7Xp
RWWkYVfSL6PMm1Fcc+cn6665VD5YscE6L+NjC2rdwde3x7U1NDSp99RI3dflz1bjPitUhe0vuBHe
9q1Ujwbjg3pIQmzFfmPV6GTz3ejkO24QX2winIv5lGXqoSBVuxJPy5Tv9fTKeou0qo6vNqM+wyeW
ZCQPZcdtqh/V/j0jJ32ZllsDZGsmXqitk5OUTUFXOC/9rD7BHtuRjL6DoOnGM53RCvJP+ob9cBA2
1cOkHUglYrOejgd2MC6IFrQOw7OmUQrQ9PfMXhTKptoOTW46Ccm8NhR/wFJ4ydqgLGHaMCwJu+VQ
TOCszNjvmiQwkphzY9HPU2kcZKUI7syz2U7CjTZpMtzeZmZrGN5SPTH5ei7i8ZhOFsjK+yHkYlNy
sw6pwsAmmLkeYGTWi/KHHNtuZ6KmWLpglUa6fJgs0x2rM0o6e/RJeZKN8gDE7rfYhq8pn78KiINU
05UVEWbJjKFiM1VohenC4fvG8fHkLNOD4FN61Uaodm3TiagF4yP2OSArE7KfqgqenYWIP6uL8lWA
tCJAGNFx2jVXW+9CYIPBYtVc9VX3Us7kfg7q+G/CZcS9iXNFr+M1WArtdU2TH1KUblJa/ALruDGG
+F3AKrG04/TsRBejusgY3XbUr3kLk2daaAvukl3U6aBhOjGHEru4HcFURiRYt5EV5cf81G0/GWFq
9FBktqaM0AadILU9muz//U6XfjStuJh9CYEM40/dxs8V3YuPYsP0wKm2ru0kS1QX+lUVHL6raO6P
dadEzmoxVgUi6ml1XCKh7ZpnkWiMP5zJ+f+A6AYiMIopod7X2ODP4sEaFtiiicWiXzYlb24UxxN9
+yIzsb5PhS6ISjgQDXAhnWF8JNkaQTi6THUJ6KU5jD2AH5XTt1ZfWeyxAdIidbEeQGhZvqIsl8Qs
/HjWn3uN8X3NVaiL7q+RrRc4WLfEzt5bGYLQAGfIM2TpkPb160DR65Ke9ZdJ0lUT4g0bCkqTYr1q
cnatCM+D2WpylTcfVpaz0FCmYzNlVxQ8162xolqqSFqzkkfDRs+CIeEwxUuIlmFfozZgKG49m1Nx
mqXhksEKMvv5wMJmh5a2ifJqe8uI+r6rXV/V1PLnhC4SLhUuu2dRMnqM2xBXwKctugto4EDLnYu8
MDRaaqqD7gDU7EOhsG+bgQmMeswZSWqptUcJdAOVeS7H/slQaEhbRUW9Dd5SXTaWjmq4YJDpBfg/
jjjmIVeMx6dML58bHefIJLOO7c2d0Nk2MKPgPkNRAQGverGT5GnOgNr1qn1shvIrzRgcQ1pD5fFM
6MEfu5B/erfuGjH5o9a+zdhdklRjllYYL422vawLqzJzK2NXMouTFHPiaEg7TE2h/orfINQ9aQr2
Krt4NKvqNpcAdcD1VqJHq7Scesaf8SLtk2YjXmWawhiykN5Ne1HLwQCVRMuUh1ZN/pi7+v247FEv
7QdrpQveKnbymGqH8R5oS6GTThKjQPmhYLfrtCr8wfapuLOIW+5XJYv63t7nbGoraTlIhbpDp+jj
J9XcBB5UzRZBUu2TJE0fWWleO5vlg4pZh1EhUzSaOAyTj6sKN3rNomGew3Rtjo0E3DWu90RRHlLG
PnZ7pzmRd+MsCAw25nuTXDxvahzWrM2T+bvLtFshduOcBETu0iKQLMbKsLRLrzbPc0/tuyU+84uz
NI9RVWGJt9VH0xhf67TZL3P1lBdMUqgyE8xbkyJdyu4XziyGr5iD1i6ipTGCNK6f7LV85GTaqbAh
F1l771nHSI11mwqQuM2Ltb0bzc2Rp1dZBu7Txv9sKQkbw3oW8J8c9SHR1rMx50fBpk/kJrKBMkBn
B07Leuq0IkjNal9L7aExyRfYFpbGdnuw1nVXjo3nOKc6sV1F2/xtHfzRsj3Aw2zPskiVsIxl2iHv
Ju53nXwC85RkX+p9TCd1B81kwa28Ds5XvZaROqIMYfmQploAs+pU8DLWMTpyh52Zw+dhWKI/bwl9
Epu9xnmTWQ/3zAwYQvM8r1hT9MNIGCCcWlevVX/gFp3MNpIRL8jxbzU54VLqYadJEVnMu7Krg9oy
PZT5DI1m5DvMwYs7U/ce2s0tSb3Pj/antc1nKSH6mlb70Ftn2fpkk+g5I0vordih/2KytvJit3/U
jvteuapVvev4SwfzucjT4K6O7qsJ59pnUd/aAc3eqn/Ay1wnftqOPQMqzqIpwjRn6SgooTsGkSin
uFrCFYumKF+zWqd61pgRWL7K6mUktBGNjRs30H3wG7Fh2rUqMtyyn57VkWtLkfZLuRwc4tqLefEU
qaJr6xESjH4LZM7WTnb1YTNRHxq2wBs6FOWUlE/KVkbE/mLnm8kXZ7xeCuYkDTVaCWyy4XKnyq0H
NeSxhvLGAY69DL5eM36b8xXlRTiZL/dR02T3riFPYWI4J6eSd5oseRux8j11f2NXYVJz4E/fnXIs
BLloJX96+7bY8ySy8qNOWCHzjZEh27UuZrM8olMz8YUqyZdSpM+KAbk1y0/Z1p2rLQ2Mhbu+j/cg
CAM76Vm0/iXshET7ZM79t5QMbiMcqoGcVS4oUEZTaEqPNvZIQtbRJTp7u9UiZPn+Yr0QcurV3Nt2
ZoXygGN1Fq6jVHs9R2PHW2wVJU3655S+Vfayz5ivEOYbqC3iw3vVsnJHDozBZ0pU4uAqZJGoAE7I
xA5JqvrbzLG6rv84woCZIZwfkhPg8yOiuUR7R6QmibeZOFwjyX1DTsJlsG5dvnzWpgXyth0Pq3ZT
VvOP0/Egs2EYcvksqjwc2Vip1ZMi/kz0KgmtzJIfu9q7axuc4ewUbL7XF5lKq7n/rE2zIy81AJQQ
lMZrzLJaPHdS4i31uWIYbvJyje26epnUJUSOK9dFqm9xL38pI7j6xpTdtUFJO08dw0vlrd7ulkUH
2Ctf1iSJ3aJCHJPU73I8rvnCaiplmErcKocFU7W88Kx6Owyl4TKPKaVHy2aYFYuTKEcPVomP/Bol
BxwemeTIodxt233jQ3xgy4+rKV7JZnx0OIlg4sp3GO42MVa7AxJ7MpApvwZlvk517i2W+Mt1J6jM
7mCzC+FJH3kEq8a5TQ3q++6DR/1WIMZr+Wkzltyiy17MQbvFy8pryXQb0rlbx1HC/VJmxPnOPeGN
16F8rnVPCLzu/O1MGI5tssvGU463GtPc5uwKuhwQWXjBuhVsxynFkTrKO0aXw7jnohaNJz+as9s5
72p3Nbf3CrKeo7CdIhdT+zVYjdgH07hYjRIwLeH8ysACMwsdZcbbl3H53kgPdoJF/VTWc2qGMwsV
VrYsf9eLws1uVZAnef2QAKCooZwbBOyJJew5FbV69oyvan0vmZ4Mv7J9AsLCHABs8XTS5iiOA96l
khDJ4VvXPZSNaNDdlZ7QXK8qDF5EX5BrJejgSnmM9X9DRa0ZVWzrMjONBDG78HMUVLuNlxjBJL/Y
2teSo3DA6/IAQ3k3WP9QOsizr5ZAGJ1pT9ATys7y3a6vIxemVM9BZj8aNJRgFtUlSpKjVkWTdGB4
7pZm0OQtzWCkz7I32+vjWLxSeXk6qeE8wLHFivuf1D+Z2V+zPHXAvZsoM69G8XD301ZuV3oWHt7h
R4IlPryZVWTJZ8rCavu2S9jVmLntxR3nqNROomZw2b4aSL+qJxQCQJk9RdwEkdBjUBs/WUZPdDI6
2gmJmIihiLK3LkbZCeHnLhfqjkZ87Y39JAUlPNk5VLsPulcZRkLcNa40hE62BXAZyyaymmfrnq5t
0bfssewObIJtt0KlJhHALvVBHV+35Q+g5HJp6ams7qE0/EWBz/5Z3omA1nnt2f++l0bnySJQG2TN
j6V6Gwnb7K9T8blZjA+IGxDnWjm21ac8kLa+Bhkb/jshcAb+QpNQc2u+LVlUZva5mpO9KV0IjIP+
6KLBujBG5a7x4tcEa77ml85lWnIm9jsuT9bsWkZlFdXmv0UX0f+wsQYao4J7P/dGZkMSC518NDxH
SzyBIrt4UqAB2i/jsJ/SF2dzebWS9dx/1QLrysmYowmAS6yEWom269Fsrj1YROQv5Mk1BX80rNJ9
Je0InndHRvbv7VtdvMQGJ+s3Tc7eZHWGuiRGfaftYqnjAbjMr0Nx4Umx8Bs42iND57wN+VxGHocl
jY5B3SbCBHJB3pytngE6cu/+KFdvKp+uSJ+K5ncCEke1IV2M9qFukbGkVZiq+1zsxwE4wIXkgcO6
Bp0esUiZucRBNMfWD1LNzNppOPSR1zODPhVN9rrdqcUo/BZx1PjRHYr/YlhdluusQ8E4IKWqisCA
QizzXeVHhfvje+KSSQ5azdX7sNhXaYYm5aMwSh8lFGAlocy8OC0ZGkWgEXbb74SEobc+D+uTxvQL
UxWSte22SEF8P9YEw4bqPLOilsfIEKfRmfz5M9l+aswD6R+rE8TQgZyhrGH6CKvhXWwXSNUVU95F
P96fLNQCvrife+3NQdvWK9SFqM/VxE9XxG1oRhJqfXlh6/BqwP1e/2nSm0BJ0+i/cGuRcvRZWFtB
jZd6JdSEKmxIzsq011BXoAZM+Tp4QAr7oiRHpXmpJvAH5kO2fuf1qVdP1QLMbjnLOovk75Vpu8UL
nb6UIlTZzsxEYTzazo2Ac4nMSsakZDTw/muHenpxpkiSd6bybEynCjkUhZaDTT0FHSUOYzGQd0x+
M6XS6DrrebVumdhRKzVmWM8v2XQS+qE2PsvhAzr5nDwW+YehhVlMwx0Y1gtp2/ij+upz5cnUI/6v
ZiP6ABZjsXfsPYr9ksipQj/k6WmeedX13YJcYVPeAcyODovc2EOss9p7MhXuXgj+58nqGkroJbt5
CNTcZZpTb7faTrkjvuX1wxqOq3E2oOmbjyuA7vRrlCuPuxMWSONEJDkgPEvRZVd+JZ9mwKW1/I95
uFl6mg1Rwr1PQDj/jEc773z8OzT9L3N27KYdYDQ9pytijMG0au49i+NvKy+MtObtNOm4E1gpf+fj
yCjV2z5wdtxFO1TMs1dB6Ge1JweN+Q3T3O+RBk7SY5Xcqva9TZkrs62Zq+0hb8JuGN2JmSEHtJP8
S9Uv2Gz/cXReu41bWxh+IgLs5VYsonqz5XJD2GObvXc+fT4GOMEJgmRmLJF7r/XXIjtr/99GB5pl
NOvVUl4WFYGwCy6/EaLdEmEPzu/N8h5CSpHkdpTjyAmTW8DKTznaJh++W1az0Emz3ZycSAamhT0v
aRfv32ee6yn4yMzfUfyJFTLL0XOwqbXhW1d9GBAy1m1abSsgu+h+iFjaye12CskZexNkAh5k0RZ0
n8cO7bpDMn2KjLOh8Kcf+EDKl+gHgry9J9O4N4fC40puh2NefjMCOZr2taTvKsQq4qL8X4LjGKhk
A+bbhJzOpb/UxH0XlhNol0mXPZhE1PfcwVH3EqWGJ03INOePcPjQhsGdlsnpyHZM0Mq3ClbWdNks
wrFbXgoOrhmkjwEwk7zEqlFfwQ2OT3KQGSBkNzQVt0TLabBENQX6RM1Nq3OFFhzdSlb64z3T5Qu0
RSlcCs0TKFmSlFed6ClDPcFYKO+G+C/hOcx0QFTl04QrGdy5wx7udtBU6PGpoEA9spGTFz332xRP
zNVKXtXgoncPlBlZslekV50O5e5QI2mBEqKuHnlcCr8vIlxyQ07eOD0m9JQXFukrGKOUP4mvBkDH
DrOD3D5QeiNQeHSZjd52u1DZVI+Tuum0Pz68KLmoSPZV3e14SEflg983PvYCnCNFc8E5yG+B9Soq
t07bSdJ51K9N9ZaPTmh6Yf6uLqeGhgOZ3gZnEkOOQ/J/0TKwoFflkfYYu1FsOYRu53L2iZapjNei
+pAYOkNLdMxCpwHqEsEey5XTI0PpuIMlhGiRsR+6s1k1u6T7E4avKbxVgOcTAzHuizbubapFB81F
7ZOOJl/qJk1giUVnJrMmdokgjrU3tZc2dU9SKqPS0kro0v5ayODBvPE4ob+q+RabHfn2Nr6GczoD
5sqIrm1cj5tieBWFG/yPVVxWkWsArL0SDrcCA0IsaieFLom824q4byRGsF8R8V722RvUTMDLLd/S
+GXBfEeastW7g1m96UAoolvQRme6AgsYAyGuWiAYNUOwTvfJKGwL6WUuPywA+rhBeJ1cgoTUXCho
iR6TkOM84tYgBiZ+dNG7/Ja1nqrDVKTcwLQ4DU6SvlQ0FQzd75I/hvmrI34ZaRx4T6SS4mKdleq6
aD9zQjzMydS/V0tUex3nbwh1O5rf1XlnBi7+oHC9J9aarfkZE68QsXBSHFDbKrCSaa8iCBR08q6f
DiIK/UQ5oEKwpr+CUhCE9W1Wu9BogSCe4jixQaoRkTnsOqQCzZYtEdkO7k+wUiahu0ePGTZnmrqt
WXTkZrZ75YmaLI58AYndBD5dplC0K8dDFjd+U4L8/Vny6CsLpY+c/RUNRY/+Zkz/8uZ7aQVHMr4T
zigZkhccuRfIMhpAmk5qdSVqleuPaYHHgpLTzunkn4mAMC2XvST5HMFVanlbczqJuBoVd0z8pH4x
+44n5iBV3JojEwxhOJxP4xsOgll1xeUNWGALQs+zB+VZKLcItK729fpTX86CBc67KYQPSXJlWn8K
Zq8k9btkH4u8GAVgUbVt6q80uUjxeVa9ZRx3/fCBPwGhEj6jxLUoUxNZ6LCNRRXI9mTX2jo39xt6
rUX5p0Sn3yd0KOKh9hBpbMjoB3uB+krPZfCXMPdJaeYZqmdUVwVdVDN9cWzo/MeUkIWc7WTvlA64
1/LWJX5fvsahO/fIaZWnWXzILLXI9aL6xZD+5OraWucYCoz6Ja+sbdbWFhm5/BaAd2BDgOFbWyRv
emJnFn8HoVvwy1TnMf3FQ+2k6JOXcylxhn6owlGNSwfqMqaGIsfQUHFYZjHZXAaYDFiS4RfmUyah
XD/pfPRx86pM//Lobhjf6AmoN7uZH3iMqJGts3Oz/IZU5LIEd9hfis8MQWvVPcOI65s/BUu/tYzM
j5SqcoWT9/loB/ANDC/ecK94AhqnRgDSa3Zd0puHjCF2Fs3R2z+19bJ+J8nv7cIlYqEgbM+F4UzU
ArX2qt6UyNVaHC3kqm/5MrTDxNEYsCIAWYT5gTq+zTL+SMtuIX1iPibpuWHDyTZRaNpj/JtEPLJ/
ZfGvQsJiLNIuVX/N5TP6p6GOoI0oUz4jKydwPTmq3Razmtusj/Ubck9TuAuVI7MtmYgp8+6RDJ8D
YiLVQt21lUza7y6USei6p9GqYhB7nXoiUud43HKsSOIf1EkmnAJhXwv2NDxYQwZY6mY59wmN1Rmp
Vy2Wmsjva/KQE7LVg9nW8XWwHUjSrx6eDP6dDhq0V1DtXnS9puDBN+etHr71wVMBhC4MqqA57vmt
OEfV1LOWz6wiy736UaPDIBFlFjgiU0mcOfEA5RUNp6jyRX6gND2khmstJ0V/6ceDVV3F8BBAZgRP
7Y5yrhvfdQG87TVrCdifvSJi6YKl/VJRRJlI4/RJAXZ91D8didL6ZzT8lHRJgPds2uAUInCV0FM/
2Uf6NXyNxjVwUbpXGJDA9VAYiJ+S/ptULMJQNLY2PI3qp9FelGTXN6Gt9/uK11LeFsFDW85R51sJ
CO9JghIIVMaQ9StWuHsfxvCVxF8loriBkLPB00oPyZkc0C7oQSIb03PMdlqzEyOOdZemQLJHRyy3
kw2X3AL0UeSV2YuO3yQGblnclMOUp2Mud+yrGe0rltO3d83ED05HIfcTnx7tHkZ6IpisRR2bQsbq
D1a8IfhLAdblAVhtHwSdp2Ii53myIi+tbghTQXT1/LDE50B4i8oPYfBA0tT0EeWYpIrPIYN+eIgi
Osethk1v4lxpnEb1AvVqUlEmuUR9xtmtne9QYkPc81r9pojrhhIAZfU1cUAmQ+wFrc8krsnntD3O
3a+EJ67hdm94aZYeWOprPQCJ73HKGECvfpYlvxQQplKvoCeLbf5pRN+VlO716tsEYlVW2wEUhF0a
14LlBRPYpqph1LmgkGI0nmAe6x68z8/JZ+wpaSEscBPA+qJqT/ovIUBN0+2S/Pf/oe1VMl+ojutV
4GsnJxWt5cwliZnz5s+ki6Dn4h4ojSuSp6pgZDr3oIJk1ZlRdGavjiCLpX+EG6MqOmF8VnLfKq+t
cBk4poUDGQbgYke5ZaZA7atx3ONYP0zBPtb25uiMP7Kx6avfRSafvEsdE8X7CHjOaqmjAE6fM6xE
9EPtkIEooGeYzOujrCBInXxEHpiXIVJ5ZXkqt215NdgwE+0nBKsWE8kWn3N6TdvHWPithBzSD5Rb
YaGCsG5hqVBsTfY7t2CKznXoWQXrkmIblKZr/AjCBqxmzZ+i//bhu7Y8tHDgT0/A4rrigWoIEVER
rWgHUngKczsGfscFZi3DSXrCLqW8fP0+5NtCwcLmM2AVQLELqVDknvq78hWKGePHxbCxoAXaxPlL
qruyZavpASJh1KD4SQt619rTYtwiGt/CU2U+s35PiSbqpY7OQDblfCJwVNmIV5xfPBfmFZ6yJyYv
287BtKFZZhD+DOUcP4UARw02pwZZDFRooiI+gzKvWu6ac4JseBpd3GcsViZ9zBDqeQOB4MPFlS8t
YHmXxDY2boGzhIqVG+Q+ZiKRiuhsbzY+RKqNIBc7P/9CKz+r/FGu3Vk57ga3Ez6IfEyGbUReY2EH
5cxDs5BncCsQF3BP6tFJCBFu/xJOEE6HED/2VEzcM66kuzOMYvUIUhMHEvb8L1V5VNN2hifAFKgC
XGNXQjmFSlAcD2HJe4EqaUNFqfnSQ5YEWOWY6+pX1DuKzuj2WWKJqmYEnX9i6i0ZG4jfZlvFQtWt
sCGce1bWMy7XbrgNHZSMcOpTjkCnKe7wdMKk+YLFGgInLXlxtCO6YhPNx8j4TJSvSH1rl3+TcLfG
b7nywXGJA9jAalo9Makq/mBm2aH5lORH1AUATDY0AIAfwluvrQ+kguLCsK3+osKSafG+qDcBRh8t
JaODJipDfljw33G1A8AY+sk2NP7BP8YrwjGyDs3yVsDuFO/FRXmQuE0GJmNi12ww2Gxk6UD/X5D9
lLKHcZdRW0I7vjceBsKfcXVq/xOHU92dSxjAoP5VZIyCAKQs4SLssYJIeBuqTxIpGVtz9YePa9vz
Ounmv0pwk2WyzbFCOX7jEiGuYJEOY/+aEPOICsZG11dTR/DRfqXNNc7PU3oplm8VcYMC01VhV9lH
gCvGQatvazT1zG2cwAmhdBkOLRoVoA8Fi+G1Uu+myWjW+LK2r1o3mInphM0d/LC6DtH3kFJZtgy8
0fRwIEM2QyQC4w+Vlbg2BvNoottM0GMF4bwZIRojc/QKum0VpvX8T50OtXiMMj4t66OeyVkz0dPv
8/QiVu9tWbn5eEZBL5rcGLuYd64c/daUj8Z4TZPthGiEzjR2vidtoEgiz0J8WjcfdWcOOzCzLLvP
EuYZ7aL+JFKJevMmDrjbRbxDh1w3NkHFG3dMYSjEXU4xY8h1NMm3Ubqyz1XpNcbFBYxu62xQ8lkJ
PDOlyZY8hm60BetFnnxsWoX+r2QK505eXIEjscLY0cMLdOBqCmkZz5JTBllmXv/Jo4swTWYDnznk
+7Z1Rf6/w/2T5HalkiY3+cSSNjk/GxtC6MQVmuD0jaFJhLeloYhb3uX96xWYPonrglusXdH/Cpqs
1W655nSieYimrxyX+lD1qMG5blD5tSi7X4fpZVZGz8pk1Fd2qrkJPWZK8CMO35r2khs3HdUqsjfm
JbCx5o3KO6W+QpEMyCmgRxenbzi66v1CwVxWVds8BahAa9EG9JlEJ/xMfhrV//Q4/wqao5Y9sumk
AzM3nH9Mix9oVzT1l1ZyOD3PVA8Z81Drg3YPokugVhH+EX7J2IAbOgQ+OwXLdZH5KsnMAPcIDtLw
p/4Y80XSPZ0ytxz/Ap/Kr/WrzYmtZ+k2QXE83xj+FMAW9UVvji2tXNJWH6DxL3rjSwrttLHbFfJO
5q9+8mgiJeYAzLFJfatKcRE1L2iS0tiZY8XhRpyo9Uxarr8mxk3LWT7bSfHVJYd1EIly5vVR2hQy
TcefSUF6BppkzjF1P6tPCcx7Vbrt+eO1jG2auqNnttoVyHfNEkDwOL133U6j7ks7wg8Fw7eZXQvi
U0lxyJNHal6k6gl5h1BW1dcEWA4PEn/Flq/gYOXXZrjL5U4aPOijKlNcc7gCcCvmgY84iMnUuDeI
XiOMr0u3N8SrIJ4Hbn2EP3A3JmidnP4bJcwUKMVQjofVaQxp00oGO+oventOAdml9hL3pznmKAVo
yJN/4nomHcGOum69YzddTEzxTjeZZhB8FFikl9dC+5C1CtCNxh54jyZ9k5IUHvEfRCV6sY9w2Zno
4bBTQBweQgywhCOYnjg+u/6E337TFpAw71WJgJBTT9X4am+CciXgBfEeNIV61YcbabQhU4IsP9T3
Wntdxi852Mi1O7DDlPcoe1mJWSJSOT/VkJQaNyq/YynwC02EXX6rp2dU3MfgrlPBo7NA7rr6MZMy
TTCy1W96usQRv0YYGzZUa2FktfEuom9xhPEaAGgX7tJDZKItyHYB6Kt5S6WDMFN6xYH22qqqV/WX
rqHZNmPo/0lMYBfJy4rfTFROnQbuBfyPGv6YKJNjmaMrLZWd4LAMVFZns0QDSb4u42GtGrZM3DFd
QbMPL4zlKeNz4OzIrsZ4TyRnFq+xeqmkY0/sb7FJigZru5tThQVmbHZ2onygiiZPpx5qZ/glGiIH
9GWk6VGGq2ulG4++VL3JGA/rYNdGx4LZOiK2oGnjjRq86JprLnaLBrKN3y1OnXm+acUP/nSCThak
brCjKOrl6gLtX5cRwvJnXnqyuQ2YkTifW66N1blzLqRv8hnwXYb9salPw88izcQwLXu1Iuxi9f0+
+Sd+SwpCS/KDjm6iQC2B3xv/uwmSHX+gT+H517hvgtfIOoh8QdwWkb7pkr9qPaJ4y5vkNy8/+VDh
hYvwswOGS/utuWoJCBIv86P8O5cwstxEaEcVdJ0iZPMr6WP462G7oBhwLYE87A3eMLoYpVtpcfhw
XOGFEr54MgmjMmb4VU+qfUu/CwCWjXyo663IS9fiWS1lHw8fZUSUhiGXW6HQ4xL8MogEAB5abiul
X6doGh2U2LPA7QfwHBKQ0A+1Tyepl74a1T+l1Z2YUxp8YwKKGL9420i0UNQ/OIc6P5gFUgdEGryp
B4ArK9lm3Qe6Efa1KfEKcL9yPxt7CzoEX1oqo9QGXM1eS8UzxLvBD0IZs2Rd+h5wmgykjJuQrsF5
Iz+jtqMl+VPKXptUBGBLvNZM7PkcRZeKfZu2b7AyUpHN3m3ES9yQRlz99ggGJEcxdkmJMh4lA6pC
euNsYXkm+jOZrkvwbjVeke/D9tkljI/lLeoAYdP9miGUVJ8i9AQNxLbedccOu2GiHRtjX1UxtNKj
SSvM7Sws4sOAO06eSvSCj9oUIdnPrZA6dHlXFC9Kd6QBVoPj9RpoXr/uGfJV+X/iPYrxy8TRZOrs
H1QmVvMWTtAkkLpkK0J2y8r7FhtPGTRulkCJ+JlH10jexPBsYbmp699mOQR8AuAEwYFsAf4r3eTg
0YjPYv4EhKMyPgj8OLlHeOTy4d2AnwmQu+hPE50iEmKslFyw5IqL6acQ3uT6rNZPc7qls1eZu/Gc
5CcWGOJBxthbuJ/KvwItVZnu8DKCco65Iy+3nIxI6hBF3DsylOQeeitrffkV3Zmi+4u+7cq7Orm5
xLLvTgpUQQvwjMyyHL5yFClh8RBqaGagaP0CTQVUOUBx7Ivpd0ZVM91IU5Cnndq/jP2nXKCC+SIw
LMh82lU3Yf06amQiyYvNReFqarvT1eukv4iEQIjWV5liSrinOcPE5Goz8DV+F5vCdrY6q/kjSnpT
ma9ZdU5VZDM7ZfrJA381ptCn7kixP0+/Fr67HDEovwNeG+1cTAELByKjdC/jk07Db5QXOWOEjsBo
y/grWIi+x7uSIXcv/ATnj9LuiugbFWxs3NN1vdkSVhCo54nBmg84Sf6a4Rt9FdHiK84Z5qeJcBFQ
o8jwqon9G38pXtEhuxTmizjeAj7bHBG/ihTfRccKuwPDQ0bb6OF/CWLX0k4d1FwCptzYaOBs+bNj
NY2wPQxFR9s1krzsGqPyl1qihN5N0ZZzdyYnbdyitu+Tu0HTXLqLq2/B+KdBYiMYhOpXOa7beBvF
dh3bauLL6mNeGBwpQw9f1Bi7r9d/VAmI+nVCQ9yhLBHXm62nM9kbw1sdsvXsZuVHSfFXoWQFAEc/
woLYZ482Og09RwgZhcEDDEM16o1Z3nPUORXWLy+PfZyOU3sdusCxivOsK9j2/9BCbduxQsXVkhtn
+Q3X5QDUv6R3c5Wot5/q6pX6VOoVtqUVIAW+DlTu8J+mf1bEDqkkwsasspA1m5kBXGGASZmicv40
nSg+ut94OhaNl6OuGT7C9GNk5Kjjq2DAok7k2c8yPx8GCwIHpI/mLoeQws/2QTl6IRwNnZeUnZPL
T+09QTz206cglD5XAMO8yKHSbVmaSRhpgl8ZFMmwO+WsLzzffqOTR+HN3/HiyxEj/vJJnooAbz9O
36r+GpFjOQefQoJVxKDr9WhOz4Y5dt7GgytoHmnVMU4R9bGUBzDSWfVbfhDlXzz+G4grkZlds/Ew
qh95spPm94DskVY9hZKTII9e1xq7H7EEoRwznyVCyvqymrDzv/ajLia7QQEGgSX3DwV1SMUjyNKV
xdS8nVT9PCv71HjPM4gFHz03cgXlFYyWdtOucHBuMMQ6AmAymvKF99LELE3nOyypwW2/mO7C86oX
Ax0rJq6bnWBgLAAVeEubF9UAhPtaMuIfgj8lP4raQUWYgB16QEUYveIJU6anrByKjFmURyB212W6
aXw1Omm8GKnumevX+aOUx3bF49oDLsosuivYwGQGl4kJJ4VYnMP7VD+qVGOA/TJJoSq3q+y+Zefu
qTjeYP7Nw2LTh/tJ+ZRGA7Gxo3+LiJrJWOnmS4J5sczeo+I7sW5auVffw44q8re1/IJkSRUnLXCA
lCMlR2Qo83kyWDYTHQzCJtTvYrcb2xqdVsYFzWYcyIdxiPbDAFzMWduXtoQgcVXWr37Fji72XvRn
xRPSa1A+S/SWs3rT8AQkKP7lws2Lg4A7i9QG1Za/ZdmXWOOodkiR/xbChb0xR6Ut4Fdr/9VEO8LI
FswFiPigGi5Wf2/HQ9OeO/2QWO/kLxmfXXTLFnHbGLTBoOMiYmnsnH7MPXMeCD88LOJRGn5q4V4m
biwf+VhRYPfzFsfHpvkSVv5jQDsL8Ae02fMgmFjWaJY363+0TOsjE074K0zuqP4AHmeBpxHgoEjs
XGw4kfSvqq2NjuSmB4BQ31O6XCNwhdeMKwLpuYeBQDrRxlvIr7OChqZ6GsLbQMRCFt7N9opNDCBS
G16aiZifZ2oYAJwsEL0/oWyQRlIacMGFlhPyKyMTXM9A4gPxpChfRvso6NAQstOQnogGG3GOZ8Fe
qf9wdOritzk76hR4OLzk3pMEy8Gwxzf5M/WXmMyy4TlUCFOtl4mxTJA/Y5nK0uw2Y7TrUOVG/FEU
ubTplIMuG+1qlSvCY1oJbh5HDLcl+Xqi/NoF/poNRerl8j6DZbboFnum1/JYTB41CoipLzKZMoav
NvsSqw/khJEeIvUMb4SH77tOK141aGLNdBbpygaoq6eyP40RjbL7tHIE3Q3x/ooHvIZq+dkCZKbm
a6Q9zP6PUIfKuE7lA3kih0GdH7mSm4TX2J0bxudrX/PfwLSS7jPQwyIhCq79IjrWvOdtnjuRfFfR
li/JuF5EVeTP3aPoHujVHbk41vWuoxXE5hyq1E8zew1p9yXgUvJxMaANyY37MN0A8c3FSY17Lp+4
osYPXUa190YElV0/oJihNKAwY+6w0sZVZi61vdrNOx/RkyqBSt6H8iF95um96we7e6NbaxT5VA9L
/SGZ3K39tMVe70oWUnZnQWUfxw8URCU/L1AO/Dj6XvOhsZtFvGotQu0UN6uMujwj9aiwlAPWOx7s
D/0oWtuivvTI5uPwEfS7QHIK45B13ZXIMicGMYpD40qbzn7u8NVsWhlieItVu1YBpBZv1eXPz8YI
kVrf8TKLGWOPlzYkNG+q3o1fB3N4DCWvIHjAAruWnOVkR+5cMPyS+9A2g9PH6AZDGL6TsNy0nnCx
/C72t2mCfj1o2XdK4Ek2/ZbaNa24o4GSGs9EQNMRO+bmDYTocE2jj2B+75CwcyC9x9FvoyIyJWmx
9qrWWazJqStrKzD60fKiPsz1qsTim7pDzuAiQuwwCuKnL5HYYIaF8c6Hl5DEyWcUo4lVVQLKbqiP
WI4FJLPow6bK1lHbNNrbTG7HgLLXsn6nYr/AYpjBzyi+y/Lshmri6P0HizJdy/gLkZeQDhWhxVAB
obKYczXZC5o7vOq5PePjjvY4hABtq8zhcq9IsEPxK4Hmm99N6Y7LN3C9NvxIKComF8CP/SmV9oV+
rBkPJ+11TA+z4E98QfJMMpgEA1JqBHg+Fy29pQUwOC07Bk81q9QO597bKAI8dQy0BilQD1U5UdQe
NDdhORFnZLNUYyzhFCwiTye6hTwloaZYxR34DFaxtOom4ppdR1Qj5rCrCOxTGr85YxYoAslGrc4V
Mn63xmXKzqrWcM7Slxf6OcOYLn/NBhkowO8dirn8JFcbg8lrRg2LNKHe8oCryVkTdyG7v5bqLOWk
J9QbMJ9W/5Re4+Qfum5BdBPNFsN3pfmok181Jjv03MJ4AA3K3bOq91ZDD9CLzI2Mub87qNOVL5lE
BdU6r0knI3y9ZdMoRXQHEk/Q4eanUnyFDwXBiObJlk+oaiAgFvQHorDIPBQPgXZC8Uw+qdOhhuK0
B19YJRfo/jlfKt6DbEJ6MDyxqNBI9kj1xdMHy2mm7lXWvzGyeYuGG8k8z6EtqHcVHbRadptZ6J15
QsrGv1vIKuw/vx14eZwHiKrLdwMxQyH019qs7FKE1gmItppgw8WtKj/y5j0Rmp3WPfFmN/FHUGjc
WahNjdtgfPQxDk4wKWV4zOCxZJiipZW2C3IBKTn37V+YLG6LqE5mMEAlOIWzryQqWuzoWot7YDNX
sAAOI7b11hYIqagQJqqMZ6n2mea7vrw2zSnEehDH3HZJ8Zph/bcw39WSJwTXDP2jkrukLgOAEUmx
JsbKOrjSKm8GalGfkxzZ2aoRI1AuCsD4OnmjkqvSD7s68mp4NzG9FehIB5KQsIR5S/A3T4QVf1mk
wUEVwti2x26gsbl95DXrGKeiqXlT6CVgtmNcbUboRhwP5CWlDk2xXOzI1RIdHgtiCOPfGFQoZjDB
hL7BgTgsp2UKXFNHtQKCkXScYew4eJtsUnw3nMXE0elfVp1uZ/Un1uns4vKKiI5SZ6+ZoUr0BecL
iIuDs7KA5VPnGNUiDn+sU0CoExkKOh5Yyl58OWkBzZDOlidsZG6CvKuY3spC9ZfkPsXwqlwcKfof
DAaIq7GOyZotS9jy01US27+QDXpBZrZXFQsBZoa+tf2WAvIOmjbdQFckyS6Pxt1see1qyn8N59/e
vGGwwl15CxrOQZhbssnU4mYJH0LwlZtHchbtaX4dglsmfaj1R0NoHtvBci6Kc5R8yvKtIjY+5IVr
uPXmCQoScoVxhIQCIoNHMmgXMMNazrly3/BM24n0ImYPtftcknfJOrXQaLP5FFHrQHkmUN1aHdhU
dGEJAaeWOR8j7q0wwCykA7ksi3nOp3obgXrF7Wn131ciKq7mN03Mx7yqZKPkQADxP6tiZiSfsGCr
Ji1h00gXsUHBfBsz2qbH9QYj1oN4zrS7RGZ1CBoUgO8JYnnabi6LENlRxK/AbDDkiZ+BGQ74xDoM
KyQpkzAmezr2i0pTCBZZv9DxKeLptwbuGbl0J2Ll4RXsgGyPRqdPTmVvqVU/QAA7oD/RjX9DA0XW
diEntnIsxxritv7rCJkzeCqIKeOiVmEEY+KrarfuG1+UuVQRKk4DQ00cIM30teY0JmqNiuMhNf8S
Eo6ztnSa5q3uwm1c3U1hr3X+OO2DorrEBGt3fCsi5FStsLwOsxuQKxw3n+X6R18/jLZ3Z0vnLijg
wnULxeq6VhHaQkKyJe8rWeOL6AiE7Ya/XEnOrSb9CqiZIgKcEajYPdilYL4o+qXODKJouGDIC9GU
DuHphI+6dzLUCKCmuoWNzuPaizrcdxAfCaFRcvyDM2JTrTNThD59p2oHGeYASWqg3gLj3RyOasJx
O27VNjvU7zKzzQKRXGJ67QzNDtNPY/jfrOWn3JwxQxgnOxLCoaVznogdIyUxm8ltFCJCwVt7IRiA
XgAeiEeeckH4OWiabsIXLguIIsMftOaxldbd8Kbq13ikixQEDIY9HbcWGpoht3P1X1n+LGKK838h
f9BrYJbb6hs141lI3iPU58KHyUjHfNaYXo/GF/1nHCIsghTdSQ2P2aHqiANS9mLnCJp8EsMvEb66
QqUi2oB010rRLpQRPAuoOhYRtdj3IeclcrxFIms5PWoRcfWAniKaQBPbjlH+M6rZ66c/ImZSzBEN
AjXgGHh941ePlLOgbgdxTynwIS0MDFcjk7vCl70mgxEawExmNqRVTndJ/6eUJAcAVsU7/C9t901D
GKmdE1T9ntAWBehwGh+JvEawbjoF8E1zstAPIe4ivD8OL0F3W6J/xnxlQJaFt8TESAQEYqKKyYbX
qibpQXwt04SgMWYtcnLpkQxBAIL8mI8vlpxizGM0R4giOyVPU8uXIMXvtcl1Mq+CZYSyJkmhXpJ9
I34O+/tQ3dSa4D5+5sw2kQNgkdt0BlZ4tNoqjDl4pKNILnWio/WOnCApFEeBEd2GwaspEBgoOyLn
t2AO5P6PmwRwiwyVCLKCIyulrIAUqmiXSrtI04k8fk4B4jMSOmGtoGN+VJ71Gj9CabSehkXy0zT4
nebEyUH+pvRh0T/PU9QpD9SvDX9XB74qXsX5kDf76S8nrs+cBbtGLrLusrBsUnutvgrUH5pqHcsC
Dfp1WZB0wKsFSGrOLE3J4EsYhgaAvykGNegoD/xRtZogYowDB0NWeRv40/4rK3jpNbMsY2IdvQZQ
S80nIuIc4iMxQxmasQkxT2Xi4hrmsE0l5qlttORkDKKmbN25gj7BHrCmiAyaj/wtRxoYiuXOkF9j
pPsUmzvrr5IDppQdPqbk0ZEQGG7r7jT3e8EET9rlr4Xw1offq8eA/9UIuhS3CfY5eVktsTDLixB7
SDlDuB+FR+CGT8es7kaMdnLKCfWMAerBLIjUUgi5krFyzMiRSkG8Ye48BahV6EXghmENYuMtwvq8
pCuhS5ZpO4seaigvwnKf4T2YLfNrZgnohn7XWRkudbAmCTA2yna8U8KMGBFT1zUs+y2iy4xHI3ws
9QEUd1a3qUmAPy7RFRiPuwumpUjxCtmlvLPG5JHussnVs2uWHY3wyAIREm8GjY5RPDR9lBPwTGP/
EWYmmkwwzMmhacLoCNV86asteS9auiWtCdvIDAFT+bPsyXRryk8Bl/tDri+lbFd4ewqaKIMkJbPn
wRXaL6givvl9hjb5EGFfQ9Gb/uPoPJZbN6Ig+kWoGmRgKwYwiKRIKm9QT2mQBzl9vQ+8c5XtFyBg
5obu0yxa2AHje0GZ4ZfU4OaXwkVathen29fFvUUTMP421Np1xWXUvE0EpNItlsk6s5nDld89E/ax
nrkt2lXUqlPGIr/hwBbu/2jRyfyYxaVp2FMYgUECK900EzqLs2KOAsuK11U9B+jVcTeYo4ZC5tWg
BUqTtynpt6q+yowtktyXlaC4xJsX33MRBqNN5XCRBpb9gatkZKqD17W9CdbOVvmh8QANHhg5nw2b
8Zxx8UvZ/83gbRv44Dje1zaUw3HT2vcKkX/rvXqipvx+SuVjG59c6kBD8ymwHyPz4rdPtst6RRz9
4nV0s/VEJ+2UH6YOYVXsuxBzK07ISoFWzOR2ga6M2Sk3r7X5F7GW0PTXMkKcPRx8LI92/s/qcmZw
BQLukx4FIfIQk06M/6IxHmRJOsMND1jWUi6dPXHN0q3Cvh2/qXTXsWBpM4S8uykpD0zp9PBJoYfI
sFNp7o/PITHRTNbNve62JlhhHCCAzFHcQBUD30h20LZrJOm36V0Reqs/jfEpmj8QDcT+MlFv7frB
AlYu3S059O/ddJX2uaIKhyG/nYsdLBbMTKaNQw+p6qLQC/Gt58+h/TYz4+j48Jip46WWBkiOjea0
W9SbPSSCmCl4WFAc491CZaYbSD7gWBt/5N5sk8HDvRno5T6O2M5LeRDxUzR8p6j+jZKcpyEJPJsN
gvbWcpDrWFoduXg5kQIs/Gk2H11yERmF7xan2b6Pz3N48+q7myJRIRyYV0RXFwZmUJNReNLOtqy4
v6S1zJFgpiPx+I2NdTbvw/DNGU59gXQIQZC9JFqhVE+sm/bu+87alx+Jw9iDb8UicZrJvU9HjG1z
VbHwK9hSRLvcPbhQd5VuHKXGAtumseDbTq6e/pyCbICis221eTshB80aoF21zgwZwCQCPJfBrG7W
QZXUrNh+PBohXPoPLqIFftZpiweVB07kS4uZgTsJze0G0I6DRtX5sMD3xOM+dA5V+DaOR6vSftmf
34umYBXt4LPnElHeSgi1lhwFjZfuHC/kfIH+pZDBa/ylDfzaYh+lP3r80bFCG91p3w2Hoh5oQvut
m4ugN9hLUMvH+C4GBoNlqbYqh8jd5c1nosWYn/x1Fj+Vvgdt0HaRpjOh0p1+5xn+fnl7y8+G2cCo
F2iVS6Zj84vwaLwF4dHgEGd2w0b6r0NYU2LhyVHBWAX1BlKMLETxVvq/Xn9Kxo4tISY2PWKF428Q
d/6LGcOFevTYmujKJAO+EPJv3Z/mdkJZApCfiXiHsULazsoCTBP63FTm2BwH5/9udd+V9GIydNYu
/WDXtVutqBHX46Npxiao0J84Bj51bt6ePS9lV2o17wXMJPwB497rQDzoFlgCHB0jf4zZecisOijn
V4c5L+WyfJ6RxfjmAP4WzjUlIvLGhDm+aeCC403LzOaAAGbtNg550vCQINtVrYteepmNvMQzmO7I
3Ug7XBn4v41+XYu7PUYbP/Fo5V9HXn+D6WDf/UsFR5vzC4EBWEd8KtIO/z7bmrwY/jDBMU5rwnsU
5utydIhyyrCfuNNWOuanjaOVtPjSu2uKmSzxy1hNcw6PFMV9KGFj4vRpR+aP4I1NBP+xx6ft7mnH
qM5Zu2JcCXnMmOFWbstR1NTvGpq0Gmt4Fx7c7ot7SyJ+URgYsiJZ+654jdl/AUXDVeFu5hCRl3YP
G3YxVnktZnOV69Ubztp8ar8rB7L/qKAZKOxJ+WpAFJnG4Vpr/00C0IZlPkq+zsJb1MNyn3HQKDun
M8T0wCtbVeTPtMzn2VUkXOc9L42q8YjLfcsMfWj/5d1TahWXbtZWCZefi+nbR2Zl19O5cF4XyILw
HzN0BMMcYtrtVl6G0K1NYT35hEtYSD2kH50dthtu9c1/eO2UuRfzZ68wdDKfqvNtS+aYr6YXjAas
dYqFZLwh8BYdLyNLnMhp7R+9/CjAlzmVH3RZfKl6Zm056eP1ZDz0AGvdfxHrUYkXM2eAlZgrE2Qt
GT4kSqltiind73dO8dijqBjzvZl0a49PWcw7iW57UicN6YjP8M4A41wM3yWd+4TGRu9xegMH5zLn
725tOuMCe2871xh8SWFwoT3XGehrdW/hvIfL4x35LVKU6TapauHUIR8/lwjSC216IPbpkIh8bVFk
FkZ+yGamK2hF0U+p7oXHsG+YGi4odR91ganLQMsfU7a9moBjXlYzlpiFyNmRkK0/VnV0IYmLehAB
MJROh2x0fWD6axPN2tdPGV20sdh5jeyWu+OuxCBiIWpULG6N9uZwPfo6zW5Pd19F5JQO2kp2f/mU
TQ9111/iKN3MMOR84dPCBTCL1n6Tr+ksAs2kSqITDdkXUVv1HeuxiErSfgmxFoYNp2js9Wu9Mh/p
/5/TiGm9B9nh1EGmpoha+4gfio6IHdpUDUtBbhZwWSDXwnQjLA23mrfWTJjtGK6ALnXwrU1T22t0
vh0HyKs5BJ3hfw00qSHvcmLpfzO7Me4Otq3WyjPsNTtzzDcrgYVbmbQHZvqe2OVrRJOps9htc4OZ
Rb9tseKgvHzo+18Xft9cUThHFbQI5vrSuegEaI/IvjOEOhCct4szmzne1pQDu0/qBz1o80OnnI2d
PLuM9bWGinD6sWPIvOb3VKH7+Gd74Gg6iNdmcvJRNWtu9jI648eknRD2jQbaRy/bOAqCZB8Uonwl
UQRZ+zDgZLTkt5pSEnb8RR+7Lsry2XGfW2VDxmkAYysJCQPGT3v16xfXO7mmQr716df5QzniOZRw
ulvvWrbD1UbsHXJlN9zDJlq77rVBY0UYSgrrOn8ZXPcYS3+Xmw2yAE61fLpEmv8zVTHkPKTJY/Mo
aqICm3vnY9YkfwkhbFg9CMNGLmksVqq76kl8cu1D3Lq7IQnZpKNsqEDHkfKAeRdlfotTL6btsX5g
ta5UQuu6iBq4HuFQW0uWY/5umO8p0ykj/epcRu2J/dsXlFijDtiGZafE1Bc3u3SKHqI2WsFqon+4
6Lz3XQd8AXeHkv9mxLyh7CY2NDX+ctBIUXkzCiw3mr1GMYKfvyi+mZWPlY/W96f2vW/iyZBwEdii
D2uLZSKrAva1/kYxXJuwsA0NimocaE5HehNJQG7Nz3qnofY1+XhMxhRqKG4ZqTlGSLmmr6Z+eC05
KqueM/jCGlOwfovMO0j5yn8sbSqX+sXHHZTQvURHs0MYQxiAspg/fyTYw00ZEj9CH8z2O+4k67CT
7y5b7UVfNKB6/p2qr9oCqSqf8hQx8IAVmPN6icVQE5jqDjwIQUA6k7rR3cK5p91P6HyBaFSxtxkM
867Bx5gRUMHoXvdsa3P8ag73cpiD9Azj3cw2O1qWv7wYDT+zGqSfiMVLiCmgMwRU9QFhr7VLCtDY
lfs4x8kBXuF6QNKlTTZ7bU9d8obgj5CjMkFTb+HYkz6IM64SX/ZbfZHYIsphz27+Nmb3gGO08uvN
rLyPntQ1xlluQOW3GsCJIxnonTlQDpxpNKq+fR1JIawZ/M4uqiBeRgOj7BjdGrbr/I+8l1/+qO/j
Fg447zUTWQzzBw8CUd0COBfvFn1hY6wH1N529R71Beyce00OSYPVsMSIVLU93Ev3oSy+ZhtXK+Nd
sslwu2mbqGy2Dt4FN4eu7x0SHIg666Exr7Y1nmiR1/vJTmhZ443GYrs0jtl0DWV7bCyd1Yo4mdgz
iApb5fYpzPJdXLDP18dPs28PuWcCwejWITbWHP+YfSuFwSoQXSoDGrIR/zS2iqnQuHmgoef9xhuO
Dd9ZZSPyQo5k4IgZGDvGqbUbZLGve/Tz5hTkSCbJjNmk1HsOkkbDi4OSRLKwrj6n3n3LnAmR1rdi
AqkDrnVDgvjaj1yZp8Rm/cxhlfntLemttcnWuyME0WfGDdDtIWZAUQlYCIM6L6r4FMCeYuAAru4G
8YMQnGfPpklu2Sa2+prLdDV45tHwuu1UH2v1NBrdkjnykxj6bqSercVtTLonnZqnmF2KujaofWdf
QfC2suqljQb6ije8e6BXs41L1aKqaqNb/X6iOPHbEHLa6yI106gKCV59MKjuemxraSn3gzMdLeEF
xCYG1dL1wKyjnCchhvwAj6+DHXksjwmI9SIV73RbqFLENkFYKIb4OZavMtcvto8MmJleO5GwdM3Q
AlTUh/l0CwUxOXio8LnufQ3cGWfXxIGW4PorQuPVwGbLfiLuqn3Cvsyw8IqG87ZI1Tb8nxdqbyh6
+dD7wCJ3bQjVkz+rS8Jgy6o3Hp9Yqf3r8ifLSYBGs6XyjPMQAwbBGTiJc9UwDqzzvzGdtyXNUquH
Rz+KAy8rLkNdHCrgDISKcpwisQNzVNTvKE7pBtobDz9BI2Uhmuu7+Wapx96iBPFidtcUVRoUMq+h
Viz8cyvDU+imlyWqNBvp2zRYlJhd2fYkaR2MpFIn4RxkRrK1EK36qdgaunuQMRg12mDBQEDnJsEE
7wrjBGxWNc8WhYT/ksTYR0MHCRE5DiVNT80f84dljmfEqwEffoNsixXiaqzUZcCpKQHyFCFpDWwN
Q4vVAEWxy3Zj77A8KMsRrSD+fdp14QriSlRQNAcPPWuGyaqEmWXjdgfyAeU4COHSOC48luItokGN
65SrnlER91NRpkePVCq3licKSRR14TnG7GL1xSaK2VdpcqdP7q5py01JXQ5oH7luc2tD7aXGfduy
FRgxQM+MSqacszjsNiz6h55ZCMl6Rq5vQvgpohj4htnKbkz+DZFgK9fMdpHFXIWQ7JKsI8eB1MQf
yrGwkr06LfkNSD95BqnON4LvrkRH7mFGtb7D6rNvP8LkTWfiUEix9kExFMClfLWjMgricH7zHbKt
oiVOMF9LrN62+VUDCovY5g/iOS/WqUDnB5+wt0iLnSkOQ+dptjVGBMTS2MB/UHAsWhF3YshVgOMy
ARH7w7Zj8Br28qNt0Pzm6Brzmk8BqTNsiBD4R42wArnBzpoRsmeUYvh1rCQ72o7/Y1pfqaKqltqd
NM7ToI/BYI6Y0/XNROk/Rtqz5hNK0banNvzrpp88Xrdcjolc6iP96Ppkmkafjf2SzP5Git/B+SUh
9yboL5Z5fVP9mc6wksgkxkwwjzUPlUefk9UbEHxrE6eJYE6Q81c1zKsBl3zM2RzTTqYcEdh4NXa4
UN2A7HXo4hrow+z7sP5YFVBNpEn1vKMZenYiH0MY1l2mxI2f0cmH67QBWuEN87uL3KnHNNrp8WnC
CVNGYxBpDDYr66Cb7b7MoqPNXnWsX6zm3I1sfgRjwDC0cGSzRsXu4EAawmN1xoG304WGdMO/wgqE
sY25klIcRcMut/pHye7YS/EsxBhnDQ8zUUE+Srh30XroAsloV/A/Zc2mzup/8zTuXSYrXl8Fzowm
ze24LnjaE7kKgBCAoT9OffXqetkh8earNJihufHewgauIDD3gnnlHB97dNNimteGA5LBSQM4zME4
vklveqboY0IqNqkPrdZECmEpOBCxXaBfyHCgewcf1ozA/C6xYHYh2RmqBrM4MgiSqFJZziJINlId
6H1zm5xzR8+c9Xw+YfHXQE1/UIl5lSz5OoJLGiad2VwFRSmeUiQOnW+sxvQ7li9syQNXwy4B2bGp
atS/y+4B1kzvQJMzjzX/tdZgHQUnxprz2LJysTgjBkS+wwhlJdKRlKfnpoyf+ejP0xy9eXbKPWE4
xWrUX3Wm8kb1yrBp5yrAqwiiSnZUOWItrfpRBP549G+Ae3+nMoC/vY0Q+UXtB50g1at8oNDHWITM
9DJElNqmgyKmAGWEpxaXUQbtPnGPSv+u5L7mbuSdO9qT96znclcDh85HnsASZUiXEM7zsffHnzZl
YI+9LSWbJSKTUpeckuB7J+oWz/5syzhQbIYnhbN1ZLGkPyxxOI3LbYSeL0qqn2Iku9Oh6cqabDvh
OxAMqfuIeoTjxwMmpzt/A+MjbZKnEC5CDemAtNm70BeKJy010DjbuiPLxVOargww821Hd4qWwEYf
nIgfG8GXFAKrZYW1A/6qZT6Nog6WKWxhOF1gUqLhxgJbJ2FfPI/tm8BbG8MDCqeDXlHvCi77EnYL
m83HiC+1quxXkkFeEHFewxZvjpMvh3YMTY9gcNU9uQksPBZ/rbl2KVQ1QntYkT3ogrmVwcigYLgZ
RmYgNP00ch7HE5jIwf0j5ZlDmV/MxgJhsXYGlvEhmQmMCPtIqrfQifeTth1zdat85kvRtE9Yv/qY
ePOkOEiLzVxbs2vOVy3RYAQMo9Cq9rlOMh8e02mgt47cb6MYXmuOm1wzKLiI981M9zWrEDhSX6tU
LqwXFmDV0ZS3As5JIfunbLY2XhO9S6COnsqOxMrfejYGYsr2Ws3btuQ/VOhlzPSFX+beuP+qeTxF
tctAqFwB2N+ogU+1FSsFj88Yp83A9t9YDEKu92ZFNK5jeSgARVQZ8hTT/20zO0az2gHbcW9EEMZ4
2vQwf605bogiQFAez49WCtaPZ6ikIPir2JSDf+rwiom5f44ovOcJ31QK/qcEkqe2fDJ7d5T4Fto5
SPOSgp3pt+6IrTBfW4sKTpf4DzJeCKdBL2fU4i2prxjN/NTZl4NCr05JmOnZhRSHJ2v4KrPXoZ+P
lcX5WNmPvim4e76WMBcbKF9prfURyx9YZ9H6x3mc9m5ZAZPz9c3QMlaKsOzL3icrAJ2iaKES5ecW
yoKf+dgeKJur6m4UCFqKOBBE7DUp0giP+WnbHU3X4QqRJJl0FGo0DTaKVSdJnuvJ2TkCwa8DgIgE
7yh/FSFSlCVFhCiEzvXvClxSNUx4CJZFX40FkYkUCi5p2tvUOA2z8yrrdteY5rmPvcBk52gX0UoX
5aFyx61Vt8e8VciAkJgxsvyrwvw4VLyHyyU4NHiHs61FqJU5sRBxne1Q1q9D+k/mX3ML3KRSWwDf
HENsmYp+a87ykIthH6fzU1iWGx/dM1sgJt/pypqxfeFsNudHkxlY2LkbLmb0TTlsI2Iu9c/W3/oo
CDzopJVwz0bDniQVuw65Sp6d4pDLRPbk9/7wUmDoIT0PivE400JBZ8wylzvYPssETCUk917a+8GH
pcgSRkEMqXQXbQ5jwyk1OGOHm8fOfyCbJYrjwCBrCbOE5S5dw+JydQ6kXwEAZyXCAjAizVaoAXeZ
fwJJ0/bqGiIe5K69T023HgrsBLZkN0LpWwMMmrWvnK7UQIZpyeoxi7wgSZxvOaDZEM1Ot2YOxI2X
3JceJBHNO/0Wa4SMZVuHkuSzRBk3IvaexXAo4xqJ8a9sUeS7eDUXKUKL9kUv+0susKfo4mK6XmDX
JU6u8TDaIPfTiCQItt+aq59qP9yHprux++am6Q7GOcgdTFTdSWJIOzvaWcxe0Olg7T4Kvd9kJYcp
SsWMiWGvY6lVO9mghKXktqv6Kx8+ayTShf/PZrTdqfnZn1lvuyogPI4U5yz7TLmRo3jClDNGx2hg
QJu0X44T3UvW7+vM6bD4hCzgLX1YbEgpBmhhv7r9xSuLk/TT1Zjf3cVSjynRix9FlR1yHMI9GyAg
CEzY+NaGgfPRuS+kkwLOX5rsVPWezcnRba8WBJk4nU6YPYIKT4PvjJcsmbF04gRANG5aA6bvZpWM
lH8LWGDwPkokA2Y3PE9TfnQH424QsyVk+WpFzMhGZ9OiB3qYBDxBoK7OgBqSwjK088XxP9+iaAam
kd90t0LLWP5qVciyb2BOlHzrjaL8G3jpus4Gm5OM76jsSEOSzIWa2GPYYdUhMVRhkMQEKZFm6QKv
UGUaCLQoc3WupuJq6mRcoT4pkvzJN+AQuKdUxuCrmpz4u1SjGLEey/hHFi7dLKK+iC1NZWdbJniH
EYdkrwC5VPpblDPFnJpFbQwEA+KtleaEYCDlH386i2k6tLqNCLuDmBymP2WQThJDPCDw1jhVDX4h
X63DQRroaKjSZv8UFf3NQgKccLRpoj1Lz7mWaXx2xbQ1Uns3FB33Z4fDwiW+5mKrlzl80ibKmdG9
tJ6O9R8XQV5eE2Uep6jZe7i3ZjTGjaE9aZ6LVZLBMFGXZt9dUojTdQST35/9/SSRNZqArZeZM9kL
qYYFk25Kq7uThKwcL7RAIHkQo7mo82M6ilXdv/tZG0ibKxJ63ODWq5ZUxJhjiN+PJRMi7ig7Lkb0
qhSQfY2A+nxBfOscXTJIu3xva/ZZ47IepOStdwINjFScA5QkI8ge6QwXvTqXfGKi5xUMJtFKkA/P
y2uvmnzRkqOdMxPGiy1mdg5wXe4r8TMRGmGwV8sSsfehoKQAi+HPkN5t7jtj2lUav2RuYLJAf2bD
vwhdgL1TBPprAIurous81X+I8HZNbL9EVdwwXaAXw5SLPnVA4Qi1tzPUq7fEeieINTtkVMnSB+Ne
av3hQuWH1gJzme1zdvFY/2X0ac3idtHYa2S69Wlo7WMfhs+aan45Si5TbZ+nRP1ZLqqgAm2moFd0
ZghSKXtT5Xib3vMNBj0Gw8qOvjHnhgClCtrWnbm3vdjkg+6+1CLAbnLsj0boEDpfAtj1cC5GVfTC
IHktlcSbBSz4gTvtoSsxDsWfvf5eT/eqnIM+TNnTEZQ6qP0S3URP+WCa0dZ1p99W1px6lKpVXRHp
CRVdL6iOuU96SOiQyNHANPSAc0zYTJLv9TJ7rt03w+SNqSkeTMsFqAwfKYTK5CIRGRsSagc6V81j
Gx7X3i3VAOUZyaHnrJpgO7iDPFqZec4J3AHTZKFm508eA+LrZfUxlcar5ROHTbuv5e4+ay0QJLAr
Q90Ock/bMcBcUWPvbKhUiScCjUKY8d52MIbnpDCW9R4OBgxdnLha1hziZGKB4TBsKtatZJ+ZtfeG
Bd824ssvhmE7cZRKpAdTY50bgPitq/517XDQHVrt3F7PWXnK4eaZLH8L7S9UzylReIxn8Wlj0jEK
Yn5nBD7EHtF8MTDEzW+h9tRasI24OYsER2eZPHfk+NhKEdZaHNJo2HnV10Cd3zXzqu/vDrUN3QrO
coRvbXor8W/hSQVE8+qp8V3NaIEGIs/tO13vh8LTF+tGYGJN1rKSaU8D9xh3j4QryX2tLUAFOqw+
fpQtUrJkEX6sB0CdoUUemNM+NrK8pclwdwr9phVQh2cTKAm4R+E8j9nwz5bdrpx2HvbIqtbWZUcN
aJO+oYUfZeOsZnazHgMHMWD2ZEyVTDqyhImfdKszbch+Ys0jFmnxCYj4hyDyWz/hP+9072Uo+88G
btlD1CyAdP0Ii5NWScI1mgvzhnD25iZI4rURR59NiaKjVytNB3yVh3tLfFY4pDMeYI4fVukjzLcZ
D05VPjVOetBJNzLc8BsC/COLeLi/8uZjDuksfprFcK1M96kyiVsh08hAVI1C5MrFMDLJYqKloXyN
80tuq5vOXC+ZGo1JeRhYtTraBWmfJe2hQhqNzMTW/M/aRFstxLPW6ifPxME2yJaAozgw0cTMpnW2
Ci+QURI0PlIi5Dr2QKWVGM9A/CEZwSZjYnMeBZPNwuFw6CJ2HyKmhoB5YzT1PamsrS68F1XR2LTp
uK07SY1ooSojayW3P30UAXi7fmPKE+JHrk4XOZhoJ9zPMNfzRLepFZCwSI2w9xBAtVxyh7pYLMnb
0EaojWj/VPuiN/LJ8vv7QBPKQBP0ogEYblTI2CGn8eyDBkhTy+COXviSIwQRacQUs3n0+VGXWj4/
jD6BeJ5UdIdZoLftxqGmbRLtytSCiMAetjBWwGl4Uw09M8bwngY/NnogS5R9qc2h2CYRPcvwRq/5
S4eKTwiFWVUyHKsg5qOQZ/LIjN61XivWFRm+y2xsfoye3adBjko1r8YMJbkcHw12nRr8Yh4OzXK+
n6Jx6xT+Rlg2HkN3E/kewdTAKqDM6rQriKTXMwQArTPWDt4fF8qrhVTFYdzVxe596LN+nXtLLBha
ldJ/Vya4QMoOp2nYP9X/uGGdVR55+06v6C9wisejn+BfX5DUtMULSLuR4t5naHZL54wTj/DbED+Z
Aozx13Qwsor3oi0p2czH2pqOTekcy2Y+l3l2zfs0CHO4Y0Zt7WPzOYIFZLYIYR0GF0jQLbaxq6k2
ECi4hrNjMvLUROZKLXNGvzyx8P7NSjC4LtgtFZMMl8/dCSUnGvs8OVcRCPWCAIBM89hTIXxVnJ2b
ubHuLudsFCpklSWeUSzJGO7yBEKVQg2duPVRq9trr5ozQXfbklICaJT5XmbIJcqkY0OvpStVe/hx
Hfgaxkb1FX2qWdydgWnrUF6Yip3xu2AU0F9roxNosjjW3Y7eSSUOvWT+rzWdkowLj32tqA621r+p
qfjyk2E9F86xNeMbI25mSuBZSJgE7iu3uN+/e5+1fVsRxtjwGWLW5h9ciAi2q96Ncj7ILv0tZE6Y
mXZM0abbpcOrEF+tHuk//5LlBROptgm3usuoKJdHm5Io8ZAlVhoLiIjhe4MvkQOSmBEDqttMVnCT
snASWNJkREnrUYopXNl6FX51efGIvn9Xk2MgTeSwRvQr0uGpNAD/Km0O9BQFsz9Zz5Fn/Ott8JkJ
cq6JMi3qXVSKVNKgxqeaeQw5Uu7s+A9jx6SzgBVT2F2y9sS8H8yBCGpMZXbDosGHT4yfJ8SqVrXF
2QjLkzPmf6nbk/UNPlbJcpMaLcF+drUtBuLFtOSQE0vMdaMO1Km4GpB+6N6+oKdx6o8MbWAzy0st
4Fu7kLCYb+kZqfWZv7Lc5LlKRUDQLwU+tGeLtO6qqZ9ZHW4MGN6EK+FKisRTzi5xtrq1piMP0p2z
Iagv1YSlxKj2PDxEZNpmWJxRaddsGS8dh9k4hzFyGQrWuuhPhjDvKubAz4tTlPrbvBB/qYaup0IN
5DmErBuNxBVebn1ohkhu8Irq7NaoUQYPHZGLRpVploGILbvaCMvIBowQgbBoY5qHABHv/Tw/jy7k
wEZqGPGFt52prkeEUnoSH12XdVTK5k/oFYLi8R7X7Tnx77qR7aXoj3FsfZMXtlFOciwFF3IlTkbL
6tskyMpFHwecUpbhavTKj8iPnis5oUqzH1OfPf3EQp3YWzQnAAoQh1vFe+7Oz8ujUgPwN6G2fAbY
Y7H2sLZKGV1KOWK0lX91CGih1NSl0/pLhMlS87kiEvNkQ3FO+jlIIp8OxsD0Ev31Cty2YZkmBr+R
mg0tTqTOo2Y/N+yxtI5liYGzcPQgj6CheFBZxqzbo0/qDfQIFFqg14zjpIvA7FAMTQTAWdwkUWtf
uynlmgKWMoobIb0PRW+v2ZvvnIyUNurkh4KozkLvAKZTxaAg7zv9LfQR6LNPJqLax2uHWwnScO7U
Z2Ez2FCY3UKb/nakTsd0TZRia6+jEjPKFOePjcAI3dqo89oeI2SxCGCb6DB77kueEGiHRXPxOCFS
2Tc4fGqhv1f6+Nw5i3JFhYHw500/9J+uo/F7R4HrRucM3i66RX1d4+qC13PTOpbvjWPdi7DatTP8
LV0enK65zjx3ZaNKyYFBR1aEROPbs0FfxdPdNj3qLqNgsZe9dCUjV8enZBsumd9wAhbXjl7NAQxn
hsW9k8mzcKLD1M0v+ayxiMJ/U6b3HGyCsoBfsLpmC8NIGWydAHhP3Bx2TgAMWEcGuSeYkAYXlgz6
rP5mY/en69p6cqG6q52X2BtzyE42odGGDzRPdP6nRw+icchHne1DgEOlOQ7fjffGmfGuh91d9xgQ
ExBi63drdlaxogsftFsHFGmiNLWd+urhYHIK492Z/KeIkVtOKHhFl4ICYG/UVzCz2CfqjWm9pOBT
uHrgVLEuQhtoTNp5HhFT9LwxZe6+xCyPHKwpjlX9ItF6i9wE3+aLPRhXXDq/Jiexiu9sq89VYu/t
Ea5//GFnfJ/IQZTNzVtBDraGRz1H/xIXzVE3xxMhhrhLXyw9Y8MZoy9Lne4xcZeYF1TiMiZPgPQy
XzBstxCBqumrCtkA4W01obVomALZAD+NEy+V66xG9arZDa67jF4aXFxl7Hsj3EvtR8EHbFu1mxyg
6EbXUKxCgZgbfrotrLbee6nU+5jyiOT0Gveoo5mS6oBYVEaCMubS0WKwpSJyRghumrjFuxlHnZ9D
J4IXkhaAMEBFL7uG+SNOkHuEzq+tc1YWAKxSUIEECgJG9yzcYOJfTTc84HFPh4nY6e5RpaDGW/+E
4fEcDs6nybVQDsa7VxUPNRyHwUteJt0irf17qNWLKwFcDy2sTOTA7Ir0og+0xefUPE42GzEDK5np
o4BIM8XMNDsoXWNE5S90sU1JMJaXEQjiEA4zJqdEgIzQarHTnA7UIquMmKDQMYQENVOpwqW+JDVq
NNuLr4NszrZEQqp3NunIHdGc7ODZwaBqCYy4Oca4a13re16WLY5zwbdBffZVjc5P6rWXWS1jahQG
WWT7dER4nSrmKcPwPSFunl0izmPNupZezTZ9WoeQIUzWJDCmG3avJt6gtop/mrJAKsmP3O+mM6kb
2xG5GtP+/YT0uo1JTuAVEa33Bir+XavJxcIXppB35ra/pC5qD0XDfZFPzuPco7VtC/b0bRGgnhLr
emJ1krCJLhBxP9SmKvBvgJlO85jzsAB5A7td074yOSE99MOdO3U7EbdHX3AwGxrp0fn8H2nnsRu7
kq3pVynUuIkmgwwy2Oi+A6WXSXmzNSG0Hb33fPr+eC5wS8qdyESdGh4DrQwyGLHMb4ZbbUiQO6rJ
1NIfmrL166xgYmb3kIHzDLxo7OMf2Lk1noMF1A29nt4a3XyoknpXtDBoBQluVf+GtPEQFIxZ6blj
9OSC5UmqDhuG3AXO0m2ghMKZSsQva4SwNjraewUinhTQTi/mzaGoc0A8AFsYEBPJOpqbhkn/gGPy
YcpqbAOda0Al8A+C8LaaJcWMkgmY3u+trngwW1rttAWQdmiu+gHlkD4Vl9w21CkjIOreZs7Qi3iP
6JiDgATS7VM6fdfy4lZk6qGIaMyXJb8Z9N99lBbXws+2VoG5tVPfWzK41PBSl038UiPJ0EMlSrFa
AxrgfpN0wypS9rrXEPwKqZOVhTJwYttQzWDe4+03WzUYaL6ZDc89KlEHGPViNyWA0DUnB5Zv3oR6
+uj65YcLSr53dEgRJpw6ZLhsBLyw07JNvIOTkCLDSH4iQ7yc4t+q5pVq6hKBsoehzz7oHtxhBLGN
Ei7nLvqBJpK5bh0LuBnCfsyQaG1zn7gMKsJE7iIu74ve/bAQaZYoFVSQtBxZ/LQt462Np0s6kfdy
KDZ+EzwValq7YsBRVaPf5XcKepp/GSc6GZEGUx2JKsxEFl7UPMmyfjRlelvmiFCSrYJKwbQY5Fg0
YcUOKWAA7+FyfcbCeo86f1km8jGqQD6PZAojslBR3IOsA5k6GHjnKbwPDSiiSpRPInSfE4E6tSrc
J0s3n7F4+NXT6hhqhXIqahFOsEPE49oeO3TMVHtZSX038PH7SXrtF9UNo6mV0uG5Otq+99RCGbDP
9WbrhejeRZzfJNZQUimjbestsRA7aUbM0TjkCy+lAS0hcoO5M+wQRbwI2rSJAqJX4Meueds4D66E
Ht+OwniNM+zhamON/QGKVLMcIjKupkMX2AZmUHTV3m0hqiIfGBrRsnduDfQQB/o/UsxGDHp137r5
hit/HQz2rjIveykNhEYS68Y2UGzLgjuso8dFh1dVk7VrMSR4atHVBJlqjGDQJAjcfqjwlBij9WhK
DGjq1ZCU12bM2Jtl4tAa3LUJWpaeqa8gf8ZYeKFxKQYqB79HQntqZ9kuTNBSesxTjwxMqdP4JF8Z
AZyPufZkgvAZjei6qpEtznzAFhq5YIE3sqQCXIoR9b5Ymy67yniQ0bTLDJx3RgO0TR1X2GTKH12r
9k3VPg0GEqx1pn8TtfmmUurAchYJ70GW2jmcL7eOOVILEN9DmG/rbFpXOQNbEaZbDzLhkPrWuq/s
aZkGwXOjBIw3jnmBToM3PEdj8mzW+Ikwq+cQUtqsNsMpVeftTgbmex9RkyH5exuSla+N3l1PHES2
ZpEFoOhEXyJf5fALLmoj/p779o+/uvxiegtNPGP9Sfvtu/ZTobv1KteglmKDuVPJcIVN300cTh9K
9wC5TOpZpXDVmyq4xF91M6BMys0HCWpA5SwPnNdWje/F5N/T49skuEaWfbsNqNUAVraPKB15yJh6
yzbLBrTo0TzSIS3nZvFg2emzlnYGaMTunW5uup2d5ruq10Fd9Tu/4jDt1VxbR0A7moGeFsrFTF5o
5aZxCklRL8DMzep12bQohLdqrP4pTyPI4xFaEV3D3MnKIBQGqflATjz7zBWPqS2Z2wJnqs2rsFev
3QjF0YvjfrZW42xrjMeqbniBAVpihZ/d2LHaW0kvFyQUWHUMPcOKEZ4M0pq6zoTW6agiopkEW5rG
Q+Bm1XWvEBkn8o/eZLZbKvvF7phPGj35a0Olf6G5+UuKBoXboyhQDzwEXdOqtYE7qxsnmCH3zU8t
hY7dw4BBoAchG9WW30GJPIX6aC21ckDFUTxoXf+eRQUYMIN62/KDrd/HNJOyqyoAdhGCcp/wKExv
W6/8YVmkMLGA+e3m/U1tyG9s1O9kuTWDnxJpJH4aJQWvdVAjDASJyGAR0v1DCeEptFpnL4HCw59K
NK7/BDk0J/JAlYWIOonEQcG51Tu9v02NgNx98AJmh7TRwxS5lCzbZHR7wzD+3SE1p+HnlbYtXgz4
BiGUqRcMmBwUnxVe3Dd+/oLz40oq97Luvld0Lzwat9BpQ4/8L3pHxJ5pU8SQ8h2JmXsfX243o36d
OHo1qve2rRniZGwT319nBRTmJL/R2/HDwQEtdgoE5lvmdLeuoe+Hul/rbX6rRbBXwB/5vDD+zqNb
N3d6KS9Qyi/qcVF3xv04dle206My/YFy1lKfoRsMsSfhfFh+eo198KaAFN/hLdADvF1K3CYu68BI
NyVYOlxHm+9VXf4iKYbhZ+LJ0sEnW7UhWpV1UGeXQ2kzHkWQSblteTXA5rzrDAAmVo08GT0lABCI
i1eFPV46TRI9lHZZQCDOwWQl+Jf6d/GEPC5y/k1BtxZTAhvz2HYW7xg4YBpYKzYFZ6C7D3rmwQHO
xe90YuYVo+1RoYyCyBWco/HBBHIGUovRKo/0eqCaUftihty/c/ro6SZFcKZ6s/tlW+6baW80M/yE
IkJuI4zPY1BKC2T1umjjJNoKJdNF1D0i6R8wSRdMU8rnydnJ+s1UuzLHdiHNV6rKll7+kfvoj2pr
gYD2gBOU428Rm1wacbryavQB3CXA4R4qMA4/rXOnGHKBUqjfYWUyK2Hqc1H0L5BSaUCGzRp9tKK9
QdLKzJF4306M42brjFn7nz0E4HUr4AgwOg2yR3NkgApKdXZJ2KfdhqIdzm8MKiTzX33UsD0bPPbD
UK9Uiw4a2j0TQgvo+eQJnFlgnOGehDGh3jflzVh8hHCrAs+l3PytIT6JoQDtoF8+XKKuSxcR+Drb
DG9pbfLJUvVzmjrM+Vy2r+lHi6hiTK5xTTR8u1qzT4D92TAOQ2KG0ASQRAHNRtMX2c2PjtkW7oTN
tVmhVpzvSpfngfr0e2BeNtork3oswTTvyryHOLpkek3/He9VRvcL4WxSFE+tAFVgSIH+LkfSHA2c
8HW07e1QAUS7EO+8HqPEAFmtcgCXlHBg4a8GOuMWlygjPiqtPLydh/9l+VLgHBAwmWbKmGPZm5Mf
YpaB0Duztl2SrUILdBL5CoU37BYunW5uPC8yUL56+oKms8G3gGWZqr4FwSXbuG02dE5wPpPd5dCt
wfxcVEzQgguNXCkrfs3Ptr4qsmtpzGJaefEti3Zmc1ejEtJC3wjpcC3KgfFIsXCymy65C4xhAQbL
+FXR0EX6QJi3mFzo7fdhAvOxr/v72FxbYiN9HYeyDUXGhfHToYi3aQobzjav1h04nmie8gBRjvdO
9gDPzUVQkJI2QPc1w/Ci5k+/xuAZmvByntNDXgU+m8mXsnkYy19FDJlk+FXgeqAoLFz6PViLVbzC
uNg10Z7KrIKW4LkAD5DSR/oyyy4s+i/UO8BO0qto7B8MdBjzULu0KQpgyHANQk64Uvyi6bFMrjIX
KCklA+JBJetAn8CBL2y/QqafrIdKoXHwUkOD1FaFu9PaXdX8aJPbqX6YzCvoH8BD+Sp8srcHxJ6w
U0jpuWnl0hg5gz20Ryc0E5MngQEFUh8MEOkeQfxxELf4gNxQBy9kxHMffNr21ir0l0MO4Hs7NZvB
J5PpQGdf9IV+AUmFKhW8+2YGZjH1SGzuBnZfFtJXBr4olqKml/+ABoSJenn34UWPtnOVGgK+orXN
ZskMK4MF064Uk8t630XftCTZTLMov9FeYNQBVkbUf9FaZ1tequ9UuynQgSrdm2refvRT7KWR/zb1
+zB/0IdvcCRTGKsgERBj23CoY/IRBx9xuS3NZ/qCkoNksNhLSATEd/zT0nbgv+QAHSngoHbEN3qI
Qmx1nXr4ry91xkoFlbLdqbVbg0ZZGSBMtQ/ZeY+p2LSSPwDFb7QQuCbrgHXH4OkiHPcjQynKsFUd
AKLrkEsvHuHbLksdBobFECnEa8rBw3Ejh28okawRDFgo2G++JIGxqSXvKnmfhyvf3USIMEzi3hx2
HV2PaXZqq589ULLNVHF/bm1tHnp84+IN4o9ArcsBfcHipbZecgBe2lMaz2oScBwWqSouSt+mDP6O
GlrYrSOEP+3myuaOmRXNsJUF72BuUfjAv0ZoK4E+mEAkgtpxDJFZQZ9fbZt8H4rXkH6CQFsmTvaM
xUCYXGoTWqb6bcuFPLQ4XVnLrvmBXKjVXA3BDQPsOAeltGp7APAhw5lFww5N7wNw11yPwv1ZDdfB
+LM2P5BMLcHm5nRa4uE6yR/6XoCs3UYzE3a4LEfE9oL90Fb3fnFd9NMCR7dNHCGmjxajd9OEr37w
04XTMETffD4rjq0OsQm9uG7FBrGBLngGz2PdRvIOlxuXlSMC5OZrA36hz/OpzFfT+K2TyUxL13yj
hLVQzRZX+nCLsiSYg3RYjwkcmbseRGDPccQnhrXlGL8Kn3Yhzm/DnZOR0/JE4l1JWYWrSFKjYPNa
zRcGnV96oxcx+zv31uR4O4nVULAtgOiM+7J/NmjHy+8aBK2gxbf0EQX8C7OaxQsSBBsK996v77Jx
LcnYPYTr0A8232rsmxiQVwKkJyByeQnLJa2uKxCAGgKAiJG2zTaBmpxOLsf6ZWBcNfJHpb072q7D
DiPC305aTF5WxnsNM0YH3VjvjPCngYxMm95r9cukmbCfEK6RXB6wXZi9ZnwVFsaZQbOr8YfVNPc1
HjHbQCwzmraOjWw0TVpS58BfGtZLlKNDcFmpetWbL4kmAJftMvutqe8KvEr0twyIjUd5XmG+Biat
w0pnnPUgrgdAkLDlM4GDy4MM46WJuqXtXWp8vGgFUagtTS6YpN17AkwUzS6OlnQt3GpTZ0820NUu
fJihFWxP4ZsQE7azllSLjiNtQOjpRQ+kGa4DQsfpZUlNLoJv2KvlyaWDIGcUPUTuc2GA4tKfRTe3
rOjeBi6WK/c6Eg+M0dEv2DJH4uB9l3qCmJYJiv+mCp+G9M1xX9qKsdDWZCinOMhkz73bv0s66SnS
+1A7qHYKksobOykAILVLTOHWjaoWgBE5GVC1HK/bsWMaU2yamGnoWnf9XW2O65HOLVUppf5bzj6s
hi2S7ZupTjd9trcsyMPmXmVyW2uIgJvbxgK4g9h8tLWct1lvP0K9DvxY5bwZcbgCvrioQcPCxp0w
U1Q5M8v2h6H2EgoM8HQaTqDmofhy/8GQqhA9QAatVY+a/9EIGFsQMd0QBY4BBnCFQCHM6xkMZfcv
DjpOfeBsRV4+5Ebw7uGYo0rB5pmJZmCbwBEYQMaVwgSJWbCX5/DjxUXdujdMObG3GC61UntsOhrl
LmyOZOZrhHa4Q/diE+A8Z4QgixFJQZH3G4hdSr8UfVA9Q9429yRnt1xKZhs6NvABV0/SJ6vKnklp
WF8Ntl7c5FUuUKf0wLO48RP4EIR4EYNKdbEIHXfbzPCiLAgewSwzNwXrYYYwYF1nM6LTAO+8vtIl
onTDrHugMTBelJ65kZ6zSZSHoZkX/QocGoA5G0g1ib9rZfk0lkDdXLrCd62svZ0I0AUefRdD+2JI
l1rYFq9RU0LYGlFnB9w6kmu5bfh9cP/qgKA+Uo7ude86u8EsZv3DCYK15AswLb7oAv+IWk4BavCt
3PmZduc4frz10ra8bB1Aa2OdASSV+k1e2q/KMAYki9hyfVrQYvNtg1Mc/XIUB+q94udexL39ilUy
Q0ant9b2IL0XYA4MFswGCdWBmSwKiPRvnMspRdUfnCT53DTsXQ3CTlqYzvw07/rcaq90zS8XjoX9
lNNDo7eFsafJSz013SRwHVyzItvox6uQRC9JBWQZdWu6NBIDUquFqOBTM1jcFlCJm0j/ME1YlC33
B8ABKtRioVfCXqYlg5qc6Udq8cmKsO1p5KMugo7bYGOegsxAnI+XmUKmc5Q/lAZOHbFMrtkGrnhd
mptBSHNb+dV2CGdrouhSSgchIneAWmGxnjLt9oMZv4Y0T+D6qt1EsTMC0B+NkhkezLBxVj3kqq2Z
kOcK4cmqnb0MYoZUBSqNum3jY4EvAQQpBWllRDTeC6LfoHFxBcbFtZUPAidOLUKJOWyQMMtwWRsB
lMuW5kn+LbTUQwf2L4CCsKy7btMUzq9sin/4JfMRfhsTnQH1k1r7GALofRZDgqzRP5pmpodrP0Xk
/wpM7TmXyKG4pPamdpPg+9WCFahFheBdfhNZ4a4JeONauk9VgLRGgBslZ9xk7hoS+8RSL4B3gD66
2Q3zLcGEHUZPk+5gHK47h7Jc+dsIeeAwgk+NM5tl15A660vTqTemrr+kPVhJ4D+Az8JlVCHs2ECg
mGy4JXa2pzhGEc6O7tMKB/O4eQpr6qXaRWMFxUGtpoAR74mnNUijGLDRG88xcQy2IzW6WGUxKap+
ey098odJ0rtnzBP5HGV+o0P9Rf/RlAEy49jPUtZbjQx77opK/RxToxp3sdRj682WvddcKyN09Ee/
SAXSNKpsEU82ohH+fpZBZ7BR3OsBosFOCfLrfDInm00dQK60LBsnxchCzoTTaIDzrvUt+mtxFkOd
8aMRbTShQcucXWxxo9GERKmTNr5CpLa1M7NeUqN14arvY8g1kSC9WI11k/YkGWP9o05mQFJUK9fd
BglywOwXpkYblDxEj2qQwnrEDZMC6vskZmxAZENAlHUq0m3SRSPaW8KDoWjIyJluOLfNBiszDyPG
PhxK+ZQTm0oSDayIFJk5/KR9FBDqMPUZop7vJeEm41F6YjDkgx7KALZYF1PNuAzO8xtldKaLGG3e
CLACykLIEHQw2bFDny2wM49vVDdRrdgkRmBZN52ixCC7mFKmsgvLdcvyp2OADQdMnJfhVeq5wbQF
izdl76MlLCp02uZDfI/iL+6bWjhKJPvC0e6NuzRKmNWBefZakiVg5g0oLab3/VXg2cA4aAE6QXlL
pd+hoipyfWTbxp5eXSk7iVyw402cmKghR6HSISLomiz2ZUte9aZsGp4bv27G9A7dVeqpWiaTuc9S
YwrRrpsM+mV1DXLpVSVCaWgK92EsxEXeMc696uO0y5JlPTb5+ELvMsViqu9xMENxmS8xlKbQrlMF
hvYXrWnKHdAwZrGobR+njz5wrcuMP4q2d8O5Hv6o89F0OhQfY5v62AGvhApQghr2tDBh6AdvALbb
7DppdZOrDE1euA+ppqgJlcvs/CPIGIjcwwY3mvesM9yHwYP6VqztGriczg4G+qb7wNSK0bcE5WOg
89osncHtQ1Z5TvPTcpo8+9ZWua9uDS0f67Wf9y3zXlOwd2XvWBIkZVWI+0JHiROBDzPq3U1YNj3+
11qdIX1ZMobA72FMLQGbppTtZWdDDOspzAQfE15W0ncEdSVql27Js0KwfYLPLEOnCN9aO5/1UM3W
9eTvrDb04DbzResiIaUlUXedh+B+6CeXMx65cPIBO4/SDiJucKZZmffdr4cGeM/IC8wfhHQ6zk7k
2goGXDFYDCxde48Skty81biQhecUdET4LMzXqizAag61bz3XMs1a7ok0oV9IfdB6cTQW66H3xtYB
IKk6yujlP//xv//r//4Y/o//K7/Lk9HPs39kbXoH7K2p/98/7X/+o/jvf7v7yT8pmNa6YdvKBdgt
lXBM/vuPj4cw8/mfjf/VeqEp2hb8uZduDJTKyvy5RtMtTLTr04HkkUCmaSghbOm6rul8DZT04ZT4
ATKieV+oNRlyvxiLFgWi2r76zyKpr5ECCXnaHLhXvOavsilXACKQthOx7i1OhzKOr0rZZFu6Y9uH
j0+FMhwB5mLf6l5U1/kebsky/OVvsIfc4F297e71rVqdDnrslZm2axvKdIThqvk3fXplfhiqwawA
BdWttg8btUk7xrVj9JMU7e50qPlRHe4Oy7AEc3VTsED3ayiy3DymvU9/Y5R7ZdPJo/0HuseD0xC3
0WVZ5VQ+/fZ01CMLNCwIOIYuhSnMwwXGAGVAFDE+H0Nr0VnXUNFo9VoL7rWL05GsP9dnWIYjXd10
hSXE4aPU0iozdNraevmTaSSk8fBMBMM4FkIYsHxN2xbSPfjARpkajuETApLc2lEXYP2vxzWpglho
y+jMfjyyHQ1pGUJJS+rSOtyOZjhm+iAYi3oh8kOmKWmphOjj60lcnNmF86s/2BqEstiB3JSmsuZ1
f9qFdZM5IgwAFqJJvJWT/kMXc5/N3LpaipI+KbeA7Ffr1plz5NjmkIzVbYYqrmMaB8/TNaWX5T76
K4OwXmSTM40ZV6PoHvBp3Z/eHUd2v/E51Lx7Pi2x7EhCpoZQnbgTuEUWwsWO8nFqkxsrxhxK3Z+O
d2xptmnp0nYsvjr94GvTKytwPDitWHWBvQ1aq3+cItMmDW5pEoBgWv+NeNKyHSEV8zzj4EhWYeEC
YcWMlNHNhQY6ViPvLYdy5zDwOh3q2MZ0dNe2lGEryd78+igHM2ERMww17XHcqrE68nAXm7r29+k4
808+2JVAY23dlrYyyS4O4phN7yAKz5IKjUrVnbVq9YjpTpQ2z27BdNmV1nDmMR45RAShTIe4lkST
4uvaVOjVw4SW7wWD2CrnqBzca5AMrn3mGR7ZHsSh8wUERpl/3KCa4v4OzYovbmyadWpn40ZH7Dma
WXK5hU7d6Ud55JUJ6khXuXzl0nEOdofgG646s0VFAxWgFfZD0b3hqYj+jBedeYJHVwZsSEiL48Sw
Dt6a28RuqVw4IHMrXs4ep80imZ5SMLin13T0VTmO4OCgy05b6OurAokHjs7iVZVM0yobQUzr9nSE
YxsQyooQhmGatnF43Ju2sCSCksBvU+N6ChJQHYFfTOhO0z+E6pZd53iMnFnWsednwODWIdRZHIkH
rypNoV7XESNSC2VMnamWRg+gCUlAEA47vb6joZSp6HxJpQt1sNml4bqD64OPUtm+Q1S/jNUu6G4t
/CVOBzr2qgyXu0y3HFey3b++KpEZTgxfGnJ65z+3IE1I2y9PhzDEkdPic4z5N3w64M3cFjStdFJr
5J9cJe6DvrOR1LWvnFmkBAtjN56+T2XprWTOcB9x5pIW2elfcfSJflrowea3FR2uNJh/RIxxqSc3
Yfx9qDzaYvHqdKRjX/Tn5c6/5NNy42Bsgwp1wQsqeKoJpEmmV4F01ekox9fjcBBa0gRNefCNdeSR
kaeD6YxQh4sA61ChLhWqzOm5w/6vC+rwtCcJ+J9Q8/v9tKBJVmmf+eyRvBr9S1S0pt3gZDCXB0yY
QbW4K5nU9QYnkgoCsgVPXvfiB0PqSFFPro96sm2RK0muiqkr4L2MYNFtGK/r04/k+IP/1+882Mvm
RLYOMHXOWa5joZallqzT4ffpIMc/mH8FOdjMwxQFJvgwDgH/RoDMiOjyn45w5GyzlWO6XOGWFPZh
fgL1G0kNm2MmM3OwRdMw6N96Q1nPuhrAzA1+DtU8rYJAP7Oljjw/WyndUcpxhWse3g/e1HgV6R1J
Shu+hn0ZLzuVbYMaNP/pFZ4LdPCFtIwpoFMSqBttgEU11DUIyIxL/7MwB+e1V3dxbYeE4SGDA/gY
mUoBcP8bQVy+QcGzE+owuyPrm/Q24231ongKlfnT14EROnB1/rM4B+W2oWmFNQQmbl8MMBPnKc+h
3rlnsv6jL+bTYg6uHVpHZRPMWw+uTG0H26wslm53rnw6tsFhQChwy7rLVjs4ugIZFhVvnHJQv0lm
/m3we7KfYMFuqv7p9FM78rWSgfwrlPh6dJHqx2EMCpY5c7WK6rsoCs98rUcjGNKwYOEYpn5Y22bV
5KJGwSOTLg1nnplszZe/sYhPIQ4+l5wRVuYa86vvnJ9THWxVi0j76RjH3rzLqUOFrgzlyIOzE/aQ
V5RA+WBM529amL2XzCuNyjrTNDrytBwd9RPk6cgP/+gESBlDjYp5H4MKsq2BpjCsVwSzTy9mfiAH
FxZRHJeujcA04PBuTF07zgKLKIxx8ZwMF4gmNxfcYzjyAZ89HexI+YpNDUg/KnSTDOrg7UBPMCPb
hwBtAnrfVOkQ7EsPRrpXuCaG4+i/INzhbL36bApwLvLB+dblodsiflhyySbNc5AE4qaTdKgdD9gE
gnP92m+h7tWIPZxZ85HXqKAMuFJJW4cucBA5RbGhyf6SXu+blyia1k1dnHmHRzbkvA3N+TQyXfew
lKWtWwfKYBpv1jCAoxiZsrGrPzK0jJanX+CR48g1DN0xpeIDNg4rMA0qOqwBrBe62kDlvZisu3RA
Thkh9+GqdGqDGVrAlPp01CPrIypdMYMxytxI+noyZSlg8TzRkQkecgQanl2FyTz6FaejHHlRriGo
LF2qFjbpwVFbS5IHPSaKjdKlAlXkoSh1OsSRj80VKCDR3UZvEOr314UMiKPVUpCIdrM+iCZzHXw6
KscIT9F708S/vy++hJtX/CkZDSNDqS4kyeuwukd3Gs5pCC1k+zcWxWMz51TIluLgIpxomoJoIApV
YAPJDGvPzH4lg13FvXo5Hcs49gT5Yjh3ObScPzobsHY6189JkeuVgQwI8KOF/ZGs7SVUncX0Ah8F
wz1VL/zluSLi2Pb4FNnRvz5Mq7FrDUAYxzEs7l5XF0ZvbE6v7tg+/xziYAd2tnA7I5tDlMBxaoQp
vQqcsn/mhZ1bycFFb9LMRg6DO1Kk08/YI140dv/+HUnf02KK40ppmYdHUidbrdd8rpUizvaacVe5
0zWkvDNn69EH9inKvFs+bfC2z5pqLIjiDw5w6pd6zFaJ//v0Wzn6uD4FOTjAs9qjqEsIYqBjhTBP
dC3i9t+/6788rvn6+rSQ2GjrPJjfBBqzs+REdR024+PfWAfXhC4dl2rJODh8nN4klZxn/GH1W3kf
Xf7wn/39g9MG5ZIwBWqFf7HZPrsNvnUz2vV0jCPXOF3Gf63h4CaIx5KTwWMNqCfjLNIYtzoKkKOB
6J2JIR53H+LZIKlPRz22zWyXC4iUxbDo0319O0Zju2j9E9WDXGLEGGvo0C+ac2GObbRPYQ5PGOU1
VWoVPMB8/DBwYtK9M7vszDqcg/NFC/pUs5n6w+REKsq6kohTdeXH6Yd1bhUHp0sewjrR58q4Uh+l
EyxJyM9sgqOXAPNNxR7mvnEOUyqqh8wu5sOF7rl3r6/0X7CVmC5pC6C7s7TBxXiNNvYCcRbdXZ5e
3rEMiPm0I5gcC/ePeZboINEl4TydmF0kQxSbq+8Ks/DJfwqjM53bY4/Sod1IJNOyaHh/3XdBWw9t
PPiwG8nEGQvCC0/PLOfYlmDYwlXKahS9/K8h2nIsIi1wuQuq4qqe9LU3IrvftWcykWPX9qcw8vDy
NCZAoylh/MDbQe7kceHZkI47LQ7/xiZHI8TAP86mxXCYjjiT61lWyQtSlfNUmxmurAj6dn9jfOR+
CmMerKhtbLMZI8KETbgCZbI2PHc1tPqZlOCvU/mgPvsS5+CbbbR2FPm834J6Vf6urgEvLbBPWXTy
yt3kS5jtZyIe3XSwzySVmmACchDQz+BuQGEEvqw9Vf1MQ0xXpz+heU/9saRPEQ5OiGgqbLdoieDI
9Hlo0xukj17bEquUCqKx1JxvZZ87sz7yme/p2C6k70QFwefEsOVgs/t+rKI8C1B2m/D7rPT4UrTG
FsgXUgRYnJxe5Z/BFLU7CARGizbTnYMNUogptu0QpTcOMf29MdF3q8JZ4JBvIcrAu85cvdMh//yY
CSkZkSH7rDOUOzgvelBrkjwCKVTHv1cOZgn2NC0zIKVnAv25RxRNHCbRDp8AU+GDQJbrj40HUfAC
YOrtELi/EZmSZ2IY54Ic5ER5Eo1uHnUlqb51aSfbEFLKCvmuxxafDORK8FVcQuE7k7geQUfMa6Ng
Z3oKjuBwXmv3Wq4HLQQhbmKHqgKig3mhpZ5+Z2GK9SAro/meF0YUIQOGTg40vCxGzQrljYtQutG5
/u+xbcQIi24JwAb7j0EkYC4/9jMedW66O2zPLgz4XX2gIzFzDnh17IF/DjX/lE9JaDAVidUlhOqx
CwQsYb6iNnfmdDH+/PjZN8KmnWUJhnWH805ZQStFTgMBxE10Zw0XFnJaaK36OKfG7nW6sZbDwlhg
x9zd9tN1LZuLHqt5dBrPvOdj38qMaqAXpXPQHW5h4GxO7aDgCs1bCYDEZbsYCv9aO5sWHw00z0Hn
TxJc2/zfPz1V/C+mGnge2YnnIWYGOv8ixvr8gmltdmZN82f39WDl2TIHpWlIpD+wUeA3pZX2ks+y
l5fkxPZFEyR3Ue0/AIvBYjw5kxf/mY3P8cAZcL4hpmAefKEKOKIWlmgrNZOnX6mZSeFVe6VBbOKI
am+HGsfF1HSS1elz7vg6/xX34Bxv4RyGvDVOhrCB7lUOOgM1sBWj32x0KN/1MhoaRHT/RlTXAnug
6BCJw4txGg0Nf1rg8Jrvvnexc1vhATiSgSzbPNwDotmejndkFgw0hUMWHN+MPTvMzeB9aFHuNKhp
xI7Yg6TyIYmVwSXSEUgvFkG+6mUSvptpNy7mkcsCMDj56ODUWH412ZmHfmwff/o1hylcOpkxIqT8
Gj3eRu43NB3Q1j7ziI9kO1+WfNiDM5oadUejZkdB2bxokZNeSP0CZKowlgFCgosYDt2KPPLMo56T
msMv5/PixNePFAM+GQUOcZHw+2GtEBB/q16aRbxGmPHMaz12yn4OdVCGg0nzA8MmlFEgu1zji5Ix
FjuzoGO3Bt2iGW8099nFwXqkVtOsAo2PAKwdQnGdukXU4j6W1A9+FZ+bwh7dGkBLHJRiTIBOB+dA
OnVp4c9nqV0pbAi18qoPUJMHsG78jROO4+Z/Ih18+RW0+Cos6dEmbtwvda9MVk2pD0sNzadoEE9+
a5fL03vj6PtiVDHDS5iPHQ6tGGRNPlI8NNdznmc/qptymr6djnH0AZJyzMgScIuHNUulJ1nQVjMp
uZ2B68mHjhhYljdn8t8/lsKly+BlPrEtoLqHfQyn9Vua9TSxKs/S/FWb2NFDm2RdcuaSPxrH1NH9
AI0juV+/fk1kSA4Ic2RtQZ95aFeYWDbCWi/a8ub0czPmJPrLd8uKHLIjzkeXlvDhRNn3c0PZPW2A
SPfqdT3mFVq1Xfwjt83oKrahg7YyhDQ8jkgp27Dj+wwK5Jkf8cfhMf8IIeZcGJDfH+BgbLAiYME8
1tLAnrjNsCkMqwzS/TRYWyY/M1W6sxZebaAPNc3Ce3Yn0dvSxLnP4/jzmGcXuF3r4LAPvkRDN0St
shR3rMY2EYufNFxLAkxom8Bc5R0eLGi0oAaJtc5Wkv++pGghn3n7f2xmIclyTKYbM9qMZOTr2086
MwRURhZSd7DEDdVf1jLbWVKdw5jNizl4+V8CHRxyfezWiXAJBILAX1iZuS+RyrLtHo5UiIVNqJ6k
g6zM6dd9fHm8b9Yn/5xAeIUFLdQ2ywvRxdgiRBRXduLPajXO/2fuPHckx5Is/SqN+s9aagHMDLCk
u4cWGSLVHyIyK4paq0s+/X6Mru5xpzucmzVYYKvRQFdHRhqvsmvX7Ng50fZ/ZGqZEMxDKYhTHVM1
xDBl1l3Qf32NkM+Khzu+dT9W7N9DWuYFq7Lr6K8invIRADQqEd82MNo91TddOQ4oc2+4+lXPStR6
W7JpAbHKqCiGYwavcBW8/I1BQ5nGVrW148rB1EIAFFgElVIvvw6G8Iwh2Y6d9um8mRM+iuYInq7A
+aloLqM5XxeW0DIblhUFBcjhbYrWIDWnLeg8j2eM7BF2GulXrUx6E84SxNpShaBlitv386M4deDn
YiKVUQVVDaAVh4cNxyI1VjkbgRMDkWFteEry/lWPp/AJ5KD9GNDkhPwqOn2fyJdBw6CIti9XYpqj
R928gSgqENXTvePYC4c/iqaHBpJrua7N4KJSLjLpc3KTs6Pqzinvg9YZXegxpe/nR3/yKO6Znd8J
e0+rUivoZZMxW4AeLOemfzgXZ8bK82aU2ZEcOZo9Owuvqrc+3bhzI6wtl4ShObwU051ROPepn2xh
zoOXJUUyWKi7wTc2SidfpWW9ktY8NcXknUFoUFGbg7rDsep5ksetQQTSKC8wZlU3xEHQbPIPPF05
JEs25B1qCO8ICPq1zoqjcJL1tWTABSrm57vu0LiaBWnftCznlClfWk3R0cvJnzpUJz1H5Gvw01MH
h2QxCX7esjrwukNrmeqPTTZ72KrObh27fZ7KbK1yeNwmNQ9JQ32UHqITz3I/s6cxoi8P2ss6piPc
NMq7UZGhqdCT4nYADfNm0rv8VQoLcQcxl/ykj0350JnQsyQxfeWWz+2udplzV6VO/nR+y53a2ftf
tzhQ2aAXYRvxdeMAfYxoQVDWr2HgrMRPJ9d1bxIWB8gIDNpkbHztMLMBkYYlL29sgDQC0RNi8zfG
ZBIU4g0BgC1RHCHKAlE34nE72YLSr95GUBmAo/o7ZixyoCYbVQNptNg9hSNXILVx7JAP5aPY5fCO
xtYv46bm/bNnZl7Bfd8zRPmEIBBImGTOZA9oRI0gz8CdFe9C0tbSVSfPBGkAA4CKqcrLtJmlKKba
jk7lRkl4L/fjNo2jcMXPndwNQGDmG3F+NC4CtypGl6aSwhowdqxcGGX4THfvbZISS3VRrq6s02lr
UELMjwT1CLYfxbFaSbrEiJABckMl/CL1yedYM763v/6Go8IFpkd15mcCCfLFyMJqqjJnitHZ6CF4
slCyaJWu2p7f3yeWiHgCX0LBDjjdsiqpQP4Jto1Xjy2m7jppodmCUqVcgZ2uWVncRTGtL36WpyyS
aB6nQuCM4l8fCLANAgqKgjZv7YVXiLsMafbQrt0RXhPTDyg9Wivv+BOjYC0ojGj4d/0I0eWXuTQN
gz+TI//UrBdfXatQnHCgGAAMN5OOqCA+D4+nJA+dHNaMIY+f0gRiNx/ONClc2cPHwzCpM5JkIdsK
pHV5KRMMV9yICWpa0VMV/9SNdOVIHg+Dt5xscjqYLRKPi4t3BEEP3eqIcmRkafedJOkbfZT1bRyI
dnd++54wxduV3LtFatMgMX44YyhPUVTSKGigPOMYDwZUvSr04+eNHB96WJxn52LQvauSTjk00slR
I7eWw+6ttQlOIKLmAvRRjUBEbOQ0s4gpDH81S61ic3YAvAVpN3DmRdzz1FIWT0VpsxVCuGtcp9aQ
glDsxKVp6EJRmmS+JJ6mVUT9ib1hGjxiHOhTAKUsh4rgtFIGOlu869P4axpSW8+70FlZtVNWTGqZ
JI3YgEe3naA9zbQDrIyifPSj5AXi0rWHzHzeD8PfObg3aCYHzoU7WPiDJA6gNDZj5L+QtgpTlLec
r06e3U7jt0n64/wGOWELT22DT2JMxy0CpRqjfKpkM19o1t0aSK3Dh1Igv0T2BDkyyqdJFLeb80ZP
TCKem5tBs9knOKTDHaLmXSPVNaxiUjpACqVNCihJI7s6b2XxjLA1SAZweZxjnrW0RC/nEY2nivuB
d2ZhdVetBfdMSHYCbYFPgNXdGJZfAalhNE5XtSTvbOR7/kL+/a8DboXmg2vhZ1GOdYTkzeJf/+su
+lkXTfFn+x/zr/37jx3+0n89lO/5c1u/v7d3b+XyTx78In//X/Y3b+3bwb9scxj5x0/dez0+vTdd
2v6LBWL+k/+3P/zH+8ff8jKW7//52xta6fkmato6+tn+9tePZtoIKl7chP+mmZgN/PXT+7eMX/zf
6VtQvDXHv/L+1rT/+ZukGb8rBrX63/4xvP/z/7B/J3okwqNqx+OW/ovf/pEXdRvyh+3fQT/PJ5va
Po8Utulv/4D5+uNnivw7iVwTD6eQVqAp1v7tX6N+/Oeh+ueCnObC+IhW986e7tBmqJFKhQxDZ9+Y
C4cJPwz0PL5Af/1r9+fwBv3H1r6KrtIvw866jr4mu/hib1r++oJ99o3FNXBkcHENtCH0yEmKwV6r
bvqoBmmbmJe1AznALxkiSsL9g41wuDqZsGXqluu508QUZRD/N7vcsr47bfuo12tgV9pKDt0XhlhE
bgBiM7LeR8euDiQt8ckUE6QbRvgoyR3hswm39VMmQRwGrX4YT7elnSmpp8GaIsFshcqeofSxCc0z
8AlwXtFUwdDWFMlDlxujhvwmHMOKAblTlE7ZLiAkh+tvVL0wEq/8EipgpjFpL10U6i7o9XGTIhJz
SZEkfjL8lj2OLu6FwXLsmjBqIZttImsjcl08+UNj7ko0LegvrRBgiyW5gZ57hCYTlp3myoF467OC
hO5Gbx3xFFshGh9Vq4YoFVCnhbbeUh6oAEcbXS989AinKH3phQhu7EaYXxHGQt9bs0X5PDMA3fR1
o1/VRQ/XOxxI4ZZYJOivqRBMfxpybaWogkKGnIqqA9Knjfa1Gin9W8DDF307WG96N08JKzaxLPJL
GfjJH1KSic+1pYw/nFqRLgwVQdUXE7XQW3/o6XLue6lIqd1Cj+YHlfFuJUl8V8HmQ0tylP10ph4V
pkbJ02+2hV4T/NTalZxb9aXeQizVVbKNFmKN2o7QOvMedVl1W0P3RgtLwo3rNv6gZu6QquJSnVgq
UBXNtYir6qqL7HaTxQEUx7lhvsDT1D6lpZVd5Anc+/3UIOgUqsM335LjhDKvMm6QAU5vA/iEHyrh
1PdBKXJwHgkFfXhcE+p2UqfYdz1J/XdJqUP0mpEUz7f1pDeo6aT9nRHU42bCIz/HWuI8S8zpTMyn
ld/KFqWthGoB5O3gUdwSjEkIQ0wVXBt6WV51GjIL7FATysO60HfRpEUbNAT6mW5O2SGhbaPBqnY9
nSx+cV8Qbg27GgWBjToiOyRsRHPGRKB4AKuNV9sZNClqSN06Dirt2kaT9WszFUgmOkP6DaXWVtlF
6thRjyS9ZLmlXjcIaCQvaq9UD3AF2c+mMs4ykiqUW+iqKI9Glk23uC7liw13AmThUM88J4PQAamV
lXYlstHfNXSAb5wkcr41SS9MD67s6RmW2fxV11OawlEwyW6gylM+FW3f54hEGErm1XGcXBvZID4b
woy3/RT76DPnMJVnWQ7NYliM5k0MZHq6QUKMynBkOp9h+UMVkSaj6LOl+MNGF1X+rShj56ItY/96
LLTpp66X2rvw6wTtGRjENs3Uw6ht18VWH/o/G79IIeBVg20zOcbGDBIZOltZf8vivIKnWleix8Aq
hk8WwrdwSKZascnoLYqAkRgwmRqGyJ/y3ndu4EAwLoWKRCcQogISalNYsE+HNUpQeEb/sTFCvUZW
u0QRikSxiUTcnDwshzKBUbKOPwV+7M8CgBIxuWPH+g8R0cDfZQ33bRqWn0vNAfWuKJkiedA2RW9t
J+xNAGnMlZTqw1eoEvovvVz5P+NmsHd2YIZfM4iwHhNF5BZUnWaGqlFdljcjzFEkD/sI0u9AiPab
0eUiQpCox29l6FgJN0hG3mjQ/iF6lplSi/hsaOfTtZ33orlWQ3J2dNvq0peEVqBm4/iCpW1SaJw2
sx15k9uTfRMXgHo9qbQQblNzzolF1PCqIuYmA3Iwqh8R9AB/0HZbbGwt1p9ieUieEW5HlAi1oyC+
8iWluJXRvvwiF5N9D5NV23tBl9sj1HR+pnu6WVmPlh5ReTZlEeeukEP9uVGq+FZDmaS7BCFuDGgY
wOI7GYZBttR/05GFF4kjvRBlID5sjNl9kOXt9RTiGmHWkmlwMhr9JZ1yx17p+F/EnvPtpFkzm4XK
U9UGkHQYe3ZFb4x+P6VoU6HnwTXyvRZr6NuTNnhHAkKiW5oa86GNyi+VcKiwYSFO3Yaqa00rUcMi
bP/nKPYsLLISVVp0gqQ4tOr5tz5WbzXotDvAKDLCPkFor4QOa+NZJIhH1ejVcLbWardW9UUxv5wP
Teav3Qu6lqNZQl36orJ7A91WzqwPwVwQfCnCfqtM/Ze6h0JcCwCY5/WK0ZVBLaEv3OewUNbzIlkd
clRm91A10coTZBHcHQ1skU4I4YcbUxkbhhbv9PIWJv5NG9cry7NmRTvcbkh+1EWIOrMrt80dOmtu
4mQIGqwU8NasLA6OPYxNhQgRUtl0F2lXWniXpCvpcWVtIyyCYZgJJ1mWxtQNb9VreVt9igJYVV3h
Rh5FdG/YIOP4IxSu/SPYpCuzuLYf5lTKXtrCL+SiB9nF/ivh6ExsCGO1lWzM2hTOp3rPhKqjCVOm
TKGO0scQPpcd5KUokZ4/Tct2jaNdt3AOZaLL2aQzEpjNL3j+tleKW0Hv7+put0mhod6Bi7wONmtu
4uMJce4cL/xEXGq1gPmGWPO63cSPPRHEffh1uK+84Fp/QUWBFtZ730ZOYGM8nh/0ytQu3211KrVq
MJuOmt78A+7I4MpRiKaQhUFI5O/YgoqC5DacT0d5BeSApNTCFsTHbj30G2Eg56itgIdOjoh0J1Qb
oKCOgMgamuJIE6MO3YSfeoGqIVLL+tpQFvnBf26VPSPLTV9NYWdqyNMbfdzei7G+aOPikhwsJO6N
snL1nh4Rdy9kglRWljnioJV6xXQwBoDtJoovSuIHxdJXtv9JH0It6l9WFn4K9DK6uIJ5U4IMgk30
9eTORoUEFaso38pOdFcn48X5HfFRqjna+XtG56HvnWzEAAtd6jAqXwA+gIvx1tmluwCtqN3wKm2r
TfkWvMQ0mXo0FnnRJhyu1tg1lxXWv9byvwe+WMsQ99xWNd/Q78LH4U/nZ/FEk/9GfbSf43uO/fhS
X3SX5we+RO8fGV24tKp2CkQU59kGin8Vdq2MWEZrI4NQlgatF1V5N+SquS1NObgiZ4CCg4pcmC2L
fuVTTu0uG5qIma5Pg/h6sQQVkpFOmOH14i7f2n7moUJ2kaKycn7Ep07MvpnFLFtKKFcmvY8uFQ9X
4/3epwje+K+IAK+4mZPudN/UYm5zpVeEXzCiFnlsN30kF4vgqafcwMm8Hb86xq54jLfOhhKY+nR+
lGuTubhCtIGmz6LCNHQomFW0XVn3BlTXa9DyU7fu/hgXV4ZuR1AdIw0Ixbn5fZTUR8VOVxzpiokl
qgv6Zwtej/k6dCyog4arUMSvH9P1S3ne/08zuD+Lbm7KfnoPoiLfT8dq6t6WOMrfuvVbE6XLP/9X
8lZ1fqd5kesPJz73hFr8VX+lcS3tdwdMMjVGCpqgdGbM619pXOP3ubNSc6jOkKIgOUic+q8srqb9
TvGTX/jg5QMhofxKFvfwjBqgIOmvVOfGaxjIyHgudm/d2m1kcbW5HVmXL7ZQ6s1UCeO6cyp9a0/N
WgF3cVrQuJdVi/+oc28L6DOmY9/7d6pa5HGOwMRAQg/5RrUxYYImDesFYBY3e+twImE8f/zeVUNK
2plZhuf7TSfPt2wCySUtV4aMNOBU5tEdkqrWZ0e0IdKF7fhY67PGa9Loj7ZeOysOaTHMD8tAolRy
81CfkIc/HOb/KMZaXiyzsQ+o4LxTZmsLx1DWFCnrgFgfqYuc0XZDpGjI1vehfVcWIozuzX56DRw4
RNEE+OwkbcxTzu8HfZOkUm5fnZ/1hROh4qwCMVDInrOxaBVa+OKyNhPLQXDeVSRTuYrJ/Nw6UWG9
/LIVSmJ0+tFXCMx6yeJgJJ2UBAWaArpU+puxtZq7Hp7up/NWFoUxk8GA36YJi3aFuUa2DGCbUWsU
QAeDW41Dd2ubgdW6duE3m2pCKEf1kUCtUrvfao1c7WxRQIQEAfx9NCN8JjsqVub2aF9RRwVoowLF
B7Ypa/Pc7wVPAQKKFCb8HpaWjE6DLuu9vtfNbWWLYXt+6IeeYR65RdsUjQVkSfnfGi5o31RiZrZR
maR9I0vyN01dOMjHVuVlyz8XeReXKyjCE0OzwERQBTFmZLazAMIEBpquWRIMJPvG6bvjI+0cO1JD
J0W/NotLVDGdk7QP0zIxt4cBLV0eT1QC2jonxnYRM252iBiN22EKzYtQl4NdRmy0NfvAf6wKVO5i
qHhn3FmLLOfQ+ZddUSPHbTZr/MJLvCzpRfqaybNRmSflxqE+nPDI7uTJqZhwSVM/kcX/VhftrBIc
3hbSBOtZa/Ea8Le9El2SKFvJJyxdJcYpwACTpX8MGSprudoVqo8ZvsKdTE3Z+X7yIkIkxLPwqvER
VmsTXOSU2itP0SPX9WGW/kPaJNjY1pK8/P9hTLzwWuw5WKMoY9KArUGCtER2VpM0JEJ1EMHMs/Kh
kjVkNJPRWctrLFf5ww5vYfY37zeYzherPKGrnI4jNEDy2JebVrcpaKFnhYac3u26Ygjf4McifJyo
RukmjwMxySvpqdkB712LfAIlW212ajMb3Udl+eBkB4ozAknukeKNZ63JGOyN2yN/8Y2iS/6HYcJh
cTVITja6513KPLYjw6AMAOxCvwOM/nCHl45cdHHaYZhGLfTDB2mTJRJiVihb0a5Y15uQfPwnCUHr
J4qO0sq4Fx5mHjc4EdIEjJ029I9k0J7zLOPadsbU72Z+lMiLNbW+zKzeuqfEXq+M9ISpGU1KKsJE
gZxX1uFIaftswPZC89kWcX0t04GduUZek0YfdFRnzk/rwlPP48LYzPwBGotIbnHhWmWRq5FoKCwi
svSNvgxkefB6z2rRhz98GSGSX7c3M12TzsEyL9HDwcWBMiXcFwPtD07/EMlKus3gTPAiRF48mdrc
yqV3Yr9aM+M6MSpWQV8f2pNTvTAKX8ngz0KPCDXQ6zge8p9RbyV3VTbq3xPHqFf7PefNuNisjI97
0ACVCSpmYbWK4PGHbphZrYF4112VIjalB9fQJWxQUYFxmJpZYXkABsXO1sV4qciIxpyf6lP7CPZt
eiDguJ9lMw6HHiQim9Kipa5bVuJyKJRp05lT7Sa2Ga3cAEcOkANBuRBEH1ij4xugK5K2Z83ZssNo
7BCb8a+cwu+/nh/QMuOK45kFVGDGARJmY2y+iPYOoZIONnpgMvLlTi1BXIUI0HYMSyckepXku8CY
LO46x3gMhQz9nFlFbbxF5UjdhhKqHWRZNOnaslr9M48yWg1GhGp5wkRr6b6jmf/4TlrVYJ+Z282W
hyrqK5jw6NSeik7xqCElu64SieeLLl1Z5KP9jSnI8FTehyBCj3ofW/StACOgZJtM9XMrJNMNEznz
qjr3t9VQ/zSqzn9eWYZ54xzsbqafhCEBLRmgmTFosQxhkZVjRwmss536Wy/3+kYl5wiiQtRbH0If
V+RKcxVK7HBnFK9xEg0rOc6j24BPgGoTTBsvBYgH1cNPgIvRRlraEsBUDFuKkA8Ukk81M3eKP1Kz
1NgMpeQj9WYUvbgcRwFGNgtL9AnOz8WJjc85p+0UUDHx1/JWSnJY6INIIObQBtBTRtGgPiu6VF+c
N3NiuPTP0oU094I6KIEcDhfJwsRJEiRmeSO3WyNKdY+e/fpC61AYy5tO3jYiiy/lmm751JDSp/Pm
53O1WPAD84sFR3LKhN8WTBGRJ3IjA/KtetwjDuffhuBTN0WRfWkTnOzfMUtjAHhnLkR78WCpbLSR
0qFkn/kKzKkOkIkIWviWno60asR3EXaGycXll18G9EvW+LhOHC1G/d/mFynIqkBfrjB14aE1ke7C
Vrorpvuo4HQN9aCTwU/HlcN8ap4pzhNEArRXOGSHy4z/K7rMSgq3NWvLsyqVrnO5kLaanb6ntuw/
gdiRtkWIEz8/06eGOkNFuf9nAOecs9p3rBmKdJLu5IVr2AMyeRmQix+T0ygIpxdS+SPzaZpohwT5
8fN2jx2lqiB4ROkeWD7kq/PP9xx6CysTDUqwv6Azhrb83LNoFGF5kQ9qfnXe1PERwhSegh4GnBYR
5KGppJQcMCY4rRI4zaYMuT8iOTEj1Bum+r4mZL12PsQeJ127iDJ5LX49XluaQWaIrK7OojPL1zeN
X0mgmiFDrQxzNxXopJCMNaCnd9oSOgY5oLO6QxaXZMDL+aEfry6maTrjYczdqS5jLqRERtFms9q5
XClf27C0Pg9KVrZbmE2gexapLdWwlvlcmecNnxozfFRcFgBOGfj8YXvL2wexGjUjaJXI1sPPaRmI
yym20steApHTSEP8UpoivsqGcY208cSQNRkgK5uLyA+FykPLDaDoopxmj2Vl6OeFQt/FOcLcEdJz
uV28tl0gEHA05cJaCYVOjBkMLTcSPTmA0q15H+6NeShhcjBLnFbsN922r+3oYugRPTWGhtbRKjB2
FfqLT+CIytfzs73MN+EeCAR4f1qk8VSNiT80HYusbbqyIxagx9jLVK2+M/Swe0zjato0mfSVKyzY
Og1q8/kkS5sO/Y3NaMfqLq/s4dvK1xzFwIuvWUxEmLatlmQwGA6jrHlJ0fqoFobhUzyAIU36WXHX
/9LElHVg0HNodJVLfaOINRKPk7MyQ3h4u4HyB+B+OCtAhEQy2eroiYkWEAOwiDeEAmnrKiM2qzvl
wkEz94ayqbSRp0R+iElVvdBRhcxlbJjb89MyWzu8SvFzZJXZHWQgeSQcfo1jpZVaqJAlBUM5gXAb
UK/sv0JV7hgQ7thyna2sw3GEovJkpYMC0TUQWfrCYBUy+DqHdcZwUiPflqHcCRRvm8FcMbSso31s
v7m7Spsjobnp4HBoBIyE0mE0eaFlNZprjWbku2Ygxaqr6bxGPCB9deORDuPxM4Q1/FcDsLXYC9Vk
nFzDV0cEofVMS27SQrWDi1Dqkq/gqcvxVrIqicJ8Za4laU9ND6EFrgKXwAW0cBTpVFpy3iCCXUed
3D4WsUa3aK+M8hrj4Qm/QNJ11g5CME4/Yj0KkGztDSRTZsF1B27XMhXZRZD5rf5QtZFdbunpnYpH
w6pGICSaTw/rijc+sfWo0gAzoN8JmpRlbr33tbSN0vkL6tL+qZSCLji9LV5LCB9/fZfrNAnQhYw+
ExWUxWVrlv5kkhqavIHM+IVEZuZblEuEqkExrpIcnRoXTQnwkJGfQVBgEaeZdVQkZcrNGneTWm26
wMSRhH03Dps4NSaq5UA520BuRm8oA/+LABt014cozqHv63RPJHNE7Fb6OF53XZZ98pFBaFfSLCe/
kQCEZzLPQW2ZIUxj+o7BrNJ1MAFEUpsu/9LQAnELFGuNc3n2qwsPQ+2E4iDJo4884eExbPveqsOC
2gLVFW2bxUmyS3iPXiZjwjOhGrILSQrhTtdMYBpZN620pZ04UAfmF2+FBK1ms7cjxKnHPjJ2YxKl
wU7RyA6ubOcTB8pgb/HGJqoh97A0NA1tDag4x9FY+Z9qq5de7iTh55ixw0th5F6kyPWlkcfG5rwP
P2mZarpuEU1Sgl241L40Gx9HlwNq9+H+TuRUvpzGId1FAKNhapNVV2nVZCNZxhp17ol9BBM9tzwc
NKzwhw/eiy7qPjGVuCGUy52wu0qQN976aO99yrosWAlkjvbRnIIkVKZWBCzqKL1e6JYE407auj4I
/82YZ91VpE9OTCRjm16uq9PlII/Ng69N/h2Nr2u6BYuhwrkxlxQslQoaAaRmLzxzpuRTPcjBt7DK
437HzNpPCrdkdt2UZr/SfbzIgs68ZeTUaaOBZnBuFV3spQkst7C4hRAzNLPqsXKMUUGcW2v1uxGy
muCnEmXRmsrgIkb9p1E6rmYFRR5fy45+ErKGFfgpcL0oTLfEc/LXApzYhW2EAEIMvwFn35sX5/fu
Mhz6sMqh4ZlHryq0f4tpNdDDcZwkhztFgktaDd+NLrn2m/q1ipTrKO7uoir+0pMxdGWr3yaQw5Py
rquVzzhaXCacOIg5p4uUtN5iwv0EYp7Cr/gKqBM8+o2NrT6W0pYuxml3fsQLh8SAycNxUmfQgE6z
/OIuKudXXjeBihSURR6css1uJtENvzwgU4UnjjuI1jhEdObF3juYiF0CONbF4BJWQiNSiPoF5iTb
zW1NrARaJwaEKZtKLqrEM0PCoal4iiaUN8vRza1MUbe6U07lFjT36Kx4gKNFmoVd2CX0rJLzP8o6
ofTRCmH4kafSfwSDoDnkvmfFVY+GSD5G/dX5hTremjPpLlU0HudQqfJWPxzYlOZpWUBshqCa5IGM
Id4j45C3w2tRme6UT09oL4euFY+fQtPYJUDEXNNcU3dbVtlIK1O0meWzSYZQblrGE6RdnA42WkJ0
o0+TrdWnqNaVmRG/laEFaGDIYjn1jBwX73JHpG9k2cMXOAjhYDg/I0u3xKt9BkGQQ8TbI7O6OCXt
WMVR1H9UggLw2VrNg9VtSxW6nhiX9ZRxvNZUoI5WATYJaNZIApFpxxOa8/bb28kqCutJFmqZC0pA
MVy90YudJPXsbKVR4bW1pm1j1ZKbZQjCX47SJOdfxaz8auhFu+v7Jlubhvns7EU01FO5gWbN0vlN
fcz/aqiRlEC4RDVFn5TI0yU/+gYEMVFAHfe0GjtNYYbehANdaxE/NRmY5rTB/qRR8Fx4yxZ+9yQY
4UBWnXh66Gq9+jymubXrs1zbtFkv30R6OO7k2oi/TNZY3E3ynUC8W6M0seJhjjbDPAuEVqAqKDMf
dXO3kRxVlUEyhfqw9CUj5H2JyEA0JCLr9rveUwXbnd9+y/M/zztJGxL8sxcg4jjcCVXWhFSASWUE
hRrstGgot1WrhxszTdd0aU8tMTRfyGkTcVCsWsxzXs4VH4nsnEos/zmyhL+hkAxpQ9bFLxDvdZmb
IZLx+jcGyJVPjQZubHbW4QCjyqlMpQ/IyTm95g2Zol0NvM+3ddv7K3O5dNofc8ldNMduc6/SYi47
VUtqcrm5S0UufOAK0Z/quFZXBrSITD9OikGVgLIIzVeQQB8OqNTxUnlSCc+uhfk+FWmyaSeLbqIs
TzSqUVp3JQlZ8XoYRld81anNMgNiLBg0KDhqczi55zZ8bRhMTdLpey4j1etwT+8xZcnLsPTrlWjt
1FzOjom7D3gRpOaHpkpukL7LiPzBtuWfOvqZ7xFaW+NyOQZ6s/3R4CQc5BkFwmYR5qsjiQEl8HE7
uL9XWU7LS8QRkgtLyeyLpBygwzR9LqpatFe5MUCYKEy4jPMqNT1/0E1ACr0PpAtYkDa0zvbX9y5I
LtIJNg8CXvWHk2DV2FUUHiES6l4GXLgw5bmoXNTtxubymv7G8s6tGMr8rMQPL/ZvKhdmIY0cFQCD
oexGRRBepa1wuBbGMd2cH9vxNkYZlrc8cRsoCAqbh2Pr6qgdhIwxyfKJoRwocB0vm1T1u+KP4rsa
Ovmfka1UnyrV4EI+b/x4d2EceD9IJp5a8vL6N8OCaTUklt3qzBuSdcFT2fbS5Xkrxw4PK/BDUcom
ZUbK53CIxZCnSjWStGjLRNyqbTFuBbXcTwl0vJ4mObLX2kJe2TNL2gX8AzcI/+XcQBpzROwzFHFc
RfStu2jmoIaoScql6rc/bAPSLYps9lZJxfc6Um98fbgoG504I4nry1QTkRcatANTRfkba41yqkyD
Dzw9R4xGddQD0PyoEUyFelsXyWPgq/4j2czBzWhv/u6kpfFgl9UvElZ/zAXUGFA0zBBf0lSHK6Dm
vUFKiKd02snxczgl6VbKh+HH+XU+tZt4fYAYhKEY6vqFR4Y4eqDzG2QEx7QPPSI409haMXjalej5
1IYiWIXnDK2l4wNqy3Fu9yUbCvYAyvBpGtKV1UGTWbmxzs9cxSwyx+2bsVyLTD7qOIcBGowhlPBQ
AyG/zkv8cCpzpyyiOOfI0Gt9OZmV7pH9u0009SXUaKmwUvRjeyeW3VAOL5u++MO3u68Igt+lOQju
1FZ+lE39E7bLz6Uz5eTuYolS+th6TicbW63w0Q7LnNHjLmhceHSUzSiZqjeO/UMWrjX4HDsfBgO6
ZIbdQ0i5fIXAWq7nncZgknRUEcowtODer8LoWbMnsbVbk6eI4hZ+sNbddLxVDg0vtkquTYVEezjR
SOlnbyFXn7kx0iRuVk7c7D2XqzWTwsDYQ8v5USW0kaZCGcpQ9RQ/FrtyLKJNY7SZZ4tEbHqrS1eu
65P25skkfp2Lr4urIzaqNB9KVfHCNkwGL5SG6KGX1PE2U7CVBer48/yZOw5F2ISkyOYcA7CYjwfe
XiiSct6lqqX459dGfRUkRntLuKTTo2mOn37JFD0W4CFhECVAhq6KJ9PhzrdCQ/YLTRMud2cc/VBG
vSvf04HummeVJ4r5ft4cAPWPVPHe8i1NWgu/5dR1W4bU4rdlaz1EjaUi8WHFsc4RL0RHWWYH4K3n
+WqLwJIHT2qKnrdT3Ukjj7i+DoC/e9CIFPaF1cUaFAS1bzFXuVUVvQv/vJ19HbugScArzRIOFrmF
IowyiERIIbdU6WGVaj3YyWXxqIJoM17l1FDomIJwrDe5rltEzCbP9oOmcDZgF2B787pJK8rQM5qO
KpDHPVCUmtfXeV7NhxmS6/CiG2pffcxNveld4J5DsSvNofEhC53sBBaOYJDFLtQDsZWiMr6KwUjc
jKUaUrsxpfg6rybtujJa8zaXA8fT1dRwO7glnsa87zuAQjq6uEk3yVsBaeITPA2R59dVdEupJd+k
w+Dco3xR7aZclb1SIS1lVznPSirJ13VaaU/2IDe3cH12Wypu+UXAR3hxWfhXVS9nu9AUvedPNMTR
GVlf66U6XorMkq4a3trbCFjUrdQGYtcqWu2qsWPcGASx9K9Ig/kuqUayK8iKPeBds+ug00xmrCm2
igiVb40mx3e82u1vQgzJ3WQJsSNvK71OJIAGrwBQj2gAfMlPUi9FL6KylO9x3qYbmbzXVqKJg4RU
0wVuWnfyZrLl4S6jF2FrN0b2DJty9ENKC4JbEYmXkNoQlCwOlUlrSL3YSGM36lv5NfJR3TUVCapl
WEtyQDBZUbxZEGVfjwGhcHMzg5PhVxn6tnXHMenfoIBpQ9dR/OnCyVuNHl52QF9d12PnJkVnf9fG
js4AS65oM6dzYVPXUnExaXZ9FzSOfNUrevKQZWX12RC2cP2yjm4p0yhwkrftfQd2FPK7Vsn+lEo5
/myGCGFho2lv4lQqx40pgSs1JVtsZMlskVYoIVFJ0uw2Ta3CM2JyjoYi1O+0X5R3pt/VOyfxrecx
BXtThopyQXvrl0ygvUqqOrx2kjrvt1YWkvspJOMynCb926T8H5KuYzluXQt+EapIgglbhskajUbZ
G5Qty2AAQQAkmL7+te7b2ZIsWSTCOd19uoUr00QFWcqZRRWOZECEESD7y25+DqUrFhm1U7UjkUjL
YEaYTN4Aq9v3Y/Q0joqVXjPGBdK7xsMM7eSJMYyyVlG56UEM2ZBusyiXRC1wUoK/ybtSY/zVLQ2o
083jZa3SpODGn6F4hH8RIFtjdt0SjKgr/WrSe+ik/DtfJ8z3LO3NDxtQze4fvB1fATLDfqb+2iQ7
mH44NE6eVaNftTTwPSN/UR3D0gRdxoFtHaDoSgF5WZcuWwLzM2ZgXkg0vvYJJNH1ss0lzlZ7ig0N
HsIRKYIDzB6sLwV2PHsjFZycvbQ99uH80BD67FV6LqlOTLkwf8lX44W3hnePUtZLroeuhJ7rpx8f
oCTET/M2uPeG9qN39WtcBx8TuPXMQA6fk5GIIuDDsZXTBW0ccqva7RfOutfQdVUmfJiErwlCiaOq
pUeDAnv0MCURBOqJxc331qnHOq3Fru55j7K7ExmQLJiuVF116Nkm8tl4WJKQXqlI7QMS0x3UjEO+
qvoPdLs6r8A8wgqkagoQJBifgnl1s3YQaXESvnMfsU/L1J42WKRnrYvmi56mG1b0w0AD/EAbiJyD
Fy7oMm7Yrv5p3GDytLnuTqPuPlb+PsXzzgyAOhwaEP2TqAt3fI5FOcVbkNVzA3CyWxFrzlwMbpXK
AL8xAoxgvoSx+TZVbSY94oFL8P+2FfwWBpOqbPXVzom22gkd1jcep1XRpAOqLsUjVPmy0Xvw/BAH
dZTbApFO9uqvdLl1jYGWBXjMdlsmwR4NaacmS9O2KZL0eyXVmXXscfH5I1rWDxwjWNsAqTIo3e+z
SA9pAu2aNPMD+P/bAPopN5gO2o+LjnMU6nsMNmSuCQ8rD8vAax8Foycd8YLzoUTSeeYqoOtijsFu
Qi4C+9AeElA1f8EK1+Xb0O6h831pRPPp4uW0hRVEwFF7SdZ030DFCIHVdrHb8krt8KAD/YRpir6o
PXw7CQmUWUiax52EbRM9mwHWWZAX1hhuLBciHqem3reCfy+GVxlSGhtIanqRAc0u2bTeOjsmBbCf
Ou9Ju5s7dFRT0Nl8ir0tq6agVD1BxEr00c3dL7lhMw0ys7156nWfj1q5nLQUSwmyMDli6tj2B9WE
mZRe4ScQyehqecWMDd6mME3Wxdu30Aj3CxtWTtr7njyeT+nY5yC/c46ZDOHWSzR1wYOp4me/lh99
vM1FH2P+a2H1fegwzjybegfvlIOy7QGnfcb96hDp4URWCkcHhrWceliOYAd/J6q+rISiLUVhkG1e
9eVVWxkkE35daAU3j+77hbiyde2V6fDBuZ/M9mgd/HXvRXXDitgR+JTGI9WP3sD6L+lq8VfErDsH
kw0KUgXv1m4gGDYLe1t8BSK2+GUc0hLGaqdNt5CM1cv0S4arRQQ3YpPSet3VEXaXbfcWC6QR6X2E
JOzgNm0LQeZhZ13cFIxYB63dgHluX5wNzjP8TVx9fFHr93s68seupd0J9Use99W+YW2pmwDLuMcS
CyCzDddD33agPkG/4vaR13kMdkxPD3au80TZ+xpOkNb4V+l1t0Qht6BfhCzQYNqcjVzkbqADvoAi
uMWfTOE11Z5gBAHQNSvYENxggVViYKi+wgy9wVfXpwHSQGfOPjOHoa9PXPVlWwtsHiTKBf2EtMyp
mbK1lqeNiUvYpiFCw5GDHsj63esgszETFI4k3KGzzSZpPwYX7+YEgTWxRH0joy+hhrzGPZls9F3V
A875DSvH+/S9dSfn6pUibQnYS1M2kQULsu0cVzn8aX6NTYvsVkOe1jjedUP8wvoAN8GPFWEdHEQg
9kPPyzVsi9DNu5CEV4U47kxy89fn1R8RIY3DWxLcDxYWDRqupLMCrbOkN+6SdwQTXccGNltRHe7o
OMB5zb8DioZsoQYSIV6Tfv3sAsylhnlChlsq2WVDg5/DmPbYpPpiYrjcrRH7BWO2pzmsSjeGhYCH
WLvRbGmCQxqMpdTNGaXXCjwLo0q1J54XDxZpdR3BZSB4n1aI2mFJ/SlWddv87YjQ75wH8xMs7m6V
WKKMzktezcGvpkmvkex/sSGFZw9VUyZUfYss/8Z8JwqvNfiV+g0E4hUraktuCo691LM/3gyYcjX+
b3xyr9Clq+UzEnNhEPNapFF3iej2ulUwPfuZbxj75dqLBQx8+0jcXzFPWL7+g4aPoQdpexPgOa84
JRwncM7Gj8Cwkka165+mypYigPazD2/K9DvWRQeYg/0Dl7mvwLAXkMYhFJK0351X/zEMuxoTuK/S
U++Cr2sWd8EjgOTvKBi2vOng9dinBetdkVo8zqgzJGuHBm/dj3O7gfpQxCeZ9Ov9MjtYAM7woiOo
r8KwyZYoPAVN0OxgnfNgm/UcNGF6sIRd17aD3Eudm879POZnsk17OkWnJRgK0E5lFG/72aQMvcB0
hqDt2xsijmO12oV1/xz13k0K2x2YrP9qgqrdiLAvScee58ScegpzStr8o9v81G5hLnW1M0SfOSoE
mJ5iPPcPvDRQZsXPGCv7JXx9WlDgc6UP2DhHW8GfcKgPThDAYUjpbFTpD0OTuT65d54oKC4vuS57
UDA8C7sYdFl0HOe4pMaVYWJ+dTxusyRu72tEy0X652oKy4iz6yztIcBMkIbSG3MEoI7CNg83HOFI
xUAINDydJ1cXQF7f0/XnJ2EoJvMQvqo4Egh7W5ptPkauydol/jsaXvoAYEbtMje/Mtxbo/SevI3e
l4UFRaDaZL/2+p1hZh6XhX0fY2yGYTt1TSfxchBVuW7PYIPafLbjE0bDHhwGhjMMFi5wromh+qdz
gclfHBt4BJiDk/0LvOTuhiZI9YbkR9iPlsLSaZZFtSKxGsaRcBTbRyp6UbAUpPgaXNbapYVrBSK0
7bWv6TFUdSnS4YqIv2Jd62LhDnzrNzZAOVHQFvECc0ZzaUiKt00zD542aa13kHA9wd/zRnp8vnpY
ou1Ude1z1MmyV1tGCPAmph/6xGbavsQC1yzdXpbwg8y/e/9Zy3kPcfvbOKa7HtUXXDSznr1F+pc3
/BmaFg8vysF5YT2Gr7U7IvAxk7HL6uWTt5d6kW90S09jrYvEpNkqkXwHt8r5SvoXVqVYMWsxj3Mm
JlUo/YWzbk/pdvRmD7fiK5nEgZP2MUQTA8dN/4JCJ9tmXkzWK6bhO2w8BBPVmYLRIKU3olArePIa
9nHexJfK++1AU6FezKGTfHbzch18XrbGFXaAhhLEdDXBgtJ8SMlLKoKT+XEYZd8CXPIcD6XQ99om
lznQj2R84/wmN6RrDvxay6FM1Rt8zjKoictEAOwK690Sweg1tIUkAXqCBoSgBJH1SYf2ARryLHUj
2OGnEHdy66GI7LrjII7r6FAckDNMFHbCfW24P9sNjYncsOOms+fhomN8t/B2v+JjqUpzeJfvKtAn
KTq3plUlMIZTQ5/CcUdASFMxFdS/9+ToN6+u/pSYk09ZXzamgs7s5hsc+/HORzlNxN9u1UW0TTsS
Hnt99eVD2J5Au4EZCwtJ4XbKTF8wSvIl/TWFVTZ4PFtbpM5If6fFqwgfSZDe1fg+dnseBnB/2a36
06KHHKoUkEOYHlcP94CDGycs2L/i+KlDXztEZO8Wiiq7v1rp7SJRlXFtTs109TAFZSj6ni452zC5
ENWIbEEeievHl2Rl+Rq/c9Fk8CfFGpvceOVyeBvSP5TOgDjqsm44zdbKnRSOfbp2Zdu9MrMeeVw/
RSp8XgVyzhv17iPfoGemhBa3nFEyEI4sr9TlbiSn8McyY+0zFbm8Urg1ZHv4mVxu04fZHDcyln23
7rZ5PcK3HnN1wVQif3Aa4E0gXtL5e6Wq7MJnHX1sXogArVsf34Q7bekGM1QCUXf8QOp9HNbnAYMy
cOE8YFQX70P9OB/AOALQU1TtaKpPvZn3ENuiO0lPSWTPAV4CrzpR1OFzlE6vDta9cQcbGSdKIf+o
7jFxK1Cl+kKxmFtDn8h8qKB+y4z+jgNgMTD/i1B/19IWzG41+oRzXPkvg3an2XQ7Mw2XXiZ5hymA
iJXgMf+i4vchgl1uGID5PcVRkwPQuNW+/g3C627NggYfoL3WCJInRGKarbnXafQbZ8FhlgRJGHx8
CkG52ZWi1K8F2qseBWlb/6sQ2pfxAIgHzDReeh9fjFzHqVhp/BDw+JCm8oI/o2aS5KFSJG+9BwBO
hwHEjEJrYLr+ZiHSD9HluThB7Bti4MrZT8p2gboad1luo+jgu+XKV7HrI/+1sTVumGQf1h5um6kc
VZMjbvr0k9Zh0S4DQZkKBdvaSH+26sZF/eLU9Gfhcz6k1YF5SxbrocT1inb5H1ysceZ8THBAlbwp
tYmDAmqAs+OocLEg5xAFsz2GunuQLLiMa3Rv03mnpECzErPMM4vLO4kBm/hz8ONztdWoqjHWJGNc
BO5fEEP5Tb5JvN0Jk6XEDQ9X2ZLPaCtmWoqJ7tGeZTJsLrrHXUrQdZkXv/3b4LCwI9v5+BcrBqKV
i+6jXU6EBFmVfpnAx9OpH9h8i+E/jzZOdwtgKR+eIk8gwoc8dHjrAYyWeaNLeDruHEjGBk7M8I8M
98u4PE8iOakgfVkSe0L1/RzRt9b3ctOKUzKxAuarZcieN3TNgfLLWB0o3uimAQ/hUCP9/IDg8Deg
TDup6DHwX0F9VYU/mltI3dl1AaBSVnQ8/C3i4CU2QI98FKGtPZAGVBEV7Tmp2QNqiwMN9EfkIXIS
3wBDxY+BeLGtlzNWHbuJQsrNYE9cAiWE7dKc64TjDIUmNBHojlQZt2YHoXOm1Fegoz1J8chrDFzE
dT4mz9bry8EH+RgcVd//9VVJ+aH1+sLxP00tEzzG8cBm/wg1eSm3oEAflwH8PcBIJFPwEBljXiTE
FV10wWSVBMczo1ZUhx5LP27eQ+ewdMbM4bwJt1+E04LP3UXp8dLGFYz0AVLEQA+io8U7MzUSpL0R
0NIbq/d1g0xHcajwQQgKMuQ3ZRu8M4bgL3RumYeziqLjR8994oH6gCsaIIL1AyPne5G+QswJBaX3
RarxZIJql8AAkvI3z+AM3bazIbDjWJajU+1Hj/0NFC2bG+oO/pLiQA/Q8tYq/sB02rUx5NIawGcL
G//yoToukEqWFqlpxeCCu1mHf5Vp4CHjtVdQynBFQ2ccxuHfxgvfaKjvEM09C47fdE3mR42JJ9il
3Cntrqlmf4j27+0w4daAuXq166Zxx5Kr8Nyzi+9hPBZCPQbJh8QdYofPyIcW1+8K7sujELjWKEMj
3sLq98y26wC9HFzuH7xlLaIh3E/I5BCdPKz2n+OsgDEwBs7rPIIJCDDJ2M04eL76aSu7uS8T/DWM
IG3DZZCSrAr/VDzYiejTTfMhTuFy0BQbbrMaRydJ/o14lsipTSH6inHpxpUpUhhPe4rvO0FPrcWR
ZQ4gA/ax704sJnvk295F8xhN1W8e4j2TBvpTrBrdHEa5ZIF13SGO1/UK+RkgIyBROKPYcsMiPsJY
u4gY2bXzYYaL/bJ91u3Pg3a7aXtnDUKWom6P7v4YG3aIxUfC4IktHWy0G4wEmAyqm3xNk33T/oEx
C7iSIEco8qFD200WDRo8Wp67anvZ/PY0QepFm1MVqBvck3EMvhDun+P4VsNBxU7fG39kC+4xlEsQ
BuRi3QkzHpoGh4oni9jKYpvdIW0AxdKnALVzG0Azpx6G5TkRBIX2b27jLIHRUje9VUbkdnqu0aj3
eLB1faINMIr2Ccs5q7c0k6sH2xacVea9C0Z4nV+ikRbOoV1JirA6SHL4kcWpHm3/+i3pSwiIh9fL
GaBFNgb4BvZbeTqLt3+qX/ZAcy9q636PEewXuqRoQsyAjaKUHc11SzGPyOxx8aLDRG9K3rrkZZb9
Xk3AMRECC/5gYFcVvUY98IweSD7fJ4T9mhNdOOmXG5BwbREQYNDEAlzqonM6vQWdua4TcK1UFl3H
gfdCsJH0By+Y92RYywEVcw2xQV2PJzKBQWkaB3h23o0m/YkMgEkDrpE+7fewYt+puD1Gqfcsx+gQ
NOrQxuTOY8RaB9AmVMP8YDt1nzsYZjQzVCoBUAPrDTjr/BD6BUCFm18SDwSU0uEZ2s9Do1WLyxt5
7lA81g+wMW+LSYmv1hg4i4h3RMPc4W1wjte4DAgrdSAO6yJOi+f/nnRy2wDFHLoKiawSzSTzZA2Q
qsIN3q51JqPon5ws4Lo+Hb8mb56OOkWN3EwVMrgbgcxTtl86NOeMOA01k7X7lAyP/k8yUgBUeq61
2LUWgLS15g7V6piNrN4Onq3Q/sEHE0VZdAiX6rDB/SLjmPyHUJEfoDV7mUYdZNPMXnU4A1xRG6xp
jdwtndkP1n50fvwYjig3hvix5+jTtgpvpKfYkCRu/6i0BlsAG8LEB9nUy/onqm/wgGHH/g50HO69
GqfvfEmp3AdbEOUAC9DJ8yP/WZFIEuxRXqprsCIWuGtAedl5/S3b4FOzBMgdG+pHH6kRxeQHF5Os
O+PocevFuPtxHCimpoPAdAz00WdVvXN0+qVjjPPPfTSeZ9v/RdOW5oPGu0X6L3QCfMAoobnyZLl7
NomeKk+dMNf7zKIGdW80wzslIugPoVJAFWFhDFDLBkLGdM42PjIgYzQCW0K7GHOCilc90mzgrfCc
eKt6tUy3DBMXs3sLObDE1xZPGos8COwRi6HFkI0e2Q9V0ZxRSszsxUZLMsL4aYRP6WiBWEfCO85M
6D8s4lD8d2mlD6RqkGqRdCG5bM7p7gacd6v/1Au16VdPEAK6C8e4BaSAPXFZooE+mBTLarU9g9f+
DKWpB3KiGkfvY8AUfBGMKRpTtBUl+JXqBIaz/wxcyA/1ZKdSYKTgHrua94iSkAtGj/ruoa2pKdAj
bJns5uGJIML9KMgWnSkyMA60a4Yd0A14029QlAVNV5emcSEwT2qaHYbnuiKd3d2hqz3WAs0iU5Le
fNv3TeYBbiuJH5h8i3WSr3IiaALa+Xtmpsn1jLCsPmF5A6eKcwyM57JZnAOIHkU9Jte6lFZG864L
0vEIWAnZE5DbnkE0Qx7epfIlWcBlYk+tGQTSwIpXVz01MNxPShKl6EZSBBFd5ooyHPgYgERph++2
9k2sMzep9oiUARAlk/CeQj0NZdgG5pnwWT1i/QaFN1HYjvIIXF/lC+AiIcid3u/m/bz8RO0pheT5
OBkOLY9t2W+MXxjSVPMwrtDHwRa1yVcugvf1Z4nOEq102MY8V37T3Jj8OecWjF+0AcTuipLppE1i
MJssGzT6wl/Xs/aH6tq1m/MyW7EhRjmH4yY0fnf0AAiWna6qPQ88/odDlAiKzEbDq1DreGJ15Rc/
uh8AyhHcXpBfUqjVC8Aaeelhq8buYp3y9+EEp9F0ZZhTitgIDitmJ0WA6MKsDhcK8it4RkBQnHsS
0gcRwOxsFcwHJ6mW0jV1Uq5ISznP7U9LArB5pzfVlnRCBawwsfUWRd2vqJ2TLAapsx8iR36gQ/8l
iiabB9wCzGyRjBiM8FMrKgV7J7BZYHAQKtJBiTXJewgvgH91gvAMXw4iHzAdsPP0jHhmA8hybMbp
svYOF/0o/GfZKcy40anTdg9vxRnXrAuM9N9XBRIQ0sgU2v3XbfAfx1ZFJzzutnpgRLSx/pkWa1uQ
ZZWmlSqCapnYRVuvxZwq9XtMPwAylJU8U4nskt/MI1DYvVYQHQhQHJhasCgySDfJd6O6n1CNim7L
sAvDbRzNUUTwjAdrlCjzvpGN9zfdEJu8bMzG+IdQUo4S5Q5exPSeJB2N/oXBGMHmdmzJj/N1uo3p
eoJ9TNo+tSMJ2KlhM3JV7MQjtVsT3I8XZ4n8oYZqeIT42bixmqSFbqFaAJ0WRYn89DUmE79FiLG/
Pz0RyfJ3w2Au2gTasxWcUwzBJcpgTqehFqWGufn4G2CHsw/TsFluCj9aUK1lazqS7Vb3YcdOfmzm
Ht5UrF/0u9fqWHBkAvkBbLrHkFmBRWTnptcIOAmR6YHYkZ53ny1mjwF84OCp3DdJwJuhU6+8wfuL
xZYAJYauBP+lTCf1aD6dNMo9xeG0sCMJm9C+c+4P7CgTEfB/CZb++rj2fFk/kE020FMT93zMhzER
MCMNEWp0EGqySIzhSAGF/1GrvLeegbA7xyGaixLmnwhwH9YhtDvwHNg1iM9J+s9oMMFwl8m0aBQC
C+bmOwc9MOR1MWKDMPvhh9fBGEuL2WAGpKwHxyk0KKlI9oFYyeca9OnnEKYJupcIaSV12QTbUIEH
r0IMReUdnNQ674j0aA34cAx7Ncx7rkmKEsKXXuv+4Vc2cYl5ogSsHIZd/jnPuenbLow0db5NYrKf
HWQGKCbDJfE6YA98G+vX/ydBzUAt8Do8reOPlOHAB0z3X9zTOC4eSvDmvxynniLYaEiDxZz/C2lK
QuboftXx2Dyy2AZd2fXAwYH6UUrsmusU+pQkU/Xqg2eGA/gEPpesG7JRROwF+jOcNhyriF5HLCUU
nAbNcNZrjcRFTKz2AlFISe2jAxfJeua9CJJngVOwg0fk5H3D8Gwd77BlCur9aBg1p7kFMfdvhesT
LAQbafrcxNDm8mxIpgGqq4bLGk1aMJFcCwf/5DAZUHzbKVibc7pq3+DhuJ6YP7pLVb3rPbidnomJ
bFTYZbPBPzP1yVJQy73ojQlv41/UttNDYsGNTD+GPjQBiyME7/frVtfAvDDcpVBlIE+5KkwtNfnG
xF6avsUewqhQ6RIg+3/6UW/eM3iajV8rb3LVRWJTVQdfNIgiAj6BUEi3yWn8veGz5CNRDY7PTG4T
txiR97ooR/jiav7xIWLtMwRdW31IY9hWQPcI7WJtITaSWgEum6XnHgcZofir+qSp350GEfwhlmSJ
9pyPNLmkkFFPLxHChXQZrTWhMCXrpKd/+fWc5LOCAWxeu9EM+YJX8lf61SD2+LYRMppmJLEWIQdi
s3Fv+QpbVv2YifkfarBIZhoQknNYZDWHSPBK0/PWCATnUInsxloYyKHIuPjzjSB9q884V+m1AjV6
xUEJE4zeBB+sBjkNL02LSKx2qt6mxY77WKBWlamL+nIeVgxm+gMifDNZEdgApK4PIVtDUtQVYjWU
M4x7Z1jcQdEWYt64e2zaTv9phpR+QE8MPgJZ8sm39lO3U9iKT1ETtncKK7FfVQtRvyUWgG2bTi3q
FWQcFZilGcCieCG/+su0DkeI3QHNry5dnrXHSIh+JOVwemdgAXIHcQskQhXyknNVi+ErgFPOnNG0
XxjUBJzuoMcN8hrp31djXI15+FamT/Gop+1llLaHI0alvuGBUo/FOIVNBLuUfhuKefXpqVuG6hGu
sOax8oktCecfoXCfKL/edDIg7GmgEN4ZhC2pECPW/jxfxDbs/di9Rd0GvR/GO1GVsKHsRprmXUTe
vQUkWyzi95ol7mLVipy3AAK7fkpuElp19JOLOvEWaipPYWa835x449Fov4A5i5siAy/t2iM7rYvz
KJiOshvIDkUVyZKkr86wdNj2uA3VJeLU/kJzgVwzZk4cCrx8aDQpooYDp5rMlm2ITtoL7vtvZrTD
weqZ3BBk5nm5h5AkeU1a7j9Av4SHKDFR0axVjXKegCmbpiO8jORTBKzuz0q6+c2YtTN36rVhOUd8
8o/piL2V08V0D5ASQNvTYVVCU7sYdocHOj2NsaMu92M4p2SQuAxFBffId+hJxkz343c99nGxDRpk
zrS5Pf77/yalya5hbAOg3gNdhaHPD6+GpD+tgnzA4z0u8RAWJrWXCsBW3FmMhRg0ScQHNLVi1hbT
tGAf6GAotMWYH0GIa5eP68RKn4fvkUWCeKJo9ABJOUT5uExvugKCMVPzFhhAnEiR2s424OI+mq3+
qQYRVRfQh1EGZ49JNCrwH8h1R7t8qRCypg172nyDnCgFiQBPcI6xZXtzLoUcpFlNXnF/1zsrimRJ
ZlhywAyDh2ji/AVP3AXVbdvAirdTFOass4+hbaOsj398DX+UGouE4hSquhhqt8TAgy+NCu2S4Dy5
6IZy5DeRqJIEOEcszm7LIS2Fg1mrUQMmKOgnSHgzxLWj8fN8PNUG5RudY1iaNilGwJQ4mYmenOih
IRpalVuP5XySHVBqCDWwvRHvh6x1pjzvtPRbvIu0hYxhcgvuHiAHcLVWaPDbPp+xWa8ww05A6rZV
3uEagrDyaWFIGNEGW5i0P2c8OKOjN9btLl4wTggTnTMoyioPNp/jEuy2EoYhrIDDwQcbR6CWKF/L
NFV9LivzNYM50CpZLqQNX8IhGUAWD28OCUj54FVRDkH5UjLfa48L5mgL3Ddj0Qo97mvEd51hWEf2
kAXMr0n4YyBExrCETuKspxl1h4Lxtmnnm6wGnVtcyrk2c5D1NDjCIbDfOxsdTAXqY+khH2w6DFJU
NfjJ0RW1QIcwTg3eM5loucX+LzvA9RKzauCuFB4wbNC3vA2lPAJd9yEW+En5FihMulbuoeQAd1BP
l5RFoL+AX4OPtZeQD+AZ24gesapILjsUSW3VvAcTlA3hz4UttpdqaXURyvHcd+Q5CcCk6+SjoYDA
QZAf4GEXZSypbtB4vboQGMU26zuCcT8qVPA/WoUgF6GZnkRvoH2j3XRrWDPvpAto4Vm/4Eu35DNT
7zhyadnXOKbrFjY3DFLGfI1Aq3hiFEexBiCs8TFMSAmd13UbAj9Bd9T9sMNybb+dj4i0FomlOVxa
aFGNyRcP3KNfr59Q3n5obT6ts4+BTa915R6BYuwUSuIMia6nWBHyVgukUyYI251TtcLSOwVG5N58
y++V9egu2fxHf1qBmtXD8q+fu3RPoxro49J5Db4NahWY4rTSQwc1NMfQBoA9gnjLQTt1SBwESpv1
USMekrAdocLxsCxSWDu7kcJkY2y8csT4JNCGob4DJRvALlB5bjAVfgPgMN09CJXfFBu2VxuG0x0j
IXQ3sUk96JSN+x42XJcF6WMJqPMeMihwW1Faqrkx65OnB2zKePbrpWD/4+i8lhtFojD8RFRBk28F
KMuWc7ihbI9Njt3Ep99Pe7dbuzVjS9B9zh+dukMi5r4YqHNIM1/wxbIlOqoJ47U2AIjaiiO60+VF
2uYuMXV9s44FwgTDUnfF3GmvSneWrZfpMuSD/El0GwrQ7dkmSdE+jKxeiPym9aj0bgmKjCW0AeKJ
GtaB0LEHrIU2D62zZGlA9CWUoaIhk/1b7H0/OVHk8U5IaBFk6Erfqh4uZCqX7sBS3EaD7vSnomK9
L4o0zFC1bLOhgpPp7wp7tkJbrf2NK1iuWCutiFK+aQuys0/WFpzXUIcsTlCBgBvkXo30mI1it9Su
vqnNikrLCW2G7Vdf8FLr3TAknGutRCKxjoG+ev5hAS096sSUX2TBx8KnahCQnRbQSdJ+SXoysOoc
0pT6xvu0GO7AKJF1aznv3dgje0jSB2ud652fWOXNGs8f6JzR/bFvUz0dzN2Eop50JUTpsxnWfF2/
5SCBxtf5afXNAXTP7VGwWP3BKFNEJ0qP3Bv02RgA1T2FktxzxR2DOLjTxAJm+8smntq9PZPoGatD
oY8rBgHvU6rxp5UL/C5j8w5dBmqgNPlVWXpLjzi0ZXvoy35ranVxJhfhfq3gY7CBINjiqAeQR8gD
Bs7ao89JpKbb6YmiyV4nTO6+H/Rm8Sj85MgZHQ6poOixfStHoO1SrtcB93rQ2gOrQNd8uFVrbYvG
/jXmrIgW1/qpUx6hdej0IJ05oO2hO4jSJAMHqmm8yUji6TmJUz9i6cGzaffGhHwkfbOViIPk5t7d
UI762trGk+FVCMgKH8HispzdsXgrJrmvBFv5Mug/k15EXlOOSOq65NWJOaCRcuShnfjAE4o20bk8
4RbVjvrIwUAe6oyFvezPXg57QgzRA1fsSSXTEtSFOhPDd6xNZt16aZEn9BBwQsbHMgPM8rxPnuhg
dMuLWJZgmb17PY9fjWW6DiWFsBZ095IaX2a5AONPBZQSBrAtwatp6LYkhuc55S9WmpMPO/X8nE3t
I40d8oCmB578Gm1TZowOghcT6M5JXexP6DdsV7kvs5sYHSR0bB2ZrgnZJ0BkM/TdpSs8SfkiBqKi
RhWaCvdcucZuTrUs7FtTY5XnJymK4hV88tb2KWFb6ExDndIiCMU0FlBEdzTyiuVpPQExtSiTl/s5
Hf8ycZMjNugt8RWMgTOxQsXtch8zuQZiMh5IlDcjuzTCDmgYPcb81ScltcJSYT8zht/Yb917woIJ
Do3Hr6VWn0UFZSMQ7weJYiHtO/FQjuZDUva7NMY5p0/+U6bnIBq290toH/oUV5VBhgohGIYp5ztV
jC2ZfJ9ZKDNJonBqmWECW3To+njmahTdFjJb2wxSoL4su2h0W3s7+dWREBJ19DQk1WZsrJGObeek
WgMytrT+yLxEiuaJl7axaPad4NLS+q8WdDHn9qWFV8dgAagZJ+l+WNIj2+h9Oyf3MmEQkqDruTt9
emn82LM0RmuX/auZ1YE360O/jh9iLePN2lFXaCtj2Bh98qAhGPO0+k6O7tkSxt9MygFOSO0Lld2B
cxDRgG1tyxyQOS38iBgQNxgWYiJJ50y6/jvxkMSPdE81tDs+uqu1Wzz/x0wzP4CLJxijsd5IK7ia
ZXGZ/TE5yUx9ZNmckN1svOfAZRAlrPNOs37gphj5VLx9jHT+YVymeTsQaBToHrldVXae2CUesPuY
F48lGMzXpvx4PqmmXnBOQKQnYIB+QleU4W7JRtn1g1mGHE18LrX5TxdIZ/VS26WAmPSnOot1okbq
X+7Kj2StEUy21fOapNfGXN71GqeFrvfQa5p60G51U/qQ7XJRHtw5P6m1PhF2LQOsAPo1qfxDrSkB
y5eh1RqZOdrJBzMe7QREdqLgt0OyU7T5MZ/UwWoMEZYVaZ8EvD+mccPtL7zfuJieWNx3HI33saHN
WB3mPyLDbxn+wtzjzfvq+X2cCRkDd1VkFuMv1/BdDRcU+SWz4ZT4d6bhIdHSHp3EoH2wqR9cVVNU
mkxbfj20L/Gne8tXGHggmSwbTtDpYIzoQLUu31OE48AANfs16fVNbFde0GmxCKtV/VKonITG3H0q
bYrwdr7iBUM9Ju61eHhlzrm4nfNNpQdb8VQ0Ua8hVgEq0871hHfe6tIdzZmwry1JmLBF2FUgvEcv
raMMk95lopGYcSu/FLp5tBOBjGj6MWbzPalZnWMZww7ws6C/yYMEyPUmcRVBz27OwQmMNTYqdAGD
UM4jWCkW0MRWFM95aj2MsfEg4lZuWouW5dLg8XUXG8VHbm5SBrObELqq7eyQ5p6CQeb0sSrWvkS9
ppa7h5ND6ZaUB/z+L77WnLTe2rsKQUAvDnYch0XlMfqm9q5vC7RtlcfV0ISiVPgcVucDcuHdXyQ9
QTmvZHpYMmB2An4pENbWbTOzXCJjefKcPKUhPU7Cvmfe0Kd91ggoal87JYwCQWMiVxiQRKjePs+O
fXOULKCI+U/TGM6GJqJD3Vf9hqo3/YCRYFcMRBNwxeQXr9R+LWfArjPIZ4CdbjMT4RJrzkkiSB07
E5MgajpTIu+YzrwCEVGqUe98x2n7IFQb+mr+Kc3upHmKV07cSVE9jsC7vhp3rVjfMz+JAMiiuV4h
y+XyVA9aaJacahR4f9oiTgN3yo6TNYR+Zek7FuoHYjxwVrm7rskRUsQBlGqkFWKzIvecYMQzEl06
xyXFgKPVzI7l8utTtYSKDdMZV+9z483v1GCrYJztJ2UPO6mTep11NznAIJdLo7o7Kjlc6Gweu67C
pTD/YS7B3AgTHST5+lLny9viiSe7RT5gS/tkkamym5r6ceEpCkio3Dd08ihwPwwc9r2TuXBj1UUm
aCe8FG+Qsj692v22lf2+CAccxOJhwX0YEcS/FyZatgZ4GOhYr/Yqqw59BRyu+n4rWudvMSpeaXms
IMFyS9/Xq7vp+vHFK+t9PlknYPUL1C8PaXWX+XVYKWdHpUWBwNY5dimhSIahoX1LvMDW6qsxWHUU
J2g4/Gy695f4pIz6kMf22bxZOhHGIC5y+k8boRdizGOdAPSX8x0gnUTjI7c5T6ymEMnUafNY1z0d
3OM1NhRN4NXNvBQT/DJhTB7MfFcNM4K/hrHFe7ERD7Tizl3HfemhQmpKxOeo0DOtOzhmdu718RBn
uDQ7D2rdfTBVHma+Fg1zcmVwxnKceg9pO+w00QaJh/aRkh+KFWegQq22X7X5ZiDLMBbYzHxNNd/N
/rxd5ngLjFtylqFEWIlcDjn474sEr6XuV0Af+Y8reahuwhJ0gb5EYM+kF8uSkkTjlBTjv7bQPwnr
OJtW9arp46O9zks0eq4WGklzWN3pybSHrbzF6FrVu1Z0IZh+hAOKGV2lUIMGG7VhmvuKKpS+vbmx
xmhxLMQ5OB10L76aHTbItc32ReXcjfH0tfrTM4guG3F1akV1hOI59gqf5eL96WxxG7Fa1kb2MXqp
8U7R6xDUlXunu3rkmA7HZvKpCetvHtWTg2doY47OG5ilHZh69rdmHJG9Z8B6C+I4EtSFJJGNUSPN
Uy9Rd/e2ezSV3UWVaR26WWxbt9guqw1DWQSY1fapjsPAGj8SOz5kKjumHDJVB2xouwDYoBbegkqq
n7/01jyKOQ54PraZtv4ZlQzZ9M8GE0VfiHDKzPtEsD9Mzrgds/GY68sfvKKNRzq/ENsB9YNCMPme
bmqyqkHtqtQhrqbHRTwRLfRm6TpjtRc6eCJvonOBut+Wqx3IKf5sOx3KajolWbYVpKRyjspnz2Ac
ROa5Ib/uSIF2lFbgOdMNn4wTRMJwIW6AjAKBXIyWK54GGY5xdQD++s7jIup78qP8Jn+yRIwVQk5b
N16v/mi8Tin1XfXa7pNZ+2fkNal4Sf3o6/HZ00sRqi55sQs2QAoxtyptQ2d1GORG5+It69fi2Fe/
ACQBoEDcxdvXokPazNOKys0wACNq6+ga4wFtIXtKvRO12pjIi0ZRVuB8QBO104KX14z0Xcho+EgA
WpgiIBizicPcvqSr+GoT4ztpUJb6iipUdXuCd5mDslZRu80wY+0KqCnpGZE3+7sSHjevmvvSIV6J
l/PsuqUXlRA4Kh9/0rZ6xJp6l+OOw0TQHWYRh3njhnKWr42oDgQU9rygqY6ErKPvQ837eei++8a6
WYLMPYYrHW0WplUh7/ShPns4rE31OEo6sJJVHFJnOfm5/aBV2eeEqqbzYUpz795O3ueKsqi4PVWY
MczbL+pY22RqT7Ky9nSX44PTnug+OGrtvCe26YIbOt04mIDb0XoUrh6mVs/Q62kHxuEumCZf4bJD
l2NUerGVyIPV+qqgRI0qPnlJa0ZTVf5lhffsEIUZ1lg3QnfMl63wcIOyFtRB04CI2e0vcZ/FBkUN
jE/N/OZAvYDe9sGcgx6KeHnC74zxG9dAVhdYnSwYhS4ufr3Wu1t9WJPVRcXOGVMWxsMU+yd3bX8H
N/8w6+KoGzXvIOyr6WEa7N70gXzgbrx2AwnU/ELI0adMfOSDhMAYScArxypyPUzH+OPhDKk3YVf0
WQfQi+Xa+qQZ8iqNJkQRi5xgiP/0CbHY3FEmhB4UQ7Tv2S+8+FGVvrWJviuFt88sniaPbSqbdiCS
AT5PNJ+lQfynAjBjka3yb2GiOGtFKE0Pf50zQU/ENn5FvQ6TyVKhWU/pnVxdQs5n8FlkBg7UJQub
YY08tEY8348plh7fUcxhtdtcuiRTYPtiOXWLMneeI+W2o+bxQbaYK/Ew/4yJ0yK2rJPA6AAIS12v
v1zslYQnU3FW9iIPdVQ+F130JLjooE8kMrz3aYJsoEoiAqX/Sq05MujtOZwjd/qe24mQG2c31utv
nxuBC5qRVDs440MP+0MBwoBtAt0EbkXOb8NtGTVIo8nFcWkIzeygvkHywMwvqSLgvEmGQM5ijyDs
0OKwKAoGoLpELhX3cmeX7dY31B2BiRu8wJsUy6E9NpHtLjyw+rUm4iTmfY+r9nKzw5NkGQ6M2qY3
XPX/18/xolJwV4tklKIOC5xLdTEHrjHJUMvLA8qgTW6iXkrUV6vHu2kkgsLGpInbphLORiuz53pi
HVRpfrZz+e7XzoWXAz+fuYkJYnEbDDL4P8zkmKjslKCp9li4tJ9x0jl0rUBLjAsf1jmrxL618Miy
GqC233uUfWae+VYl1o9vdJc67yKwD8Z8p8lDUJzip56aIYB8zrf9LKNC+Nt8FEjWer4vIySSbcti
G5R9hVA3O89wMFigHurkyk+1rWf4i2Wy/rTcOCCUCpQaLhaCxjjhB9Pi1y6BWAPucWURTth57XlX
lOBHgD++E7/mmoOQ8aWZnpvpx8+Rw7vghLK8FgBD0EIky83vhTMGQ/0rM/c56Rwq+tx7Y1YvTq62
8Tr9JmrcmujI7TGLxgHPMYz5J6EAULKYS4AZxpshIXt0mno3GNXeVCVZP+hTa6NgqOMhboePLLnU
erYbuFnkPPw4jbrgDQ3LhFkBOhslf2MHa63vXFRdt67N1WOh8N0jPMlhKIbd6L3we4dNsTyOeHNv
kQ7L8DW4S6R4kLshO3l9e+c21alJ2NCq7Klek4s/zEc1mSeqAs7NulzwyvpmyqgI1A2KqYrlZLk6
ESwNX+dkHpn47vUki2bPC/UWqiOdn7C8Ym7Lj63PfamN96m1kPRgX1DtGOhL3ctsAXVr6yleve8y
cTYJ4fY+Vk0NI6uc9WeZGqfY+NPX8iBW5zQwV7eAgMVCzEdHlMVGthyB7vjJS/Dr2xpDaL5lQLov
l8PgXGE0n1JRXeJOXnJCndt6uWK2gGc++gAn3opJ5UYwxmKXwREsPijc1Jpwttqud+XV7M0X4bIn
3YBSb3K/a5X9tGWMA852atCA+lDZxrkYqu/Sa585mMK5HLYNIezL//2OBo06XiQz/etGlw5xeTLy
9GnJaDrG98ARXL47TfkmCs8IkEVdyhgdqdKe/IwCqIwvZlm37cANRgjh9sarIFmSGyYSBI7JiewE
bErOXeY07B7NzoAqKYrm1FChZbdF6MkBsA4eidoCiQebr+fK43Mu5+WvdEoLlgtfQqe/1lQruEb/
l6CF2GirJF4h/RQMOlk5PE3g88Sd7lWClnRy1+fY5t5KBSGyTvzW3eA8Wz4TdgfNh4e7k/sMhRYy
DbFrbapQKmx3GXg8apnHQWoPZjdfoX+j3DIeXP9ztFbs7U2gK/vVybybwxxFTMHWYNqcrhgCaQzi
P4Y+W7+aVChzLAGTTF9ZZg4VrpGqf4yH4ou8r8BtHybd5N0ojwYIiqSyS++XUIv7qEV2X+HYr2Bd
nXjaOm16MpFrD95xyA3Wly6+mzt0WqPcu2b9UuTmccESsWRcKv6w1VClxiueNwIhTPjg3n7p4um+
d7U2ADf0NmOsbyFIO0P7h08mABbBL5b9zpZ1nfPprHdvI414SZHwJWZXXZZHjJJ7Nso7TV/361jd
jZjE/MXEiEy5q+Xclg5EMxA8LA1+SQ9GwvCbAwSPEti5KH9GikqAxbvDAIcwmPKHMe9YWcwXXXuz
gVhvpjHueqGQ1WsPulgPXVq/OmomywQjHSperY5mFE6icx/cft7j6kIIdsCmY3NSJpwnhA/0699a
ViS3rNtezVFb01e6MsyWp2Z+5aI4ckn8xWSNiFbbePpL5vmoRlEKLuwQGNL8zn/xuLhYnMPcX1Tk
5OK1mMddWhv73FQHZyi2mqQ1feaWgM/2mD4MfE+EEqeZHRaj92ABf8wWLHz/lbdrmMU+T7R3YX45
2DLeJPEYWVX2xSy2saQWmGhuLWS1LaBZxyRY1FpYz0Vkt8Y2RTitI+A1Fta8dqZIT/dflKb/og/Z
lRUDskO7xoZW55Mo/W2aAJ130xVt21nZgDo2UhtJKEZtWhEHX9hnLv7zkfSQVTs3lv+mkNgOaYM9
xPk3N/jrhzUEnj7kGiVJmEPBkWliWu1jUcAz9nqU+ldtst7NDAmwN2D1xIDialtX9MFCCkST+Fu4
jhAfGCjxL1sB93e9M6T5Nw7xqQfy1LQXj5CRULTT1aqWo4U8ogFqqxGJbtCN3k3ueFZO+9DnVpSq
4pw3SPIb89+NCiF5/jpZxtts1HtalHaiMXerHCDrSV4jK8qZ5aGcfByDdZQjsF7t5Eim+VHGX/Fc
3HHBQfORSdHWDI32g28YCLHriF/7zbSyR0DLD+p6+k3iAqThgQHwt6KS9b+bq62bSAIvXxZsebNN
xIG9osCYclwKVkTfw0l0JIxBGst4tBg4+gSNHQE8iEwLBHXJakEKDyTKf3owoRV0TJabrzPVGBtI
YMhjHrv4o60xbg/3N5VTj61nEbzCzjPpTyiudBEgMY58gAJR7Wq73/lMpANYWxh7FwErINXFXC5Z
8dVJTqKuDkzvzyQCyeJgMuPmS8wsQZM0wtXIj3jrPtPJP5DxCwGWT/eVNN8bzWGmQ9JAiwreouXc
5F7gOqdKE1tbXgf8GZb+jwSkO1la0bi4fw3WB+qsyZaBSyO9ou7VebK+rRy7fTFHObkMSxxvzPRv
aBeU0goy9I8lDt9u/5PleFpj9+xQG6hJFVayAwFLLyXTuIf8m70/rU1GX1KusGmdcZjtAXkJ0OXM
U4U8xuxXntvvivwQ62mIooETnDfLFqdFvqu+CrUec14phmd4Pdq8s/luLM1vp+deXofmjjn4I0F3
vXAWcCRgfPUsRlinG75Ku79a2s142QW255KiEX87NZI1O+2Yi5wmGEjc8m1EfyUftZ5WQTLkmBeH
h1kVLxWNDEN/g6sL0iHQuxgZIVIyfev4q2nUvF+q9pzwgU4CJTbudhQtYBqcZr3r4XB+TOLvNvvg
ZgqsG4Nne5D+FlInDpdh5edah2VnV+ntQ13e5sz4TIHeb7nJv3ano5x1b9EYeN/ThHFKtV+1jr9e
iGtndx+Z4X3awyu4tR6JJd7Fub6t7PQN1O0z9e7nuvhTy/JSVzvJxY7RgtSOD0LJtoJNqM2eyAf7
0Kf67BsyjBvjS2X+Pxm3HGMn6hSCvox/Nd3c16Ru2W4vdroiosghiifwaVkPMbRztVWERxTnJGYc
q7XlDuNZ9ujNS/zZ3x7JolIvWWZ6iAkhChGOLeDDIou80mseVKtVIbTGEtJhkKLRETq2S+md7Naz
DqJVpHKQQBWpwjwha4oFr0LK+0tO5b7GRxh2liJHw2W5RzROvIRJ2EfhKgz1ZZecFt3uUPmrLpgN
E0uJZi2od70vZPFf61LA4fjtpyv48irjBmmL5rHqmmIbu8vXZBu4/XyYQG3G0lzPrrXJluRl6Bz+
TRtoJhfdZZ2dYddZQKAyJ5VwMudTOmjDwdaQ/wAxkEZ+C3RSHdGdwHbXyYD3JrWwDJIagsJhohzt
bItygD+mgslCBnk/Lt6jN2YuMGplMop1USzwHKaDkW3ypRY7L13PDsghJy0m3aEZd6N0vtDfSyZO
eoHchGRjCwWddBOwwfqb3HhCDAx+A4sON3zOFYTTRiTGVRT+w2gDXtvOviC3NCC+NsUrCa3uDU9e
Pexbnb8CUJWk5K3j9eGs6gORTl8eQIkLHpLL+KppUKfLzfYzmGe/H27ElfZcMlCunRvCf0sQIvWN
lBESaQzSUgDrYK2y6jv+aLTsfKZJbGabobWxqaj1u5h5Yfo1naO1YredDAJUUq+C7Zt7fIH61RLe
ga/nH9FUDgZM7VA75cNEFNToLg/gZHXUuwRdmTbuf1QeoKtFu7VFeXYbgDFozecJjaNdzG+ZBHDI
ESAGs1Uik/OGQ5WtPkxsy0DoO9/9uDrXqmrAveK+ITXeTQJiZcKV4ygjKIwmxJOnM7XKVP6Lcw72
lB06WK3y2VDFLw0Il7yUOBTV4yD0J91r/lnrcruGwMWo2sBDNrY/jqmhn6/TA+6CsO2tz9jDhGHZ
2OD9HJYq6yykwtWvkTkGOkG8CrJhMmhqIGULLWHdO9gV8XI4/noQ6YKAgMzjw5x1962TXpC2/1st
QxxZS7/5XH8o1dNpOseBbYgrOrnPG7jV3MYSOn/Bn/og7chnoFc7CxbXIN4UrmPqvXhDIOwYTOmU
Bmk+fRpqfZPY0eZ1/SpuBvAuHrYdod8h1fZ3TVNcRMYxxxaTbcYqIyhoWAtUlcmWuESFCIEYw9aY
863ISaEwOJUDi1drk6vmS8XiaeXlrnmx+RYJolKClzElqPgwmIDBE8J9uEDEb7VFEMfs6L8VuvVo
kXheuCtf/Va6G3RkyARz8mRYeCMlgK4LehSNBR8a8vrfrEZm001uh/4Xq5fbkaZVIbCgkWkvq/kX
BGDa91Jgx8rHByqJ9zDdrEfFQUOdSKzaFMobxmmVGuA8uhCCZo4QX1+l5UUt/4DDD+nKNDN+WhpE
RblcUrfC+G6QURKPOqP3jdOfhHG2CV4K13qcOBQELl82ZzfnwDULbQu7s01Hndu5tE+5nahdvLTP
zVx+eT721qo1diX9jJt8ZsAckzuzY4OjwnEzEY0SJEbFzleMWyeOX9bFuVe181MPPpdUE5ZlfR37
9rNTaB8bDRqSDsYwy9lxhHhqkZSRo1Nb4SRtIp/TWEPG35y6Kr5DhH/uZ3HKe2NvWoMLtPxBer6+
LRfnidi5l9FDeIH057Fehp9iSO+XgQzy3L3kORBPhej9Zt+yUuPaZ2AhQpS7rB3ulWF9yip5W6fx
1ejEG7g+c6hunmBKt7rSwJj9fwK17SGd5BwuApg3y41hv3oo4st1Z6b6L5TWJrdvkY74tnE84+C0
N0uTdLj6yR2cZUI+QM5cw2EZW8NBtoSioxf8YAsz8Rph/3PM7qstIJ/0nHMSVuxunqrHPL+Nhyvy
U12Q0Zf3PBy53d/XhVdtfRjITNR6WLjcOBoKA93L79AoJxu3ouJRqAxBtm35t1vgnXydfIOL8kMk
ePRXgjxsJSvkyQobkTu626TvqmBpzC7q0+nAc2oFMPRPnfAQPgCm2riGomLkAWzihVda4fDBgp0s
yZWD6Chz8e3J4jwXGAJIIiIDqfTHKO7qeJu2CJ91gXhHzKdMmPeG1/6tOuD84jKoktCJdp3YlgMJ
whfJfx8lvIc0D3HrLHttpLDbtcn3MjuST29s2pqTZ9Xl4OparU4LOZZhZsv7yVFHk0iolTceMc6O
JIwMBnI8VaZTRWSX4dnJe5pNocVtzXvMG/GPHi7qGwaf2zvXGEPjG/YEV7BXDnd0M3LOLoXicKrJ
AAJ4zaLBdh/TlHOG/Ih97vNMSiifGMUPmilmw3mMUul/SM1+c4myibP4godp72b6g19lR1uDZWi0
EjqXGmysYMYj3VmnibDSzbiwqbZOGZaqIZhBAOl0oEHYjFBJZZ8d+ouVjVtLkm99JGxoFpxYwNsI
McWBKRwmdh6yJ+URLlK69XtdgYpiUYsGfvXqJtJdhhGwpgSHZT3MnQVn+zLmW4pDzSBNpNpLnzRP
nDr9OdFHVvAWZc7oIhSzp9i9Ig53933c3tKDH4SwjK1ROy9+7um4pAlOW5VDIqHA1dJkRFWOdaeH
qrJy1N8s966+tgScxH/+QFQPs3mA3LbY5gYYMD5PdI3dLRcBFLS1OWmmXuMkU499O7E9J685ME6b
O5/tDOBvIcOnq25roVYIzLK61GXxipCKr+bWcJaSe6EdB4P1yEQnkHLmowNfF7VXrva8euI6utYr
/SgbG97fW/X3hfiqoskIERbuRV8In1f1duqLaB2HcKlo5HXym3z9VkZsEu7YNe2LJCKv7XFD2qn+
qdrpQP33wezc925aPihu0klSGWDlNeulKggjtXJh7DMa2pCjJLe82AVOxDDHyJsE4SV+ex5JCHcS
t9v0ffMB2XA3Ag5vEng+Mv/0pyJlQGwd+2Vt5JNkKrBqedBcoj3kur8tn3mTPWupdodj+yVNnUvs
a+z36mSl5ln09+4CAsWWc4sXCIy2ORkaORCjvcNaum5aUNtAEm5ESN/W6ueLU+Ody6r5K2me/Lx/
IYV7D5N7HMr1sW4kmw4hGwU1544G4gscVylwS8asIXVfeKb6YEKKKjCggXfF19Ve3j1ZT3gH7T+7
I4o2YQfTAV3hJYhRzh1WfCvg0U5OiBy7m0r7ZSyT+6WITyk84UAeCxHnGy6l0B3EC2XB/4ol3cZ6
dafAEdTwVajlYhEVlRfeG5DQvSp9ZKtwLkruh+ELBniTtTpzHNuitZ7jshlvKZHfDUhuqAntHqAO
vWz+hu4jKOvPxSX2ajFebHj3TJ/OTaeOvYu/hwiwTT2g5kBbjUfs3Ej9O9bRyXhcwpapnofGIUiZ
rEaSCZKJgdSXf6DQ/WgfUFhuYt/eCleGzYr+bC7dk8Zh2mJmRsR1l4zlaZmyc+XXu5Su2L6RDset
RY5LXL3G7fBmas6xRF+TjtobiXrkbNr3EwMLeK7Hu+oxHlQDmqVakvbY92kYWzp3/7DYO2WzztZq
l5ogAn3+FiNzoEDvmPoqBDEBiG0DLW536+SRQ/hJ5dEjNrM9FtPP+KY5Qid/yMEAXCJ/fW1+tpD4
WfWXDppmtKiIUehIYyVGwzFxOSBjrpJ9OfKkLAn//xTSBhlqawIoUr+7zdXnxk2SJLQskhLUT4ND
lRG4Rcm+Zm+jsr5AaECGZ/XN1PCEmzQkCXmHWe9Rul7UuO61K91/uC8I9liO7aj9MrZGQwysZniP
E1mC46C2lePzhdehHc9BxTGMl3eNnNU6OOCHrJbMTWidkuJPFDi1lwxxKTDGWkxH1+kg0OrppWOP
4i7fGs64M7z8GFs4t1ztaqEcLjVI4WJEtKk/jbV5g4Q5IcibMCh83ubgEcSe2TRIxNNZWQybzeJd
FJT+2OgPpHXibbUKeOP17HLSQ54XYZfzxPND7P7j6LyWW0WiKPpFVJGa8CoJoWgF27J9XyhHcg4N
fP0s5v3WjCxB9wl7rz1kEEVKA3TgTCE2t/JfV1u+qcxUisr8jiWEUa2+UxrlhA/6JlFChPjI2MZO
0Qas5w4l8XGyu/WUNG/hiHpMzWk+hj+DemBtjegH6jrfRVVw1lCT4RQ7lm55bFwwrUHe0YtrwmZx
0SebLgVinBJEuLJ1eycCbecYGI9JjOkg8nZrrcnWyogVjV0ITK6Gp7nAY1rpCvSi4jhCp9zoU/ce
ls1blPUcOSMVDiGwvpJxLVp5f4r0ZF9TmZN7xpATsB7k+pVtIHXXGDTCak49huuPnBC7lWWLtXSB
PeTppHtZpOtHutYXoZlY8xGgcfPgaErXESb/tTujni+Hf2ZRXqU9IeZuVr2jP6FTbVd6AXEvqptb
Fbv/ptwd10MSvMQWMJ2KVsCNztWCJsfzvuP4fmUqvQlssdLs6dAO5p2ygeZd4VhVVm4un0qIgJjp
bA3qLOpLqcijiWiMXn1TsjCT5PqV1pcAMFLloEAQwMxUdyW6vhRShvOs5q+gIHjLHLz7zbFoaPbZ
X6pIvKL0DfcNfCQm2vDYIBqVdEu5Wu6GuT06VvfsIoeDGaQzzJ6aK6OdBFhQRMcGrWuknmIYa7nc
tm5e3pl4lqsODegUJccimhBi8hMxMcAiWIm3QIGBW0IJ6zQbYFb0SrG61jrDG7TpQ6PWRXrJyWa4
WHeGWpn2aA/9GKX7KrcirDICkk7UubcQi4mVKm9Vkt+hJksKTf1GGCnEB+t70uL90LBws8HCsumW
lGLIPyJpZb7jNF5f9QuqkcXLSARlqsTr3P6Fbc7pxSljcptWaXroC6oF/R/LSa9tEqaDP2D1N1ww
6yBTT2MNOq8veXaahaltnwORML9ulMsMsWjlIlDZBNFYblS9fxO2cZl75DmBbV7dyqURtxSqsyQ4
CDbMPXrdTac5W1fWnL8zXaH1rOrRM+Fz7DabFriIBb9wUisqtNH8skZuZkTJG4ggPNizSiVsNjG1
YnlXHQNJtvbdMKY3HOnhTWU9im9pxIHe1Ni0U/OpIq3EVwLnnk1F6FGKXqPM8dUe7RV7g5+wxn8G
T/+lUVIHCEOTkl0fAachulsO8S0Q4gkVvp9EMdUDQjCma61vptQ0fUffFlfgXzoyDPt8ei1195cE
DHoBhk4tYqMyYoUbCj5ZCeILpboI8RRDpyvFzWJsuy5TZie22aO7iF4win1HWbZtAIl1lfms5/Yr
qYlolowI/FOzA1J7sZeNLS0mp3P24Sray2QbX73qPE3KSGkZHGdsZUxFMLtLXBpWRaxCwFi7E9CD
E50sYjnIa9yLF/Z8bA8i7AK59WuNTzgvQAg3GDcqO2LIHCTv1ihudWmcgzjZY7zcFBYyQxZF5iDR
7fMZVO1tiLVdxkEddstWo21o3PhydIrloOXAE4qXOeZWlRZ0A9BA0zRzLiFFKTZzrr1UM34DO2h9
rPnU98EmErQTwIVV2XwgBRl5tD40M1g7rbNj8Wn6us7AaAjDUzRrXIghI222MW8FV2GsRbD5pkMW
5Izv9bttljxAKk1PQ+0yOvM5Khcaq3Vpze7U10itXOIESlbiWT/+NrzLxZwgrNJUbk/1rTW4Cpg9
vIuZlAu9U57oJTeBqqCdz7r1iAN7Uu+51NcMOMpFyLRW5LCRXGoJQuEgGs5ObJxM6e6QQmw0E/CR
bl8DU+HNtjiaU9bnjN2HgZkN+sKY6XfMXIDGQtsFiM6ist86xj1C8R8OgEJ0nVo2sI0HrtwLY7Lk
hJ2sPLqt+yNGY4ep/oAJEPNhkOKZQIJnfRv15I8BTHIStPeyTigJ0itYlF+UH1zzSvA+mEgl8aTM
6y5u3vqgvc/Bex1P5zQZ38JM3rUmKba2Di+DUL1r0o6eHiK0Sw3qZtbgUlWPVjPmzNNSSDKlszbB
ieo5UnXMBJtgKubNNGOdUt1bMxceThlvNG1+Oxl7+TQ8E1kZb6qiYaFkEvBjtPmfYfX3NtQCvw5G
KgnUsHixcjTT6PIZc9XIjmeLmtW6h1P9rcbcBszp6NLdyFohvd4KoziFTvsV6kjKXKdct6Gd04bw
97P7dofuo+61DGyk7tG471RNI1QJiWOV5//wgFEs1tSTPKE3pt93vok1yJRDv1QfBoszp9vZmntc
ZLiy0LemhVzFFZ7uFv8U9LFq1+9lW5/cLv5karaPy4aJCNsuknSjjaFIf2qrJ9jWexfgexOJO/pL
ba3iAGYFr6hbZg+/NVoMInxKKtjK7w1tZyKgLNh1Kg1b39IdNbAi7Wc/7gsd44o289KG5JmEErzP
sLdE+ZZN0UIJQUw/EZCSsvFnaIxABbJwYjfbunZ2arU1Q/y1+rcWIBjkLxI7hkLE6DYCqBXw10kq
CBgAV/bm8ygRi3f5UxiAT0uaF1Z9iOvg9WKt1YLsNozTbTbEM1JbX7HTvR0y6UdM3fOsuNl0miSF
mYiNX/y8KIblpQ9oSDnptwmPqtogDVwqvET07lqfuHX5xbFQCKWkWo08tZi5DMhocZpBgXue8IHI
QmAkbmFtdDCbz/UngVZwAqJiwQK3XHBVwTfHllqnuoXosnLZnLIVgMCWc5zHRfsrOJdZQ+gfugYo
ow3ubhe+0r/tullc5sg4K9iVgOcr3PCUWgpmnbVWDO/N0pgiuXmzCiRA+Kw+4oExi5Y9Vy6/pFWy
w7GHFSoyapVfg66lTULhxyHWp1FZBzl+JEOx38qJXBSYd19t2XkylpssCLh7h5joCqXE+I5+B5qg
J0eYYQN236hGnxV95To6w0SBvM8WsOMu1mx1HdoaNV/l2UbiiZg1yDR37KeR/YnOhRPcsAVLuWzV
KjnJEKdQlUynbMq82SQet+cGblJ+ZKmfu97cm3Bi9Ig4njiF/BjU6bFTkApOJqWhQXwKczHns8Ym
1JvDEY1RhXykB0kfLVLvouhXEWxlR4rnfHDvWsUxHEZoggkkUK6kk7jUCc0JBtVJYAAsZXPoDTwF
ao305odZ9lpRmXCn2j8adYRZCj4eKMz3Ue++i6ZscBVDnBCh8u6M1nNeSUqfVnjTkG2x/KKdK1Cw
J5bvUnSuMJ7TSA32Dxbg13IOHrnWfk8BMzEmLAe9/24MBsFmGvkzK/oAk6Q+oLOIY4tYDV3+FcWH
MuNMcJzngg6EeHg/n8XRkM+5zT2lIR8fYlpi29VO/IN70FHDo1u5Wqr812fOA+MnkiIYJL6IR57D
WH1PUu0yjPbZaYe/iAwcTmmnPIhAvFRO9T2qONKrZf1l8O2GAcSFKDrmEqel5e4cmo0efn/dsJsp
O2MbFfoDDMcvNttDajwJfP6Fe4Qb9F4wV9A7+yeIlaeCL7kZx4OVmG9jxandpHvis0/CZkQE6bQN
1asdModQ8nMsWbhSxs5Ou4GXzAPIgCtuNur8arFZJ3XRNzvG98pxii41f52G5DGhhiJFHnX0DgLS
cuRhhLTXBlrMpKz56E8ZJMqJ1WOJKjVHFjtnO/w6eMrGbYvfXkbDnpTMTdjSpSFsHjSOrLn2dDV7
cReVDIecRuc2Y43LGCoXLTtLVsFro+nWfWjeVEb4RZZ4CLZk+Dkszq3yVac8AVPCey7uNSkqHSxF
HpiHOiaHeVESKrmfWgjxjTE89fGnSNgM81rVRBUwe+0rZWePOTee45eiOJuzeXbMH9wY/PLJKsPd
Ohl0MDahlvYjYXdgCXRz4Y8zu2vIVS9TZn2yinfCbBHTQ5Mkd2U3tPa2a7CZOx0jOf2LLfQmGTs/
Zcqhhl/FwjZ35SbKWXN3LwPTp4kbsFTsXRoLBjUprUngpwbPe0FdpeqfFrcM4Tt8tAjLIYsMpkoP
ABbnoqi2U/RJmudW2PZ2BE676LxRuoMdyL2WuV9ussm03QVLuhqZhTuDvtZ7vL11flBYUGRNs69Z
85cLzDcUzJeU/UDkVsOIrXdOCbJ1DYFf5zItAdwlWbazw0OyQm9AbVQVX4WBviHEjsnAKAy2yPFw
o4Z+o/QHXf0QBQKB2ViV4JNiA3Fk+6EYJxin/PxAAIaXCSfMwGGIg5zyc19O0GKxiILJg6jN6cwV
32qtX8PdhKr61JePXME07QTVJopObWMirTV+6olrj2ulyhnIKzTcLHKnZ70/ZfK5kDsVY5srd3O/
T8Z6IxQoFkXANIdrx878ZEi9Mvx2mE+kcEfEfCfYYqsq9A0LNN06ACF5csxiayFWcKPwn6OGp6kw
/kxI5JMLwVnRinWv95uwD8GVai8iL5kiNy7BCzaSp374ITJwFSJIUofMI5KOc72btnnN4H7UseY2
JCTQhIbYA6sDwJKT4ThXkU80UCmO0vKnaaZLO54VgDtiCI66pXhjTLYs6LGYHe44NX7L3WvKZ/qF
xPhyxojV1m5kNldJkypM8yRkO3pskDPUs7LGj8mQO+fFZpk7L3OglgSLqt8zjmT9QdQnQkl9rk6Q
LDtTrtIQRqOibRz8RuVM3HJo7+bus3MZfAp3L+Ut7mC6IWtKcadTMDFfn+utxlvktPmpxSNqPoUR
VL+aHl/r7BuOa6IRLl19GNQXnXdRizemsuXAYUr/mYTQjrW3ptwrERk88iYpL8Lr2L4W6VNnkmtv
L3uLbxRMq4p1kKN54bI0cExP61C4iUfCdgZLpBiznS5Z05NuCTRmE/fmarSXppNIibLbtqHpEe7J
YLZCPKiuVGhnIQsMGEW8Lt/mAEwsxaq8UKWjyTd69W4WRB3YJ9Xe0iUtzHot+pqbt4qGKJwZ1VFD
jhHfbgIQC+eagtaq3jtcEAYifmlsl/mnlv9DXZfVp2r6LNBRV3i85vDP+RdUWD3jp4LulFGwg2xR
4xIEGQBCaC2AU1iePf6LVUDbF7Yr1rhlO83kDCedLxsfnGNYn+0FHA4WLIFaBtzQokkU1TZ3iKF/
sZrNgADZAsqD/5s+4STCXxPjn0EkWTtvBgUJjPvk6LPXheOBmNqVYmKST4tDyU3R5S7hBQ0zx9Fr
SOdpDJdzAhsPpsTQwOPDMpaBpldH3PXUn0T1UcTtS91zgx9LkJiXPpFY7I+Oss6ZYTjsryexyHyJ
9Zvzk+nueecYPOP+rxkEYg7QrTc3Asiqpztkvoc2hvpspb9loqy7svntFQF/UEUDMNYdIj4M5Hmu
3ZeZNdEeEc1YFAFqmOWXGYKzL+GTEhk2boE3HRw3fHV1BEjCTq7s82EKgLGBoxHjAylHe0eq3CZn
XEDZtzFiejdnSyJaNN26QIJYfjErZHk4EYZiNevPGbDKRk08uNW4/mFN9tYhao212nRXm0qSLcRb
KSgK2IkWUbzP1YujQnR86cQ1HM5MpVY6bbEyE1cz/xvZSPWmck7Lj0HDCoE2EFdWLuK3duJsr0C2
WdVRDM9KongOOki4g5sutg8WmkaoZbRNGyneVZwECFHgGK1ymjRmLWa5y613gOB2gBu52RRMOovy
o1PeWvQiWtx6tjIjpsE/CL03JIRKXd4y7ovwuYoeQn1XrWMTPA0yZF75NEFx7rDtVWzBNgnwPm06
UK9aNvs7psPmN1Gp+2XFASGTBd5LXk0sBdJ9O7hbPeXdJQgnx/cqCOLJzJd+9k33XhJ9BGUUaWS5
13FwD+a3Vo+YX5/MBDaQT5zN2Z0/JI5WJEheUI6bGIh1TwPOwLMQTxNSx/jVdvaZ9uyU74BMhWV5
Etaj5eyS4NniARTJfta2yHUYQyDqcLR3EjGZXaAvYa96WPSHi8hXhrthhIdLCtZr7D5ZLNRxs7h9
thn7LWM3kWwNBL0GK88YM293D8heEihJ3ewU1URLeC2BMTyhEv9sIO0t/qNTxYUKM2K5q1cZuAWS
9ZjZia2WTHe37BVIz8DGLIPLywmdd8YIkkAF3h/GkUGMdRldLs5a93U2hpsKFFMbGNIp3aFv0kMt
MaxUlzIv6duf2dQfAOhfcyA2Uamux3heA/NhoFCtIvafWur+y1Fk2lTAwB8Z4NsbczqzCAS7qxGT
wO/QQsyMm60gvY9RgdE8aoBV7b4lNmtWrtI8hfWLbC8jdsjML7Ji6+jZdxzxoCpdeRwVPFkA/9js
rg3El0Fm+FBy/03E4BChZm1TNfULBPY2unl3QKyYaKcuT/8cbBKtkDcKu4NCxE2DfZ1rnm2UtivY
k0mm42F2aip5GFqyVBQGc0uCtTl10Ihr/FLjmv/OvlN/TEfdqLEFEosiqJp+ZkO9D8XwmJ34rLWz
bykM1IaaU7c0vkIbKzCgrzkXK1MBcM2aHY8KtOCA88UmFUcGM/K0RMdH9xsq1bWfPI0xRfcxsuu1
3FWswwEgZpFFyrTPaswkr0FFvTRtuqm+GOMIDu62NMsAbHbBlHjE+BAOuZtz+UkIIrITRM9t4Sn2
cEiJJQi7/M1Rp7XUCKLcJe3A8SpXTdFf2wRkNW/rGe4fk7RcZfKnblrUnixM33MFwb8h/F6Fo2r+
DtVxpsq28/M8677FUMeZTopWeUN9CYHGSIUgLMwN7K6HREXK2j5luJsILwh04LEHJdiWNIXpZJxQ
su5kdcEnz4lC2lSHOGpGHhAL+YyUfDMQFlV3jOJS9apZ0h+6+hXO2UmgAtNalP72KwbJbEmrpMXV
UWAIQ7lVrvIwe5ZaFGSBHu1SeGCFvOJM+TEV91pWIyViDpiEKL0xXBs2FK+JhxV2CxUTdBFEbMGG
4vjOHhUuwIIEinwjhjPVmHtm+B45RORA/vUMJaP2XaWCGPE4oRVzo4OpvBfsbhrlW47FXld/LBDB
mSS2gYlEU52H6gEnn5ebMt8MDjK2TjqLYry1/iTBozNxHxzOTOaXsVy7tr4tFvI7qOyCfxbNCYiM
aVubiN36bpePWK6baE861UtiBve4O/fVvNXDH04gJOB4LiQywJmuyqLyzrhnlJMwzX0OP6cfbh2X
hPpcNPaed191vlWKwbx7b5tHKfjtsn3avEaY42PqzyTAylOHLwHq3wwNLhIJLxUS8Xj/VyxsBBlR
QsHzpbpF8JQBGW8yEyaq59KXW1XFvHUgbcHa1AZWK/mBgzPSD02ocRUpezxLY8WYFLG3Wb1N0WMO
CQcK6UUi+sL8SoQY/wvDq/mZwW5e+g41woys3jm0dDAxtrbYwNiY3jHO8fNkXoCBchj4puRIXiS5
SZp7H8VmSl47fT8UE436TSlpTzXFB3bqoaWyle6cR2h5c1p3YbwFfNXoQIviy7FvDjC/Gg1DUV5G
1oJu9mjrj1afN63Fkz2+y+TQoqiqiIJj2cCnmX6RkWMsEJwg9m65c52k2ZGevPRcVC0ad3c7NptJ
Im2WciVgprGSXasuyCnsWPHUbiuww93Etg8HKQGOWPRmkn703ZJ8EijlNkFlTqtPKwWIwCmPqVP5
VWP5AXZ91VDPCCFfuCXAxynsiSd0X/Fe9oaXpsG6r5m2RM26wI+1rK4wlWzoQ9Hznu1e3GLw2xrq
H0eMu5wXvOQEmiHdzYpOSIx5wK62A71yQmC4VwPKrip9YEB6jokHhNO7HudhU08uPBgGv5CyIpKz
oqZbEa/qxRluDN62SmeCaWFr5bUvhx+VcpfLBX1RG+xB1G86xD/JjLkg1XYQjPdD7t5U959I4ktE
WEIolV0lYIo3lLgG3AJu+MnM6T1VyLLqJsddaCQxaKkAO+K0qUPnObE5G2OwLEHiYxk/4U7dW7it
1zbyq8scsA3WClQtlF1WnLwPls2Iw6ZbqCcSMVhXhavOycATZulvDX626AEdDvE51cfXGWFVahdk
bdYXHbNl3me+2RufSoLhp3g0Yn7Jst+mCBFrybdRkkmsGU8h9vDaSI5qFF6kbPedcP/C0X2L2NE2
lcpvslwfV3hqXpje25zjUqg/7E9+O23YOJbm9ZMk5K86wNSHV1QjPayRATyKEnmhu0xHHYq2dgb2
bc9+k/YeCoyNY+bHYeifyq5+NFPD2OkElhkONs4WkFnC2gKcV5QBaktxcJgrReX0HDFJIxPdt231
1hMOOlO4turA3Ne4Y6vxYbAxwn6v8utgsfZ3DxzY6J0mzQNYvrWk9EzKZs6TrzTmM3Lwgo77BWZw
SSPMmJjrTYMnndlDwudwKFGyodj1jnlOtcVWeNakO2Bz0qmRAd0pXxG2KN4r+2NG0t7pn1RAGckL
dv4zIbjNEmUTjdlrx2ESackHhE4OQUwlamivYuByFv/JRH9DLsSA47cTrIztjEYyphcT1qGfHwD1
/m94phHzoZY+RYGH3vc35KuXvboWXGLY2wGIUFvbIvEbjFYlHJWy0EDJfw/Zy0i02WDVWx1Lmwws
JIsED5hstBzrPE7lpSmzTVJbeAlx3JbNYW5bYJkmoErCM8buMeAfK9TgSc6VpzFL5U46gR7e2A3z
tSq66ow0nFz5ZZT5EOlr4v7E9WuigDcNBPlm8K81Sa3bbsz5MlUCI1sHsgginal+Vgb3WYpWXWi4
B3jbZzifgvFBgTjDnppNaRfb2iZHxU123CAbORMamA6nONYPaYe1Tt4QM+zN6HUJ7iBpkq82pj5L
PQRJlzhDUN4TM9O8xypIgX4k/K2D27AMf8KTEvdenbroePRbmNY7ndH8wiEKBjqjCVwFJmFdOUiH
6qE3DiJmEZtFgK5cOmoqNDNuSbuhFKDpB/ArNMqmwtla3HQKiYkEyP0Bx+clq7wss4gxmWOs44e0
R+JOuFBdhp4IMckASjv3mcAqn3puZcDfDLcIZtpeQL1gZktW9ZjfmHzd06DDL2C/WNlyCLHz5P9Y
I2BrxUEw19Ndy9dm9UMNFsqMYAMIpEXp6PITtHwpH6FT0DLnvXZTRXZQ+/43nVv4RsNXiq+PahqW
UTQiaxhzyMKpkVqroZ++oQne3LF/knzKdT5niDcwfi4KeQp6ZV64EcBw8lxsG7uZ+BLS7AVFXHsp
pim4RHX56phEd2umR9o3V31eP2eQsAg86v71BgAGsuk4IooAqV5qvExR+IPx7aFE6S80kAdjiN9x
jqi9NU7PWoKIiYmd8+ya+jWptC/Zj7QFBsuhcpK9Z9QS97KcW1DmqfCBqx0nkNgBP3XV9EiiRVPR
uZeZ7wrsB/F4saKkxRui/BhGeiXoJvbneGS5FdxzupdNyxe7lmZZYfAI4a2k5qsuOXwniXkVsKfm
uxNpD2JRTRtFQE4OfzOR0OQ7am6PwYgDom71vyrF1BZmBuqVQT7Z2OqZW9pYOlRLWQ+l5qJPr55V
JtbLVOiqQ2hbQ5rkURHiI4wn30mDa19k23AuD12j7iKd07fQXxxKSq0wfH20n7D12xtNA2RjpWjF
zXtjML4nk2tlyvqvVIGSh/ojhPGKnz6CL41vVKjKIWqKl5aid5UbcCMw7BlSvqlJCr0nnV4NNX7N
G9PaFL3FVQ6bMIbekGr9EbModNMOHaPtF0vIeGqHF+GgLnJt4LYsTEuVnaDIFYbiNo6P9DSQbBtP
8mQ1w4GFzQ6kdekn+fwWl9jDwd5jfbM3Q6is0RtuHWe4y4zRY1ChPxafjqyvGMo8I3Gv6sjQaEQQ
Ak49SMcPFCmnqmyZwCDmZSRpRDYhbs2DfIRz1jU3odGQYrrEhK7aJ32cWTrq25H07GbhSnHEMQ95
lYzccb7cS7MDl6Bqu7qxdtJk28CMgvusrviG+/zZCcPbECM1aXTnWLbZVxQzOG5JZOoZAUTzH7uQ
f2ZNvrLsN51RvQ2C2KvIYJaWiufSmJ+nkVUZwA3SKKz0pAScOCTjupahUX8Fb+ST3QxtYiidXqw8
fwxZdJZd+LmwlQw5nhrGn4Rt7MNyrrZG328DnVFAzba3UL2WDDEj1p4qPfxj7gqPa9wL1dy3SEfx
guYbORrVqu0oKXIKnahXGAWqT6nmcArpO+AyWBfQnlXcryTeNo2zT9jU5sp4AGm1a6J2A0AFYWBH
jcoWAQnTSVHgAWTWa+2wfNBTTE1LG1PRxOWTfZn0lNYr9lvoAkQIEr5hsaYt9sGkHUjo2DpVBm0d
cpILz5HlD1sfNb3PerAtKpAYw3cdk1Und2gSvLHC88ftRwjhKnOyNdiHoaH2RY3I/OKM1NwnKmlf
OvrFEt0L8Kf9OOQ30p03gioz7PNtrynXrP6NkZcNAhU43hx/4QtHQXFzpuzCybTT4/44qiA3WMco
pf3oU2XXlM/2/C4wi6j9i6oqW8II/jnKklNo36V+hVj8FBoQCYbkKNn0yQR3JS0BIvz1PNm32ki9
yMqh6xEUaSF7mFEIJU51sKcJ6W+5dt3TgrEiLHqD72fT2ZgNqAMLN/Z1xaYwJAqi7rnfTWR81imM
v/RlTKfUBwPzGCKc1v0qJrKLOnhrLB+iyPDsiQKLl7GAdZi47MxcPg/DEvM+h/RJbPZK901lPdww
M2AIzfNMALlqHrogOBeOQdAXaBRu0d6qfFXH3hD85r27HTNzWxuKT2LTjjgLr7Bxa5s6QyN86i5z
8JTJ3dIbldyS1Pv8aH9GVX5mCjqsfnKQ4J5Vm1gRPIIAo4I53YUBs+l04sWu/qgd9432qufFjsyK
VWshfoi8OktPDaB3Nf1Mi0fVamtlMj+M8TThxAwxPgky2VNU/2QirQtJCV0ziERbxNWyBV2Ho+Yl
hhheoJeNVaLtWb10LbaEBGhIadAHMjYGx1jpwLqypr/riKtUDf55Nh7cKcI9Ma41JadraxASIHiG
4OQYJyf/cJiok/3DBLTwQC+E2U2bM1+lrTMWXNkSHJJJ5iQlNRoUxBI2xkiVW7T6dpHaNJIDHA/F
BHml+7aGV41Zb289L6Om3iHEkWS4ULgn4jV2hqqsZzc6NtT9JTaSkLivoP+utWMqxaZFuifmbxIp
16Gq/ehk1q+SmZEh27U6YLPcgRmx8s2khV9aGt01Ib0iTk7xXJ/zGVreyF3fBPvCzT0nxOkd/yG5
SmR1s4bmWwkJkZIu1UDCKhefCqMp0iKOjkO8MX4tfIJ7pzL8AeXeaD+b4IYAGJDSYSNJH7cBii2X
uB9k9Fubt9hO4Q5Vn330ljtk5zBf0RD16jAioqVqmRakAGPwgRLVxJ8HFgcVwEkx1UMYYfgeOFan
6R9H2IYb/IQP+qSyou7nS2i8u6qnyDeIp6z64Neq4XZs7UedjJ+FZZNcWWG4Nh7aZP1xOh7AKENw
UM8yh6jExkrPb5r8s9CrhLQyUDLxVy/aBrc9uxgX7OlZpdIql5+1LHfFFHhIQL1MvBC3tJb3WgnJ
3DrnDMMtXq6uAnALQQ4Rna69jkrxCBr1S+tqjNR4YNBS8pf2+ERV7a2AYiF7F8AHXxbQnN2oN39S
0b+haEzJyGoqYphKeAOHBVO1JCW5aT60eKaZx2TKxV7iYhEpS7RhNcPHVsGNwnmdq0iq2mw3z8vG
ZzwW4OonAxIIm/EOh3Zi5GcV2ZmDSGqoGyxIzYZIS3TDGsG1cGYg6f8lposqvD447EJ40jsewZyA
6R6DE8E2POqPdMYXzE8bs+SWdby4gB5E2fBaMt3GtUfMN3GWNTiHzB+gE7jma5vdMcJLeaY2dFAs
K8cq3MXdKUHvC8BidncpXQ4aWOLf6+lcIboLE69Td4wu227PRS3hdFws2Cvuu16/WvN7PiCqQ7s7
m++58StYjTgHS1ztUvOYlnB+xdm6YxaK70saV4iQswK1C8DXp4bnztpiI2VJCIoEcLbGzW7DAch4
/ZAAoKihnGuXkK5x23AqGngIxVc+vWdMT9pfuDRz4jMH0K5pfzIG4ko83qUFQ99+mzDaAWKyupvo
Ca3pFY4AwQPPswBwBcU2OwYmdjZqTT9nWxdbkS/DxzhQgkRnG4CXgPj97BhfY4LCYaO5T0j9dq39
D6UDBlwdQlru9vtQn4VnZ+9O8dpxYZI85cXgyNigCWwAox+GRyP3e+XA8JwAcK9MKppB34QNODgT
aVIvVF5rM0Iyp6CNYcX9T2luVvxXjrdagLkExgYk7qnuV2a+qjMYpKuq/VGwtLdvVu7b6pmyMJ+/
nWzRUcJeghYykEV3kgWDy+qFoPskv6EQSBRsLPIhK0TJXiF+4pie6CRAuhD6hnQv9eM3CCiOA89p
kQvVR6j6jdgTOJM5G3PY6vUH3asKyTGoISyC9SAhuikfEBbs8m4rCQBt+pY9FFNQCIizclRqQMQg
vHsFBsfxz9a88VrRU9n1UwYpR3sunM9FzG7b56lh//ueoQZVpaeX2965ZPqjW3InX2G7zJh5EOHM
8gyDsco/1SUmY/JiNvw69G0sEyFNApxsFcu+n8XOOR/CvaVch3xbahhZQvPKGJW7Zh0A8F4RvZS5
136E0kziIQZPwrpiKiu/sP6NJlmGIcS28hAxpcj4Rx2zIYWFTtKJtWuExFCzn7hp4zvioK7d99Ez
oR68Wpjymq9CbgaMlIPf13jaYGEAXB8uVvmKYZ/rskS5jIkiZMVPDC9KbN6ejpH9e/VWkNUjOFm/
aXKwTz1NqEsC1HcGce+4WZm6vLTplSfFxlHjGheGzkkFAG3JRNlmNDqCuk3C8cMqW5JCxAA98vTm
qOZvOp8ujW5p+dsDPaDaUK6ighKPjCXKt5G+T+S+a29yvOLPO+Dpqk2fRcrAJR4NCPh//uPovHZb
R7Io+kUEGIrpVRKpnC1dyy+EI3PO/PpebGCAacx097UlsuqEvdeG9BmaGw1UMdR+ZtAHHGBv0OnV
2fA49HuNL92m+I/r2V2LnzMkkwApVQp0BYqezGcV4aFaad9ghSR/B2FHmU6D9ZA60h9WKIyCs4QC
LIFuzouDa7YkEK6FTrPpJYsMymM9XjWmXwo9QxVPz0FyvPlYw/ZcpEd8kMgw1zqeEbtddZ/+9ENQ
Shj8sTqxpM6R8VaQsojv3Ccv6DLWm5QpLwT1+clCLbDq53OveNpo2yqFulD9q1V/FYyI29CM+NT6
8sDW4Q2PQTd+aNK/HiVNLn61aYuUowrdzHQyAspHa2VRhdX+UWm3EGJi1IBE3Go8ILF1Ufy9kt9T
zFAN2KbxO8oOlXoAhEezcAS2WJjfI9N2kxc6uCe9i4uVPz0wzpb99BNXwoDJmLT/i3n/SQxr7zb8
U3ljsNBuDylyKAotWzshoq7NfkZ5QOWH+UCphGJ2PI7mMyT3XOEkdLMO3ARMkV2mfyb1yyzczj/H
0UvX3NCj4YYxd8dAhv+wSj9Hnkyx5v/KpxWpklcPl721DTIWLekqFrsoOHS47ySxGZArTMo7BIbG
ZpELkokEHGsL5t1sMVgzU5PV0ZVm5SvJiSoGIvRR0zODXtjI3zJmwHo/6kcy1gkXHcefPvhqyDXg
7oRckNvrUV0iPAt6qnN8mkQYzG70D+bhRrLENJzTK1FKcv7pZwurBXkpNP33LtyX7YaUQBHRFTHG
YFpFkqDJ8TclF0Za3XRoxSqYV8rfUdMwSl1Or6FEX7bh5fS7Zao5jKzgqSKyNnwW5UgDW+mc+s+0
eC8C5spsa7p0OmFrL2tctcwMOaBt/yNQv2T7LUuAG8y30T5mT2o/bO1tglBpOjPsSQpgY4Zukt6q
6d1nKWVK3UENg5UfXefsoTDnuum+alozfxUn2zE6Gv7GStag+N2ufcdKi2L6lUCel39C7TMt0XPQ
qdX+v6Z44U/GWAI9PcmY7KL7cQZ/q9brwX+X63+SGu4sVV7i/OOxs1n4D9ojRsZZCX6Ljg8kfwt+
WJDXt2jod1aH13Nc1N0hzb8ogVa6/jnF74LFKuKi9DsKvBWjEuCe5wq0oQoWvIQzAmnd08+Dobps
Eg3o4UhFm7cAwo0yzH63l9+99K5zhmlYNQkOsYDRCTJvHfsBWKVmess4uPBkAlfkVCZGqUR9xW6w
J3jNpIBQHR+kf46W06SJqjL0iTpw9hOUrwndSpJv+ltiqGfWFrl0znRXUlBfaQ8jHBemOLKx0N5N
+TviOUxw42UaQCHUt0CYH4HlYItdWNKXiQQI/IsavRnppo63bXKxo4fwzniJUGYk4H+Uh1GvrGaP
0txmJdRxXHIost+XES45PidvCH2p0t3MvrUtoBvtT+GrYaADNHSv1ncZqWOm34E3orddT4O9KPtB
LBr9jw8viM6CzCNhOMQJUFG9+HPDQ0vWJOIf2zt56dWzH7J2bfStopx641IV/9Iepq/rp+9iOlaQ
8VWCzMkN8TkO4S6gZaBBL/KDBLqhIkCA1GCZy3mjjqvCfGTFS6Ho9G15ZQG3lJg3sj1WiW1GhtJw
B4PRWgTmrmtIJa+2UfMndZ+DfwVmgbhqBc4bVn8La8fpdAe1T4xVEn8WIb9L/pgxuYrQke1DqP8T
LYlIJJmHlEpEbaJL+6tZBgP/4nFCf1XyLVZbiUo6r81TPDLMhaCXL6U5tqp7yNKV/Y+dnWeRq8dY
e144XDNYZ6GsHzVLgFvGCLSOFEqwXxnxXvLRmgCg2MtNX0r/abP5DnRtbTR7q/hnMEKRHSLySoxl
NGAUhPjzGMEIcJvRADJSWmfYcXJcOVhRKoTX0dmLSNhmBQ29BrCUWAfcGhOz5nsTvKv/YI4Ig00F
aRe6CmkTG+RbUbOTb36n9A6eokl2FdI45j0BKS0RXP4CJ/DPGK375mgZXzqXUn3pxy8W6stgfBfj
1vKcxKYM5Z5ghSqNzzBglUPDuewlwB2MlSxoY+QKbkx12w57GYV+pO1RIdjDXwbRAGF9TdQEazRP
ko8hqRpMqhGRreh1wNKONsSRTcncP2SrrqC7R4/pVycJQfMoYwsbl632RE0WBps5n2JgPp0T4J3P
O56qoDfA4tpvRsX1jIevvFL6VzQULfqbPv5Lq68J+6digqIBJcKSlzlyKwEy7pg0HUVxUUAoBwbV
Ao/FxNxk1ag/A5BIPQVZE330zFVKdV1yOsFR1oHyRpuofLNaLGHFXim4NXsqGLE1OZ/6fzgIRmKx
pn+MBWCr7nj2WHlm2jVgWldujPLDgMZnM+cFKfRSFMwr818BP4k3TbQLZV6MjGFRsa7Kzzgi4ek0
CnfqsbN3L/wJs7QMH6sDO9gnDapuDkReMNkeliXgL48qvslgl/7k6PTb6NAy/axcRBqLkcegBhoY
x6fc+4uo+5Q4cU3hmsVFQxcFOptjw+Af1p3e52yHoo0NkB36vyYCO/ogd3VskdNqTyt7qTS1yPWC
8s1U/tTiUtuQ4IvFHFWdlzhbljUycvWfx7wDGwIbPtJd0qtBnovNX7HQzfjXFKceBPEM6EKfPOHT
5Ax9ETctwnzF6jKUYUtiaCg4LJNwXCYgx0lDqMxNZj1JkGdeaPDRh9VDG75T8JLmF3oCDFhX6wXP
zPDdMjlV069fUgkQOG8tw+wjQdBaNE8/4Prmp6Dpt6ee+tFfSVzhKyW41x3zDQwvbncreAKqVYkA
pNUxQ+58HRlDCJ1uZdR/oibna6uo7zV+Yt1GQVifMnM1nLAlLmf1pgKHH3qmz1UPOKzV9wNHo0eL
wMjCT/cheIWp/1Em8qNX0niIyDaiw4F7CTe/D3+jgEf2L8++CyQs5HNtY/FrTR/Bt446QpW2ifaB
jcvV04gQo3XP11bNj/U/5J6WdJMKvL0mNwpL5OYedR8dYiJho+7CLn0cxzNpWYQp63iSTI98N1dG
6gxbmWNFkf9YnSTS0ZN2pUQQ4p02pGNLXU2nNsJxlhCJDtNXDzZtWaztiOxYKCQGvg66A0X5NYgB
4+/BoMbuGtXu2cCahqnZGteGjx/sqTGEzkzhGBz3/FGco6DW7OkjwZZVFT8i2HfKoW+9lUxVEiar
EF9yGnRHUsllfqE43sfg9KYjhL2239vFRfb3HssM76nfUM41/bshMW97JFDp9NHNApoutrSfAkWU
hTTOIICqie/lD+FzMCyC7ifHR8i8Bwbg0UfgCipVfdKPtEATjI3lMRddwjtMu5mNshjkD8X4jQoa
YVY0S717msVPpb9p0RZ64NJodwWvpQoW8K5PJzDxdsSE96iwEvAEZcj8FWvcvXez+4zCT4I2AmzB
WufquYvkDAwRrzxLZHN49gl8gq0ccKw7irUsTLdPj/qwZJdcM+jTt1zik4HfBNoIQsCYw5SnY8y3
9Kv4/0Z71dY33RoX5fAxcT/x6ckc1PERUHSNOjZmGWvcafGIWokZrKsdY7UdqawujEeUcws7IKDl
ijCVia6R7qfw5En/gvwldS6TNBHfgxSTVPbRJawf7rKMznFNNAHASBPlaiVcT1wsceoUBypTmFzr
8cZKrAvxkze/MeK6DvPlOPuaOCCjLiRSZUMlrqunuD6Mza9SxJuK2x2012oiWDT/nA/AOMVMHzLQ
K5/5bE1nhKmV89CTxjb9MIOvQol3RvFlMWLF2sb6iVIiNy8ZzQsmMAIV2ahzQSHFqFzJOpQt875N
2h+jlpxwohzIbSOWEZVx+wl9AVXZNkp//y/aHor1FuAZFIyvVymmzJoz1+ZoMlBPg+Bqubi7nF49
egoNI9NpJs73fD1BgKN2EczhGN+kgaMqOpL4q6UbO7/U0rnjmCZSpeOgGQ8q4cEkCFg6x/1ONciN
24X6jkTM/gdyT1v8TipQGVh5QDfQNMIIR4mAAjh+jmwlgp9p/DERBbQUk2l5UDUEqQPJTOw7Wxap
vLI8les6v5h0mJH+4zOrliPsgs8xvsT1vc82tYIccuNp18xGBYFpPNcWUgRJiVswRucKxgH9T77q
BpSmBCo2CBuwmlUYLX9bH3/rXfc7fnpQBHOLx1RDgnIl1zLBDP4R3krI+B0XmD11R+XJdinm5Wt3
M34WBQudD+5UA8UuS4UsdcXvvK/QrNCdgZrdhBYIFMpbbGCQXIp4zyKhB1PO6dy+6/URmn0wbUmy
K6xn0u6AXKNeAlJV0imnAxR1bSFfcH7xXFgX9pRtcwBBNRKRpbWnTvoztVP4lDwcNdicKmQxrEIj
QAoJK/Oi5q45weciKMHBfUZjZdVcd4sZn2hpQA8X+VvNsLyJwmWssMuZOzwyTlEYEHgEFyXZWdWG
RSruTAQq899Qq88ivefy7OrD3eA00ssYyA5aBxZ9BsD4kYdmWhEIliEu4J6E7ib5CLd/S93xh71f
ByhxB+4ZRzHI+cD8ffdiCwcSTO1Pod2LYT2yJ8AUKBhcY1dCOYVKUCaoIue9QJW0GI+R9UZkCTXE
itRVUT5Q7xDsUScfOZYoeEI1oP7YnRI6ECDla81G1a3RIZxaWtaTH7tNdwURQjVzJEe24AXKbuzp
pEEHtk0bwk5accNgW/D6BOMhMD8i7TMQ/+rpe5Budv+lFhvmuC1qbLaadgt8XJjsWTkjqg9FvQeN
x4BpyRqAgR/CW7cu94au48KAVHcWbMn0cJfh5MXooxMYbOFbNtW7zf47LLYMMEhdhRDD//BNeSXP
wQBolrHyr+NwJ0/avUUdqSgzxr1aYLBZqMo+hWeT/OQYcmWXUltBO74z7ybCn16Mm+Bb7o5lc8rZ
AHrlr4b1t2NAShMusz3WEAmvffHsvQVlayp++LjWLa+TYX3DnIgmLMB9gXL8yiWCdX9S9n37iFpc
8XwB6PogjTSv+jOuLmF6GuJzNn0JxA0am64Cu8ouYLhi7vXyOtqYRbmNI3ZCKF26fY1GhdGHhsXw
UoibZVGaVRtV3xW148EQadjmdhu/uHTBVwctuJyAW7adAz1rbYFfz/ofPd7g2ugswrnlQ4QeCx4Y
SV5MMOBhZ+FbQ4Bvkv6JYV/KhyDh07Jf5bhtQgs9PZ7+s1y813nhAOBAQS9b3BjbkHcu7zcEukNW
ucTRekA0kijgLQj/5Eewk5MEVpDOR2wtApRpx5LbqGCe0c/iJ1Jy1JtXudt1E+mJ6T4lyssreOMO
MRsKeZtO5OBwHQ3qtVcu9HNFfAlxcTFGXxp0UOpJQ4sQO2asER3VLyX7DTM3Ni2oeDlVOHfy5Egc
iQXGDiIKqZgCICFp88w5ZZBlpuWf2jsI01Q68JFDvq1rR+a/G9w/EdE+IliioG6I3Er53egQyD8v
0ATH/yiaZPa23v+3vMP712ps+hSuC26xep7+F6zJav2a6qtGtvbB8JnCe+ggD+fUki0qvxpl96Mb
3kB2uDbpLkJexroDLBXs4Y/cfen6W2peDVSryN6ol5iNVf8AV2rlhRVJN7PRluyjW1JJydqYjHBF
5vs6jRlUoLWoPRiUwRE/0yYmKtgI00+vOujJPQE9xZi54vyjWnyhXcFKHkKiwUJmEVVHPVRvmHZ3
UKa5Lvw/A+elHeCG9hmfHUmqIVbFnL5qhhWJt1e6P/FjjmfFcA3VqVP8C3wqv7BvR0CWSbyOUByP
V4o/jWGLeDOqQx3ztK+NjjX+2ag2itbjmHaaTN0CIqHldP0IQx8S7ryKNzaMyHqq3tAkgSwYQ23F
jTiQBBjVXH9ViJuWs3xcRtlnE+3nQiRIqdd7ZZGpuz76iLJ1RBvI6UP6zSiehGnqs9Jtx49XU7bp
YiujgtuSwVlDAdCsw/BOQJCuLW39wH7I676s5ALARjfBPkX32DorxZPlHUJZYZx7GXgXejF6DL6C
vZ1equ6m5mTduayPikRzrO7CgFuz9nzEXniz9FuF6DXA+Do1O1O+SPKp49ZH+MPuxmJap8bfvYKZ
AqUYynG/OPY+RO0I6Gp7NupTzJBdqc9hexwBfHUMGgigkuczieBWhmjzHbtowi1jZsOimkHwAbtO
IYVMf6l6wdANiAd7jyr+p4BAjY1vFpXoxQgn3BJ46GKnYHFIbBWZuPvcgrPxbNojfns4Vixh3gtA
2pCnFkLnq71K2sU28aUxgsrFxeiuenL1qRJU9S7eS/0x9Z+EHKkkU9LD5LcgeZsXsx62TPEj/LXX
OEH+FSreJtMBIBf/yuEZZLeetDxiDg0ayG1T3kePJ9wpbILpeuzIiynA2EDQL80wS2oJ9TAKqP7i
MdDOnKllkYm2INl6TF+ta6zspfHY2xxoj1oIdwZTVkAhE4r+n8hi7KK4SfabyNqx0Zl7Mf5HDX+I
tDm3pneUCVg/DktP0DpbORrI3K0pD0sBBfJvHquo44a9MJanhM+BsyO5mP0tUlajfAnFuVAOoMIo
5iIyfFmupBpyRqIhmmWkvVBFe9qq7AD8/KaWmzL0paRpUYYLRjoFj75S/COfEyLrtg4OGbV1ALag
qsOF8N4M3bGmZY0Gsg7fbU6dcbzq2Q/+dL13J6RubEdR1KvFmbV/mQcIy59pTtzQ2qNG4nyuuTZm
584pU77gM+C79FtIRMfuZ1LGhW1MO1GQTD77fp/8L5saCkIN+cFAN5GhlsDvjf/dYpIdvtCn8PwD
6rS8R2DvZb4gbosABkf0V8xHFG95Ff2m+QcfKnvhzP9oGMNBVrFmLUEBoDA9qL9jzkaWmwjtqIau
U2bZ/DDoRj2VbRcrBlxLTB52Jm+YYJp2hSBqjhxXeKGkT57MeFiTUmLiMy43tnGTGFhW6r4s1zIv
XY1nNVc3ePhizI8RgRnxPAo9TN4vhQgoaYZESy3flDGaxhVK7FHi9mPw7ANIaLtyo/W0Tw+z+NZq
g0SBH5n5xsAoov/kbYNooYk/dg5lurcypA6INHhT9wyu7Ais6wvdCP0anNyMuV9OVMTOZh2CLy1W
UWozXCU7huhu+WbyiwAMVuxz2zKc7sjg4ibsHHYP6jOom71tfyjJYyabJQqoXytajqcgOBf021Jq
MysrQS23TiWfw6pdDcVvi2BAWWnmNoKBPKFkQFVIxPFSmp6R8YyGC0QXu3IzMDL1s4koH/Nr0DCE
jXehAMBafMisJzIyOYymOTTYDSP9UJm7oghZK92rmCRdjYZFvpvsjqOnFrzho7ZkluynWopXpnwu
JvRTN6QBdoXj9eLpbjv3GeoFqigV70EO3waOJsug/xgcUYxrdoIWfLGcrgjZLS3vv9B8qkzjRsCJ
JA2MvWNG/2T/ZGO5KcvfilQYPgHmBN4etgD/lGFx8MCwbKk/GcLlSwj4mzC6BXjk0u7dZD/jIXcx
nhY6RSTEWCm5YGOKnfhD8q9qeRLl0xqu8egW1rY/RemRBgY8SB+6E/dT/pehpcrjLV5Gppx9ulKn
a9pQlreOjHsHlHK8Y72V1Bv1ge5MMzaTsW7ymxicVKHZdwaNVUHN4BmZZd59pihS/OxOSCqO9mtm
nFlTMarsWHHssgEY7sofrtAU1GEr2re+/VCBlAefanzyko3G5NovH71uMy2ellwUji7qrSEug/Em
A4GQ7c88xpRwi1OKicHRR8bX+F2WguRQyrXqb6S4LaxHUpxiUh+GrTb8pN5mNqboo7FSws04/Nr4
7lLEoPwJeG30UzaAO+NsJldHxScd+18oL8hfGAwERmvKX8lG9N3ftAS5O4mTOH+0epsFX6hgQ/MW
z+3NGliBJ04DhTUfcBT9Vd0X+qo4285zTj89DsBFmBoFplsM9N/4S/GKdsk5s97k/urx2aaI+AVS
fAcdK9sdNjzdljha/C8eubX6sWE1FzFTriDfY4L/aGhNA2wPHbm1EiiQILmEqPwhq4r83YJinDog
/qx+jdq+jW6mv8f2FxZfkvmts8RGMMiqX3Bc1+E6IIM+XIpoo4r7OFE4NugH3kSI3ddtXwXRDepl
QEPcoCyR55utJRXJ7f1rCUMbk5z2o8X4q1CyMgBHP0KD2Cb3Ojh2LUeIvZK9OzMMYZYEqN5S1DkF
1i83DTc4HYf60jXeys5Oo6Fh2/9DC7Wu+wIVV71shb2Bwb7qGPVP8c2aJer1h5i9Uh9aOY9tSY+L
GV97gjv8p2qfhQUY2uLnp5VlWbMYKcA1CpiYKirlp2lk+U5o7XDIKkIGGZa9/PjVU3KU4UUy2aIS
9pgDDGTwGNA7F8qruqk+S+FnfU8i9MhkR/CS0nNy+YnWleRDO3xIUr7hCqCYlzlUmjVNM4SRyvtV
mSKZy0Y7GRPP96Yy4FG441c4bdSAEn/6gKcisbfvhy9hPALQSsQWkN+1sMyzJB2s4TmnpYzrsHMk
3R1hcuMUEfcp3zMjHcWm5hfRvsP+uwNXMmeAJ/2+F6802irjuwd7pBZHXyHm+0IjJOGR6rEEoRyz
njlCyvI8m7DTv/pVZsOyQgHGAktt7xrqkIJHkKYrCZ3JOArjNGq72HxPCXbON+i5kStoD2a0XgbF
e4VzgyIWcNPCRFM+8V5ac9jqM2NLanLbT5Yz8bwaGfQrdlbwTyQTYwFTgX9x9SZMhnCfUwL+wfvT
0oOs7wXCBOzQHSrC4IEnTBueqrbPEmpRHgHCG2imqwpm91HnxYgN15q/zh8tP9TzPK7e46JMgpuG
DUylcBmocGIWi6N/G8p7EesUsJ9WelZyYmznMes6bndITDD/pvCRW383aB9KD88wXRlfMqJmGCvN
eI4wL+bJe5B9RfZVz3fi3W+WNrxKJsjw2QROWsYBSoqUHJGhyudJYVkNwQJkgm/c5GamZqHTSrig
6Yw9dd93wa4DJRdx1pJMoyBInJX1s1+x8dtVK29GzZUgmuXPHL3lKK46noAIxb+aOWm2l3BnQW0Q
S/VLVTcKbVzinWPkv5l0pm9MUWlLM6jsu2xX7LzHjLoAER+rhrMNgqwn75T0VALB3+EvmR9NcE0m
mSgwgJvouEAskT/V9qlrjd3Sn/aTfFC6n1K6EUccqgc+VhTY7bjG8bGoPqV5/9GhnWXwx2iz5UGw
sKzp4coqv1PPMXoqHP9XGpxe/DA8TjxXB+CgKfRcdDiB8l2U9sJActMygBDvsbosA+YKj4QrAum5
i4FAOYoMINhj1NDQFE9T+teBWEj8m1VfsIkxiNS7N/jEtf+MTZMBJw1EuxlQNig9lAZccL698vk3
IxOcz0BHwsndaZ9mfc9afvTk2MVH0GA9zvHE22nlH45OQ/6yxpUgSheHl9q6ikQK9+TxTf4M7RlU
Y9c9O7C0g/02UJZJ6keoFmsjuY4Y7RpUuQE/CkERy5jRljIT+Ga5IntMO8LNs5L9dR5ljqw+Gm8z
s6FMR0zvI7PMGt1iS/WaH7LBtXXsHelZhSljbkS1I/WME3xvxvtAnNgb4eH7KskRmzTWxMS8TMqF
DtAQx7w99qRmp7u4WEmG4+P9lfd4DUX+UTPIjK1HoN+t9g+oQ2FehvyOPJHDoEwPXMlVxGvsjBXl
86Ut+WfYtEL3IfAW9uuqLjdZcCh5z+s0XQXqTaAthzE4X0RFsBmbe9bc0asD6TyU5bb55FrlHJK0
j7y5+gFdzSJRIDCv0Iak5q0brgzxrQlw/S1Vj1xR/ctQUe39A0G1LO+smFlpsMIMucNy8jI4bQhN
wG7ebBA9CQJZ1FuX35WPNL41bbds/mVsOmU+VZJAXorF3doSeyjHjkJmF8cxKvswvKMgyvl9GeWw
H0ffa911erM576FGqB3jZlVRlydQjzJb22O948F+GQfZXmfluUU2H/p3r916yioz90nTXECWrUIm
RqEPDxGmMCFgLTpulcXwGqt2KRhITe6syx+flekjtb7hZZYTyh43rhwupKJ1wkdndXe4qStGM9nE
di06gcCFO+d1v3Af6opklBDdIAFb2lGarnoLXCy9ye11gLvp7fXkKwZ4kgy/uX6JC+5oRkmVayGg
AchLomnFQrS7xMHLG98bJOwcSO9h8FsJRKbWHrBdQVyxPazKwl5LlH7SixLBmq9KLL4QU1MKF5nF
DqUgfvociQ1mWDbeaffm99vkGYRoYoUAUHZFfURzLCGZRR82wHxFbVPp/0a4HR3KXtv+HbLdxBbD
8n56+V1VR8eHDm+0LxrlsQCxaSEvgQ4VoMUQDKGSkHM12km60z0MmKT4uIMdDiGGtkWy4nIvINih
+FWY5ltk7jr99MW4Xu9+FBQVA+HbTFoPsbLLjENJeTjojz7ej9Jm4AtSR8hgChuQXN9yzEx6fI0z
xuDKkncPVLzGbxc0/3ri/pqGgtaEAnUX2rFgXVVdpekIzmhJU42xhFMwC1wDdAs8JbK+Pdnp+Axm
sbRwIlDFdXHkkcvYGzL2yc3flDKLKQJko9rgCum/avM8JCdBUlcbFRzdpOcAOFY/RxMGCuP3BsVc
elSLhUnlNaKGRZpQrnnARXTS5a1P708wJU059IRywcynNj6URxh9o+uWZCfSl7L/rlWvMvoVwJBl
QmmneQGoNs+i3NnwXIs3lRsZc3+zF8OFLxmigrBPM+mkZ19P3DgNf8kILmU6XP0UGqzOvYpgBJC5
vTFq9JyIBTcdKCyYh/Le0wnaQ42GFwU1FKc984VZcoHun/Ol4D1IBqQH3ROLyqqK77ExuUZHUsjQ
PFTjCyObO+m4kcDC+ktJ3AQ6aJE3i1ECyD8gZePvzVTB9p8/jnl5mHqIqvN3EzED2UmX0iqWOQzr
jnB0Um9aXV4L9Z5W75FUbfXmiTe7Cl9epnNnoTY1r535akMcnMyktO4+Mo9NKKNbT1lPyAWU6NTW
fyQbOjWiOpXCAJXg4I8bLRJosYNLSXp5xcdvMzgETRrUSwlIRYEwUVCexfpHnG7b/FJVRx/rQQiZ
WIuyR4L138Z8Vyqu5F0S9I9a6oQU4DaMnZGo7kQ1mCvN8mZGLeI5gFcn5nLZA5Qj734VNOpCwFVp
O2IQ3ZK9m0xaLDrSDhISljB38v5GstWCTxsaHKtCNrb1oSFUK6nvKfESPqeipbuD70bMbIEBL3rW
jTge4CURoYN+xWIPPUUGeywWQxj/euJwgXrSP2yIlNp2EwlVnmMRpFAywYgazjB6HLxNS9Gjo2DM
opGFZZfxehQ/oWFQdqjoX9Atjm41sioxJpwvTFxWOCsztnxiDFEt4vDHOsUIdYChYOCBtal+VEik
gNd5hI7YyJwIeVc2/CM0ZjNFtyFkr8rFEaP/wWCAuBrrmKovVQVbPnlowmzfYIOekZnthGYjwEzQ
t9ZfigfvoKrjBeuKKNqmBKCMtlvPpvyHP/621hWDFe7Kq1dxDrK5hU0msqstvSTvM7UOcBaXw/jo
vGuivET5qoDm0R1Mpyw7BdGHql4L0it9XriKW28cWEGyXKEcgVAwwscKOH+YGZZqypX7D8/0MlLe
5OQumo8pelfsY80abbSeMmodVp4Rq2699JY+iM+Fypxa5XwMuLcIjGR/yMhlmqxTOpTrgKlXWB9n
/30ho+KqfuPIuo+zSjYgljENv+2CmhE+YUZXDS1hUSlnmfAZ69on7aLv5xsMrAd4zrg5B1axJ3PU
Dt4jxPKqhu5QIp4p4N9AbdCl0SZhZtjhEyMPbpkyaFRR9xnYLwpdAywyf6H9U8bTb3fcM2ruDJLk
sFcA0c0q2miYYNK3lGJDoAMXhoJc/LurWJHVjc+JrR3yvmRxW/41QOZMngowZVzUANW1EHxV6ZRt
tYHg7YQIFYeOoib0kGZu9OrYR4LQtviuVN8RsY4JaURV9a9sfGKAbkSF6M2mH3ZeVpxDEePVsRYy
y6lSo3ntRockasY5H/n8o88fRt06o21wF2Tswg0bxercVgFtCRlgqLtC1fkiGoCwTfeXatGp1pVf
CTVT0P8vUFm2zC4l600zzmQXgKLhgoEXomsNwtMBH3W7SlAjMDU1bGx0Ltde0OC+Y/ERAY1Swx+c
EUA1qZkC9Olboe9VNgdIUj1x9cx3qzuIiOO2X4s62ZfvKrXNxCI5x/TamPrSjz/M7n+zFlneEtie
I5ndJRLCrtaAGJPUEkduSOXWS8HCo+mZAAPYNabE/p7GXBCblGmaYbEvnIhAEhR/rDUPtTL3hldh
XMLeZmcMGA+KXr+20dB06TIV33n+M8kxzv8J/qBbsVmuiy/UjCcpeg9Qn0svi5KO+qyy3BaNL/rP
0EdYxFJ0q1Q8ZvuiAQek7eSG3CT1KPufMvvqApWKvGRIdyk0/Tzq6TNjVUcjIrJdC/o+QY43KQSJ
xgc9EHMmwlJGE2hh2zHzb7MY3Xb4AzETY46oEKgxjmGvP0PmtZMk1p28swxtH2cmhqueyl3jy57J
YEADqMmsClrlcFOMbyLaJuQ98Ozxv9TNl4buhmRbVvU7oC0ao8Ohv0fqjGBdNBrDN51Q343P4i7A
+7PiJSDgJ/g2xwsFsir9iyyMRIxALFQxSfcoSkgP8iOPI0Bj1Fpwcud0JyYAXnpI+zdbjTHmUZoj
RFFXOU9TzZeghO+lxXVC3HmfIZS1IIW6UfKF+Nlvb11xFSXgPn7nZGkhB8Ait2hMrPBotQUbc+aR
K00Bs7/q7XfkBFGmrTQ2omvfe1gSwEB1JXN+S1bnwtleRAy3YKgELCs4smJrlUGhCraxsg10A+Tx
c/AQn0HoZGvFOuZH8KyX+BFys3Z1LJIkdPInjQD8mfwN8d026D57Pq076teKvyq9jZAv8rhPq93w
l4Lrs0ZpWSIXmXtZtmxKfSG/EvUH0VeHPEODfpkmJB3s1TwkNSeapqjbKBiGOgZ/Q8jUoDnF/Y/Q
S0DEGAf2pkqItMJP+50X7KVnZllCxdq7FUMtkQ4g4lbgIzFDmbq58DFPJfLkmFa3jhXqKXKEUxiD
qClrZwSt72EPmCkinb5B/pYiDfTlfGuqjxDp/pDkq/nfkjJMyRt8TNG9gRDor8vmOLY7yWKetE0f
mfSv9b9mjwH/KRF0aU7l7VJ4Wf9xdB7LrRtREP0iVA3iAFsxkyIpBlFhg1J6g5zz1/vAO1fZfgEC
Zm7oPl2DhZnuWrhGyqnY/Zi8Ahd8Om5xlSHaSZjmFZGO+rwCBKllArkysHKMyJHI4btg7jz6qFVy
9h8j4+iYjjdT5WmK54UuLNN6FGvUUOsAy32C94A4u6+RJqDp2l3jJbjUmTXpDGODZMc3RTanzaSy
fFF5u0F0mfBqKOL1DkxxR2sz5xMAjyOVqgegc8a0FJjrjOwOsSbcy4t3ybBykpeEBEX1TANByMMs
RMYorgj37Ji3424khNVFk8kMc1jaDO4boJr3ttjAe7HjDbQmbCMjC5hiOxprw0S38dBwud+M8pwb
iwJvT0aijB/FMHtuXKHthCrim9+nq6MPwfZVifXAooUdML4XlBkeEdC1+Z3jIi2as9PuquzWoAkY
/mpq7arkMqrfCHN7olskeiCx5/SMn44J+1BN3BakdjT5MWGRX3NgC/k/WnQ0PyZxrmv2FMbGUN4z
3TQTOouzYgo2lhUuy2raoFfH3WAOGgqZh0ELFEdvY9St8+qiErZIaleQsRWznYXUmwp/M9hUDmdl
YNnvuUoGpjp4XZurYO1skVnMAzR4YBa5nWzGU8bFr0X3bwJvW8MHx/FORM6pG1aNfSsR+TfuwxUV
5fdLrJ6b8CipAw3No8B+Dsyz17zYkvWKOHjZY5DJcqSTdooPU4ewKkjcxtyKE7LMQSsmaj1DV4bk
mJqXyvwXsJbQ9Ecxo+z7vYfl0U6/rDZlBpch4D6S2Uz+dWTSifFf1KRgFV9pQWgbTAbKpZMrLgkJ
bdi3w7c83pJkxBQGIe92jIo9Uzrdf8nRQyTYqTT563FIjDSTVX2r2rUJVhgHCCBzFDdQxcA33iO5
bmu1zIL4lpPjpr8M4TGYPhANhN48UW/simwya6kkqaXeeztelH0qqcJhyK+nbAuLBTOTaePQQ6o6
K/R8fOspwfJvEzOOlg+PmTpeakW2arzSnGaNerODRBAyBfczimO8W6jMdAPJBxxr458OmibqXdyb
G73YhQHbeaX2InwJ+p8Y1b9RGJQU0ca12SBobw0HuY6l1VGzlxMpwMyfZvPRRmeRUPiucZrtuvA0
+Ve3ukniIJwM1Q9Y0PzMwAxqMgpP2tmGFfe3suY5Esx0JB5/obFMiEny35z+2GVIhxAE2R5AMZTq
kXXV3j3PWXrqIyLGs+RbsbQFOi3i2RwL2+aiZOGXsaUItqncS6i7uW4clMYC26ax4NuOLq5+j0E2
QNFZN9pE0HOzTmqgXZXODBnAJAI8yWBWN6tNGVWs2H5dGiFc+k8S0QI/67jBg8oDr3CVYGbgTkJz
uwK046BRdT4s8D3hsPOdfem/DcPBKrU/9ue3rM5YRTv47LlEiH0Q5KIqjgLC1baO63O+QP/KkcFr
/KUN/NpiF8S/evjRskIb5Lhr+31W9TSh3ZqwzU1nsJeglg/xXfQMBgsSJ/IUIneb1p+RFmJ+8pZJ
+FJ4LrRBWyJNZ0KlO93WNbzd/PYWnzWzAWLL0SoXTMemV+HSeIuOyOr0bWI3bMRfLcKaAgtPigrG
yqg3kGIkPoq3wvtzu2M0tGwJMbHpASscb4W48ytkDOfrwXNjoitTDPh8yL9Vd5yaEWUJQH4m4i3G
CmWTXwaYxve4qcyhPvTO/90qWYD0Ysp3lpJ+sCVTS8sqxPX4aOqh3pToTxwDnzo3b8eel7Irtur3
DGYS/oBh5xKLZugWWAIcHQN/jMl5SqxqU0wPhzkv5bK6T8hiPNKBdAPONSUi8saIOb5p4ILjTUvM
eo8AZilrZxtO8JAg25WNRC89z0ZewwlMdyBXyiZOFP+30S0rcbOHYEVAIa38Y+D1N5gOdsTEEYbW
OH8QGIB1hMcsJhA9YluTZv0/THCM02r/Fvjpshic9Zgn2E/kuFaO+WnjaE3YRLk3LWcmm2x6rKYp
h0eM4t5XsDFx+jQD80fwxiaC/9Dl05Y72jGqc9auGFd8HjNmuIVsOIrq6l1Dk1ZhDW/9vWy/ubcU
4pccA0OSkd4mxSNk/wUUDVeFXE2kwKM198mx1azikk0mwdLlG87adGx+Sgey/5BDM8ixJ5ExiCgy
Dv2l1nyNAtCGZT4rvs7MndXDapdw0OR2SmeI6YFXtiz7ddAwn2dXEXGdd7w0eYVHXO0aZuh985W2
LwQHnUkVXxCJ/SQxfXvIrOxqPGXOY4YsCO85QUfQTz6m3XbhJgjdmhjWk0e4hIXUQ3nByWG7Icsf
/sNLm5s7MX12OYZO5lNVum5IpvPy8RWjAWudbCYZr0KERr7OyBInclx5Bzc9CPBlTult2iQ8lx2z
tlT7dKvReOoA1sqvgPWowouZMsCKzIUJslaLENVn+TrGlO51Wyd77lBUDOnOjNqly6cspq1Ctz3m
Rw3piMfwzgDjnPU/BZ37iMZG73B6AwfnMufvbq1a4wx7bz1VGHxJYZDQnqsE9HV+a+C8+/PjHfgt
YpTp9oiAY2yRj58KBOnEmD9FnthHIiVFJlpkRrpPJqYraEXRT+XtK49hR9YdjCsuE9QFpq42WvpM
6A3jNTjmRTlhiZmJnO0yTPTnsgrO1Yj7B5tMC6XTcZqt3jP9tTNK3uqFgMitMdt5jeSaymFbYBCx
EDXmLG6N5upwPXo6zW5Hd18GBXFjGin1/9IxGZ+qtjuHAWmYMOQ84dHCbWAWLb06XdJZbDSTKolO
1GdfRG3VtazHAipJ+9XHWujXnKKh2y310nym/7/HAdN6F7LDsYVMTRG19BA/ZG2xMGlTNSwFKdk3
Ywu5FqabY4KEbdylZsJsx3AFdKmFb22a2k6j8205QB5mv2kN77unSfV5lyNL/zexG+PuYNtqLVzD
XrIzx3yzEFi4c5P2wIzfI7t4BDSZOovdJjWYWXTrBisOysunrvuT8PumksI5KKFFMNdXzlnvo+WA
7DtBqAPBeT07s5njrU3Vs/ukftA3Tbpvc2dlR3fJWF8jgTEZf+0QMq/5M5boPr5sFxxNC/HajI4e
qmZNJq+DM3yM2hFh32CgfXQTkt0gSHabTBQPEkWQtfc9TkZL/eRjfOiUN+tjl1lR3B15b3IbMk4N
GDtXkDBg/DQXr3qV7lGaOfKtT68iDmvAc6jgdDfupWj6i43Y2+fKrrmHTbR27aNGY0UYSgzrOn3t
pTyEytumZo0sgFMtHc+B5v2OZQg5D2nygCSmCnAu3loPs2ZO3QvciWBgw0YuacxWqlveacy27X3Y
yG0f+WzSUTaUoONIecC8izK/wakX0vZYv7BaF3lE6zqLGrge4VBbdkSH+26Y7zHTKSP+biWj9sj+
I1uW7kkHbMOyU2HqC+ttPJKl1wTEsUb0D2ed975tgS/g7sjV14SY11ftyIamwl8OGikorkaG5Uaz
lyhG8PNn2Q+z8qEkKzL9rTz3xwtnCReBLXq/tFgmsipgX+utcoZrIxa2vkZRjQPNaTVCRs6trPhZ
bzXUviYfj8mYIu+zazJnffqUa+Tsdf2j4KgsO87gM2tMwfotMG8g5UvvubCpXKpXD3dQRPcSHMwW
YQxhALnF/Pkjwh5uKp/4Efpgtt9hq1iHHT05b7VnfVGP6vlvLL8rC6SqekljxMA9VmDO6zkWIx/B
VLfgQQgC0pnUDXIN5552P6LzBaJRhu6qN8ybBh9jQkAFo3vZsa1N8as53Mt+CtLTD7cT2+xgXv7y
YtT8zCqQfiIUrz6mgNYQUNV7hL3WNiJ2TCvl8xRGe3iFhIrNHzfZ3mBfz2lN8IfPURmhqbdw7CkP
xBlXiae6tT5LbBHlsGc3/2qzfcIxWnrVasrdjy4eUsZZckPlRxBczJIVcicRaA6caTSqnn0ZAoYF
DH4niSqIl9HAKDsE15rtOv8j7+U3yVO7sIEDznvNRBbD/N6FQFQ1AM7Fu0VfWBvLHrW3XZKdncHO
uVXkkNRYDQuMSGXTwb2UT0X2Pdm4Whnv1qaH241UtKJeO3gXZApd391HOBB11kNDWq4rPNEirXaj
HdGyhiuNxXZhHJLx4qvmUBOnnFbiaGLPsPJkkdpHP0m3IRHpkPk+za7Zp64JBKMlGnUfzzl09rUQ
BqtAdKkMaIwu/aexVYyFxs0DDT2dk4UPNd9ZaSPyQo5k4IjpGTuGsbXtVbarOvTz5rhJkUySGbOK
qfccJI2GG26KGrJWVX6OnXxLnBGR1k/OBFIHXCt9YxE1H2luHiOb9TOHVeI1V+LKlyZb77YyWHtO
J4BuTyEDilLAQujz06yKjwHs5QwcwNVdIX4QgnN3bZrkhm1ioy+5TAkNNg+G267BClT5y2C0c+bI
75ydPFDPVuI6RO2LTs2TTZKirtlUnrMjjfvJSsrXJujpK97w7oFeTVaSqiUvy5VudbuR4sRrfMhp
j1lqplEVusQtGlR3Hba1uFC73hkPlnA3RZdtyrnrgVlHOU9CDPkBLl8HO3LSiSMQ61ks3um2UKWI
dYSwUPThPVQPlepn20MGzEyvGUlYuiRoAUrqw3S8+oKYHDxU+Fx3ngbujLNr5ECLcP1lvvEwsNmy
nwhbsj/ZlxlEwRLut87ifO3/zwu1VxS9fOjdxipQWPjE5075OWKwZVUrl0+s0L7a9MVyIqDRbKnI
N+1DwCA4A0dxKmvGgVX6b4indUGz1Oj+wQvCjZtk577K9iVwBpfHrTggCjBHWfWO4pRuoLny8CM0
Uhaiua6drlb+3FmUIG7I7pqiSoNC5tbUipl3apR/9GV8lq27TAb6NhIRS8yubHuiuNoMpbmOSCxM
jGhtIVr1YrE2dLlXIRg12mDBQEDnJsEEL4VxBDab13eLQsJ7jULso76DhIgch4Kmp+KP+csyxzXC
RY8Pv0a2xQpxMZT5ucepqQDyZD5pDWwNfYvVAEWxZLuxc1geFMWAVhD/Pu26kIK4knyT1XsXPWuC
yaqAmWXjdgfyAeV448OlcSQ8luwtoEENq5irnlER91NWxAeXVCpZqSOFJIo6/xRidrG6bBWE7Ks0
tdVHua2bYlVQlwPaR65bXxtfe61w3zZsBQYM0BOjkjHlLPbbFYv+vmMWIgI4c/rKh58isp5vmK3s
yuTfEAm2kGayDSzmKr2/L8g6chxITfyhHAsr2cNpyG9A+skziHW+EXx3BTpyFzOq9eOXn+QH+tGb
zsQhU2LpgWLIgEt5+ZbKaBP605vnkG0V9Nyd6VJh9bbN7wpQWMA2vxf3NFvGAp0ffMLOKhf9RHHo
Oy+TrTEiIJbGBv6DgmPWisiRIVcGjssEROz165bBq9+pj4akzThF15hWfApInWFD+MA/KoQVyA22
1oSQPaEUw69jRcnBdrxf0/qOc6pqpd080zn2+rDpzQFzur4aKf2HQLtrHqEUTXNs/H/t+JuGy4bL
MVJzfaQfpKfBQPus7ddo8lZK/PXOn2b7V0F/Mc/r6/Kf6fQLhUxiSATzWHNfuvQ5SbUCwbc0cZoI
5gQpf1XDvBhwyYeUzTHtZMwRgY1XY4cL1Q3IXosuroY+zL4P649VAtVEmlRNW5qhuxN4GMKw7jIl
rr2ETt5fxjXQCref3iVypw7TaKuHxxEnTBEMm0BjsFlae91sdkUSHGz2qkP1atWndmDzIxgD+r6F
I5s1KnYHB9IQHqsTDrytLjSkG94FViCMbcyVlOIoGrap1T0rdsdujGchxDhruJiJMvJR/J1E66EL
JKNtxv+U1Ksqqb6mcdhJJituV26cCU2abLkueNojuQqAEIChP49d+ZBuso/c6aIMZmgy3FnYwHMI
zJ1gXjmFhw7dtBiJWnVAMjjxBg7zZhjelDveKfqYkIpV7EGrNZFCWDkciNDO0C8kONDdvQdrRmB+
V1gwW5/sjLwCszgwCFKoUlnOIkg2Yh3ofX0dnVNLz5yQ0iv87F8NNf0pj8yLYsnXElxSM+lMpnKT
FeIlRuLQegaRqD+hemVLvpEadgnIjnVZof6ddw+wZjoHmpx5qPivtRrrKDgx1pyHhpWLxRnRI/Lt
BygrgY6kPD7VRXjnoz+NU/Dm2jH3hOFki0F/6EzljfLBsGkrc8CrCKIKdlQpYi2t/M0J/CHMeQu4
928sNvC31wEiv6D5oBOkelVPFPoYi5CZnvuAUtt0UMRkoIzw1OIySqDdR/KQ6z+l2lXcjbxzB3t0
7zpp7BVw6HTgCcxRhnQJ/jQdOm/4bWIG9tjbYrJZAjIpdcUpCb53pG5x7c+mCDc5m+Exx9k6sFjS
n+Y4nFpyG6HnC6LyNxvI7nRoupI6WY/4DgRD6i6gHuH4cYHJ6c6/nvGRNqqjDxehgnRQhPpN6DPF
k5YaaJxt3ZDl4imNFwaY+aalO0VLYKMPjsSvjeBLCYHVssTaAX/VMl8GUW3mKWxmOO2GvNvZjQW2
TsG+uA/Nm8BbG8ID8se9XlLvCi77AnYLm83ngC+1LO0HySCviDgvfoM3x0nnQzuEphc+0+i8yAgW
Hou/xlxKClWN0B5WZE+6YG5lMDLIGG76gbkRmn4cOI/DEUxkL/+F2bzC5RezsUBYrJ2BZXwoZgID
wr7KRt8OeWfU1kOaX0uP+VIw7iLWrx4m3jTK9spiM9dU7JrTRUM0WI3jQHPKXaqTzIfHdOzprQP5
Y2T9o+K4STWDgstC/2bKR1IicKS+zmM1s15YgJUHU10zOCeZ6l6SyVq5dfCugDq6eXIY0vrasTEQ
Y7LTKt62Of+hRC9jxq/8MrdafpXTcAwqyUCoWADYX+U9n2pD5BQ8PmMYVz3bf2M2CEn3zQpoXIdi
nwGKKBPkKab31yR2iGa1BbYjr0QQhnjadD99VBw3RBEgKA+nZysG68czzJUg+CtbFb13bPGKiam7
BxTe04hvKgb/UwDJy9d8Mjs5KHwLzbQhup6Cnem37oi1MB+NRQWnK/wHCS+EU6OXMyrxFlUXjGZe
7OyKPkevTkmY6MmZFIcXq/8ukkffTYfS4nws7WfPFNw933OYiw2Ur7CW+oDlD6yzaLzDNIw7WZTA
5Dx91TeMlQIs+6rzyApApygaqETpqYGy4CUetgfK5rK8GRmClizcCCL26hhphMv8tGkPpnS4QhRJ
Ji2FGk2DjWLV77J7MTpbRyD4dQAQlfY+SB/CR4oyp4gQhdBK75aDSyr7EQ/BvOirsCAykULBpUx7
HRvHfnIeqmq2tWmeutDdmOwc7SxY6KLYl3JYW1VzSJscGRASM0aW/0o/PfQl7+F8CfY13uFkbRFq
ZY4sRKSz7ovq0cdfKv2eGuAmZb4G8M0xxJYp69bmpPap6HdhPL34RbHy0D2zBWLyHS+sCdsXzmZz
ejaZgfmtXHExo29KYRsRc6l/Nh7Z6t7ShU5aCnkyavYksdi2yFXS5Bj6XCaqI7/3l5cCQw/peVCM
h4kWCjoj6e7cwfZJRWAqIbl3yt71HixFljA5xJBSl2hzGBuOscEZ219ddv492SxBGG4MspYwS1hy
7hpmlyus6eycBgUrERaAAWm2Iu9xl3lHkDRNl198xIPctbexbpd9hp3AVuxGKH0rgEGT9p3SlRrI
MC1VPieBu4ki50f1aDZEvdWtiQNx5Ua3uQeJRP1Ov8UaIWHZ1qIk+SxQxg2IvSfR74uwQmL8pxoU
+RKv5ixFaNC+6EV3TgX2FF2cTelu7KrAyTXsBxvkfhyQBMH2W5P6sfL8nW/Kld3VV013MM5B7mCi
KkeFIe3kkAw+uZtWB2v3kendKik4TFEqJkwMOx1Lbb5VNUpYSm67rL7T/rNCIp15Xzaj7Taf7t7E
elvmG8LjSHFOks+YGzkIR0w5Q3AIega0UfPtOMGtYP2+TJwWi4/PAt7S+9mGFGOAFvZDdme3yI7K
ixdDepOzpR5Tohs+izLZpziEOzZAQBCYsPGt9T3no3ObSScZnL842ublezJFB9lcLAgyYTweMXts
SjwNnjOck2jC0okTANG4afWYvutFNFD+zWCB3v0okAyYbX8fx/Qge+NmELMlVPGwAmZkg7Nq0AM9
jQKeIFBXp0cNSWHp2+ns+J+uQTAB00ivuizRMhZ/Wumz7OuZE0U/ep1T/vW8dG1rg82JhndUdqQh
KeZCdegy7LAqnxgqfxOFBCmRZimBV+RFvBFoUabyVI7ZxdTJuEJ9kkXpi2fAIZDHWIXgq+qU+LtY
oxixnovwV2WSbhZRX8CWprSTNRO8/YBDsssBuZT6W5AyxRzrWW0MBAPirRWnhGAg5R9+W4tpOrS6
lfDbvRgdpj/FJh4VhnhA4I1xLGv8Ql6+9HtloKOhSpu8Y5B1VwsJcMTRponmpFznUsThSYpxbcT2
ts9a7s8Wh4UkvuZs56+T/6KNlDODPDeujvUfF0FaXKLcPIxBvXNxb01ojGtDe9FciVWSwTBRl2bX
nmOI01UAk9+bvN2okDWagK3nmTPZC7GGBZNuSqvao4KsHM60QCB5EKO5qNNDPIhF1b17SbNRNlck
9LheVouGVMSQY4jfjyUTIu4gOcxG9LIQkH2NDfX5jPjWObrUJm7Tna3ZJ43LuleKt56oczBSYQpQ
kowge6AznPXqXPKRiZ5XMJhEKzFMFHiBvajTWUuOds6MGC82mNk5wHW1K8XvSGiEwV4ticTOg4IS
AyyGP0N6t7lrjXFbavySqYHJAv2ZDf/ClwB7xwD0V38JpKsued3+Q4S3rUP7NSjDmukCvRimXPSp
PQpHqL2tkT/cOdY7QqzZIqOK5j4Y91Lj9WcqP7QWmMtsj7OLx/qV0KfVs9tFY6+R6NanoTXPne/f
tbz+4yg5j5V9GqP8nyVRBWVoMwW9ojNBkIrZm+ZkxHeuZzDoMRhWtvSNKTcEKFXQtnLi3nZDkw+6
/c5nAXadYn80fOfQxgWAXRfnYlAGrwySlypXeLOABT9xpz21Bcah8LPT36vxVhbTpvNj9nQEpfb5
bo5uoqd8Ms1gLeX416iKU49StaxKIj2housZ1TH3SQcJHRI5GpiaHnAKCZuJ0p1eJPdKvhkmb0xF
8WBaEqAyfCQfKpNEIjLUJNT2dK6ayzY8rNxrrAHKM6J9x1k1wnaQvTpYiXlKCdwB02ShZudPHgLi
61T5MRbGw/KIw6bd11K5SxoLBAnsSl+3N6mrbRlgLqixtzZUqsgVG41CmPHeujf6e5QZ83oPBwOG
Lk5cLan3YTSywHAYNmXLRrHPTJpbzYJvHfDlZ32/HjlKFdKDsbZONUD8RuZfbdPvdYdWO7WXU1Ic
U7h5JsvfTPvn5/eYKDzGs/i0MekYGTG/EwIfYo9ovhgY4ua3UHtqDdhG3JxZhKOziO4tOT52nhPW
mu3joN+65XdPnd/W06Lrbg61Dd0KznKEb018LfBv4UkFRPNw8+E9n9AC9USe2ze63o8cT1+oGxsT
a7KWFEx7arjHuHsUXEnua20GKtBhdeGzapCSRbPwY9kD6vQt8sCc5rlWxTWO+puT6Vctgzo8mUBJ
wD0K5z4k/Zet2m0xbl3skWWlLYuWGtAmfUPzP4raWUzsZl0GDqLH7MmYKhp1ZAkjP+lGZ9qQ/Iaa
SyzS7BMQ4S9B5NduxH/e6u5rX3SfNdyyp6CeAen6ARYnrZKCazRl5hXh7FVGSOK1AUefTYmio1cr
TAd8lYt7S3yWOKQTHmCKHzbXB5hvEx6csnipnXivk25kSP8HAvwzi3i4v+rqYQ5pLX6aWX8pTflS
msStkGlkIKpGIXLhYhiYZDHR0lC+huk5tfOrzlwvGmuNSbm/sar8YGekfRa0hznSaGQmtuZ9Viba
aiHuWqMfXRMHW68aAo7CjYkmZjKtk5W5GxVEm9pDSoRcx+6ptCLjDsQfkhFsMiY2p0Ew2cwcDoc2
YPchQmoImDdGXd2i0lrrwn3NSxqbJh7WVauoES1UZWStpPanhyIAb9dfSHlC/MjFaQMHE+2I+xnm
ehrpNrUCEhalEfbuA6hWc+5QG4o5eRvaCLUR7V/evOq1erG87tbThDLQBL1oAIYbcmTskNN49psa
SFPD4I5e+JwiBBFxwBSzfvb4URdaOj0NHoF4rsrpDpON3jQrh5q2jrQLUwsiAjvYwlgBx/4tr+mZ
MYZ3NPih0QFZouyLbQ7FJgroWfo3es0/OlR8QijMyoLhWAkxH4U8k0dm9NJ6lKwrEnyXyVD/Gh27
T4MclXJaDAlKcjU8G+w6NfjFPBya5XQ3BsPaybyVsGw8hnIVeC7B1MAqoMzqtCuIpJcTBACtNZYO
3h8J5dVCquIw7mpDeeu7pFum7hwLhlal8N5zE1wgZYdT1+yfqi9uWGeRBu6u1Uv6C5zi4eBF+Ndn
JDVt8QzSrpW4dQma3cI54cQj/NbHT5YDxvhXtzCysvesKSjZzOfKGg914RyKejoVaXJJu3jjp3DH
jMraheY9gAVkNghhHQYXSNAttrGLsTIQKEjD2TIZeakDc5HPc0avOLLw/ksKMLgS7FYekgyXTu0R
JSca+zQ6lQEI9YwAgERz2VMhfM05O1dTbd0k52zg58gqCzyjWJIx3KURhKocNXQkq4NWNZcur08E
3a0LSgmgUeZ7kSCXKKKWDb0WL/LKxY/rwNcwVnlX0qea2c3pmbb2xZmp2Am/C0YB/VEZrUCTxbEu
W3qnPHLoJdOvxnQKMi5c9rWi3Nta95aP2bcX9cspcw6NGV4ZcTNTAs9CwiRwX7XG/f7Teaztm5Iw
xprPELM2/yAhItgyfzeKaa/a+C9TKWFm2iFGm24XDq9CeLE6pP/8S5YXTKSa2l/rklFRqg42JVHk
IkssNRYQAcP3Gl8iByQxIwZUt4ms4Dpm4SSwpKmAktalFMtxZeul/92m2TP6/m1FjoEykcMawZ+I
+5fCAPyba9NGj1Ewe6N1D1zjq7PBZ0bIuUbKtKCTqBSppEGNjxXzGHKk5OR4T0PLpDODFZPZbbR0
xbTrzZ4Iakxlds2iwYNPjJ/Hx6pWNtnJ8IujM6T/YtmR9Q0+NlfFKjYagv3scp31xItp0T4llpjr
Jt9Tp+JqQPqhu7uMnsapPhK0gfWkzpWAby0hYTHf0hNS6xNvYcnoXsZiQ9AvBT60Z4u07rKu7qwO
VwYMb8KVcCUF4iVllzhZ7VLTkQfpzskQ1Jf5iKXEKHc8PERk2qqfnVFxW68ZLx36yTj5IXIZCtYq
646GMG95yIGfZscg9tZpJv7FGrqeEjWQ6xCybtQKV3ix9qAZIrnBK6qzW6NG6V10RBKNKtMsAxFb
crERlj2N7ENTyaKNaR4CRLz303QfJOTAWmkY8YW7nqiuB4RSehQepGQdFbP5E3qJoHi4hVVziryb
biQ7JbpDGFo/5IWtcic6FIILuRRHo2H1bRJkJdHHAadUhb8Y3OIj8IJ7qUZUafZz7LGnH1moE3uL
5gRAAeJwK3tP5XSfH1XeA38T+ZrPAHss1h7WVjGjS6UGjLbqX+UDWii0/Nxq3TnAZKl5XBGRebSh
OEfdtIkCjw7GwPQS/OtycNuGZZoY/AZqNrQ4QX4aNPtes8fSWpYlBs7CwYU8gobiKU8SZt0ufVJn
oEeg0AK9ZhxGXWzMFsXQSACcxU0SNPalHWOuKWApg7gS0vuUdfaSvfnWSUhpo05+yojqzPQWYDpV
DAryrtXffA+BPvtkIqo9vHa4lSANp051EjaDjRyzm2/T3w7U6ZiuiVJs7GVQYEYZw/S5FhihGxt1
XtNhhMxmAWwd7CdXvqYRgXZYNGePEyKVXY3DpxL6e6kP99aZlSu5vxHetOr67lM6Gr93sJEyOCXw
dtEt6ssKVxe8nqvWsnyvHeuW+eW2meBv6WrvtPVl4rnnNqqUFBh0YAVINH5cG/RVON5s06XuMjIW
e8lrWzBydTxKtv6ceDUnYHZp6dUcwHCmn91aFd2FE+zHdnpNJ41FFP6bIr6lYBNyC/gFq2u2MIyU
wdYJgPfEzWHnBMCAdaRXO4IJaXBhyaDP6q42dn+6rrWrZqp7vnUje2X2ydEmNNrwgOaJ1vt06UE0
DvmgtT0IcKg0h/6ndt84M951v73pLgNiAkJs/WZNziLM6cJ77doCRRopTW2nurg4mJzMeHdG7yVg
5JYSCl7SpaAA2BnVBcws9olqZVqvMfgUrh44VayL0AYao3aaBsQUHW9MkcrXkOWRgzXFsco/JFpv
gYzwbb7avXHBpfNnchLn4Y1t9amM7J09wPUPP+yE7xM5SG5z85aQg63+WU/Rv4RZfdDN4UiIIe7S
V0tP2HCG6Mtip32O5BzzgkpcheQJkF7mCYbtFiLQfPwufTZAeFtNaC0apkA2wC/DyEslncWQPzS7
xnWX0EuDiyuNXWf4O6X95vABmybfjg5QdKOtKVahQEw1P90GVlvnvpb5+xDziNT4CDvU0UxJdUAs
eUKCMubSwWKwlQfkjBDcNHKLtxOOOi+FTgQvJM4AYYCKnncN00cYIffwnT9b56zMAFjFoAIJFASM
7lq4wcRXRTfc43GP+5HY6fY5j0GNN94Rw+PJ751Pk2uh6I13t8yeKjgOvRu9jrpFWvtPX+WvUgG4
7htYmciB2RXpWbfR8DnJ8FmfOhxIWMlMDwVEnOTMTJN9rmuMqLyZLrYqCMZyEwJBHMJhhugYCZAR
WiW2mtOCWmSVERIUOviQoCYqVbjU56hCjWa74aVX9clWSEj11iYduSWakx08OxhULRsjrA8h7lpp
/UzzssVxzvg2qM++y8H5jd3/SDuTHcl1bMv+SiLHTyiJokSqUK8G7tZ7b96GTwQP9wj1LdV/fS1l
TTIiLyKRVZML3C5kZpJInnP2Xru7W6q1TY3CII+9gIoIr1NDP2UcP2fEzYsi4jyx5EOtW6bp8yaE
DOEyJoExbZi9uniDuib5MnWJVJJbHvTzLakbuwm5Gt3+44z0uktITuARsTv9Cir+zWrJxcIXViHv
LLzgMhhAqpaG/aKY/etlQGvblczpu3KPesretDOjk5RJdImI+6J1qxL/BpjprEhYD0uQN7DbLet7
Hs1ID4PwoOb+YCfdVWCzMAuL9Ohime6sKQd3ZDipFZ+W9u3rsmZi5o+YgasSvWgWkR84BIbMwRrr
hm2Wt852z21ujnWPg1ZwwG3NT0wb57hmzErPnaCnAC1P3g7EMFQBcpZhjyUUz1QufsgZw9qsrPcW
RTxHQL+4WB8OTZ2D4gHZwgRMpBxobjou/QOWyfNSGmID1TWiEvwHcXLXrkgxp2ECZo+3cqjPbk+r
nbYAaIfuapwgh4yFOLHbUKfMiKhHnznDKLJboGMKgATo9qVYvltVfSdKfa5TGvNNw2dG/feQFvW1
iMqDrAm3VuZBevHJIkvd67IXA5JhxEpUELWGNCD45tENazmym9EC+JVQJ2sJGTj3faxmOO/J9luj
GhyYb27H75420AFmuz4uOSJ0S1XI8t2bxC4eg6j5CFDJj8rGFOHiqQPD5QPwIk7Ld8kOzhOKDCf/
AkO8WbKf2nBLLX0CUHaexvKD7sE9QRCHNGdzHtJPmEjurlcSuRlgP2ZItLbZTwIGFUnuHVM274sx
+JBAmj1IBS0mLeXVX7503vpsOdGJfPCmeh918VOtl10gJhJVLfpd0aCxp0WnLLc5EVk41UFUESZy
Gabdk9eYR9cr7poKCCWnVVQphBajHEsXotgxBUzoPQK2z0zI93SINk3uPaYtyueZk8IMFirNRpR1
KFMnh+w8Tfahg0VUi+ZJJMFzLqBT6zp4krb7TMTDj5FWx2Q05FRoESo+AvG49ucBjpnuT61nHyde
/igvrqO6vWE0tdU2Pldl3Y6hvtQO7nO7O4QJ3LuU9ZuDNZZUymhfvuUS2Ek3E47GIl+HBQ1oDyM3
mjvHTyDipdimXQiIYU0euxUesiq+EnZ2NwvnNSuJhzPOjvgDiFQrDhGMq6voAvvIDOqhvQ16jKrg
AxMn3YzqzoGHONH/8cQaxGC3D31Q7dnyd/HkH1v3NHqeA2gklze+A7GtjO+Jjp4vB7KqurLfiSkn
U4uuJspUZ0aD5qHAHaeWTIk53c2uRwCN2U55c+1mjL35miS0xvd9DssydO0t5s+MCC8Yl2KicohG
ENpLv2K7CEEr6DEvIxiYxqbxyXllRnA+V9aTi8JndtLr1oAtLiPEFhZnwZpsZI8KcCNm6H2ZtZyG
1jl76XIsHZJ3Zge1jclaYjK9z6HXt13bP00OCFZT2t+Ecd90QR3YrJDwEWWpX+H5CkzGklqj+J6S
6mDKZddWDGxFUhxCzIRTEcnd2PrLpojj504LHG8s8wJOQzg9p3P+7BryRJjVswhpa6XNsEqZqj96
sfs+ptRkIH/vEk7lO2cMdgsLkW9JTgEQnehLVNsKf8GFcbLvVeR//qPLL5a3xCUzNlqsn1HgP9V2
YLaVhbWUGMyjzqcrYvpusmT50HaIyGXRz7rAq9618Yl81f0EmZSdDxPUBOWsitVrr+f3eoke6PHt
c1Ijm7E/xNRqCCv7R0hHIRjTcNOX5QSLHuaRjWm5cuuz9ItnqxjY0efp3elUfliT5od2tFFdjceo
ZTEd9Vpbp0g7uomeFuRiJi+0couswKRo12jmVnpduVzWItx2cnyqihTzeAorYuiYO8kSQ2FcuGfO
xGvOXP1Y+B5zW+RMxr1KRv06zFgcwywb12g11rbOeWxNxw2MYYnVUXnjZ/pW5qN3yYGCqI5pZFgx
45MBrWnbTGjVQBWRribYxnXOcVC216MGMs6VP0eX2W6j/Rd/YD7pjJxfOyr9CyuoXgoYFMEIUcBM
/Ai2ZbU7h3TWIMsJQx67L6vAjj3igAHQA8hG9813VCJPiT3LjdVMUBzF2RrG9zKt0YA51Nsyig/R
mNFMKq/aGNlFgsp9IaOwuOvD5lNKjjCZwPkdVOONcbxvPKjfOeUaBj8NaCQ+GiUFt3XSMw4ED8hg
ndD9g4TwlMhe3XpI4fFP5Rbbfw4OTaUhqrIEqJPIFQTn3h7s8a5wYs7uUxgzO6SNnhTgUspyX9Lt
TZLs5wBqziLPq+h7shjIDQKUadcMmBTEZ00W901UvZD8uPV0cDLD95buRUjjFjttEvK0pO9A7Jk2
pQwp30HMPETkcgcl9evC0mtRvfe9YYhT8phE0a6ssTDn1Y3dzx+KBLRM1QDme+Z0d4Fj305m3Nl9
dWeluFfQH0XcMP6cx8B093bjXUDKr818aQbnYZ6HK1+NUKY/IGdt7FW6wRB7EepDRsU18cH7GlP8
QLbAiPB245E2cTKxU+wbtHSkjnbfW9P84FCMw88lk2XAT7btE1iVJjblaWp8xqMAmXTQN1cTbs77
wUFgIg14MnpKCCCAi7e1P59Ul6fnxm9qDMQVmqyc/NLoPlvA44Lz72q6tYQS+ITH9iu8Y2KB6XCt
+BScsR2c7TLEA1yJn8XCzCuD7dFCRgFyhedoPrtIzlBqMVrlJ72eqGb0bb1K7t9ZfexiXwCcad/8
cdM3t91y63Sr/IQiwjukBJ9nqJQuweoN6V7l1haS6WU6PIL0j5mkC6YpzfOijp55c/WxqYhdKKqt
bstNWH1UEfxRaycAaE8kQanoAGxy42TFNjTwAYINwuERKzAJP7261+NDj0rBvOPKZFbC1OeiHl8w
pdKATLodfLS6vwFp5VYg3g8L47g1OmNl//MMIXg9CDwCjE7j8tGdGaCiUl1TEm6LYU/Rjuc3QxVS
Rq8RNOzQR499nsxW93DQYPcsgBbg+VQ5nllknMktB8acet/1bub6I8FbFYcB5eZPC/gkgQK0g35E
eImGobhM0df5bnJHa5NXlqqf1VQx5wt4fN0ovUxbxuQW20THu2t1tzmyPx/HYcI1E2wCIFFQs9H0
Bbv5MTDbIp2wu3ZbaMXVsQn4PaBPv8fuqbNemdQTCWaFV+4DxtEN02v672SvMrq/FGpfQDyVMVRg
TIHRsQJpDgMneZ19/zC1CNEuxDu3x2kIQNbbCsElJRxa+KuJzrhkE2XER6VVJXfr8L9pXmqSA2Im
00wZKyJ7K86HhGUAemfWdszLbSJRJ3FeofDG3cKmM6yN58sSla9dvMB0dngXiCzT7bc4PvEY992e
zgnJZ95wmoYdmp+LlglafGFxVirrH+tva67q8tpzVphWVX8r06Pb3RsoIT32jYQO12UzMR6pL1V5
M+T3sTNdosFyfrQ0dEEfCPeOkAu7/z4taD5uzfiQuTsp9l5kk1C2p8i4cL4URbxPU9hRh6rdDeh4
0nXKg0Q5u1XlGZ9bAFCQkjaG+1oSeGH4o18z9Axdclrn9JhXkc+W3kvTnefmR51hJpl+1KQeaAqL
gH4P0WIttzCrj116S2XWYksIA4QHoPRBX5blhaT/Qr2D7KS4Sufx7MBhrBLr5FMU4JBhG8SccKX5
RMtjk1+VAVJSSgbgQQ3fAz6Bwi/sv2KmX+S51TAOXgw2SGtbB0erP7bdZ5/fLea8uFfYP5CH8lZE
nN7OwJ6IUyjouVnNxplZg0PYowvMxPxJEEAB6oMBIt0jjD8KuMUH5gYTv3AiXvvgy2GU2yTaTBWC
78PS7aeIk8yAOvtirO0LTCpUqejd96swi6lH7rM38PSVCX1l5ItiIwy9/DMMCBd6+fARpo++uioc
gV9RHsoVmSFLXDD9VjO5NLdD+s3K8/2yQvmd/oKgDrQywvzD1rrG8lJ9F9ZNDQeqCW7a9fGjn+Jv
nOqnaz8k1dmevuGRLHCsokQAxrZnUSfkI4s/subQuM/0BT0WkknyLIEIyO75u42v8L9UCB0p4LB2
ZDd2AiG2vS5C8tc3NmOlmkrZH/QuMKhRtg4KU+vDG8LHQux7jz8Ai98sAVxz6sB1x+DpIplvZ4ZS
lGFbEyOiG8Cl14/4bTeNjQNDMkRKyJpSZDjuvekbJJIdwIBLjfst8jjA+NSS9633UCXbKNinQBgW
8eBOx4Gux7ImtZnnEJVst7TsnwffWoce39h44+wj1rtmgi9Yvxj5UiHwsp6KbKVJ4HG4LHR90UQ+
ZfB3aGjJsEsBf/rdlc8esxLNiJVF7+AeIHyQXyOsrYAPJoBEUDvOCZgV+Pz60FW3iXhN6CcI2DJZ
fstYDIXJyVpgmdp3PRvy1JN0JTdD9wkuVHZXU3zDADurUClt+xEBfMJw5rLjCS0eYnTXbI8i+Gqn
63j+Mu4HyNQGbW5FpyWbrvPqPI4CZe0hXZ2w06mZge3Ft1PfPkT1dT0ulyS67bMUmD4sxvCmS16j
+CvA0zCl3yJeK5atAdiEXV/3Yg9sYIif0fPIu9S7J+Um4JsDAQqqnYO/MOL3ad1X1/lpc5JZNoH7
RgkroWaLK3u6gyyJ5qCYdnOOR+Z+RBE4shzxihFtOWevIqJdSPLbdK9KzrT8ItmxoawiVSQ3EGxe
23XDoPNLb/Qi4/muwh1nvKNH1FB8qJHozLfN+OzQjve+Wxi04p7c0kcI+Bduu8ILcoANdfAQmfty
3nmc2EPAdfCD3TdDfBMD8lag9ERE7p1wuRTtdYsC0AIACIy07w451uRiCVjWT7Fz1XmfrfWurONA
HEZKvp0nmbxsnXeDM8ZG3WiOTvLlgJHpiwfLvCjLpeIFXOOxeeB2YfZa8lZIgjPj7mjIh7Ws4DWb
CdsAlpkuB+WDjaZJy9E5jjaOfEkrOASnVpvt6L7klkBcdiz9t87c12SV2G8lEpuQ8rwlfA1N2kCU
zrzyIK4nRJC45UtBgsvZS7KNC93SD08WLy+sIAq1jcsGk/e3oUATRbOLpaXYiaDdmxKQPU9ccl6l
FTyeInIxJhxWllQPx5E2IPb0ekTSjNcB0HFxaqjJRfyNeLUqPymAnGl6ToPn2kHFZT+LYW1Z0b2N
AyJXHmwQD4zR4RccmCOx8L57dg5My0XFf9MmT1PxpoKXvmUsdHAZymkWMm9k3x3fPTrpBeh9rB1U
OzWHyhs/rxEg9RtC4Xadbi8RI7IyQLWcr/t5YBpT77uMaejODqKjcefdTOeWqpRS/63iOWynA8j2
/WKK/VjeSol52L3VpXcwFhBw99BJhDvA5tODVG8rbz+FXod+rFVvTpZskS9eGtSwuHEXwhR1xcyy
/3T0rYcFBnk6DSdU81h82f9wSLVAD8Cg9frRij46gWMLI2aQQOCYcAC3AApxXq9iKH98UXCcxlgd
RNWcKyd+D0nM0Y3g4VmNZmib0BE4SMa1JgSJWXBYVfjjxYXpgxumnMRbTCersR67gUZ5gJsjX/0a
iZ8c4V7sY5LnnARlMZAUiLzfUOxS+hXwQe0SvG0Veqzd3sZjtmETAx+z9eRjvm391ZRG9NXk2/VN
1VYCOmWIniXIntCHAOIFBlXY4jJRwaFb5UVlHD+iWWZuitbDTXDABmo/w2nAd26ubA8o3bRyDywG
xpdN6O69UO1zHRJoFqY/0Hed64oHSHd5dOy95mlukLoFdIXve8+ERxHDBZ6jgED7eio2VtLXr2nX
YNiaobMjbp05awV98n0K/tEBgT7SzMH1GKjj5NYr/3DBYO3xBriSN7omP8J4SwwNvveOUWndKxVl
h7Dom1OvEK3NpkRI6tk3VeO/aseZQBbxyI1FTYst8h1WcfjlEAfMrebjXmSj/0pUMkNGNcqdP3nh
CzIHBgtuB0J1YiYLAZH+jTotBVR/dJKc55bpNrAw7BS1q9Zf836sZH9lW1FzqSTxU2rERu8L55Ym
L/XUcpPjdQjcltPGOF8lHPTyQmCW0XduQCMx5mh1KVr81AwWDzVW4i61P1wXF2XP/oFwgAq1vrRb
4W+KhkFNxfSjkLyyIulHGvnQRXqgfz7hKWAGsmo+lRpM5+x9agudOrBMttkOr7hp3P0kPPfQRu1h
StZoovTkeQoQUTBhrZB8n6YYbic3e01onuD11ceFYmdGoD87DTM8nGHzSj1kqzVMyCsNeLLt1yyD
jCFVDaXR9n1yLMglwCClMa3MQOPDOP2JGpdUYFJce+8sSOK0UkjMSQfCrCRlbUZQ7vU0T6pvidTn
Ae1fjAVhY4Zh39XqR7lkn1HDfITPxkRngn5irI8pxt4nGRKUnf3Rdas93PoSafQjdq3nygOHEnC0
d62bnNyvHq2AES3Au+omlcmxi7njVnFb6Bi0RkwaJWvc4h47Dva51C+Id5A+BuUN8y3BhB1HT1cc
cRzuBkVZrqNDCh44SfFTk8wmfYOp05xcZfaubb8UI1pJ5D+Iz5JN2gJ27DBQLD7eEr+8pTiGCOen
D0VLgnnWPSWGeskEMFYgDlqGAka856HVgUZxcKN3oXJJDHYUtAKxH/Q82j9g0kwYNDxTeuN3202k
/xFlyFK/nKFvemZroP9dm2Ss3Cb4ccTQAMnTtfKMUURZDSWHrsqvykzsolZW7CSd1SxgltieGc3G
bp0z4DIBKCWaGQStkJeoOD7i9Yvi2hJ3caU9oMBdEYIuvHTLMpDkSxrIGuynqq3RwpI339LOYkur
cppfS7GKsFvBbbsAeNcSeYxdtpWMNBdm09/nhELnp43ykhAHtRhBgJS0hnB4C/l/19ZA4ES9OjeD
KmB1FWnOzArtb9hzaLCKudbf4tBHyEATTMXNHbXuAEe00iZjbVBAqNYhT8+tkptMWh0FP3BRioaO
mQQ9kWVxaAfRVRLsK9XAgPJqzIqhzDeNKryRo0fEQf/GuER/g2pTg1tfGj8ipWKMA3nysjEt2IVG
ZhQbo90CFh0OupjMYsS1JSVphpwxfzcBLeb5srTjivZYhnwp/B56zCOKLWY6SS8/IWuYnanok7xX
myifQkMYkRcizwX2EREWUMXh4jUIBYfRPYCdrKgHVFiTr3GpNFPBggcPeSdMhS4ABFvPU/VzaYQj
3isXygd6OTuNsxk1ZTtA6Zb5EijnGoHZlHzT4MOITrSmKsYIWAZxFFkAjCPJSNAO4yn/0faND7Pf
2Gk03djZkIk7OffhWnSnjebgmfMnIV7OFm8NKYkmv63fsxQhH+oUP0JaXc4KSX+1WCNjbzIe6Jhe
SOFoj5nbWKSrpD1R6WPm4qTDO6HBRPRb/G3BTBWfzMUMT8XREohgJJoUWC6HnPhWBXUIMnoI7IwR
6MTiQfdPJ+3PyU9zclCttpqBy8WRMyNS9brZJS5DZ6x+4xbivPaflCtwITEb0IkkGNaddeBedkNX
cFgog1xaC0qDop7ulOJ8iezAcTzM9ehf83yXx/PC3cMHr8LpSZZ1vvZ9vUmHb92QJhjuILjNyVei
dIoV1bCz9p8+ikqMZqwd3XEerHn1spqgdRiomYiz4VbF2DnikbB7hpMKvyQ9QjEMmUGuwbQ0EYeu
xE4+npSwKlK05jhVTJN7y08AMBbQWDIBPd4NXHJhbCMca9cHdTW9eNg5sNKmMs18dEhurRRHmwnl
qYUCPCCGDS1Qwiovljac4ujQlHk4gB+KugH1tGFIgz7Rr514y0ds9UE0S8O4pfOtVctTYEKNBpAm
K44/QmAFmKcvW4pSjD8Vx8auawfIei1afOZCSgTzS6FNZKyr0vRpOW2NNUba3Niulxf+po+j1mDX
yd0VCxrOuaw/Bt1HSwLwyTTym8gGg9TVse3CpkMMYjCTG964iEYI4oJu0FuRtIl4NCIM837bhKay
3YccsjgaTgt7QP/TobvfF4+lz8Sx/CGNFaG3TXlCFqD6dlLSU+jiROcfMpSZcxNlsWzo81ZeiT5s
bHBBw8BxKonVf7ZUEayJvsbvX8JszMS8z9pRBBNykSZGfcyxYaBnVmP6k6zMVu3fhUErxckumpIk
RcGtfJrcoaKkxXvGl1ZIb5klRibiYSiSNGreUAnxpF02CASHmxD1C/qzLtuBelFPke0RkTRJ5qAP
sR0TZDEvqmQiNwgoyayhKJeCOViPmHFP/w/1WHFV9hrVOzI7PfwQMvfI+lSkzU6vs5lqknqDbhYU
Sf3StM5PxunRcsN341FIlyhLHqA8VvLa9Zy1awB9hA08tdMl28d54rjX3tSyrTcs4/gMU596qOmo
sbb0F3V6Y0m9dgLbNrCuB6ayyxHEcQfNkP95fly6JD9zi5P0Kglab/iuHDEtR7tKcghdsYNhCdK5
Hz7MNBYUeojOKQ/u0hcBYJGuDPq9jHIbalpuUeCqpUggLtZd7NNvnVLdnDGTWVAOdVXaCc2wpW2G
A8LIoINNm2IcwirPoOPFdKXBV2qhewy2NExlvJFdu2ibjQR73Huw1HRPeYRdegzCRe1NR2Je0p/K
K4oRB1QSJe0juuCCTuIcWqRHRSLTzdtoZMJpmntk0Qtpo2XEL5mHISqWqIzGhLkROoVDMZFvjoW8
Wnh26GOu+jrVVRxoiHPz8pQrhEuVD6cMOk3okOk60CED7hyZkBl9bvvTjQroZZ94KWqf2cXQ4uLl
iI2uj9PV7M2fVjOQAh8F1kuLcg+RXpr2i7qyZJlJpg9Zmaegk4IpQtM8TTOge5gM8Nu2URI2TEhr
GEA80vNWMsGDZhmB+NP5QtVYBXOdxKhGdBQAG2mIpagmJUNDsrq0gLYWbdIniESqIQdHlPtxtp8c
zfy78FjMdi5JXGqvsXNY36c+i+jCjYzO911JSuC1FVdY8d1iJnqEnQgFpy5rQJYKiEV4bQWSublt
6z7+DHCJ94xf4iHcN1Yk5itEWYN5Jkokw9zVZiVkPayMEzopV4QsHhbb8/2cFRL0kkMQKM2rKitZ
5WqREXYdd18uD/SNME3lfMWlaTlptZ4oaN64Xm/3QJt0VewaaWMGs1JUJozlKMNulgDswL0ZjHau
6tEaWS94Zptj6TaNvGqiJazpckRON/8Iw5YhZeIuMy2Zks1xI7TFG9WGnUFlmHWyJSak4yxryaVM
n+O2KLtnXtUqvRyNRWKbTpx+vGXFntMTQoqQtXrypuW663jHnUnV0cZ0CtsrNpX+qWwlZJ9MZ5Mg
kEcDJJu0nxBAyASIXNw+rnj2LOCuXn0ap5Hw14J5VHzNcLTvMAxW0MtRLSLO8TMvGU+ux0nxYvKk
im/ssmFMM9KyHLbtwFR/J0Pb/nKkv6x726DlvROGGdr6ekDLA0/Njyj2aoeAorGko9nZRas+lkRk
uD5KNQ4PNGHzYF9IpVCyKtWxNrWZRtVWWcGYHyG49XLr8bLIy8yrWRbHya08HsMKcGIjWgH3fs4y
Dm5BJz5jvx2+hqDq+DixSyaAMw8BTJdydG75MumdFDJuiINikd9Y3cjcZFZo7Yhga60UfcaY0UzP
YA/RL1ws2nOyg0E8I9wnLigOSO8VqLYu1Lhgkc1thRhwpkU6XwR+5SHf6NwGi1lVj3ptkPrprVTF
5F3WQKGJ8uz87ntmpGTUByBqzebQRU4zyEmDvW56NGkWs3HnLBIxoVPws0Cel2Rhyuo4SKfuMiAs
d6IO02/4RYCruF0aQaZvihlFhyBGxkM7/t747fygQo3pyjFZdFKhotsdsaAgWUObT5/XbSpSlSJF
6npTgeMO8dZ+r4zI8stJVCV/nYf5C2k8BwyD9D7bpRjzvtki9D4CZ8K4z2CZvN2sGROsJRELFVgC
0X8HSqYBaRQxgtKZRtLbzFj1DB2x+UzympAdry5jPHVtUiEz42gJYF+mPVwdFJ8E9ko/JmkTsWxy
cB0Jl9MKlIA1CUnhsYXLSXRdh6sOKhLEufXMzlNgea7M6U5qgIxWO1rzZmaV4Q82YwEqx8264lCa
oKLRyDo+b6feIZ6kw8xeYvRR5AlHrS3YkCyNg5GLl9G2dBw4BokIPEDzmCnsLf5OGKtznDCXMWNK
IL0PEQKno7LLgT5e2z1NFpKpbVEouNS4fDxrx2ru6+uU8+14mXpRGRzjyOu+APYPJbHfeM2wHc4e
pRHPlcVOLdGjWjGqBUBV5akutAISDVwXbtyY+fGZw4uEZZMPLnzgShC5HEkPUAuKJ0VUZRbDIcSZ
yNnGs+mR7uYht5tn+Eplt+sow7I3HsjS3OExKpNNIC0b9W88Fe1BW6PVfvjVSIaqns0Yv7d9j3HW
ASSefOURwL9d1TvoduCdzaIkLwNcV3YfAE7jmV/Q7UrNcWXAyeJkfqMPMFfn/CVAhJWxb9X+cN0x
uhqPU2hX6SfbZ85DssxgapC+DTEDU04EVng9JD5KAgoeVQ0cC1vQaXR10P0NdMlWNLczL/eTJICX
nMJlnkDhmrTaDb4n6gfdKuUSMxBM6NuDpkecnqGemy4r4EfMZtoitjljK5DSPOixOYQAe5Kv2jEl
B4QmsQgPiGvSvgKZoJ/PCo30vysXytJ0sPLzONQWwrK5chCuCT15dyRMqGkP/qw4Z4Mv1Fm6HQpZ
mNfRBwfCpd0OjDbkIR+kHz1H4EIJtulsu2a4Ezcl68I0hWkIWUxWY7IfUNeBhuxbH2RDkI83XjX0
yVbWcVXcIm2lM5rgkjy2+eTUvOaKrrnXe0B1h6bIsqtmbFW3T1CljAd7KrMY1W9U4EuL1oVr6asS
ptmi1rSEfMqq4DJv3THc1mxy8atCGBjg45MFA9rMCur+GTGK4dweYfBgDjO1c4ekVCrIxwBl4OVK
lwnnf4VJguOyZtHHvrVhBWW8+9moR2lWhGR/OWBwicAwyhpDVoa/ql3P+B7qjDhHrNB1tPPbRl1w
e/BYTSCh6dws2UvDe9wj4spjRHNIHgI5Xf79b//jf/+vz+l/Rj+q+yqfo6r8W9kX93h1OvPff5d/
/1v9f//p8eu//+4r7QmthXJ9IV3b8dT67z8/zkkZ8R87/wUKo8/rGGN0DhcTTIvnxMmmyMLOvfjz
hRz7r64kVaDWyzlKBb9eiYrT8mfJ/DjVVQDgL4xGcgdjpB58tRKTPDKYnzFnB4d+dZZK1Bsgrfe0
1/jl//xZ/D9/FL1+1H/60p6c0A57MUEcDmJk4t/8zFzmjud07JjS+VEWLR7O//SarmdrKZSttB/4
gf71msMUKdvi9MXAe2h/UNlDTTCcK8shtGlYNtHTn6/n/ct3/PV6v/3cAT1vyk+a/04DLQxW/5M1
EXIwpsrb/f9cSdnOr9+sDKcpxwSFEdAe3btuKZzXnlr5Ilb+9G++1L/eOFc5nu/4PKv01X6/1NKN
uVsp/MJjttgEZwY9Jy8FvBVrU56wDuvaW/TmP/5+eHdYujxPu9jBfvsla4nmMa7RdfXKJzR3bGKc
gg7e2BQBge/f/udXU8K1A54S13fFb79mwgYegGIlZTErsqsywqY+q6E+RnSg/s0X+4tX0mU7cCU9
bh5uKdZn6J/eA6sXuug6roWvx/mhla7Q0rAo1YNnbz00z3sTTdlmQoi7FtWiPGYIt7Z//sJ/dU//
+UOs//6fPgR5m8Jh90a2h2iQKY9PM9CppmUAklrRZ0iwo/z5in/xamhbu1p5THYktMRfrzggMUNC
yKsoCnrn1ZDWVwHq9Febf/z+50v91U+sBZRUXkaXN1+KX6+VAUlKIrOCJ4Cs7HMazA9CN9DTUlwQ
Q27qvUoG61B3xiPxVZTAmdPl36zximv8usavh4/AFbb2AuHq325z6sRzhMyXlbfJ6BN0Tk7smrEn
xiBVVrUkZ9MV4iRfmCq9/vP3/6tLe8IWUvoCO0Dw27sjG3ZiKeipV24pTos7vYm2OhPcjNuQDqkS
Trj/8xWd9QX5/dt6gCZ9m7GdCuzfniddGTlkLrF+os9QbYfdz8rNcZTUWPI57Xy2WG5+hjbs3jJy
7ENqgIHlWvb/Dz+6J6UIfMn7xZb36433Jczwspj5GE4o3+0sCg/t0CNZEXr+JtJJPGQB9oP/fJfR
bOoiCCS/ui9++72HufGokNnTpGX0t9xMuMk7qVxaLJAriWKx3CDc/fkX/6t7jIjA9z3H4ff+xw35
pxc4zkq/Tl0eJtM6/Wc6ts4TlZ67BxiMXE1WXwEjjNc/X1P+600OuMmKw4vnrt/211/XMoWFApD4
2rHoke5lWdBX+1i5+LP/fKF1W/71afJ8uW42QmLGoAz/9UJtwD3rEWoxOjSMOOhvhJu5oJuVxqqA
fjL3u4Jt9q7t0db++dL/ukz9eunfnqDEStpYNxZVVyOSXc7NxJVBmyhVVn3486Wcf72HnlK2r4Tg
PCj93+/h4rXFWEZLDaBsjk5J3yzHSZWAa6YWPKjnBVsvN2ZPEF0Lf0aCSbLD7Ox4NkkkSxARnuFj
8Qk95lbLUGN7nrEi+gBP/s2z5qy/92/345cP+tv9cCtfMBy3YRyAmQ20eIhHqiTH+FdqhSFO5DFm
y/elacKtVyEipj3aMIr/88/1l7+WJ7XgJCIc5f/2IQD3+LxZ6GhLTiMYXqbJ/jYy3nm29YTjgSYj
oKCijWP74s8X/otHYl3RbKYZjk3p+NtjL9yxb6l9115qjgZ56tIH5/+QdmbLjSNZtv2VsnpHXQCO
0ex2P5DgIFLUrBj0ApMiFZjnGV9/F5TZVSIoI29a10OZZUaGXAAcDvdz9l7btUKEHm544U6fXqOh
mOxYDWEKGun67BrZqtr4bKZzVaWQi5CP2l3SAyAn+qDfF2al0HX20XWcv8AvVu9pWJZNshksVVFm
V2h0Uib7DTLH3MhNbEzItcRCSlz5TgPt/6CXSv2W5UoYAjPA7YuYOI3w5OMfBHRph/aFG/7VXYCf
j8jAYi6r8893iZy5DAoZY5AddY7sFvGqLuTekTjqsYY/eY1RXJhc0xJ9PMMN5fOQs9eegnUa1jpe
pEp5wmJQ7PkF8CXyP4wNKap0C7Wj6iPU5BuQX7r/008/N/rs/hd504zuZEwiffubXvThdZWr1UO5
b/KhI+zEEWwBl2akliua6gpSIBkwtT8koBounmG+uPsqh1J2n6bCF8aa3YoGjW7A6ZVbEdTII4te
ZgVCND949UbGIlE5YV/Ttz0/B0+XfAMmAKuYrfMxVu3ZDtxqbF8KJthlPbry3pp0Vm55Y0nIHg1F
bm77ijyWRJjxhXt/+nJbQtYFrzbOL4p2sxOiag70c9KWsk7ZwhxrIvxkYZPqqIR40y7MMuWr0ZjP
lkX3QHCymY1GTT/v+GrT7GRjJmAFOGOP2iPH+LoEsII0jV7ivlYl886WzO5aoxVI80lHtSNZcEwo
KN03k4ultogqP/8EjJNJaOmIMTBt8SYQkzpbe2DhQ4gqA8IfyhIkoRDxcBiwel6rTQ0FN2gB250f
cZrWx9PeMm0MrAb1EFrh831qrvolUF1q4F5Yy9dUvM1ta1vKhZt+OrO43cxn9hHceVPM7jl8BT0n
OLsAeYkJifKxbYL/8JEnNb/qwoSh2Kau7y0J19LyF3wm2HnPX+fJU+fboSm2UNg0Cb72szvbtC6K
N3Is0FkWirG3hwiOdOhZUHmxbnrG/vxwJxfMcLrCuUPTuVxFn21HpaYzid0ijy1C/nSrIi3gatE0
wUeT90mr2r8BVHnXktmEb+dHPplCxyMbsxKPoWVITKALOH5fE4YXKi1W2ppGdgGfOh6CbVJjCbhw
d0/Wq+nLDBiHHQrLBsc+ZtnnnbDRjVLRkcqtRZ26oaFVPTYWyBXTrYk31XO6X3prdhdm1RfPFPEk
p3eNgoGMafd41EbLRVy3zN2ympJSzKFrdljBcjBbqEbO39aT98SQVZmXxJJNOl+WMRsr9XooZXWd
QCOtYIMWWnKDLwpZ0PlhvrgkaqhMG7aiLE3zzYftV0xdmBBkGpgJkM/JWKTH9c4s0uHCFP1iKFZt
zMW2ze1T9emZfnpmLsZ9eCQNmPYgIWxSKV20j76KEdMd/zh/VV/MyaOhZm9DIweVXJt2yUFJjAiL
NZlKVjiQV7NAa8ROtR99/++Wk5gRny5v/sDo4mNjFgMI38AUN40kaQ4nU4LVvb6+sGqf1jrwputs
h6djL8XZeTlJkRW1sqidAio0BMTHUQI9TLsLX7lYZS2qO4yWIF3gY291dp3fkl6ONufv8ekE5Xcw
bMXGFC4btjY97k+P02w82vslRvGSEr+3amKD5O44beML45w+S2GYuoI0cjrfa/psfclrowUMxsoW
Y4cgPVkOLeg5WZJMLCvEDJRzpDbDvnP+8r4alnlhCJ2ylSXPq4Od4nkRnTgfYKtQi4Mmh5n/k/Cg
0buJmyAJN2WbmeqFOfTVPWU54wOpKRwFtNm8HT0d7SOEBidpdcxPtA+7KwVXXXThrT/dk3DYkPHD
ykwffSobHT88N7HGIcjQOXdJGaJ2NvT8ADEIC4YWZdedLqRXA13uD0QT/QHTqfygDVV+2xhYj6IQ
zTQ6Ng0FTGIfkGmkD+fv/Vfzezoja9PvZzK9ZnMrpFBXmbmBmQ8fF8FYonuI0vZZC0efxphh3Xn5
4BEZhKrq3iLYZaSCiWBle/7X+OJpmFSHp7ItewlOS8c3iQOQCbcY9l5fli4GW0GuFNa6vCkO5wea
ftDRnmiaYRR9bVZh3illmoufXqVs8LsMmRvtoK4lRW2y2ftJiBqsHYxD7+u/1JHMlfNjnq7Gx2PO
ppqZBzGC1zCjtVn590lGOjYqA2Nb+pr0/fxQX9zHz5c3X62kRGGfVLWBU9Cy+IbSv1nTyswuFEC/
vCBbEUJmmRC2OZszcZ5LBc56biLsTxJpJJdn5QKFRLy0PH9Bp5styrw01uixUZtgj3f8vCRd9wZV
RTfvI5FY0GQDLTbUqDhHt4vuEwBaV00RcZrqal83Lww+PZhPk4WjuqD691Enk9njzguPdlmFVdNg
yQoav9qLxMe77ns5lvYMGFRDFKztA5tpIeXeQ1ZV785f++w2fwxPB1OlxM7JwZp/xb2MiAqEZYT3
tXmxzmi070RkByvVulhN/yhBzC9V5ZXQhCU4Qamz96LDRq4qfo/Ah6g+w3dprhkAbhW9Z65We7PH
Xa0oDpw5FaeD7QB3hP1r9UTu+e1esaoL69KX187CxHFVs1Vu/vFzL70+D5Eti6UrD4H0FPQmWNwS
yVj+1pFyPryfv9WzZeHjVlNeV4TGXpC60Gw4TcS6abSYE9xGZzcx4CFlVa5GHXRoblP6s40J0Sub
rnFhjhlfXamh82Vgc2iz+s2WPgulm1faqKMUo6vwcUjSOpdcoPup1aNb6HA0KJCjtSJyihzvBs4r
ahW9La5iegJr38zDtUuLH2G89s1C8nCHEgBJZQc02lb0cNdARfHSzFwN6IHBNvWxYzQkxkmmeYv8
cY/b7rmotUcpRx5MZCFsIZJ3JdP7PaQFklETREMaSYg1o3YKXPuWBAZR1aiwlShVED4DKR0Dr93l
UyMcbxSilT56C5v8Mcy6N8rrkPArDQwaodIC7G3ci+e298FoGLCF67tAJO9VbK+jNMLPX6hLVYeJ
HYTyfeOXd1Glf0dkwklAXJpkXz11vnkURAQnZMWYLcwJ6S+ZZNLI6QsrD/elHLvJpvSII1qS8ZaS
u9fDYRxTctLPT7fZjmeablMPhY7vVI08edsSTm+oT5huuRy4m6b2lUMp5HBTxGa6J0CuvTo/3uyz
MI3H/1R2Ozbbu9MWcycjOtXpZstl1V5pWdJg5zPCx/OjnF6VJuu6NgkBdIPT+GwmjyoGuRQDJ5mS
5bARWq86gUvuouQ2zS3RFfbq/Hinbw5b8umNUfiUT2/v8RoxUGlxMUagBnBT+PNFHxQr4qF60pIj
z79wccrsS8Q9REhIu0/h7GFNJY/j0fDoILYRvKf4z+q9H5IiIwgsXsdTXKAdRP0G0gpct3H4Yfr4
/OzSrjdUb4eFrONuHPHYOL0gnZcAJ2PXacPvwPeIbbBz4+99nv/8TTUgLiqdel2fP4dBGxU9aoHZ
yMqQrsxc1qkuZshTUUNv/v4jYKR/DzXdtE/bqVxYKJEtDEtqWxO8NeS1A2e6v/cbzKrnh/pidlG4
5BHYhkUfdL5O2iPHggL136IyrH6J1NZd2WPjE5PIyaFtNP/CTvH0naGcJVR2HjxyRZl/EhrbDUID
ERoWV5gyyzZNgmSpoWxunPMXNm//fDwvS6etS217enlm703tGRUEB1rZOLYGItoz1owDFShiIMYG
ceCilIq8JRjLrMpNlI/YslsDYw1kkSBooAIWADU0smDezv9iX71fn3+v2cOV+E6y+YMbjGpX/+GR
2g5Up2yWQdr5Fz73X9xs9ni2QfNpOiyd7LSaEMlojXqBGzBUjh+HwDnUoW6qv70SspPE+GAglKAm
On+LI6919STDFWGmNsj6QbdTaW2NGh/Fv33zeP84YPJtkU1tvnmzSNBsRgOsB7UK98rv6AwtfAvj
QhGEkLDOD6ac7lSnV5AdBNtFypLzfX9oxwXfFJkp1I5BtETmTLGbSKB6hdEOL6hQk5u+y0zH9EN/
GzV9PvHii6exTetNnunSQsbRgVN+xA8ZeiJ+iOykgX+AumCB6kTcxVmeDBd+7Y+bcLzr5Ndmik3n
I1tRxOwDrDAjiE+BfOUPaPzpRw0/qlr7UfXQ0nI1tJcevbPvVYK0TsqTh2lZB/7X07gNYIehxQZM
h/jTcYXV78qgRcHY2O2KPVy/aqzMWmc6sD9PjymQNm69Lii1OWZhvuAyxDyFdwRCuSHjXe9+KG3g
A6/1dlqv6JOC0qATCtU7lnPCxmKF0DpfWeqyv4+khuQb8Z7bLnnI1qEp7d+FFclOgyxzn6uJtSc1
7Qfn2YnEURCUAFjJkwd92ctqckjrGsSJFu3sAXq1KpfeUh51ZVlUqKXPz4vTDc7R/dVmBR01hl82
Fh1smZAQJqro6WOI38YpEtW+xbWN80iS1QtKpHm7k/VMlzXKOFSNTfV0MnoVe4Qa/QArtc/CiXED
rCZ0se20R7mCGxpsyUnGhayIGjWuz30fVdX3lw3N2b/9GvK7qCo7e4u6gizE8QeqH5QuyiZPHUWB
8BqnB3p52AprPerF+vzN/mIdp51q02ihgDC9jNMi9+ljODVVKymm/NkX7TAsyFx5g71JJlpJczuh
iIKdgM0RbpeF4Q79E/x4lLAEYy49ZSyezv82p4+eXRjrgU35HnmfPHv0mjFYY+uRQxyiYAwdpLyN
0/utf+VS7Rc35ByMyreis/Xn8+NOF3n8SjOuhaJQ2Gxx5Xm5SwwtaXQB3Jqk7cCvpEHnKHZrXaje
nW7G+FCyuKrcbXRoyuyx6vkYBqmCjCRhXboq7T7cmnUPYTJOy1fc1jhLyrAFIdnhbv/7F0hNGK2v
jlzBsmZrlswxAvQvQ6c1+DI0rvEWk457e34UxMNf3EhUOrxM+O1Y0We7AjIjsQiUjFPp8AqAoG8G
qQKKvKRuxT9bJoXZ72n+IxEEH9Z/uICD+9Z3JI9geBMEE9mVfK/HAR/wLdq4hVSqQFec1oIF1OEA
CbCGPZWwicaxJqRoWXgveCZYKeRl45HhED80452VyeuyJx8ijVa4rzhExkjT8ysBmRaID1kbAGgL
6iPKGrqIHGwxeC0T46ZWenhuAQlD+rVVTdSha4lsA/u1hcyU+jTLDAI7oVFM+TNQMQG2WpPDEEBy
SWpMbgDK7UkQcK34umvCYpf4/U+JzbcnvRAqEAflUnFD1vgXD08dzlhSmfGANfp3UqS6em36Wza8
7EEVWCZKcR3h61VurQZ+lqs5I20JI1SXGcghypra8ORahLE8+1A8+EwP+jfcWWC6nrUWhAIheQkW
paeYXGf6mLn60DT4dMxdR8p8V4hFMd4SX4W/amEqNxGJRxnO3/6Z4BjM27DXsJ4QPGjS7vZhN1ju
r5HccWH8JrhzFDcE2Y3kY/usERHYGb4NY/5Lpw4d1a9Rg6xwZRPIkIBba3WQ0XKxzNLvtV3sNBt+
VxTdIkdcKHAMx+jQkqjZJOsUnxz6fM1cIdDE57WLSPm2f1a6teDRggeDR0uYt9TAjVK3qnB3jbTR
4nXUKEuLVdJcGhCG3BvfrW76eNNBYInKw5TRGrKSY5PJvGcIzQTRKaSNyo9dsQd+IttvGXTFaAPI
FRZUs/OJh6nbPQ4Oj+BSmPRK9tBrIO/aO7fdeHa9wthLqMqdRi5C5kPlxDc+Env8TS1BakaPQfdK
whqhO9BvFBh13bs3Pmf1tYqfAe8AB456Z0QPpGHp8b0arduUBHb2EVVA3E3x0vP1KcO3EtlkUZPa
EwQrHcMQOhyy0LDHjGi6TBuj80jiweQFucm1KzOOlr4OBpmtWxobMPjAcNUvenND9kcCUinAdt0P
P0f7PWv5mj7GGCOiKL1Cy6G4t1b8okNYz1PyRQEi6Lr0nKYZ+DN8ELjs+ezsYN1ucxi+tbFwQ1Kr
mnCdG7vWvvfBjhBLg20YC/igYSMiGDVuttCVgXLoq7KRnRgxYG3cRYQ/tol1oErGH7HFSLV12PKU
jJXt3qqZg/NIhsqkSm+q29+Bolgp5ZZqTYSB1gCteH61+mrRBxkpbF1wEEfEdfzlk0pXDWMP4Wem
BsO1J0XAt+lTX+hqfqzq828LJUrYtkjlDboFx8P0euhV9Ac48Pf6tebH+IbEUtOqQ6YJEqbNOloZ
WML/sFzdu/aritQQkpVHbKWLNiraCwfS0+MRH/upc8wvI6gIqMe/TYVVt5UzqmyBS952Q5bbNk9w
YCVudekwcXr2pUxFB16xFFwtfPmOh5JxN5suaaYLrSF1xW+07nEMhXHX9zl4Fsrhf/t54kiYmo3o
dniu8/GswK36Mavh1tGPmXbnvX0NfNm+VPw8/cbh9NMsnqRCEYFN0/F1TQYevRxRaJaJcj36+Nzh
QuSj0wfQtAh+S6+zmK/A352spv1RyVGFTsdqXkjQqY10LcZTytd+ulXcEvNs6XlX50eZpvzxXJ00
ExzHaMBTH5FnczUccwOrlYd0QU+ewRkciBT63qBkdkoA3rpk/mRfbjq5pl3YOZxujUxqCMRTWuz/
NGMuT8E+bjckyxdIWOP62Y999dDqSkUbESYdad7dmua5vybs9ZIO5+uRsSCg2aCJPH+a8O5FaHiM
LHSs4GUCDKRwiTjDOC22oU+gKIZTc+tWdnPhkX7xfnDYYKPLoQNNzrx8kKtjZBgBQW5T8fOlFl6z
RWlFfqEyijAFZzWheM8/3y92+5bCc2WvK4jQPDEgAAKTwsysUVFGNKdFAGjaVgp/B0ucLC6sfatO
j4MXkbTDkp9gIYDSiJTvzcrJujpdnf91TqebhRp5amvSk9PomB2/SQPlILIfZA7FpeFtCmWTSN9w
2tAYKwGN3Hi1PSwKS5MuWEFOXmBKjJipOecRJUvbZDZsi6elJ9bTc2pi2ZB6dT38CmesRvGx70pr
4KxBhXoedWmLhfXCEnzy3KfhOTpqvGcITPXZSxYIuaFC5fmORXewvRIYMvoXBPaqDZ1vkIRK/I+K
xvX8vZ73zKlCMqyBoBLRAm6o+XfIw3ZpGR0s8lB2q3U1ZCWhbG30KzNEuI8MuIeNHkDHHAYyAw0w
sF0K6+/CLzGt+UcLzMcvQRdBlmmR8n/HT9wOpw6shiikUKoOOJTo8NWm0GVH5AIJR1CYoK22dCuF
IIRxSpgxWuo8HQLXC0/heBJYvFKUSdE3863gnnBcOf5NKNQQkK0kE1aamhGIJANsFuZ+ibFJreQ1
jIKLB/vjR38y6PzRk+fT+ywpE9VDD189EQg2tak8Nk5BKeEQunGXXXjHjnc5J0POv4okoVSSbBBv
0shRqa+KIc9/VZiE+wtLyxfjUAmx+PYiEaa/O/sq2oZf6qCz2McqdMeiWlaebKgY2/MTaPop/5k/
H1fzeRR1ViDItFwuMq9gWcjRpGwGKyzknaESnbvTEXjUfw73f45MudWHSfdXlg9lQMDb7B//+xD8
KrMq+13/3+mv/fs/O/5L/32bv6ePdfn+Xh9e8/l/efQX+fl/je+81q9H/7BKqSMN9817OTy8V01c
/499ePov/3//8B/vHz/lacjf/+ufr38kQeqQgFIGv+p//vVHk9+YMsf0cfi3QXka4a8/vnlN+JuP
ryn/Zsm/LoP09Yu/+v5a1f/1T7g6//p4kSZ5Crp8Hlj3/vEHuviXNTkW0D+YVByoZv3zHykeNp+/
pOr/snW2aJNAgJcPrcA//0Hww59/Zv+LUje1VYpRFHWmhep/bsPdn1Phzyf0tat6XpFAtmgirKZH
LqPTomk5zdtP9a1RMcIiJOPc0TZiPbwHO3WZOtlSWsq30j0H92V+CDccTKy/9d7RJj0ed97nSypg
V2kvZ04EaQtqLcVhrGkX2j1zBcTJKDzSz1enDqbrt39e3ZR7eEue0rJwwpv45uPSlt3W33yaBX/d
4M829Wld/M8beHpd8xXcb/i0ydzPMXki088Ld1VoOZVuLIHILdvgwnAfb/S58WbPb6r8DjSMMmfY
dSsKOPYaJPm22CSHxN+6Tru075MnCJjdSt67yUIzF5d8wMcr219XjF6IehZCRj6ix/fYIFrURH0P
zFIQ9hLLaFt6IS5Mlw+tysl1/meUuRMe0l2cEyqTOdUKiIxY22tvC6APbYtTPvnLYCetqEUspU32
pDr2hmL/Ll31B6IfnOLCkfV4kT254PnU/d9Iv2ZDYcPlBTfR8DFnkBXMP4j/G83vvN30MRafe2r2
OvpJtn/Hz9GykpE0yhw1idOtQiBTPuHbi9Bp4c6+JlfWGvhi4XDvl0TiVoQ4LsMLe46vrvbzbzC9
W5/Wotj0EfJIPjAZ5S6SHmyxs8Xj+dfzqyH0SX2uKSpyhrkyUtcSRUsQ9rO5/KZoV27+lNV/b3p8
3EfDwnNB64vD4tyFD780L4UGswba1YEQ0meSoNbY8JzzVzJ77ebDfOxnP90s+O8xH44MUwThc70M
XlXRLyyfs/PHxxCTXAtJLQZdTgTHz0Po5ZB2AdSl8Kq+QhS07dYgn7eX7KPzVfpjHAuh1MckZ32Y
jeOXbU7yvB3zDWqvNWMRr7Olveq3mkPu+7Krl/JWXJDhfXT6P60n8zHnO6VaG9JIjri2Bi7SFkiP
k6xIlQyX6i67SVbJJl9N3796GQZLwmcczykv1GOON7t4n3m3aVjjTsAxhhxutnL7oqkMox0I4uh1
JyaJuusI/pUWDcqL81NlXmM7GWp6Kz7NFeFbUZaIiMr8snW0pb8sNqQ0O7+Kq3ZDct+FafPVzJz2
Oibdf13jbZuNNpAOnNnEvGQBpGPjj7G7JLU61V9z76ZjMfsntkknTpLO5VRudinujutmFxOjylVV
m+pg3E1JV8vobrjyd5f6U6drB9giy6QUiohk8l8dXxdtUcRJHqHcYytAwd3nbox8Tr3wXiv4q/hB
x3PzeKDZDSRXPHUDyGEO++5hEgdKJPtiXhufu76O7/Rat8kcy4Y/pGIATqQNwz62R4pf1qCRbpjQ
hgBqm69sDIKIeKzwTeoCm4ZBAAmEXnp3VcMfW7qKFC/logPDFFu0Vxo/3Ap8eCtgR+Uu1QL/MBb8
1BQA3M+4t7o7PcvQrxcVoR9pJ611WacVDBnyBx3xbvgDOUCWA2PWPEnRaIJahEWKvCQTDKljmIV3
haSXvFMI/x3dj7SFHvve74qd4lUSj8XBGtTiUY1qAgiM3L4m3YxMmzbq1nbpRddNGGtvkRwCeLYr
PFKBCP21xy1QnSx02+9xWuQ8/H5cNzKMtkk6mUJpbhTlPSqMhsDkBvpcEpq3ZBgr+0aO7R8VeLJh
AVYwWIL3hlqsef1KCvLwKjRKE9KkEZCSZRAgrUWW2IGaNa5TGYi7pk7Z9n2QPAxpO9VDYo1yXNSM
xHwEufzQxuDH3LIIrl2P8mDcdfYN8M1iPaYqdD9lwFVTpD6JoXq2K+NCPFjo+a7jKecE819KeGvO
BzbP3KtiSpn20VQsQc6TDxOrJTHu6rDtEzIZKts0V4FbptdSDfawnnI3EVnoe6snIXphYpl757wR
rTM3Gm+p9hDU1wiM6BrRP9HYKj8rRIoHzq3Wzx52GbSznlh505YIckoUktRwHWEoxk9AHplETkFh
Ki9hWseODElgJfWEQ2m0xT2yNellAOvsDoln1iur0pNH3AbBm0Q/d2v0AfDrMrfWwYj0ozM7ujMw
Nck8ruXnwB1Lx2BCjst2BOu3RBSWvYJJ8HaDRxGk2kdhPNAJ6gh+WwxD1L6S+FtD+FfccQNyUyzK
LveXbbErh4ZkerqIAlCqvTDlwoMAqKtOSeOV5pxVHrzKlq9auHW32GCKb7j9ekLIyuC60Mi/yYO6
vmlkJYYMVCvJb4ns8G8GsGbSibqq3oexRIXemLD0hmSRGCJNnU07HxciItMxjk1yOcNCX+lKr74Q
3khAuduQwhK55uMQ0waDY6VsvF77nvTkO7JL8YEBlODpwG/TAMkkfeuPo/ZzhMpNUzhlwwW/1lEL
03dwDVF3ptG/jExB1BH4e39N0dtadfGUZWaVlb8PIbA+WJIehWvbTofuxqbmD9fei5Qbz4DcvAjF
OGXmdRCED61aqb+qcbBfZHDaFPUAMgb92K2SkVC5hQBWsXNTPdwkeZNeBWM+7nk6GNnLwQ32oMp8
pqovt7uQ7v6Dr5jjAf578K0CB3lny1J1l1Ve/oROMn5LExqUtlXoZFVUceYvh55XTpQq8RQ1yVyi
r0dnUH11Z6V+/QhXUyONlES2JW11SzhJHRMQUMbkSKCU3rtFKn5jJ+IZ4wM0USgIt3QIZtU4KYyK
/MiXL9iqufYsRpk1w0IlBiNJrNwo656E3MN4SzV4I55wxQejPE+Jqw05SyBZXMWJX216wmNWALWl
NzMwzIIAN4MAMkVpSKqyirdBD8oXtWy6jV4RahMYUFpCQ3OygV76WJElHiQ2y2jYmVLiaPpj65bV
IXfBidmxKB5RtmkAuwtkIxWEEF8mgxBhqX9tSwVhML6bLk1PEjtLd+uHUKZnHqchEmpX9a/1IrPI
SLLiTSWRbtGYFvxLm4OmFtM1Nodc7IRrppgbhLQb6WFh7sxinS3HlBBli9AZQb9s0yQRN6UdEI+J
UNHhtaw2RoiEixwga2PkTbmRMk9sBL4nWnKeux5jCQaToucQsANpWI+qZK1ZCrJDw3FwKxV2v9BU
EBOppUqOb8DgRoCur3XJHjZdXpPLLcKCRo0aO61diq1blCZLxkDiUWeytNpStjV0P7wFQY0zQe5z
YqUCJX9uCYy8lhJRHQI3U+5Em1Rbxe/cnynL5pKWQTKBPdplnAflVh2r7qEuzX7bknu3tdze2vZp
1u/sxh3u0hhJc57QDCtjeHURoN1tROzroZZS+6bq/egOH4d0zcwBQ9QL/2C1inTb2zHH6j6vyUwr
4k1vtdVTp/U2qoCBxrJXECrhp7DTGmpqt6VURt/Ja9feKJWDmgZsa9xKNV+1ooutFYIecVei9b8T
vao9FFJjrjKjLFZtUbbfCRfTns28bt/DMhkfqeQNm9av/A0gQhojkfyzBgpLAC8FYmKPLUB1xVC1
mz7Os5cGtPk2onR95dZ1fFB7TfvuwhNfpmrfFWBsfXLgdIlESU71O3skLcOCTurYBu6YFtnTwhVg
LvVE7ZeDNtBkzkcwl3jB3eua/JBbLak8haQTHR0/UuEbwc3/yfYpX5vBFKyVo7vwVMUgGh0iftTm
8rLriJvtJ6CepHvjnqNSsTKA2q+sWKHJFFPxiombTHkmKiTkrcKJcN0iGH9iu+dtUjUL6NS7sf4W
ZElOJLdRxW+epeZThqteFUslVMefJfb1lRZJpkxqtVI+VK033gZKFK3pIYJZCotAcPfa7Huecu5d
jrY2jEArJPC9LiHKWSBP4U5N8yIVRI5YMF39hSKF+r2lkEga253N62gnt1oIMFXCxqfiGI1tWAT4
6kx0xWX4vXT5LJTM22tL0QWJeQa9fL3VXhq1FHsAiYLI2TG2kEDkCE4IDrX2Jdzf33kl894bBGcS
IxEu9aj218Lnw6mFSrsPSaN8SGnBrb0hdG9DYRWr6RGQ32LLBB+mrpPYQ7dN0do4g6K6z9KYu9+a
0Wv3OOltBBUV2Uo+4YxWY8RXsS+1TsaXf0VjM7uCcxktLIDQ2z6W0x07T06WCdfkeTqIfgM1SRur
BeDZvryPkBltGrniDTSjunHMMqn35dhWe9BhOSRmRbwjRmQ9jgjJc81w31HSJyW+r8adWpGLTVRE
8ZjZVn2jQ5Rd14VS7KMuhdtvZALEbzYI9nwG8XZFNLivipwT1WD20IUWXlKwBGnRoORIZqx+H1So
ZDsRBM99Yjc1tpfYuw4bv3gokyG89ys9fAmY6huQGBLBkZ13EwFwfAxBgyxz3b4pCHH9rntFR85R
WgQbtyCMU0MutWi7mJNhKrc4/Qy2VVKmxywkJjlNeRFWD30eRz/scdJ+8raMBx9iAGjxsLIObubr
Wy3N/HWVtgOKpLwjF0SWqa6UevekqrybC1rz9Sv6n+qqiicLiaaws3P74o/ETccHOlPVXkmz6iaM
xowFt7ARKXm44xZ12VQELiRy+D3qs/rV07wsQrOV14SFRhZiGD1Myuepp1mRX29X6brUKw0RnV+K
hW2rRHpJImoiQvNS61YqGKT0bCjiVhm+Y51H1jwmhIOVVi1uQd5Em06xOZkobfrLBChlrBS1tH92
5aDUi15V+3USVfUb8NV2g0Il/dXrpv1W6114LwCiVoss7SUSv8bxZxPZheNj0//G7l/+5Xa2RtJh
6smLUarDbW8Wk66GKLKRQI1lowVAf1uh7wBaEas2BsTt9KYKmZaMQbNXCV+J64RQ7jEEux/9Bhrd
OZ5nW9B9VfFNIkPVCdu+27QY4Damz6eyoH+/6LKUnLGs1vYA1tSlZNfto8GphnNPmR7sXHCzcmCp
JEMMEJTK6LqWouQm7eRubw0K0c4BN0kqanPNr5ffE4XBBzd3ZfL1QOIqckQBPScBTY3YbPQ0yld6
VFC71EJ/pVWlfRcCar7yq4G0ThcXpBJ42Sah3b9oBZpnLerBEWMy2EgjJH+wzumjjJXpChJs6KQS
CQ4E+kRO6vIW5XohrUXBlRtd4K3K0CPqOezzh4GM75VeyhAEW5sALjVkUxnW7BpJeHjITas/hDSL
Fm3R5FjP+g/Up0nIcKZ0eEArjUwxu/pZWKnFmurHL4FvsFoaqv9MpoT/jXMIOWpx0nF2EOrvT1xq
LRLKfaXV2lZGLXXlw1E8dFpiP5II6a0MQOTbBsrpKhosnxDllG1mOMCDBra7ChXPfxddFa9o/AZE
AvwHac3JTJ/AizU5wwGz3fU4pfmqx4PzdQp8tTpaD4pUNvu8SrnxQ5x6N3pRyw8kB1EI56T6g/w5
/FmKQYBXZ7x1cGUc3S7EVZtaxqJqx+qepD5pK2ozWBW+ot6kktESTdOb/jLGq490U5CGVisGXG0g
zOpjPeTGqwzYf+OOZnMdkp20kqir/ojc0dsBxSrvO1nr3ptCEDGl1lXyAr8+u02EZn4z67a+HVpV
3iYituVF2IjutvVQy3uyHzU8UprfZQOJfqF1ZfAomiB745zYOq2ZKjXxFVZyY7mR/N3H0qetgdhT
qahDTT10jWK9pACykfvZIx300f9OblAKVpn9O0HaXrUqpYGCr0EuBWYDU8luRhjbq6EY6wgoX5g8
wMaXHLTXJLtWTaXeSXpKoKOl2G/DQJJNiejuKmPusCvPB97xDEXnKMcg/STbuumpcqMHcuNHJUam
tEiy0PuWRpkgV1xN1iVOs1WPJMAphpFtHlEC2RJz07hSMiW8l1RtvLbYhDptHw23qdn267DIvZas
aEKxS2qYvyyW0avMq4t1mMvaNeQY98r1rP7KbWx4b13YebeyJ9vbNgmG31WQaPqCXRGbYN7ZO9vK
xhB4PRJG228NooD6kXuowsxf+pDiV6ncJ08x1Zf/x955NEeOnNH2v7w9FPBmC1OOZLFom90bBNvB
e49f/w5aExIJ1mPFjLZPWsjEdGclkEjz5b3nbv0yqQZCp9Iy5TRBxcgxYgBFtTVJXuLz+Tp8gmRm
NNL8exar+SoqatWZkFdzCVUI8h0ug+63L2v+r0CMU48MPfZQOCECSHUDwchVYv0KTIkagiAFlieO
ofBQKSqBSKmZcmzxi691OMvXKHM5YRWUBQhp0B6ltmcrjjONnWIjvkx6kzz3iUWA96CZL0oi5Q8C
yTSQ2HOVVSPyBUSgDB3OncZyLBsjw9ViwgCVaNnpj+AYN4EWtN+aoEif8UwgSCzH8mth5MWxysGf
hyXhJyQkh9AWYnX4Df4aoWNIJNFG7yMBJL8meSZOlsoWgxqhc+QTBsFVX2vctJo471AdmbvCr+UX
va0guVtxfutz8NmonVleg/xWJVsRk2ynd9QqdCGUtm2Ol8MKI6VCgC/NV7GSpbtkSoUvVZFGAqfS
Sbwb+2p4ZudvknVHQAxediAfE3obRyWyYd8pWnBHeJVxwh6a3MgEEJ1qKR83iSXrd3FWhc8cZrvN
WPfSPkp94utx/lyPbWf+GEdNOnLoijif+/1VUajRqaoGUhctVGB54FPZUuS2/y4rrfmIGTa80/yo
vLMmvb0Grm8+C31Q/hjxt+WO0Mfpc2oOxGs3ENZR2BOdonRC4hHHg3SO0kpwTbUtvkHpq7s1q5WX
W7n5SwfU/lqwCj1FWdV9L9RW/JESj3LdW726CZWEuE9y+ryGCv43ohaaLeF/qVdOcblPk7Q8lqwN
nt+l416ai/nE1zseGdhsUn1ruqoG4lkRqHIWM2uhm1zLT+Rd3zRZ4tZVpu4HUlhqR1RHdVtyA3nQ
paAncS3qjkUwLuplVcw4p2nZLwGVNHItyTjgi25dxYhHjl4sicRx8bptqg/jd5Jn51PHrPy10Eo6
P83SbvRN7Q6fweD6XUT4r0pdThFDQqSnWn1MdXM+WHKfHoMwg+kOf2/bIet8IgWSNJ0m8NttO7Xy
q9HN2lcLcclXtfX9LUlC4Po6ohzSQGkt5JCY04h/pozY6clJ60hGDIV6fMhZFF8IhFKcWm+FbYWs
H2uAaZ5I6ssPRpTJj1ZlKujm/eEefq/2kiEec7SxCbiQEcbrmmvtPSBTLrh1JZhuTEKsrrQs9jkQ
CdJv5r5wK41CfD3FpmFPSdluUkEaNgUN74RSCZ+jWhYPZiFZJ2uQw1NTITlrdHF8mjBo7/VhTCAl
4HWuy5GyWCjGneMDRHTlZhL21qQh2mfv/ZNyCkEiVVAuwn4SqYakPFHfBegeS1V0Q+W3fLWqfiGr
Zd3dLA31j1qaUlvr5WpbEzWywahJVDzrYraVpUZ+RWQaHYJoyLZ9O4UTCZ0mQuhZ7zbzpEebRMqY
CRWDm30mYcwFGTuVqi+uzXpW7lpQWiepyZo7YhsC2wpJth/6ElTmPHAQwKW5FwmLe65kqeTMSca3
QqIYToNBfSp0s//RDMp0ytoyeShTqd8Eapg968YU3lBdirZFZyUkFLeiZwZG+l3S5mt/RpQ9QVwg
Mr5F1xuj8Q58dmJViUORjbo1H5WAyuwUcCBt2KO7cjeRHV5qSxp8Gh7YZqG8ziINWb2aQxXN2YiL
9XwzUaO8DZeodaDFotfN5HVFIwX7wBBJYgmLgX/Ox5mm6FF9rMY2X7KryYyR4m5rhu2oYv7IFAmZ
Y49zWC2lTROShksyxuxWgtXsId0LLtQYYReVTGex0gcHFsHsnucY7lQhFVwrYbeIWyLdWun0GzCl
aKumkDxGsvY7B0djy+rYsWkf2PNawbyd5Vi4Cc1WvdGMkVwRk23fnkI1NEsxLe9lYRydIJMoOYNb
dac6bR2KuNne6MXyrq/j8toiBmuLMrSx5UEWgKVRhu8nhZs6uTc4W2fqdYsWlmkgbNwM+qhj9KHq
6pUROIxYNAIRGbW6lP+KwZTf94Jef23bOSD1w1KdSNPI1qsLY0MaTcPZcPgpD2QyUw8n/XGuraOE
xmI7ZsJwiMSov5oZx1tDofgtUJl0B0Tz2xFuuR0EBP4S2BgDlqIIw85p9snHJGBgE4VFftUl2nCq
RUHzUs62LrdKrRPJVNfrtB6ojMjFdZhJ5JunpHl1Qtk6vuq3J6UNLYgIbD+SAfcsMV7RqTPiYVeO
s3WFtLS5CVGw7hVFTy5cr324HcJ9h7AF0Y664DfX98tlxOglcLd0zfpeTE+9/r1QLA6CP9v+Qksf
LvLet7S+Yu5TxAIpVzEMgJ9F/nUUXy7cSy43Zu8uulYNrCTw5cw9uhGDi5+EfjuHR5XYE0V2c+M7
Mm7bzwjwiR80X3MEo38YLvGJ1mrfhcDCpbamQBEGmI8S6/2FXtlmSWfJQeViN7wpJv9GZImgWlp1
CK1n+EhVeoz8liV92oksUWXjff4Azjxg4EwQ8f6owDClv/8BXLb5tcBNj6tJeUapbPgZ+NEFUcWZ
4aJgxGWjszD6qTS9b6MwqgbQzVgCCdFIwanMVzjfm3wkUL0vXtqafJ+/3ymUwxrfkGhgpltpEA0U
rMRqSdhViG60hSHdKfV493kb514dpmg0awZybYtb4Pe9EkdCgCo2cu7giM7sSnblZFvNw47mTbtq
93lrHy5+GR2A4TmUcJ+NYWP1mnSxEHo1HLlRMK6K4S6lFp9c6NBKNrYMReWP1xt5KOgSefWW1LCv
RF9eZGP6z5JYO6bEID+wymxMUXDb7hIVTj4zLDQOXBKEGp7gB9tNEcxcAJZp4fY/glflx+QBZ/H8
veqkG2JmE6fbGN58RUn+NjjNHuxPzz8mbvMgf8EGdOEzkM/MA+9+zPKdvNEnGFpBvaDnx3Dd+LxI
TfztcCj35YZdw224oZSHH8cOj5Mr2xDLrgTXvPCVnPkSsTotvhXs/bq0Hk9zUsU4qbk0soLiEZ3K
Sxhd4uyfGUXIObFvcA+FcMFaDdk8C8uAq+PcxTtm40vTkodgCi5IPc71420jq6Hazo1asW3mxhll
QGuKTmjlFx7VmaHKSYOHpCFDxae7kkEEbawn7eCzydTmnyRyxlydTo5vGl+0htQ5sZR/tLX4Dxrl
M4dXyrWb9QGbNRBcZnbEBbhD1ShOhDCCmKL0ahjGX0HRXUWS/NwX8oX176PMhBcGvwK/u8F/mmvf
Mz49wUrDchEdtgLKWGsj7fSTfoud9JrSiOhmm2CjXZg/L7a6mgvIs6vROtLq4Axey00kIjzt2LjA
Xmx11+zJX3YvSe/kMwMHOxrCFpmeYg5b3vqbTzBqcfkZcGhd/5tU2NFOdbijEQ/hY7tvtoJjOI3r
ybdZsE32sxfbTuT2R+aECzPBRynYIrBBKq3hNELXIy7T1pufobSZMM2iViFC7N3hODyFbuL4D74d
ONkmu/WdS0/7g8ZtaZAzPY5z7Y/P6H2DcMqJa5uiCu1ZsGu2lLc36qbeXtK4nfn48e2LKLaZ6jEY
rj7+KTE5AAtN5TYlMcN9EXOXMpg3clzXf/9LwVK4GA3YHi6UvfcdqgxBjFRKuW4hWns5VJ6idDiy
/32EVsbWdi4H9ormheXr3OiBcI+dEc0j69iqe7EIAloh18iNpOnZV7LneFQuLMLnmuCuEAuFfA7d
E2tNkppGUbmk+Wa2LlvPXPVfaOPcW3rbxmpq60FbwJHIK1eWkclExSGsr6l7fr6b+PMGVrteY/G0
ycyfigUJ7/0b+i9cW6k68VTPRvpNJZb4Ne6JueyyJnO7DmdPNVLCNSGYeJQoR7cp5pLLJtJAzXDg
prZBgMSFwLiRWtOYnIjQQsNOYwNMQmtFmucPU7XThT689itNu9bSsXskpFEznS6qxe+kaGhHZr7+
Pq9L0yUEEw7cOMo3SZvLmTOR8IcnVU4cDWKiQ+goa2+QIKaWdN9rfE3ftHoT/DaJLbxW8Nz/EttQ
3AWW5n/r2zA8tVQNvM73yTMeBR9KRpLfBKFVeG075TsVo/9RqMsssP1BFR8kgj9PfuOjDRD0+VBF
Qc3RSVKv5AI5CPja7GGWiV6tGtAvU11p36V4Kp/IQOMOLCjK8FZJB31njFF/r9W69EqBN34MB0oh
M0njBz0iKz6fAqTh5CrvmQ36Fx2ZgPf5qz07Rhfn8KIs/qh8lLss160cbDr4d1AKbOPkC+LitV9j
2Sjiy1MgBzOZ4FJZLQ5CTq6lnjNP95vkSMa1O2xjV/9Khonde9bvwNF35EW60/bv92xBArEJWrhH
a2Qn0VeCVApa6Q6S8K1Jm8NQjD8/b+Lcx/e2idVnUWoDsumWJgTl2RwLRH4/ZunlH7TBpPjHvsvx
YTU5Uowa+yaxStfPVEfPftSJbuMTtv9BKxpqRxTmbBzWhJ4UwHIkcOvuplw7EjEeSrdBfGHGPfu0
DFlH/4CdjMXr/SSik6xekZRcujLSt0k9kIZqB/rT5x05tzjiTwLIwimVsbZqpIxDdoDKVP5ZHOEM
sDiGu/Li4vhRjM2gftvOatdqmEjRtIoH1hN0u59d3Slu5n26kU/EKjqzYxy8YSNumn22Gb7EzqXN
/7lnidF4cf4CjiRt4P2z5BJQThMqW/gOrvv2rkZiMiWPnz/Ktb/0z4drwRRA5W7xb2V1LO7KWurA
+VdIlvHN2slB3yvbcFdvuwuL2DKG18vL24ak972h8u/riYofJ0gBxFjfDfEpN6EMWNvJvzAbLe/l
Q1MLuW85Q+JrXE1GRYAOpdUpEPVpifCwI7b1Owxz4LmXDk9nhwhb8P80tUy9bzeGYusXphnVrn9j
OqTpHgcvupI25M56vkv+s9N6khM4ZC+fmpPgGu6F13dmjICHBA4hEfVD2NCqVtQJ8Iequf73p+CP
++DQ7vxNfwCdjXAMn5wJ0ldyLrW7dGv1hHmyfN4LSFsGo/e+2/Lgt6pa0WyObCbWDj35NZ/37Nzh
21z85UxYTO4f6onTMJoNmh1mkm34CN3JSXme5b47Rp65R05/s8gz7dlD6XNbOum22F3yAp6ZZmhW
o5jJ4Vv54PTPS38WCzEvUZ6Fjon4LNe5QYWFmDWdXYSvXRPcyNBrPu/42TcKnlGB5AAzfL0WqDob
Ch++iatVREiTd7idDb4TuRYuHCPPvUPMQMjYF14ZLMT37zAZUNoSmLD4IeotIt3rsbwEpvjo8NBM
+FzaYv6lisFk9r6NIRJSI0A55LYbYDt4WaAebcSTalvbwi1/NRc+/I/PboFRWLwr7H0fAfMmIky/
DoTCjTuL/J2tqQ5OPl9gzp1thJo8UzL8ZnYd7/tkNDqmoJYan1j+EM0eEhbagODvcVWZlunJm0bM
942Iod6iJqaR2L8xCDcuVCRTgH3+7lijFQscHbhenarzqhV21OwXFbRblmpe50H0ODfCVXmxSvLR
w7f0hjPmwl1ROUGv5n6Q+8hrltpr68aPKiYR2ZZc60tyKJzEiZz0tXLRRGGp8mqnfTL2n/fyzOb0
ffOrhbQLM3My4EewX8i5W/TZ+7v5pr/S3eI6vQd3vu+dnoANJ7u9tOp9XIrYEEPzZePNlovAi/fv
Uc4IOtANYNQZjBa7LrIfUhxIXl1xiaMOF6aOM40B5bSw+7Avwr+1GpnarMWzbyqVaxbPeGLsNn2s
w9GbLh2rz5SCsGK+aWg1btQ20WS14rMeN9YPLsPcyOuv6l2zyfbCtra5zn+yfl54iWc+O3ZCROZg
yeNqYh1LKlgDumKFE4ZmU4J5ltzkW7+DTOUMrrAFceVFm+LL521+XADAK7JVlpZgIOav1bhRyWis
LZXM0X8XYcy9tl2KMM3f3hktTBOUQFy3YKtf30z4UigV2sQ1t1j8UBAEtUgtrBILYH/kbHhhXT2z
4aO15SNkt8Daur54qZRhZF2FQZvuR+xp0k7dT/gn48Ol2tKZyR9Z9J/3Zeige9dFMzSftRpwYU6Z
coxs2UNV40nb0SmpmulX0eXN0LKve78red/galhW9VwqVUKDvdB6s4URQik3aCvcZrozLOw6RWo3
qQ/7rt8afu+ojbaVOhT8nw+bM5/hu36v9mSB38k+qpnUzWdOvDgO0i7whgS+v5heaGpNCl/WCWpb
LHVMrszjxmqrG8ZqN0pRnf75KmZ3uS0x9/GDQZrjVn3oPcURbfG7JNiVl3z/vJsX2142GG/2vuKc
cdEf0HZ+zeYBV6BtbBLcqqWnHNL7dhsel61v7eCBcT9v+uwTftPrZa5403KUmBoIIlqOtR/9LNut
irAgee2sr5+3c2bOefd0l9/xpp0qMQZBVWlnYotkcCYqueJpLjFtPk6nsKElMgQpVYILAqz0vplA
HxVtSPHBLhZ3M+GCCZPxY2pjeoe1OHr5IXK5A0Lp8nn3/pR3330wNLzkWVOpAotM3eZ9w4kOIFo0
h4ySPn4awWt+dwdzq74OFZeXcIx33Y3/1XKivXEYt1lvAwack31to5e7WOr/cD5cfguKZzj7RPOA
llr9lrIf8rSDGhphj5CtkKxeDDD6oYCDKOA8/LzrH97sqrXVCAIyZ0ClpabZiKwetX+XKfV91DYP
/1sz6wGE/SmsZeLe1D7eD4jUUL8LkQOb7Nc/aQjMOCf4P6Ta908vTAZSuyogp5V82+bPrbwvwx+f
N3F2mBLrQAssVYzX1fail7D/9nMA13UjO6pj3KIv3cw7LkJ2wl15D5pyc+kItrz0DwP0TZOrGT0R
5VSaspBwOaN9NqaJSu6l89aHuWQZCW+aWH0DsRjkSO2izCWb1qFswMv5JSNbasNL9bcLLa0jFUuu
X6xe4/l1+a+cUeCbz3GNsXS6eGu2/OZPHtt6vz0Y8xSYJY+t8ZZ31Ol2QNzVpnmd95EXuvJJ2San
3BP4iHFf3pK74yYbvvBT73Gb50Qb4/HzsXPpB8nvhydfG5Bjia6r23q5uPO6jbC9jGy4MFzWVeg+
NscqIzvBjVvphiwxt6+nzec9OTdxcBMpLps19oXrK6Xc9MvYQkLiKua8NeTKlZrxd9bjdvm8nWVk
r1/hspuhuMTWEHTk+ycWx4U5NZXC4mqldpXu1bKzA+2L4n8Jm9+BdoGt9/GIRMGWRUi3cOCj9Viv
BDj0lEqY038vQfO+3EvXBKXfEsljUklSKN+HnvBTOF1ayc+8MdqlvgK3AE7B+shSjiO+yoZ2hTDb
GVr1MmqXCvgf96FL39gnwc4yibNYP0rspMjWjKF2DcDFm3afHLhYsqcXbogY/stH8PmrOzdRvmtw
Ndpbs5QqpKXZ0uAiA8LAH9ocOHeGAxj91b9a9kSX8BZnZpd3ja52goOJ7aLulk3EGN/40m0F77iK
+fi7Czz0M9/yu4aWV/pmU6SOesttLQ2l++VqmijKLQfai9X3Mx/au2ZWK3TUyEI1GrAsEgKqTO1Y
I8nt2gvr88WxsTzVN50J4Pz6PVc8rvEQHbXNAiBR7fGgHETmwctD48wmh5Mr/1pInsgZVksodc4g
qweGOw4AT5R2AUUBScAVPL5OMLA+H4eXGlstnmR6zfimGYZdeczrxCEaciOYp6yqHT/ULjR2ftC/
6dpqHYU4UiU5F7IuHtm5sBVq4I1TOJnTO8WeHi8ngej20vxxoY9rXo7e5oNaIjp284ybpqQxb8Wk
PQiaGbqNUO6bXNp//lDPDksUapCaoIpRGn4/YMjVLEeE6pkriUe5/zoLJ8m6lN77sfa9zFhvGlmN
ygQFN0JmGpHvxNoujvWGiPGN6pV7rGi29KXeCTf57EzXyk3nSp7/PfQuPdiz08mbn7AaqRpMllqc
q9zVtO8apqWa47OOYYAp7X97oKtRGs8yeboNfV1uDdP0awzcMwmF/7GV1egklkUOAolvoSwfCT2z
zfA+Nb583pPzj+wPlZybCwBK74dGiHVzprJSc6N/xIRiz/XoauNsE/3qfd7Smc0B42PJ/6A+SzKF
/L4lMlQ7YdKhRBlJ+F0TEzsvBW8c/NemifGeXwX+hf3buWV6wWAhxkGdzsT1vkGRmCiFgJfUxXjg
AD11KoL4Pu/TuSY4u0Cz/aNUWAuE/mky9rmX9LaZ1XAbmt5vFJ8TWZh1h7xJHKWoDi05A0rZXXhL
l5pajTkts6wkkjJO131KtAM0btIJx5g7ub53/6eHty4hhrmeTl1eNi5GtUOQzfux0nf/oAnmPEoU
VES593g/BAplxmDZcj6vLPlrMPetHaf1hcn1Y3GSiQ+Ryn8aWR7pm+UYpY+hj1a/nBP0g7ZbCryz
03G/fqkuf27dQKhDtRWpPRvfZTS+acjiFUy9Rm+MSX5tzWGnBMJINpJyG/n5Xlebi2Lis+P7TYur
5ydbxcTGm671G9ZGEBHxpnhKvjVO7AqOamc3xFBsZFd+IXqb/cBj/7SsmOG3i1rGs8PyzQ9ZPeMI
rkmUNANL5nXvSi5unwHygdM8RdtFzKk5hu70v9ItirzPR9DSw9WRhpcLsZ1bILhy6334MIWjEGQ0
nAbwHYb8ECvWPvKt0//WzGpy1CZygcSS2lkNz0nJJLduv5v+X4zhd4jht0DVsyemt71ZzfbqrBfA
+HmfRMpIGyw635ZSyOhEJ4yz2841gfTV28D9m/kXBnmE757iauRKmGQLI6PdOn80SlhQqXphMvl4
Xbc0QZocGh6VdWy9x5EABGjp0sQC3825aBFiRze8xCmeDBQvy27fOJEMxGS2LXXnHxR9YIkheEQv
yuL2J8X2zbcJjwIqlEnzjYJ4iOCX9MIIOfspvmlg9QVoCVi0umNPqlk3JWpX8A+fD8E/1osPQ/1N
C6vdUzxJg96plBfzF/mwkA2LX2p2L3L+dGYv97KHYDPDG/Gd4FLixNmP7E3Lq/UtTnOrmmoWHUnV
ued8bIzvSXChWnD++SG94voBMMlaf6VPqCvHlN6p0U3SZ87YTheG4Ple/LeF1RtSOgAFXQhIcQae
l7aD0wi3s/KPJqRFKLAoCMHar3Y1jaBmWqAX2ULvuudERmpajsO1ay+dxP74ZD6MBwvDExHTABnX
m5s+IbIlqpn65DsJHURyp7jKpnHGL/4+c8R9cf1V3gz0lPGBQXXDfc0EpOcvi8T/56L/H7aky63J
/5uLfl/Ur1H2+haI/tef+QuIrpn/MrkIQaTAdloCJMgn+xcSXVf/RXLLEjyhIXlaEk/+g0TX/sV+
GFKMSRII2wii2v5LRJf+BWN0+SuJbtPJxtPMv0VEpyj2fv2Ex47zQEedzT5h0YasFrZgxOmngwWD
ooaiw+nqULVYuaPsAQ949QV4YPxKEInxuxms9tABi9iO/S+9gptYmJLbEidLQgeTDoJuuXZ6C2pe
Tljf5CA3Ke/gMk6kKkGsuZFbKVUc4Gx4mkfVvxs7tSfyYIaMNAEiumvyLr3OIaeRFTapvyTJb7+Y
4Jx+SXlnHNETCddwgLIHZkBJsrumKV7TIIyJKqv18sZP4uqrH1rJET9t/hAlYYW5Me/nK1BsueD0
mGgxOhPD/iKURn9YvPWHkZiJr0omAkUA0XZLqE77SKENwooajQrCkSptbgajCDZ9oOcnYMrJlco6
eR8WlbAzowH7a+iHN1bdBw8cbvVrc1SCu6abxx9hMPg/gkEpHrO2LkGLmXr3Msa9sOukqLiaCP9E
qOj7/QHuaXejCRgXbXhL3R3Zp/1WESaAG8qUiAJB53iW4VBX0Sa1WpEo0BBlgmZmOznP9dhO1Ty9
j+dGsQtSvza61oFJi/HR5UKZfLOymXzhWRU8Ra3bB7OoxY2eRbWXKaV8bXAJ8jiT8LkxpmTelaBH
NlEC2jDB5ez1GCu2ljxRTIqrYZOBiPnei1Lz0IKaf20sq3CD2agfx5DShq0LiQBhStSorVVV+jAV
hVbZcWHVkl10GtGieTLcz11abEQxEp/QxCuHIYpKDxuMtIm6GXWhJhJw19e5+QUkTOdmhWYcjCAO
HyG66gfYLfOmyBItsBOz0V0r1Myvs6Grjij7IvmYZrcbSBU+BHxZ3jh31j08QaxFkjg/qaQNZXal
R8AzBVNOD4Jv6fusxLAumkV/alrAQyrC1acpE4T93OnSaZDH5qrJ2OqlQhgj9BmL1DEUbfQAHwa3
hSyI172ewkG06nQDojC4nvSyc/LYVN28bMWdpdedJ3UWO2J/CqJdrkIerSryRcZUa9zGl4APzLIA
7UXvsh1As9yLmhrdJ5EWGg3yB/O6T06d1hDrquvHLBsC0pc6/VooqAzoYwqxIe2zJ8hpzX2rxlSI
0ypV7XZMBNUGQjXdDA3O/H0sDGUh3896o8h3PawKubzHwN2fBmHwa1hoE4QydQi/mLlWPajwDWc7
6ZToqoCX8ysxpehKzBv0yW2rPkEUDG5ngoK2TVSFd6LYqE8oZ/lHyqDdiwsHJ2igwYEPIPwvAI27
FRM5Gt2w5UDZ93LtiXVbeiaQuBcx6cDYWWP4pcG4dRwMRbgCHTb8Gkshv8t7DPRDExE4LynjldaY
4tYo0/5nyhfjtUXd72QpFh+7pgiPijx0G34wU4qUmvuiFuJTYFXpvRhN/EzMX1dYXwowhyFdSUKt
BFjX5ocmKZKA4Dl6WkAy+6ISBX+oF9jfPDeY/7uRYKSuHsTnwSSZsfBl/3bOuRWz4ya37lWr5qVN
hUpUUzwXOv7jejoK6tTcZnFQeFFPDoRjREBqgKd2IvdJkX4SikwjurJGhqe2QQiIZsyShxy7+Kma
2nBbdwJyQK1P+kdR6dSNFg7l1yEbm10gz9ZDp7SxN5GOfPKBGx8nwTR7z9TC6qpIgcI7cAlTFIuz
cV0WWLJs2VjU0fnD1M3ijQ+MxE4hAu+VdoSH0EeKwggX22A/RSHOzSCPu+M4A5Rws6Exr+tKbigV
9kpy1+rK9N0A/xXttSYWXdgK/YNaI5jwfRh5YRlr902kcSmnCtOVFs1tbfstAfdCJRQKqumpee40
oX6dTaEI7bgVlJsJ6Yfrg2G4KomA90S97jdqmDCt5bHmLP6vLctAR35xXZK3WAf3YqBkCp6DStrX
oFxDMF8jhK8E3VPUZNEG40x1r/Udv39O+ltJhU1k+5KWnfKy1E7JYEz8ldLEH9QKc583/XDQh3Bh
XHbt1gRvk9lplNReU3fmbTEm8oufgWyJwnr8TtK36GRZFfyYtNhAf94z7E1hqL1JrkuHFsdbrdEY
H5UJrjON8Qbl7Tg8YL8Xv3SlvrzyucHwL7bXZcNNmQ0oI/uVJBIneTVtNpFRTYd0kLud1RfWLm6B
SaeFOn2XejHZKVZr7DhWxacU3MmN1OqpV/hx8DjMJrFZRVp7XT0BrWiUaMtqK+7njJs3xioTjCGA
cRRL6aoOSWJlhy9c+0KEnqAXZVeRfWlPkSN50NXEgDQWmxsYXume+kaNQhrek2hN6suU4W/KKX/B
Ki6p42HAPtR1A3I0BaDoT6Fyo1ZTvven4as5KVBbylZyzbGXtmJRF4c2KvVNPqSha6W67E7dZB21
Vu88AdgZOwq/vw2qJvPijBy0jWHV5U8NLElq54WOFUROJ+EKTquwLdtKvcrm0tr6PnchzuSzejct
zq0Rau7W56E9zpYWMFOpWFvLlmhd2G3MFbneumUB4BOMN/DOnJBxON6VALLa6m7NwohhCQnTaxRR
XmlFFjzLEEhAU+p0K3cKTN/QiI4y1Xv8W9SxUzOfv1Bql3biDHCtli3haEp15skVUHA5Kdq7APOg
V4tS6CHSkXaRARYlAmF5GEYMcXYPKv+hiSuoVWnfzfsAwbplj3HRfAFS1nttafobI5BJ3Ryt2Alj
udzHkg4ndWzifZlXZJGaWXErdEW315mg3AmMNf0NJOkkpFW9VbQu2ApGoB9DZfDvItAuOzPUGJi+
TrLrXJp1sVUAgz3OUqQ8dmhAYlsMo/KqCMnqLAJfvs5VHSP0UI+bfmhw0VoDXuztYFThYA9KmB9M
bO4cOKAnMcL8m6hrhVuzDMqHfiryu6FgllX9KXatuUDklTeFdJPl+YCCO53BvApDC1Gh8M36Opch
RPYACz2w39aPcUBDaetjU+yMWAKq3ZN/sVfikUjVsbWWSv/Q6rciP+gbUxUI1WiMXCyB84YUM/lu
burQ0RpL3Uqh+W1q4IfObTHfzX1Sej57hyMFQ+WoWJ2kgmNshoNYy+NvsRWs36EI67WBib2ziki4
sohB3OqgMHkVjfQAAKp1rTafgPcZpBzX8WBdI5atHvrWmhXbVLtho8gLTQVnoWXnVixyMiyq0vnz
X4nEbCKHyVr+Olgli7CkoRdRlFE5AYD1d4PKamqyx9iS3UkaxtD4JjNeHPwUTJWYWzjFixNPcZM2
Ce+GSiqxqM9qdNVErHkJjBZYgGkqAdjPK+sa8in/x0C6IRTUOF5IaBL/NcEifqwrM7oamlFxm4Ds
4UQYWaKXRd/MhvpFbYuy20pq3gS2OPrBZOudPu65NqvwhsAWtInmGjY0W78UBuTfZhD582zqSM3l
lwY5CG9z5H/iFTa3Zq3TWIJMnPAq63ouCBaGz1i/1JhQvDzhKbHDTe8RL1jXYsnPMzr+EVEHq2c3
QxHeqSPrtdmw41DDyr9VQ4WHAP9jOzB1eU1flB6ZU/wYzvuPEFmHX7VYh3d4LU1yMFjmDbEGVSo3
9H9IQoIGAMJQihjD8TvhJ/ULICpeWCEU/G2cmV4TgT9ZGL1wNUzq8FhUogJyiD2LGPDok0zixbE5
82+xi5Jya00Fmg4CBmmxdBbINqxVftkctCCwIv6aP/+cKZX84RZO7oLyvgkx3T2I7dCfCAPKRjuS
pxyJst/6blFk4m4AMCS6GF1KJ5F4wwE7vSszrauHmCDHOzEhD0zMeCiNFLIyUb/0gD+rT6AT88Os
YbnVwnJ67kLdfy0AYW/VLmcbBIDtVVRTtnCiYR5NkhWu6ThPptHoeTPzk/8ve+exXDfWZOtX6bhz
dMCbKXA8SVF0EqUJQhbeezx9f6CqSueAaOIv9fROKqqKEhPb5c6duXKtFy7fTiFai1Sf7qsyj++z
gL/cWaxipycUok3IXyG3S08vGyqSuRy9VOge0S41t2kYWHaViepTWQrEiVCOfC2DaVHV6fOLnK3R
s9EVmC1vfv10OkyRJVQ4RCkYnZc9Lbo1O8JnM0dQcV1VXkHU6vZ8q5hNqgoJ+ycaG/Up5GF7p3St
exvh7XvIifPwi8qEfYUTC4n7DDa5j6WqEAB2EOU+IqiAipTRmjehHwusfA5Dk422AgSJYm4R407h
LRuAWJF9x4ORbk6WIWCTmSZnaWwDPbb90ETDWR1a/yO3nNbuiLsJgCu1YXnAnqOu2g+gz6yyD25p
fpLHbVZ0WDKDEXZ+4n9X33lpJRKLRZYI0Wer32ltXey9gSjdo53npIZBfB91IaOoKs/7XskSx/rF
obSSpTit37Ek8aBsyoFFrSpB0myjZQwvRy4r4aC0aWpLDkEt5Y9dNe3xRqXJzbT4RdmA01Gh2frY
aTmkfWLUETRPxzZL4WJXUUCB0DoZgAaXOW+IqGS/vGzucmBjVqYBj6UxHU0liJEKl5mclyUxQw5u
l+EdvCHvv0aoLjgvBzeDYfgeVL5Ww2gFaY9dwZN1nYm6GDmVEU9nHobfgLZwBKpFCLKuq6pgKl/c
Y6co8T4SFHZ5RU2JTGJOo3UF66L9Ev6rmTF54lIuu20lJkMHR2KDDVHj1HkaAUUmsnvR3vDvWtFt
nzTcTLCP0tSNdhFNe++QzOQ1ntUQME7UpEyeTwWr3/ZmIT3WejQIJBdDs7yCa7d0LIFeDnTVQ/+H
RIZ1WzMrXLGcE/+618zCZ4vr1d7XdeM2lvyAy9sTqm4fVEZrbMVMET8Ygdfom8EtjA+43US2td4V
oy9FTh+7naDnkd5UleKhI6HyN20NLMFXI6rQHM81L70qhWI8kZPvrnWazyay2KIlfjP0mNtC9oWE
6Sm9p9FKPEDtJeo5Tpd55OG7Qfgq8lw8RibxqhhWDUrimRjyHI6KDxFMiR/gBU6um8ZCzN1Tk9tw
GLWd4iFd61S+4v0cEd3YAHUW35laX7+LGiF7tjJL/jrRT35wIRg/FgpwIoQ7+pOnjtWNJkp1YI+9
lL4fuI1uTbGPSMPIyb4Elp7bxKjWj1ZJu9taGBvJrpHJvKe7PYrsWtTKazdXIBEUBfMoRZJx18Hq
9SnzEjgFClEvdhaPpIMMx93e7MVoV0ZFfKJVz3xXNAMtJ5oQ3yTumJ3gi+/Q2vG6D7xt1Ie6SMgJ
jbKJd4jbWrfloOt+Vm6LxGWqpB9ks+SMGJ3xyO7KfXtsGtmB28WCzShxP9cCddqqj0bTLiEB3/Ds
Fw5FmNffIzVvd6IQZXsxp6PSTFvNVjxv3JhCnV2VEQ0b8WhGpd36Xrwr1bG/RXFigFDWrwUQN2YV
/UCCQ2Xg4p048rY6SF1R3wm12z2GnchZGQE9kUWAejjahaUw3UvWMF1ziTT5GTkWE7raSiG+NgjH
vqSdoba7MDRwdCle+dHzW/60ZwwQGKdybSrgi0rcaM0zyoYF1Ag2plyFX1r0Mk5C0ZjGUdAD5VNY
4WyUqPQBPaU1zgylHbmD47M8dG0jINvRccBNHR2Pd9DZd81HwQsJTSKYzRG490Plk2DCav7rK8y6
wjUjdcKBfbm6jemqTNGUIkGR4hv5iJKfQfOHzxK8NmsPUP4GyrbsSjxjmUOPkA395O878pRG51nv
Wpgjr4Dic5u83EL8SdwEECcmJoWX4msaZnyA0OD8zK4uHugU4r/r3h/NA/W0gP3IQwXR+xySPz1o
AkcawqkGEwfiAV3wfjyU0x0nSiTPRIVirR1aBFYe6rq2Z3LlvIwzpfX1NmsoXrauLkFKSjQPJW9X
C1ethM98yae0HSFGZSWQ/WUJdCov/xMWRIZV5yl6DH2/9cqmfa8GruGUrciU9HFja3WjvPeQXz+x
lT00BDPip0KxrKdO19qrtFFCxGZ5s1VQoX9TofsGsCyK+xze3Cs19SOInRWSWszKyaxyfRt1qvzT
gIoeFZNK9L6WBgySjWvqH8SGR0nbDe6DV6v6XpDDZjsC+bGrMrO2Q2hVWyOWw2td6ppNZXqoLIQu
VNpJEfOiyVMP/v+cbUf7FBolBWQCwCquuwSP2ktxcZu2hXWXiiIcXeVYOFZnebciIr27wUugRS7l
BsfOoQs8F0qtEKpJeCI9dQMJfHkyYnb3xIfgpD1BSVmO4RdJK/vnRFKCD5CB1scUBpGPGa9zdxub
pKydcnQR3Or10eIB1vpyxzO6d4+gaOVnpHsQhak8FTLMrnA/WPFYVocCMvQH+qf79xAPNe+aVMwk
O4g9zbBLi0sHvJNbfiSkFvVbVDqI/DnknHKuCq3/1e75/ysz/48y8tQ49EZlJsj+6/uP/zp9SX8E
ZXZeoPnrr/6tWCsiPkuVBzo0UIZghqkJ/lWgUSnQmAAKTKpA8PtNbS7/SNaK/23o9JRMgD04/9Sp
dsPz4ZdkrfLfSN3RM88nAkqAmOjfFGhmRVE64WnB0lUNEPVUtFann59VraOqCYrEM9nr+teCTdj2
a6XdOToGkjaZTAccZzRTAwyft8joUa+OJFULR/PNYxR3p1AONm4/7LQw3PKe/84df/K0aJ8H3t3Z
mrz/Vaq8gDtMFdezCuZfti36+KauZ2phl8OD7b8kZ+pVjrzv33s6LN12dx/voh8gqD7rtvITxSjl
KdqtNUfOp5UxQ4SFWU1jI8Eweml3TMbaUH2rdEgm20b2vWxv3x7ZrNQ8DezcgDZDaVGvCCZfiUSL
mR7FKt3mUXNHrWwNE/ACRZ3N4LmheftHOJIKtrJwmsEJhS5vqf8e0qvkyQI1kn+hi22f740NuYKt
fFjtgV5YPwNyVlA3tAbrsORdziO1vTjUWh3wWRNsOx/5vEqFb3+w4ykey0wng/9c9T72Hu2ZvKfJ
Me2zvtiVqKnXluhYY7sGkphhsF5mHuQVbE6cGpHuxctPqqMWNxy5pSPfaTF5fXrQoAg4xBt3AxMo
+neI7SiQrMTb+EldAbEvbStJMpiIieUU/sxL217TStFQaUilcUtvW7dxd2YRrSJpVsxM5eFzp9DX
aiZrSYos7V33Rd56J8vJrg3Wu9/WTrRpYI15ezfPCfP+mtR/BqbP8B9ezXujR//Lgfn+2f3Z7IvM
oeld/VA4j262C/a6DYLz+7AxTtMXdJLDJGQ772G1YXtxeWl8nxpU6QKeg1QtI9Da3Mdj9N/SR8CV
KdlccEQb8bn+0u+zGmybucv3+Ync/9osTLwS87Mm/batzMBZFLGKiTKKWTgFgWM9mCdl453K26/J
DX1XD+3JCSeGFO1LeBffBB/fXoM5FP7XGpxZn521cOjzUUMmzRFP1rP+ZbihKXcT282mu24e2xv9
IGzclRFPXurVgOEKJn8KsRMI2suNVsoSEiIJbpLH6dYfdSeFjBqFpg3Zwa3nm6QKrR0ihdu3h7rk
PBFp/8fs7Fao9SqnvoFPK9UPZviuip7UZgWstei4FIBg0+VnwutxObJWMtUhQu/OaZST0dPgHHwQ
6KMM8FN/MpZ/DBmzKcw6oZC7jrPah/4VWgNO6mZ3sRCuTNnisaAARgMI/4TY6XI89IO2ltCzUiC4
nbJ56JufnUFSSv+RyU9vj2hxU5yZmvmCgDem5MaT93khkZyEkv2DuMqTM0e7/drvdG/B4wxNAuiU
yyFFuVrCgo4j12+Qa7l29xEl/ytenyfxWPuOUdoG98su3VvK5u0RTiN4te1hqtaYTliI5qTjrZah
faii+wU/5xaZNKv6mYsT0RMFfPcpXe3M+F+GSjpNkSRayeYOnRd603Z9VjrVdtgau2pvHr09/MQA
t2C+2Fubxuk+/stejF/zqwPJhKoF+Jg6W8e6bQNEqQhR3K5xWmpzSTyVIt9n4ePb0znnr35laXbY
kP7KRqhtph1THztESRS7eJ5YBNq9WNsuWjErfmvuQGDNhC0QMAc84BP6auZA4gzBDVHFgWQw32WV
RavjUzg8vz2s+S08NzK7DdJWJ8+WUr4V8/eC8JwY/w4Pqc1//2T/LPTXB0AGuqjjBXG8kooG1VqT
zNwJvliwwMGYcEHDEjhblxqSrzAOxwY54HdF+S5HuqOzDl3276iNfg3ktxltulbPBjJkuaQajdyg
maT8qBTpQ6rnp1zNvry9HnMXyGhgbJSJuiCfwm3MzLS+n3RtViBS4LXHzArRN957qNN0qbjv1tTi
X93GL9YAE/P8A+zzitc0QtIZLWrmTrxrNzJYXOFruGnticCvfNddy7AZrEXbc1q4aSIVXDtIPXp3
ebXOPKLbALWBxQuKkX15bH6mj9I1kZiDkvsGtYjdRA7X7OjgUtJtBmMp7aB/sGMuvmDmM8Ar9VS2
9dpJif4M7aS777Thc9J8fHspFzYm0FlGCiaOSHp+myVmpJPLDFhKq7/tY73cWgaEhcgJ0lgDpfDb
1l6535d5PTM3m1e/EH3VnOY1xc9uAVY/Txw2vBiOU1wZI3q8yzbBZo0IaM7//Gs9z+zOZtMU4zIc
TOySn6W58WZqfHU3gCTQk7LVXbKzNmuNhoszq5HcU0BZG5o6OyShWpZdaqL429bd0ej8HRWvfWwp
R7NeibBeef2XWYVBkNwC5wN7l8e+pDpT9honxHgYdxpk4urROyLJBo/4OkvPgjNWAELTZ24CiiVj
c2lMqS1NGjuxIU8S2JMWeJKveLF5a8bLaiHzAK0DiQpFm7MTothp9MY0ninuqW9zcROc6iuDA99v
zatoE+8DyNs2qbP27pgHXNNEKjSZQ9bJdIIJvhybXMVR3XkoMP8KuEh0bv1DspoTmXct/zXA33Zm
F049VKWCHCvQxRfSzuaHv/mm2uUHfYfeorNG3rBwR+M3JeulJxWw82xUGRUH0fChW46zbOeXjC3r
bKRYV0KBpY1xbmY2KAl4vIfeduWAo/8wibki0qN/etuBLNuAj5BUoKpyKVwuEHq7Q2todeVIhXKn
lMIJhNBKfD+XsHhZHCLSf2zMQhrTy3UNKuuSTRC+N47tswpFf7KNAa59mDqizU/SPthrdypb/3u8
ndjqlaO/BaW6XT9ti1vl/Gtmi2flJD5bM6iceqPv3X2zF959A291rJ3/hMRncX41GSIHNFoneZfL
+a0GmSIk8pFO4brWEb3P6uiHKEq+vYqLG5Islgr5L9M9bxDqpIYguVZ5qfnyg+ipkIuFQCAhB18J
VF5lU6YDPeXL/rY0e6yl0TCYNahpxz8Ku/Y5uC/uu22+ya91lACfgrv6GG8yB2nsawCcQ3UQTGpL
tnyw3q+RAS/P7O8vmc2s1ZhZNIpIe3ayCfpYtdGXWrtdp91//pqaj3Z2DxhJAzd8M1RO60o7o1Bv
aZY9RSgqg7GBNdH1xEdXsj5WQHS61tpFebKSlVtcWB0jBkzBOu3Gl9sna+TM8zteA1bcA9cPPhUj
csdSsUKuuTiX9DHDd6xzScxbWcuorYIOqVAn6wIwsh6A9bI9vr1Hl65vxHO4DwzSrRyIy6EMcHrR
0D69vT0I5gfbDZujX37JJXfltlsaDFOFJSbOFLWZu+nzWknQ0qRrIZfBlFIcaOOV8/aq8DBtDDhS
AD0gNMTNOnMioxeFMSeBBxRidZtaNdtTqU1o5Vxtdk3W+V+GttKQDacrWAXaSte7ePf2fM7Z5l7c
qo7AC+9Fiop07V5OKFimUUdCpnIQjAVXkcEgWuzVzg7VQ7BPjsq2/4DA9ZUn2dVH935tCl6oUOdn
48z8/GlU1KGrBxbxdLkz9/21/uWmORRbkbLBJtrK2wBOGfXB22dH9wHogE1SW7TpFhB3Gl2g1irH
zLyj7Nd0TB1lqgUy6BUPRQbDDKqifuvod8YRPMqj70Rb/WQ+pRCVy09kfc2N9bnb1E5Fg95Aup9+
VP9krBylxcjYhHqQVlg4i1/RNMeRUmlJwdvXP9JUMUzs1wdha173qGN+kzf5Pr5Ze9oseYkzky+7
9eyVKlS6jxourhCu313jfzdSVGF6b80bLh0sCDkV6FtFpnhOiZSAc3ZVL4JglMJEcNA+TnTeyZH+
vA3EUnT2/sm4eC5CgCcTO7KslzvcjCweU5DOo2mv7wT/k+X3tqY2m5WDtOTlz8zMX9+jIiHgGmNG
s7stEol09Xr78B1KnIe1KsvSSp2bmj7lbKXoX6pDK6IXJte+uzqzNgqoR69xeyzEOHCEs0yTQA88
6PMnhSyVWpzKhMPhMX5/85hukr14G9/LENK5zhrl+4IznKyZvCu4PwxapC4HFaJMPAwa1tR9/L6C
6H3Kq2aPqHyvEHS/nj2L1CZlaWN6XsMQeWloGOKp2lySRBgQpXXjYBt73ecgXeNCWLMzHYSzVSpr
RVGhZ2ucgRYiD0aiKn4aww9vb7sFh3U5mtm01V3XZXAKNmROf/Hj17vky7CdCG3CWwCzDmLIsS3T
VY5W7Yk2L3tdTmptpLNwrrfoL0TBvqWAnn40RXAvYUmfvun/Ox5ynPM0Vvi0EaegOqLNxgqYXBCA
6zWOFpp2iHRTjXKjteJ6J3dweSNdGpkNphZQaVVCjMRHkHyHXzxc/wGN72t/cWlnFnlOAgty1pDi
EU/Jfb5L9pPunftc79ffz/LrqGnCeADyIMktk1iaOYwobXJ0h2DuHU7uXrzrn7uttJlCbDQ+pn/b
kQbZKHvvfXDt32tOtJvO+PRuWqunLX4JKS3yLzJgjlcKB5lMx1kqM2o6tp+VXb4rj979JEPYXuUP
0ZP0sb0KHGVfHLtjSxPZobn2+Bz3Pvz8L0ntXzYT/NNsKA4hubaZG/A11wWljZJ50KgHIQCX2oxO
mhjbtw/o0tmw0DcjlJjYqMVZ8K/mSu21CVxkakJpNBwcrfeOMZQ/b5t5fauiqHBmZnbJZY0ae00S
dI5FVymZoK056g9vm1jI+F7YmAcIoO9Ahg0cc/+Y2eQEbwpHcGrqr/rz5F/WozFp6Yycjerl52cu
1KoMsDkia6QSG+Yw/UXXxREQxRZKUeft0S28SS9HNwv4Fa9WpEbCVrurZdvatceUQ5kfEBq9iR+s
bfCjtnuK2/6hJvC0Hq1sl+1yZ5Xee8n/0PtODZPSn6i/OquhEglNEKIG6Lh33iE51V9p5bvv9qOt
d7YE4m5r7dt7ANjVA1XUNYW85f362/xsGvJOVz1BRRQ9aRR71Olcp63K2L092YtGQO2AuebpI81D
MkscfL30MBJqEMTm9131CfmzlUhz8WoE4vS3lXlEBhMVktQqZwK85QkhTt8WnPRgAYmEL9II4ddt
tzwjnOYrb52dfu9GdnY1YYX+YLBTHY5gXkRxbZqMs02cZ2HnoQXfOIoS2G4m2GP7pfbXsgyLU3pm
ZXZt5dy41hBjRa2BZoSKXB4S8PPvkF1c49FbuE2mJAIvfJ6s5IJnplTFKAuh542kgfkOhpuGZvuy
8GzDWw0KF9yaDn8vhWFrUuScQ/OsKmgS1MFQJr8BvrWNKPAIla3sfxWFleM64mO6dmfX/4XF2WrR
LWe2wYDFKkceRsvpEFK9rRsY18Fgfo5FcY0tfKFMAOZQ5iUE8Yv4Wo/Kr6WKFEHakkoUHdRwNtKV
v5niNtQX7tZwfwsltAnhqIg6SZqJZ3FW/+iCto1kBbUdVHAGB22q52bvwUHU7eild7q9dwdEnS5R
KGIc5Ycm2NVVuTrkxUnWCXAkAEyQpM+cTBhnWih0vAGNh8z+rDrRaVpbE070KYeqPYWnB2+z5tkW
9xJeVTMoHU6Yl8tzWElNCPlS3DpC9FmG20BdyRgtnEDekb9//yygCyVt8H2LmW2r+mfSy5CPdekN
G2YFWblQh2EJQcVS4WcltfkLesgMvygE7uHw2F4Tv4CNDVAYs7aqHfPcBBI17EYkX9YPx+IUoh9N
1DThj+cnv48HCqAmliU9gpnjgRagf+8sUdD4bWE2iR2JgaZo8S25+D7p7kLjypBWXhHLB+7Mxiwk
q8uyB9/PRgiPsPJv+4N3PTqT5mxABmItwbxwnTMgDhwAUWry2mxAVZsMQ98S8Apt+FxHPCgGeMCD
gqaNjMyHbm3kSNyVsn94+9ZZXqrfdmeDrKqgR9eFQXpicxS9+GQE1ac/MDGhvzWV9CWk2pcHKqJg
XFnSFA+OV/4Q2mmxloJY9BNnFmZR7ZBnjdj6Dc5K9Wy5TVGk+DzmGc3twUZZG84rJPEksAlinRsa
+k8Yu2dLVZe6ajapxr4I7OG+BiP7zfombmnu3FqOttcfYLKvnuXn5PsU7q6HoEsO5Nz+bD49D3pa
OWm57KRPcefbsfcs/fvU0eUYZzPaheUQVhljpHfHhqgA0UrvSWzXzCyklbHD/cKcQj2DgOlsb3iS
BfEEeyMtQqG2paFUrgbYDQ5SSM/zmIrRxszFcpvpgbkZKTvRq5Sl37uitHakRXt71KT2ugnljm6b
2KVNCsWXzNbkqjvGQxulK8Hi0lMDWTgK56y8Crp2diVFetq3vUGwWHILZ/fSVXAzEXBX/4H69uI6
U8UGOMMdCO7/cm7KMShdIdM6x+sT+oqFoxH3d3Ri/IErnYrlf5uZPXDF1qhqfAtp1sS/H0WoAKr8
R+qtMfcvORqK2PTrI5Uz0epfjqYO5cwPMoV7iEbxCsluSdy/7WcWEpEkfCyYf0neGlR+Zgczrw1f
DxJSMsattKNTeW9ABTkBrkm9b43j2lNwAQ4Ddo5YnWHpuia/XMBnEbsixlrqT/bqZ8jYYRb87kMn
qh+Do3Iyy037cyK497drV8XSAxu7CJoheQ0wYI6etyCCissOu8DaiXZ/yfrpm18a5cNmItVfS8gs
7cVzk9PPz4YaQYITxhXXk1W6MJzItLFahKKR6f0ByGia1d+jm7kE1XeHWhSUxjFv1JMh28kBWvij
hQDfDRQSu+o2vkufmit/Zfcs7c9zs7PNIwxGF6kDk2qBZ6WH0zbqVecxeeb5o+Hcxsxz9+mYJkUI
8o7sAXRgtkafUmBPkJ/6Cjqnb9JJRmfe3FkfslttBWY0ff9btmcevVV7sxxQyubhl+11L3VU63uo
Jw4EMk7+J89MXoxwmEoyNV44pS/3i2HWXhGoILaSNtrGKKAMmr5t/urb+19ZYJfW7NzKLF9JIZvn
bDpV4arI1sPQqdvHt33K0r4/tzDzwaGqhX6fJjzzaHC0izz9qWXDh8TIx7WLZc3SzD9K0GQGmsb6
VPRdHtVtcVOLtvu9PcnfYNDa+CfYSm+Lw/9teNMEnx3roPFSiHOYwDr9FHQq1aH7PPn2to3FO56s
Bpcl+NmJ3/HSSE0vsqSFUyWvtJXxneogbbW1ttXnbG9t623yXo131GrlDaRgf+a5zq3P5jWywr5C
44dMMrBXux463qtq9jUO02Hz9kCnEzQ/YVNrF2WhqcVrnkeq0nqEv4/UCtJ+19U+2venSWXHXEFp
LF4753Zmux4uB8nLtClR9GB9m7BNytcUCKa0V7+5VHAKwEXiVfH17cEtbs+zwc0WEfolry1DjJah
8ozUxCc4gJ4g1P73VRXaS3/P4Wy1YCb3AhIgE7RO2TX4/WYHRvjwBzW3CzOzfV+2ct/UjMipjXYr
ptBkddm2Byfy9qQtPiHPhzO7Nvu2hpeinLJte+O5u3GPUMye2m1Js2F68yd39LmxVxdnqkolDf1O
6iPKWfnULHkJrSWe1zbC7J50i4DeeOhCnRoKBVjjvraDuOuz4d9XX1khmoYpvAIWnMsjFzXhNwxm
rcPz9CBr79Iq3ynJKjPwQuXgwszsLMFt4lYS/F3UKuTBrjfSLtlWTyr9aumteYRn8VncwKDxc2oY
zGmgs9eCuWmnvXIaBoSxFGUAd77AGc88sA6NiDrUKh+A0F5eRV9CJV5JOC36JZMc2gQL1KmKXvrf
VKzL1owYYyTdWe6nLH9s+qOfvreK9313pQSrk7pi0Jpd/q1I1pfSxBTmTBAHayfcBnBhvAQ6KihI
FWma/io6+RuR1h2AdBmk5tJT8t5/l99Xt91h7WQsgEItRH/+mQJrtswqhQQj06bsyoO0852c94G4
jW/VT+Z34yl4Um+nVL+09Z7Tm/LGOE5NWsNJQysAAoiVK3fZfZ99y8yTxnC56fF056r75F0GLyLg
aGlw9FtIdzf53fRSkY7C8Q/gDBdTMPOskDq6ipFxbmPd+tBlwhW+Fm6T3l3xeWuLP3OtKGcPodx3
032b7vLBuGvNZlN3wdYof8iRtBGFcS9KT2872qXg9nx9Z362zU2lrn38bIRSqC/s/aLH+4Wbvvk2
uGvZpsmPvjqyZws497Ol3uag0UiZZRIESt8HwSIAPbbCz7cHtQDumnYtNOx0sIABmT+Z/T4v0hGK
Tqoa8aN5Gn6gWOEYN91muJa+RDRaRF9XLC469zOLs8XTgzDt3ekKmVAidbCdVNPUdFdu5V14leR2
svsZ35jidsXstPdez+jvgc6Wz5MjAO4576Jqm6WAveKd4BSbqnHcW3mH471Zq7Ut5sbPp3a2hjEE
mJxBDmG1JV0kIO53X1V2/sCWSexKQdVaiW3vk+cUt5POwsoZWQ6JwTEBayMlSufkpUuWerTJxlJp
naG0w8di22wRe6WlJb0SyM5re22wYaTdRLzk1y6c5aPy2/TMFbpqCJVdzDvDML5CekwzowzJVrLv
h2SbEIa/vbTLG+q3NflyoGnWmIJSUybTg3qvTFMcJVu3UZ23zSzVcDkqv+3MvFvQTcJuBRMaX5MS
2Vu3svkCDXU3yrvxnXQXHNHP9Y7yc7pNb0ynff6e79c87OJVTljCd9CKi0Tr5VhlrxOFoGFm06aA
4vazsJarnyuDTFgUOrB/W5gdT3e0us6bXqMdRcA4cSZgDC/fcJM46qbZQCD9iHLqYEONtgvgjlhZ
zLUBzo4pfL1BYTQka7Ms/EafIoSQ0trtOG2IV67gbIizg+mZRtib0zXVneSTgSJgeRjvkuMENjKO
+ebtbbM0ILREDRB+KjAja5aPsVSzGyGGoorkHj3o4c384Q8MEMDSN0xOC9qcyy2RylmXjRJJpaiB
SauVKYOvPJiWjvOUHP7bwuyA9YrlFVM1zDFCcRsSoKqIXYo9/KwC5CL+n1xJ5DuBiU0dVuRYLwcU
ZkqNo8Zvhsf6qO8tO/40EYa0iENu5J3xo3xae28s3oJAohQ6TWi5MuY69lZfqm0dTp14u3YzfKns
+C8QnH/QTv2N90e5znODs13RdbmkiQO+RJSUAzl41W71mjJLsha1LG6/s5HNAnM4SdFekBmZr30f
4PCVx7Vk6lIwZkyiq7Bt6K8bl3NLzJowngpjpEicFpKFTRIJ/nao5fiKhp0SHbZEvBM8pbpvqkC4
e3v7L3l/eicVUNU8b8R5pazVAq7ZwSSAqdAuLBNHHj8M1Vo/0vIOOTMzW7BCy0f4SnG85TPa2D/Z
mM74sTy0OEIoqp1w692u5f4Xl+7M5GzppNHS3WDUwbbUhrfzOgJbqan/xD39NjKnLBop9LV6yOqF
TbGLxnJrWrv/0wLNG/K6LkrdPGCByki8HZrqW1Z7kNAB21m5OhZ3AkQD9CiDGZPmbTJyB153zKlZ
6mNxGw3lVdvrG0RIHt8ez/JWOLMzu4N7OBw6xGRebshy0z9Dsr9XDhNORhZ20WP1WO/Xus3XhjZt
lbMXfFTnSlJJmCwgTZpY5Ovk53oSdbr35vci1xTUrQpcXFSfL61UfRtHqmvhKyD6+lYeofV3etGm
bR/VszuDtvoJtP3R6OA/X1m7xWD53PbsTpbNKCiiiGJwvTGTrf7TgCTKp87VXk1YZCTzvgwP1QNw
hZX9vzizKFOrUJsQJs+FriIzQeNQVMAY6j3VSUjO1dQRoJ1/e9OsmZkNbzSbvBUGzCglL5zyKRse
XO3Lv7bBrqfGPfWJWcAZL5evkYYCZmlsBOFByI50EdhRLK0MZCEWQMATRLiBr6WINnNKVUTZ25cw
Mgrxzh2Nj3CF1jZkSLtIdytHGYOvfzCq3wbnzxjLSwEtot/sGNp9HzyK1TFc63BaWJzzMWmzifOq
wq1cX2XiokPmPeiNaMfiWlPOwuG6MCJfrk7oSWPE/uscrbPa20CU4m3SeIUTKBwsUS2r45/M29RF
BzJSR6Xq0h6s02IoJwwKwZdtjE6t7tLMJ66kUJe3w28rs30NO3VB1x5W6lK90SBbVV1oRJvwZCk7
T11Dmy0v1G9rs8gw6K0Edlaseck2ekeke0VT2q4+yKgdNXYHnUG7Hw7FCkhrcq4ztwiHAc3O4HA0
hV6By5n0o1qtpRyrviJd92p9XcprIOSlO+XCxmxkEdS9Y+2yy/UbKAo/0DDzIhnqPWbHSSN0vfth
KT1wYXEW0Lg11fY00YFk3JTXqiMddRDe2WnqeVC/jVu87q2115x1DPISuh3uBLakJZFfB9ZwOZ+w
ycEr22DZ+yI9g2/qN/H7/FjupgRFtZe3IcG+4Ui+U32j5Tp4Hx7UK58GkD+Iry6+YzbnBqkCVx3R
RU1N5XOHusmgrCUqlw49YT71adEAuzHnVbDkAKbktEd6tfg2useuQR3Jt9thJfu+uJiQp5HDg/9U
hI/mckq1vimgU2ZKuxPFfnk7UaZoB39nOMqpBIYJOOWdR5DaHdZSPUtAkYm37R/Ts9UUkoJorMW0
f6Sw8SU6SPRQVpvyalI61BzlaV24fMkNnJucLVyv0XgVhBZg+rq4SaMnSI4fu/gPPNu5kdn58LQk
M/2C3eHVxCDS+16CHauGzBMyzV6vVsKQJR9zbm12rao+mq+B6NIzYxRXaqUdoLtduRCWQqzzlZqX
u5Q8UGstYNqqrSds5fprEjgReVBrmx8AT1BTHj/7/Ua+nuC68kpFeXHNIHCDo1c3kBif7VDDD3zN
y5PeyWQRFvV6M3ZA8VbxtNNVPffV4D//MTPbjVVIgt7SMZO645Pm9d9bY7gf6vyukdtPYi/vxlHe
eda4yxXjJOVrqaW1Uc525lDrne6pMeSfJXTs2VUW7qXEct6+2Rf3ytkYZzvTUEtrKKWIMaKx0+We
05hrfcpLMDfjfB5n+zFutBL+B+axR9zx57hJN/0BWR9k157JltMZvfaqmmbmjYWbb04U1gTfTBlU
grCGWrvbYGzsQv7hI3lYaMXu7SlcWidwfDSMEPjD3jALxkZYnLMxJxhzu96p/Ssp0R4sxVvZ80ve
/9zK7KEoox0d+RZWWnKNlfcxRZmp7WMbraK3hzOtxnzypoYNeoUhyeb9een+myDxfEEheviblOgX
TG8tTfZq1kiyyCZ8blybzNuc+iWWa+TTUAKGyPedrr7vgxu5XBnJkglNZAjIoEJ0OhcQN4M2Qfo0
RaedtEor3HYIH8jGynW5ZmS2+lHedu5YT6dU/WFoN5HxLVy7kZdMUCzkgTTxf77u6KxLk7oa56cN
r0frW6OFthFH9tvL/hr6wYKcW5k8xVlaQMu8BonNvOfuzY8T/S2KwnTkIftC98CaT1gekmUq4FAl
GEKmn58ZSwQULBDfw4Oboh3GOVJYqu332op3WzMz8+Clm6W+qNe9E0vlQQwk3y6S9GOoFiuPiclL
XpyZl7n7PZyZq84Rhg7TqODRX/b6DzL00QYaIAWVohSNwzFTmqPQixJEOUDt3163pSHS+INyJr4H
VMZs2fyJYNRzGWJRXUvGvRA+mOPKOXrlehjduYnZYgVWmvgJOhKOL0DYUivGIauTp8qP96WQ7t8e
zuvC2GSMMFeE8ZEcujm7kLJwGFTJb1iya8XWbGknbRpwSOALHcGz9Y22p33snfvAUbbpl917tb3e
WL44qaZMNxKpD0ucJ6/0yOgqWWfEIWRRdXMV0DE2rox0aVahC5na/oEYonB5eQT6obeMWGXhunyw
++iTkH0TjXvJ//H2hC6YgepiwhqQxgRRM5vPxqz9zGvZmuVofPGS4jpJ/4e061qOHFeyX8QIkqB9
pS2rUsm3XhhSq5sWJEDQ4uv3cO7uHTVVoYqZfRrTJgUwkchMnDzHrzun9qD3d2VFF3YNPSMCpiRM
vup4bPlzRYB6uVJZXLHsnb1rg7vc6W+hqxV+v6KLZmxMAGFO68LQv+Sp6BKCFUFp0Ou7p7Z/Iym/
Eg4vGgGWCww1QCFB5fvPtchspHToEKCoMoY2PVMN7MvN/fcr+ZJ8gQUH3C3osgG7smBN/zRS1mg/
pzkqOt6lCjiq81G/1wylvfJdvjYEVnZWPlDSlE6qhexk3s2/55CAIgFCPHi3Pytn/oChn4hcY8f+
WkWubK6SPocM4BsaYbMC5yAAVLH27qAD/Fzt+UHzq810nPf2LTR3/sW80Z+m11ju0m3H2ZoRQjoQ
ZVvqKzF3fXmNifgrLGplZdXog9QQlIfH5eOF9smJweS7yY/5Lo+zNweo1iLs9238j8kdFqM6BnmA
KUVtvu4BEAz5MBODd1D/Le4hGuW5nL5qznTNYy65P1oNS18Wkw2Y7/7TM41JQMyrwuJKNLHf2tv5
CIlOAZ6A6obtMQD6UIcYVYLI+/cH4lKw+mx2tadm4ULvOcXyrBn6k0klnmqgPKBN7dtVdiWh/pLn
Llv5aYmrxK1nEIPrJJZo860t8RbRLpxou7x4r9ocvNKFX4triOuLB/6TzVWEbBSoJTdcIlmUfKtO
GDGf3Cv56DUTq3xgbtxMN6CD6BeIKGl259Dz99/osmsA8ox+PR4H1uxJg5WSdpHb8hWozNX9r7Z/
T8ZrU/+XslF8nf9aWZdwhTNYUFqDlYU4Pd3zHfB4d8kG8SrSnyE98v9a05rLX9pChSYt/E4WfZBl
N3gmgNBJ9s9TtT/WtPY4YQhW9QR5vKHH0OI55hmSHEO9koxe+UBrVlmoY9rWhFFDn3boc5ZRP9oB
LaLvd2y5mlYZL9YCZhGAezD/u77r0SGkWmMZSCugRh1Bsu7YyJscAosYmhjBBg8CwM33Fi/Hhr8t
rhzbrkydKITNfjHuc2gZm+RVNZ7a8Uqr7vJl+Wlly/Z+Kk1kjwF+YAzQq3tSTmY0H5vHbl/toXwd
kyd0s36Uz98v7GvXc4lEyGcWxgBXBXvcnxbbpm6zVkW22b3MlTc8LA171/8LaJxv1SjFUB5AI+H3
Vi96ySejK2ekXQ2VS4oDRk1ofGc3LmrkpLsSK5bE4ouXQOXKwgMi0tw1XT96SppQlhyXZNSzsl+K
UW7MUYLHmXud+6YTtv1+VRfd8pPBVYDV1Zk52WKwF8QrVek1w0PnQMQu21vpj+9tXbxADNDfqwTC
Dl9kLLgr3CExEDQwbr9bOHX6CCI58bXRj7/Gjb5sIviB8fBmgYVhTSCXJaZTTYqN4GRZ1R1BZ0sJ
G9p0zQEan0n3qKfp/Oo2DuTsqD6/O+AseywE9F22UIUdi7jnFnAMhPIBopU0nSYPrJzKbjKb7jBy
Be0k6nbtZqJMPyC1ULKgMVx75xpJ80+xX4ujf1rJcsQ/Ha26snif5EtiNgA/nj5glgsylW9E7b3O
vHK9X/RvwK8QpQiIJu1VuKgKKxlBS4UqAdRHdH4ZjV/TeCUkfe2C/7Wgv42sY4UBgUbctXA3c5nF
aIOFfYzGP6kRzLeI87/Hw3gqQvdHf41u8rJXLBApVP66iumtP/fSxrA7txXk1/WBC69FEr8pQxpX
JwByT80DAmQZeyLg2ybAWN5dwSHw6l8DPFxINsDMTiAyYS+cZ+t0NAUHmOtKPvuOrfpdcS+dl+/P
2EUDi1yQg3ak+YU8kQ5oHdsuDLSyhJrIr/7adMMFN0GhqiMR1MDB/QXxpdUDFIX7afb7XPeUbmND
q6UqPv75Kj4bWcLkJ79PJoBERx1GlL4IjZYH3LwS9y4uYxElxFOOYXwh0mY51XVmi9kXzUfGtrUN
WG1/Ja/4yiMBrnpUGP81sl4GoXWF4cT5L0KfIfEgrXyn75ZpYGcLQmER9RE/iK0VGVANSoP5H7+x
ruwvAfnTNg5M9LW00TJGzPIomFry+VreuSxhFWsd3MFosuLZB3XP6v4wRgbxVwcmEoVwTIE0m1bD
I2uptrtkJidG9J+ivaZsd83oKlR13eh0bdfP/gzW3XxgfmPPXg7gSK7dmkYdF+L1e3+8cHPhTC01
JMB6gCGsqjvbrtWWGUil/q/FT2IjQrG6+d7MpcP72cwqr8mhpGinSjX7OtgGmkdotF9J27+SPuFj
fLawCoLzqHfqnGAh0DW+Fc9k+x9uOeGX55x74PhVgD1otsUGer7q5vd1Jr9L5+7zD7DyFw71Y16U
YD9MQHiuVeZGKPotT40r2fblnYQaqYlyHFiH1TorK5MJbejsgz4pLIcsJNfa/9csrBZi6QzSzloz
A1Pm1iBRaZ7K1LkSQC5v1t+rWPl5UUDCmUDN2O+bW3U2vLmgfnd1MP0vCM36DBsatHTAOaNBLXLJ
ET+FCUebp0YwOMXos0CP66193x4cvweQIfPJftpyjDqXB7KbdnyrvMqQBkOIYe7YCb/3/6/jD4t7
/pXVI2ZCLWW14CTV7cSV2FR3U2ypiNIN2ZegXTQehrC+A5Os6rmY48Mc5bnvPPPjivnlm33ZiE/m
l+/xaSOUekzY5GSI1xE6pdaujxvf2prHovLcGBqOEblyC110ok8GV/mdjsnaCqIf2HkwAzMOBsJ/
ZQEAy+XDohRcw/mTrDJBVVbOaMsWj3bFHnu3ulKzkIvR8ZON9TUnoUSTMQlGUxAMz+YDSt0wFzcg
kvYLFcRCeR/wBJQ9Q7ftm9AQNFKGW11RPaeoNlw89nYWES4jbpBTp7PNPKeeKU8s+TVNOerld3Tw
9o2lebR/cMYffLTuM4Bkwc0SuO0p60tvrm/r8nlue5Qx97L7+b1fXF4fKnd095Aar+uJ0dIgd28g
p1rmORfy0T7Kb6/DjC8lx1BK/dvOyhvaXhh4uURsHKIxJFEdYbCx24o4fZz2LJS+GkypD85y94d1
5eBdDDToqRNo+iBfWYspuKlq9kmTo8aoS+r1qAe9miXHZiB332/lJUPg0YF258JwiDerP0+YnpMa
v4yMKEEnhE2vafVG6yuH6lKjecEUo4oGnHp5o/3TSEpzVeTWktuF9Zbe6W/LAMvPbIFEjYcGM3fJ
DWaNgn+xMkiZAANmIGI7q5WlZkUSDAjg7u6TYCwaz2Uf6rWlXYoX4B4joJiBYie6iX+uLDGM1HKU
dvYZ+U3pjeyvPY5eNAB+OvQpnQsAYw55+/8YcOg9m34a4h9ThiLCYxIFrdCFdFL96wx8DrG6XnMH
Gii+tN9r9Zc2QWesDcWVnu5XBM3KzMoFcq6NeclRNIsQwFvuQdA0g5wY+io+kOyZN18V6Vz+xvXd
YS0dvkXPRkNF8eenscGdr6Uzvn+WvQ2m8NzptwtCxnzmXjGdyfjwz90NUC44gYl5f1BK/2muckFN
mpgwx/WHHnmiNj069pXAfumwQpIDjRoARfHBVunoTB2l1mp8K5s96NMPjT0R7eVfLAMqG+oisQFh
gdUyErsty1FdlgFqGBvUBd2LWl9pUF7yaeBA0Hkg2sIdu7KhVlrPu2ZZBjGiRNR3o/svXplQsP9t
YuVuVSUsgQe02c9RRzLrI8PRAZzw+71awv/awz4bWXlY6qbN3IG2zy/rj9JqPA56pwZCsPza4bn0
3aFljndWKAKDbG21YS5ePwfTQPwEw1lQMFA7aJvBw5zBU1uHZBlcphhNvxZALy7vk9XVHjpT3SpV
AqvUUyoGzC7zbPdwxaUv3g1oPULKB2+CoHVb1v4p/kiFUTmmcLiFuUIL2sSrI/m8qEdDeeQ8B8UG
Ijeheq0Sv5jZ2piqBObawWDl2q7VF8SQDewa8XBggcS0l1cHS9taBArUQQCex0h66/HoOkHSpbch
CGn8bXyVWDgKx+j00uxYWMkWbo7m1+BxjHNiVvrxGs3apUbbH9ZW7pM4Y2MVDEsVYXa7PGarT9lW
RjKQWzTqIwdxGPz6N/ZjclINiPekV+XJLzkwBqkI7hgCijJj9ROwgWSGwVVUf8lz0z4qPVB/xub7
03jp2QNTl38bWfnrMLvAPLRYZnJMQV13aB+WNMMKREATDwLX++s5xqVI9tnkKgLQXmo56FxRc1LH
czvpSWiJfb+siz2rTzbWEz+zYZCUdViWHhs71Teeyrdhi9EAMHotZNBkZ1ZeEtkYTkje66sU6VdW
uB4GaishpViuNXcswlYzPKV5/36BF30DHLWg4IX0J9A3fwYAtUzrtjeRzBPzV82eG/2mmq4E0Ism
MI6LPjM0+r7U04lGFGo2CNSCotFcPNTJfZteSXIvbtQnGyvvM9XMSsGqilIVrO71YHudfPl+o65Z
WDnbLBRNTvmM5iFv39OEPs/2tVCx/JDrG20Za//fjVqPv/bEFZ0rYULj7WNtlfuphJinI89d2f3o
O32L2/r/923WOc00mdRuB+xblrzp2imBcIzR3X+/c0t4+W5Zq+bTXIq55ctFXQ2aV1U8KAGr6Rc2
yDSCtJb3vbVL9yZQfyYU6gz0cIxVcEdzmzKlQrBjoBpppRmMSeVzCgKma13QSx7x2dIqrKq9OdaE
Ye+QlPpq9e4wdiX6XLTgIuOA0jy09tZ8OFpZpmwkcIhEvBfixmCbf7FXn/7+xf6n299ms6uMM1ag
Ka9EOZH8wXZexn88d4TiA7ftf1exyjHErGVVz/H9LRDsDN3RJn1YWQ/JNbj2V808PMIAqrhQzEDD
yljPXPe9hgvI1mfMcrFtE7qgkhkiYzcFIBUfH5eZaA0jZRaE88x4DtpFPyckO4I0J/XVzT8mEPzr
pwGRESQFFldcuUfP+obNlODW5e6JAoKkt/oBSJEr3/Crj0AlEdBuzHRBMddaVz5mZwrLHTmI2kXx
PnSQTKrnK8H1awBfiMQAO1rU6VCZrO6IpjaszlZs6VsoT3liBkKcO0UJvnfGCzAGmCEL9zOQDOiG
rDYslbleVm6hIs8uHjLDp3cWiMuy+27XB3PAoP/w1Mb/fIwARlE3Yhx/Ed1bY/zruipFVwhMh2XZ
JqvKe3sioUivjW1+jUowYzuoipa2EiDBf540iZNm1ZWOppUyenNq+RUqo0LBxGhxdXp9+bv+jLew
hfIaOt4ORm3Xn4s4NE9kLqXPJKikJjOotdIftGdO232m3JZW5TkSj8rKx/cf8KKbfLK7iiaTqPvC
hK434ABIx/St22E4bbxSsXy9I7E4KHaha4L3NTyy/bmRTuLOs+Vo0peD+WBBCmvEO5vR5/FcPwq7
C+ykvBKELywLbgFRF6RIUL9cP3ZZkkgzlZP0ha1uawKZzaYMhib6fvO+XpL6H1ZWzYXMVswuK7Gu
ykzAxDyi66h45bSjY3ZwlWttp2trWl3JU1pDk0OFi5QJ0j6Fe81sBpNwrizqQmzCotApIQsRAEY1
/vxYFVFz6nJH+opZHKdc7OurqnQXV2IsYyCITGCUXF33XDHGnoFqw0/5U4O6KgEa5apUON5oLxyq
5WHi/+ysr+KJDJBlLloI0ZDsSIwkUHWuejKbjhXlnU9JR7yKiYfWyTeCVEeL6JNnUMj9GeZ0Hql9
6CttwxN2rDjgvq24n5JqO+v6g+uC6y4rXA+znXEl6RGA8scpnTZ1lv3gRsm81nT2jdHpUTbRDSaV
joxlQd0SvCHMrpep0JtnlocXjTjR1Xe9aV8SdJL8TMd4pasqgeyGPlC51KJGYfd6m+i+1MqIzEMs
VRkJ2d7blqzCtGhriDGqEU3G+0lzz8KCMlMz17umN180Z0mkBs31akxtYFpADwabHvMReRYrQCVL
xso+gh9BPSmmsRVkhDQFxU+qGs0zFcpO6ajipTI7qxS3blbiV3Ar9poeLgiQmY6HNCuZb/GC+bSm
oVE7Eef1ziL1Tsn10den4QSqgj0wWq9dJ4ug0Z33vlbOItfuSpCaelPfPxqk+NGVxbZXu4hnzR4k
aTe1WnOfQVK+md27XneSsG2SLVXzg1TMzG8zhfnGODxqYvigmf7REeWjz9hd4orzpDeHvFYwZdiq
m9FNN1ono9mWwxP0Fm71xtS9Wmq3vLSox7NECUwVc2K5o92MRO4Ay3vurQTvFaK0oVwxNgH4MF/U
XL5aLj8XGWvDUqUWpJTFA5vqWCpAD2f6qMa0GW5nhjFwze5eJEBoSWJ5pAA5vDE+coQ8p5I3jooo
KyBkwAi7h14pSGaIeTYHUF1Ck673JzrrEXDmj9DDpB5qDx5WZfOhqs4vwAaPpgGpz9RSJ0/T3f2c
acKTZXtahNQbMXZ4SbLDGTz4YZ0MN0M5bN0x3UDV4KFSoaqptHcq6yKDDwclKY8QZY67QT7kRE0x
jDDHZFZB11K3hZ+luBPQ2YxFLSsP7eLWy3LrDs2nENgWB1fGdJtTHkGxM0i4rm9oI+8Zm85463pW
03TDakgwW10FLFYuXgvbOUF5Yd8zsktHvD91zs5tRblNmKv4djrflwM/qFq3Mw164Lqdec5QPmZT
maJPaOL/QDNBzYRXdDoe+DMW4c89CVHeGNUcDFW9rZ3xIZsmN5rcPPVq8Md7XZl8NJl9rvTWCZF2
HfDg/cOd9KAu5ts+N15dltzbZu2RjEGnY+gjI6FvteF8WCyzvbx17hBEbsoJKQDR6imkRpvGdlFI
b+rMmJfFgRIw6YFsrgAgi+9krW0Lld8oExhSTfskZHpqFQXdRtrFjiHfjXJJ+fAULa19X4jZS6n+
LFh9U5g9xA6nKCXFQZhp7qXEfBGZ8nMQ9oek/IeNSfUJn8FL1Dkamvyc9OZ+yIwSzHBtrGRqaPNi
YznskDq14fUuqLYNZdPK6r4FgZJX4Xh7Dq+AkCjlR2VMB8MdX4dasf3BHD4UB/ck1LpBKSnFVlSN
6xOuu56bWvvOsqDYN82RLofA1dP3uSji2XChgCLv2hQBSR0s4iUuvytT61chXHD2s/ajgEvPTbpt
a7xuaiMU40A6mOvb0qXb3mx8cJ5vU/dh1KzGrzoF+WNPT8Sqfa0yzoJlG5c3YZ5rEQQAImjdBJlU
PQHyoAYw55HhNcSeAqnYGOLvj3X+KpPxxIXlm3oTla0V6vAsTfCTWU1e49gxL6YNJ50vsGkthIY7
/PZmCIVp40D1oXQ2RH+cM/ZUKtpO4yCUmNytlhgg9CmDWvkxjxARw/vmXU3ebLfEC0kLIT5D35T4
FNxWI9vqY5lgsEAYP8H3uE0B0uNNH+vGea7zBNlB020HXhyLtH7X0o+snt7g21O+azg92a65zUT3
oHdgrZv0sM8QjCbzVOTgHGVsr0Eq1rKrWCeIBl3viUR5rGoa5Zg9bEQpPGo/KI4IegyJaNOxBAKx
5aNXq2A20Vyfa5tCksBqGPcGlvt0AruPgRtGojHCkMKQWwPHZAJBJXFjiwL4zM5SBd/Q3AVgLNDN
46ycJheEenRfZeeqyT0E/WhO7LjQApcXQeEeZ5Rt4hXdHW+qRWA3GMXBHyjBBJ+VvqwP+TAh5hue
hPyjY8swsfOQpRjzs3uAn+4aoCKGOQUq/9AVtwhfUT+3fkoe6uZgu0fePjUpQB6wNVuvNXZ72pV0
jJDFe91wQ4mIp6T2uHpy+9sev2tKS9z0me9kJG7nj0lsszz19fxeYpiF8zcb5nvw2nF+l9TaLmW/
7PQxZzfNdMw719f03NPEQ6PvnfRBKQxPz15U7LTD6ZbWYl+MLCwpbvT61DIB8EMSDSlBr/bNZGcz
R0Rvc2ham4EtdNA+hE71hmLKK/K4tx8HFxFKnMvhhLQ5nNIuKPJj1fyc63YHQBGGY59KslNwSeEu
3mvkN5m470jdV1rXK0sZZs25MC1grebAgRKIObx03Y4PQVapnm08VTYmedIXW+v2dHrMm8or1PcG
0lO2WQXAkYYF6I9N59APW4PjW1nMJ7bXkidJX8YU/Oz4a9mTYm5RLHuKHijpHUs6n/e/zfbY6aFV
ijA3ew8M615FND/pkgC+nULkomU75hRebzVhMtAtn25asrOTYLa3YxfW1ZOVxhqgaPOPFjCJaUvB
LZuw2CoLX8mqwMSVjHNa019Oph6ocALKPurcgZhLvVGK9xZPK45a7Sk6H614tEbo6CTnxm49fY4Z
K6KqrgK1xzFwZ8/pyo1CqDfQJnC44oteeCrlILfaET0uS6jwiA4azA9gGtehimNzwHpbL+GHYnI9
kt6qLQgSKqr6vf5AjXuBG7Jv9gb/5dJfaREXyg+7AeYA5SEpPli6SRHWKVroOu4/vXmX/anNn8zm
VA77JYGDU/t6rfmOy33VLQM9vbHqLVza01I038XNrO+y/oC5oWjAx5rqR4kBLCP3q/KlpZ0ncP/Z
06bvN7p4ntQzkcKrsZdF5mUDiLUA0+wsw6tnI8hVI5TgW6N6B+WK/qYSWVTT98RJfSQvvmLFrRpn
SUyNyB4R/9qdnJ7d6nFkhde13B8mpDBz1PVHhT1044a1xcGgic9BjJ78RpXlDSLfthZUT61tlbyB
xwYgVC+Zda+DFomGKe8EF4M23xTFXTch47pJrSGYsKrUQfAINFAYa90jIBtJezfDWdTUF3PpJdpx
Gm6ZfVDd+6l+QW5nyS1xNpz1SJLeS3KstM7j9r2hnWbT9BQ2ekoyb3L0KEWPhyEHmjWQoyKtEWTl
y9zxyLB+68wJDTVBeL416EPS70ZaxYKC10bJD1M1hrVqxiWTTxKtC9A/ILgriHhlVDal76j3xfDG
8o3RkSgbdxwqRvqtS5SYN6qX9YUn6zuavfZNH6R5fTbwo6RW7skijXoKNgIHySnTPSvHUcvMUGT2
IXXroGoRN21wu76O+rvIT1r7u0DgcPQHO72twJA6KS6wqWOAP+CrDJfRjBUk1jY1lLjMn3vJd07V
BqJoX3DzBxr4JWdc18kLyNzioW+82t7YU3GL7Zic94m/JIoaNYmK/sl7lmWBYSBNayVY+5TQdhMv
Z2YomROM5NkZpsjGVwGvna07uMt7T7GqTa0Szx0Nvy9vO/VclM9U7p1pClXyy+W/aT/tjCHixbax
dk6jgOZ1w9hT1j6Y7Kcxhmmt4lIMqRKTHNGBeVkbQ6k0qHGZKxg+1AA9YY7ujf1R5o+mu23MQKKb
iniSTb+d6bZwmd+OEW1+O8oUg+9h0yVvrZu9gv5PS8E17GwkuS+nEysxL0GWuKuAwWhmm4K+kulJ
KOBZVraVcVc4MkBOudE05rm1tWmh75YIeaBV6xm5drbr+oYPbcRtKIqXL/V8Ly3ImfJ+oynaRsUV
qVvJTTuoe2jQASoGeI7ymjR3U/nasSEeQW8MpkcQf4mNY39MyTR642CDEmiOwdnqCyUJloktif9f
Y7ROGg1QJXiCA0dYei/1O7d+L7NTL6iHpN93GMbj5yqciiOElePcetCdHzhYhvtDQTNgBgGsOmXe
6D6PRe0lGQDh3c8UYbZwIWhQPLdZChrt/ZBuDQwLkowggariqUxaD21YfxDQExAuONVp2BZNZFRj
rCTAiinIz8sy4A2KMZw6ddYDqZbbnhR3VSs80dWxAaT03DLfqU1Y5XfO8Guqk7AQmocuWqCP5S4x
SUiIsqOJHUz49xGuRlEAomMyIqo1SrqxjWyTdOjsikOr4NEBGaA63SXYFaJmPi3nwMRBtkcACDQ8
/+YGePQfxs72mG56GIF8pHx8xcUI8J1pBCDlCwx9jnguIlLEwqzviuK2ovnOrdmGIwZWuhonqKKl
aR1SBKCp+I1ZLaioZ8Gg7UsTaqR6F7e4K5r6ZCrQQajM49C3oJgsIrOYghyEM+kMuHZanYvUBU7n
wPJj2Q04RJOfVClMuSnSVHkseuqzGmQG3PSp/QoqIy8pqmByEz/TzKjJ0xc3aQMbLlHDBUaBqD2r
YU/rODWbgLSVXzI3Sh0lmjoEoeTMlm+CyDmDC17Ni1BaJHalFbTFHDlGEwxDDun0PmDTqSUE5chN
1k5RL56Zxk+D8dJiIVPjILVTwPEOkrie7+q+9hpdjzswNBPavhfJFE8aWDXLrcjhkih0nfzGQu4L
PlG8CFXQB5vgy1NosFtRzF4DQJfipD+EOnhCA2s8ujusBzqbaX5RUHyUG4PMkc1EXOeNB3hWYNol
8izmKbLcujNHcIRjjMkNN5sj/rlJFA2wWRO/DxCHmZ7AJb0R6q0z6GhiHOwU0AeKKFZD9pQ4J9wy
7WhuQIEAHbiXRKcHmYiTivRe1V4UBqLa9BdyVBC9Ii7sWu4Gk3XoE4m6cuErlweHt5sx6V7xGOX3
AMSoypkoimc6hd8PIjLHNHI7nILsaUmAG2wBGY/UvdEhG8oaHknRHi0D4/YVRJehwv7QpOgUlagz
0myKnEyJCprc686oQWXUiIo02ZFS1XB0zfuiayMFhPcyZZvR7p5MG/r0TGxVpL5SaKc0lz9pNe4h
U4hwYJFNo40b003vVUv5pTCMtLhDoBnNzz4F8rIvxkjn6GAPWUM8TFnfslbd0kRGllmEpEdWMQ93
grs3YEGOFN7tCJU7iGriMtYCSWkMKbiN1VpFKFBWN6zcsNz8QDDEVZfsFYBenaa/hTpm1GaJTwUH
LK1QyXbSxsc2y99YabiBYOaOZ/Qkp3JT5M6x6LSADFOMt5XISlIkPALJMHkCo/fdbFBQQDLr56zn
vtTn11zTwBPUb8jyC1qleINWvGklnKunbN82BroA1REh5Rkv4kjWpP7TocovOxHgc3SzZ0VBq0dk
v9xUKw+uWQKACgUiH1G0D0Sr7Hq9ugUi4YSxksSb9XqC2ogFEeckfUwLe5MxY1kSFtyoPFY06z7p
yrNpF9tSF0/V1LU+N1CTdkaTIXexb6ijIbcp0hhC0T+kNFDSdnigqAgHgVPbYN9ypFmQGhaCZJ7R
lzW6oGUVMUW4gZYvkODB9SyKboSikVeSzjFGNrfNgvIZxo1ap4esRh0PHdEXbpunRDbb2qCPecHK
HemGczeQ11lxbkfSnMteNOFsWXbQu+6mams0La1zN5a5l48kDXWGcpU7Jj3qvaoFdoqMr3aGJOxV
NY3A+/Fo6z1aK+YDposhwKffWE23Q634rihsJyaycyx2U1nw2dYCuy+ltm8o1TNtq/sxxRNoqz0r
c/akmvR2dOafJFdvFTz6+5WjiyMHci5gWvuY4fnL73kJph4pcJo6fkMoCc1qroKCWO8900GWrejv
blPfJW13BOPIEOPNRse4TFW5iLXy3A9L+9TNeKihuvfUBrR+SEmCLq8XqV2l8EfXbrwsk3qgFvYU
ARL9VBr9I3SFA2cCaXGa1rZn5tOvbrDxXyP5XfO5D6YqFaBNRnOxHETY900mvWzOnLOwybAjuTvE
YpoB8BeZe+N0jVpDV6HO47EbmddAB/OOuRhDC+tm1vvQLF3zKEhiPveQGH6YGiJ+N2Ar8ljrADjA
7Oksu9YNyoaZUcXsORSdmO+MGhvCR0NuWtuq0V1SW99SFROAQIucNY3Xb2UpikiyYjzXEhcDUB35
vszBGNmgpfWKlzrx265yTcGx4M2bOibvPVE5Koa5qwFgRYKDYQ2OiUazGp86S6pvQ12o6BWZyofq
ZtkDTkceqTbLA0jZqptWp04gaGkEldpZXrIMMRWUdfHc5Cg7bTQeMRZq4lXEFjL3cJ85floqSZQN
lrY0FlvZ+yapoF/FpBtrdjNsFKcnMUkY+hVcsbeIrejUjThNqabSLUksDd0A6gaKqxcxs60sUnRu
H7KyRVuKJlVQp6YV065YeJLRFBOaoCDp+B/Svqw5buXI+q847js8KKAAFCbGjviw9UJ2NzdRlF4Q
FBdUYd+3X/8d0PZVE8I0bM2br1vs7NqysjLPOZlS4XC/Tb1GNsOtD+rfTmj0tpbj+jYWda27Zt1/
PFlERU+SEpTvBaFI0pR50Lv62GdpaA1GLNVfWihfRye96ZIrXYz9xhzQBLTINETYOZoG1amPBxah
qaV0hvqEtwaE6CKabAJRIz8fTr444MKFyP0UOurmDaW8uB1KZASVUSvtLBCt2+e+eM2NLrvJTCLt
waFJ8cDGOdvoIlc9JuNiB/WvRQJFSOU+HJPRk+RetzuKp3RYJL5LGx1B79AB6dTIYqdPuh5DKhFP
CZIKUr5j4OYZHpi1IFBXygvuqCoSZlKndM+yGumPSHWVXyBUq1cQyyjxNwprFOpFQ+UfpUGvt0Gj
c9lGm5byKJowR6DC42NS+tE3MBACcIuBnv5mDEXuhAx6ibIRhYcYxN0WjaRMtK+3EML2qsMiJlWp
VeatIFsUn0C8kDoCfkRIh/S735fYb37amtmdAbZy4DFEqWwX4UDmjsoyUrpFlOPGgq5dgzI0HU3V
5vEoIR2IdmZWE1dkhHTaGGtWXJY4+83gu1XHxVsjS0prZT28h10Psh4jmDSbWz9NRgR6o6lspbwm
7mgOpusrKrNC0GIPlZJIJ5b4KrJUeosQDhi2Nsi/IvAdrlJshDsZzSBQqTWOGrpBy50CT8XvxZh8
AdJuh1drCNz7RDHJFQPPZ2pIbiwl2VVEW7JVdK57RA31rY9K8SaQBrzz1bb9ofAGLIoRl45RVvJW
8mX2rTKbYK80mQbnYWhXesV0BNujcejl0HQbCshOiBqXU7UIsIYuRH+ZMRZorKZIdil04wH1aHmb
lbW5MfoG93fcck/vDLo3ax1p7G6MTlzPy22pJVMhoh2rbdNL/l7qG2MPbTPjxNWEu+MwJi8ikf1N
w83uasQiX8dGFhwporx9J8JYWGhD3N4HXS6huh1Rt21jnEt04LLaKPg61tOqE6bZJZHUZ81nupua
WXENv2m6mVFVb9iw3anMDPbC9FDZDDjehyY1xV0U6aUTsDp+xDs7OBYSUmtqJvtuq8SViaegpOto
MJgFjxA+8G+bqCFWBizrNdoL6Ucq56yCpmKBrQwRJnTvCE00YQ7iEa3AoryClFCYubJZGa6PrkBO
ZDbqAUFS+diEvHvUDTN7p6SrHK2n5DlpoTKXRuglNpipf5JSnoYO2hA2RxmTuWmZkj/KQYTCdxFm
t/XI4BcTIwtxgPzwlgpIQwcqR4aMBGyX9DqDEF+r9V9UfGTFDVO/RVGN0LUU3Xej7ZVdGbHwmvRZ
8hAroXBVrReP0KCvIlxmAzxdJnU3NEBqBn3GCidss+ikJD7Dk8Fooq9FnEd2NOKKRzvs5lsRGWnt
Shla41lFEzf9DddYN1zlRh7apmDNIYSYDdlGAsTwY55NpRq1KFSL+UI8NXkW9TiF6HttyTLUw62g
JcOGQnsA25DI7clnHM+8oOIUpQNS22Aeyq8m2kRnFj5GZqGcrpq4N8gjMjfFqYwVSIn1BNlqjnSE
LURVnzRU8g7guKF/dKP3XhkTidlh5sebhhENolqxfJ1C0cVTkYbnW5G0JbN8yHCBJZrRaE8HlFq4
OqUg0riM31Q1GndQQ+UeSQvEVWNbCzvAI/BZz5UEryTe7KssMk5q10OiWDKh9JT5/oMgIxbPSJAB
K9j08mj82snaxsDLA3JpW0oS9AWF1Bgebr5w41QQ5pTxqOwEADuI/kw69XiNGCpYqn6ltnF1H1Wq
/CJqFF6khAmHIpx28zEr9yxQuJsOReQkGu0cs2GGx6MxcWWBBGaOR7WH60Zs4TJjCDaFZPDkuBwg
FM3bzMG7GKEtvLFX5HJ5CsweB8Ic47sgaFBO63086Ue1NjxDhOWDiDUpscD7L7cJK6ircqn6oqXB
9Dw04Ao44x4KuSASxl0EUmqQK+9ZR0M3zs3OCnImH2tswxfUJ8zRShiqCVxN46uoR0dBC1CwwhHV
SB7KssczXYwFfaK+j3KjFubN1zAXaOwG5CnySX4OaEXbD+qVLJT4DnG2GzbDVtfDA3oWffXL7Ama
Fg9dmCR2RNMRqXmUQhJyr/RiA+VWlDHROxh5hQK04Lh5FmrVOHHfbutGjuw0EodmRHQAwuF+aAs3
8VPTUUOUhsdQ3JvMQLKszpCnTF4gBIfTU6vaZtRQe1WUblc3qHoiZZEitxk3G9S7QzRpU8QmF9lN
oRmGJZW5DJGVDLVaReQbkLq57UcqmqWF0l6kAa7ExrA7Ie/TvuMO4jPQ6adkKQ17lFwCTfZInz6g
e3uOvEF8G0OeGwRL3bfGnkEoK0gOclTKOMriPuwxa6TSUfUM/Z3Oqha5eq3b+NqUg+JQRMsityXq
KcMlS1hcO3VUfDFK42Xk0lb2OZB3uRqifDU2XlgiHKUZ3qyUo9g0Nki1jWmFGkuQpo6s4tPA5KYl
hdILUvLRrksl1QbN5zUFEmwr5yjwGCZ7HYvR1YH0yWLjKvQ5t8FzRpp3bJ4hfMM2qsZTCwGSagc5
7my0g7pRTf+RDgIZiDD4Ov0Hnoa5CwJm53XohYwgIUqR5sT3t4yi1Ir/P1L8VzxbmJv2eXzHuikz
mOEHVxH+lypidMmEApM7fRmCCNU2EOlZgQYbIZu+TElzN1XoXirw5yEp+G0KBTs7q/1HtR/B1J3C
2qgudCQ2UMPKlLrb5xR5Dj0uT2Cr5rYgxbGdgB2IlW5jROeOMIJ0i8OV2V2KZ3oWh190RK1WNKoQ
qInK12xsVTtP/O+qED0S5YgFE4pMfxwNX8cW2c8EV4bPiN2DUeIaOXkbeda7PEA4woLCw4sdxXHZ
KB10p4Xstl7dZlAERTomsUTBWpf5eMQlevklyOHTQh1Pkmi81VvlnfSonHQhLj2lkntkaIKXsQr2
KTPrLWR0UEfk8ibXpQdANt8RH1ybY75vUo1buRS5PfYa7YN7BNRQPo43IhHHTuMhTED5IeVTYnoE
yEOk8h3ym7gJEl7bkh98r6fHVzrhJIw28HhuIi+u9btMLbCdhwSlkvALrpFrpetczaC7NubbdHhv
utgp9eoqbxGwVmO887sSeVtDAaEre616475okAuIqJagrU0KaFlnnLIsdkVYbVpKUCPFOlu5Zm41
A6c/qHZJHCHM7tvWyZEkBsyVug3Jt7WpPw1h4Bi5jt54wy5qy2s91b/4JnnoWAC6Lii9Cvre4qH+
ogwSChtZtgc4xx2F9CIhU6aFPxQa9bsIhWuX976LbYMqHBJcCUar1Z0Tytkmq1F9yhHq0EhC10YZ
hRZuahJax4yt3VQ9lO+T2q7xZTxUv8VM2pMmkezG5/tGjO+GSDBZvZ5boISVeMYP38c0fG21Sjng
Jfuc98ZDBgEvuzGKr5rG9kqtpE5UJsdCdG4XIy0umaDgqjo6J1RXAg1Y8Iz9TqOqtzRZfUxw3zho
ZcaQ8Oj3QYPSSqMNd1xOX+WIMyfTAW7iSA3ZWafcRt0geQ1uBD8COkMbDGITOuo2DRXEHSXCUQYV
hpTil1ZZZxkZfzFTfhDlcKyodiNq3fSmFq/IDEalJZnDc69ngdcm+rs/xHtWB0fE5a9AI/cewbQi
CBp2NcAnVt5GskWHEUnULkDuHvkl1KY2Se53VoFLyM4V/04myi1i09oxK0jyghMSWoKXb0FfmG4R
g3HATZyBsGvKbcibcpdKEoBFmf+WV8GPXBaQecrwhlBI/qr0oWmnmbj2mc9tUfj3TMV7I0+UztPS
/I6E7fd8lIqDUo1T0U/V3KDOkF8vxheQINEasJATAB/b5ErpwRmSBHsx2/j7CKKF1ctp68SKEa/A
c9UJgTiDlX5CwM3gnRmNQ6k3iwmei9zTpIXQQzTIiW3VQnZm0+64jT4hbuEgqNiTKzm01OtgH191
T9nD+D23pV2AIqy9RiVbBE6eAfNmGMMsLseg1nPZ1lHzM3B8mwFQCtDRIZKAQuoff/mvv//PS//f
wRsewPEQZOlf0ia5yURaV3/7Y0FdWIEOGQPQcBJ3QdtLTNIZYj7LSZX6yMDb5j3bhLspa/xKLOFG
X+R7JNz6LUrvNmQN3bZAU0q4Dqfa5l/WuIGLoMezXzGDbzZUJBVy+LJd5C95s4WMlzWwFWbIAmL5
00hnoG/S8EkxegCaV3+armnOFWzeI3znCr52ESR6NpjZvhoiCOblkjrBhltL7r+q2v3lRVsClkMm
eeoEDhkvlSqzLZKIsfJjpkOQ4T46dkcA6HaaDBCHpW6g7XI1NZ3VdixzL5tdWCToB8gQ1gcbAZmz
2QRWpayN8USIk+LW6pTvBUR5WLOG5F2YPVWbwMkgUuoayEOfN6QaUt4GDOSKyu9u/aH4zgwpW1mh
D6rC7Oh/MjJD5vMeyUNfRaVMue3e+U3b2FJmATwHgh96RaLgB0jfDnEStevfAeiDcwsR/om8CJXj
2V6n5iD5ADmidFJCkLRHXhJpH6BOSL0CVl5cL3RhUJHKYTKg859nEoUpvS+Q0cHt+UbxBo3QJnmN
bbdwqCYC8Z82ZnsdedgxRBgGcpJJ0RCtqbdhwY4qLzgU4Pr339iAZ8Zm254ju6k3EmaOG8YmR87A
rJD8l/uVfb64A8/MzHYgHh5FXslksPs8vEUCBYHzGkuNLNoAQRltaxnIRHQ2FKMgLVrggNSFxNsO
e0/dBm8Aeu+q3bAr7XSDKsPKnl+zOBsVWDCFX+caisP16EZKtAtN/h/LGUFgBOIYMoXKCcj4MxNF
PU7lFLCvDGlIEd3Wt3WN+i6ERx4vb4QFwvNnS7PzS3jXRyMDMaofCduA6YICBu/FLi0SYmdlQzam
pPOrYCL1yCM6Y4YqKR7aVqeHFpiwlQ0zjesXb3I27onicXaH5rRnwpzkyngs9sxPbDyzOz3fpDgS
KwOfzuwlUzPSZlVSvyIQtbR7r3hU7OHQXmmubvE76k2cffXmsr2VkX2Qic9Glo00KsYMyj9NgeYX
E3Swg3P0r33j22VD037/dVxocivDMWrgu3yewgErNTIVqPnMR0Ir+44GC1airWlErlmZud4qzROI
EGCDBsFppFejOHCxorK5EL1BIGSSY4IHUUCx+TwQhVUFWsbjZokV4uiIdof4rjchdcAooCArxhbP
NNSGJ64zQ9+n2aw1kU80CerndhKWwErGKI0+XV6XNQuzGRO9YUJODox0M863LJKvINi7uWxicVEg
Q4I+QdBCZXN2l4SaRR408Oqk6SxFcKuSdVtGLeiymcWtfGZmGunZVg5jJQrwfsZNpXAbdGdb0UZn
aNEObGU8i1MGJSkTqvQ6YrOZb+raFNB+hjNTV4c4fMqByfuNkZwZmLkbzpqCDxLWpCqBR5VOuHlR
vv2R5ivitIsLc2Zn5mv8hugQiQLfU0eTk7DRAbrrkfJfa7i1eGLwyPsgiSsQ7vi8ME2GxlSQrAJh
v60QoYz9Lm+kH0MyHLUyPzE5WZGLWRoW0Ilg7xogv0En5LO9XKMBK9opeBZBaTVqfB0m4TdUzLaX
l2nRDuJXpoL/ydQ5katumoLlES7cnNwoYQ0c31vfPvzfbMz2mi9VMhIPWCKktIBGfh4rw6rKdOXo
kIWXsjq1vwLzDdccCMCfp6xjbOSjwJShxP+Ye8lm3AQ3U0eHYLVt5IKAC1Tuz2zNfFqsEZ8NLYbU
2YAUI7O493dA4+8kG5gXyDupbnJqfqw9upe8w7nV2aYQvdahyxc2Ia+mhEAkI2+RNQAgh1sZ6LzL
q/Zrj051GiOCJA3FfO2XbjqCAB6moi5t8+vGBb5Q5W57M3VkprvCnmjd4eOAowCXaKdubgcO35jO
+NZs/ZWVXdyjZz9kmpYzp8gGkg/ZGIJrPeZOnd4KJXeL4fXycBejtfPhznZpWANzUHcB4J8EiKbA
b4FILgfNjrt4C5E/2S0AVOVasges4dBLYg+eJbeUpv8Nh3b+O2aOs+eyBigktrE0Ks+VSra+0oKX
E2nO5QEvebRzOzPHqVQabX1USW0SVTatv+vNgwDq30hNiIdF3mVj05fNIycdXFETpHkQsfXZ2SyC
YKTAN44QXa93KcQLkROH6Ppaj/TFA2IwXUbCASW6OfO1hl6UqQ5g5RusvpKRK0RqwokUAMflauV+
+3AnvwyJgXitwWtCJH/mAkzIU+V1jBu0hL8pbAgLPTBILCNHXkJYiQEshsSc/4qmxNi4OCcHtGC9
S/f1lbpJj+kd0hIKRABNZy0BsnSz62e/a+Yk4B+6auD4XX3Zgs6hWf5a77yP8PDS0Kf4/+xAJhz6
8wIgDrsY3Pw6pDa1Y69Hh/gK0aSjnxSAyexJXym7UbYFcYftb6TioA34c/KnSTj7BRSZRyMpMcgh
+ooacZpyy19rNb3ods5sTJ+f2TCAX++USedobOpdmLBjj5y03K8Jna2t18y7wfGmpE0RWXYxAe5I
gUrp7eXDtzgQHDu07IPOA0QxPg+kUPyUZxPiulGyTZAfEqKiSvpy2ciiOzE1g+HixZ0hz4aRclbr
PcOegOwW6M+ao5iPUfEgd6aXrAVHy9fvmbGZrzZbqNojz4ek0cE4dS599iIXOG3b+A6WD/odQxhm
24YrDnN5Gn+OcDaNphyj8TjHQpUczBzZdAL+penWOuktuTAocaCWj6APMsizXSdTPrZiUkkzYUWE
Tw0eAk11K9bmcGm9zu3M1ss3M6BWGF5lJoBhJTgUpH7T6OD4AF2uCh+sDWq2XpRJraYUk0/ioD/2
X2QC2JTBLJWuvDWX7hkDocrUys6EIuXsnik7qPZ+qL4N+xaC0cFh6jsob9ckoxY94LmdmfOnasdz
0E4Rie0M0LM4RPxQjTjkV8ope9ERFLlUseg2thvLvA9t4a05wI/rZe6Dz3/BzM0buE4NwQX0MeqO
ALQo5KcKFYo9MHPkKSsKZd+qpeblXMoOYy7jl9AAFNkI5Cxj0Doni/KX1Jf5Ww/KnSeN6o0GAPWm
GtLGAQBPtjINvJEgIfUhQRoaSW5SgoInDd5YswS9Z7oxsU18shnKmB+ACY6faKTQbZKzHjyWRrsL
VeBr8BwbjyYvpYcEUvx2JHXFNs509iVP9MwDUTi1jUbSLeQkjB0ww2hcjvYzVxnLMyvros4WVZZ7
BFCtCefa2KkWqceRoCmKVACd20Kc+SuauOeog4fVIe0zGUj0sATNTSOHVOe1M/BahqoBNV0A4UZX
VvpOs6qgKl3eapoL0j31SFn4hzFVpD3KpN2+CqCX1Si66l12kpOL+GXRQOlH3xk87aAK+NkTA7dV
ZaXEUXQJRjfFPHXJtm4DyxwrNzHzDUODx8sWF8Nag6DHKZI9hMpsZrIZRUENFUev2wOw4Yg9YI+a
6590DzpMxzXx8qXL7NzazEcSKko16WAty98JsN16+Z9340LO6mw8s7AVokhjG3d4sMqj/1rI5Drv
cy+AksPleVsZyFw5iIM4FOYKnP0AZt0wPujV2nWyIHj/aSTmzIcQEAKGKIUHriFwmgIIAurVrXRP
99QubH9XJlb+o79LH02oHE4qjs11AcSFDU6qhf/cXR7vYrUOwsEArMJ9ono2m9cKBP4hHDGvnd07
4H1O0au+y93ggdhQdLMHC71ofudBe2Z0LvOYx2hX1w940I7UOJWJf6uxyOt7ydVxOi8PcOn2Pjc1
m20lSWszFBgfkJ8eiDv7mMgOmvGsvJoXL6Cf0zjP2wiD0yptcQDMJkLdLOvvupSiEBmOu0LzIbSh
vPcliFK+L91dHuDiHXtmeRaU+1knZ3GMlISOc1e3/iaTIa3a4ZkOYdDLphYPhwInRiCyBhbC7JbN
wX/LfTqdctP3ION1UKJ+5SJfNKHKBP2JkGsn88Ph57LPQhUXbJ6FwmrjGmAb8nB5GIsFVoSrfxqZ
3aEhzaHYIaFOQTfiTjKt9hpMSDs+cQdAkff4SB4zj1/J2zWh5sWlOrM7X6pAqpqoQEDe1pAJKiPo
Tpj7uCSuv9Z4YbGEdz7EaZ7PHjGdxpIaI8QQb+ledquN77R77Vg4APbsE8+4GW8uT+pi2ujc4iyA
BUK3IKBsYR8e+EP8Sl1wQr1sP3Xv6LxNtq+36KPp0utwC+LVTeLVt8Jba+GxtnumBTgfdVj3nUEa
vHjADFKGyO6HtSY2yw4T7BdoqkBjDlmyzzZURaq0ZMDzUNqCDc9dvILdcYsg44SufKUV2OQAoOiK
F1u1OhuZQks5BGx/ag5CN/p+dIyt2HNHO6qb0W52zEtO2sqKLro0aL5NcpIADc/bHeeFrIaA6GMy
09faeAHFxIiewnZPVNkx2h/1WnHqfxnjT4OzIEIrA91IpswK0NoPEaLp2Bbb2PMdAylHxdgO1zE6
iCcr7dKX98xPq7MLsNCAiNan0os+6A4BJn7Q6hW/uXgHoXiIyttHA7iZCVIkndEJuGggLEFpp+UG
oiDMEnLqXT6Ei2P5aWgevdCg4KoyTJc5NGEKAlygvrIpFqTEEb2cmZjdp7WRyE1TwUTlYn3Yvj4F
V4UN7nti1Vc4cMgKB6rTu4BqITXcrEUOy25mat/IoFowNVX+fPyKVAOFaXJsCJz2xql5Hl+Gd+1p
dBC4AFkLkpBVBlb4iFgbmh5fejdz0C97B563fXmul44HkGkqIEcmJCbnl6HGskABbHy6RKY2KZKr
bqqdsvrkXFrSczOz8Wp90+mDNhWgIAwjgY5jRisHYPGuODcxuw4HmfudPo0EUkXP3aPhwZ3Znae/
8LspAg2ctSB76TwA84MuIlO95hcV0ByIaU0S0Hg0WPmQN/wx69m1rpWPl1do2QyQzhT9TCE7On1+
dhuMJIM2cYNCBvTYxv5FiGfZeLhsYulhx+SfJmZu2dd0HpsxYHsgLngS/VIS6NcMrwUPDjHg05At
cy4bXN4OPw3OnnVxDcJTqKJaMbYAR3M/u/FL2f2/2Zj5YcDPdNam5gBCcXRdgmhHzXrFxPLh+TmM
mUfM0L6ZaGCy2IC5voBBZAeE20X40laTMhfkEvwSMh3vl8e1mD48W615NUJqIoVk+VSNuCaNTd9T
Bw8ux/eGJ+BynHEPSZQNfNZveP9zq7MTLIdKwY0Cu71qwTckEaDoqB5Cleby6KaVn+cYzs3MTnEZ
F4CpZNjtCnQKADE3bnLZfJRz/aEgUDoy+LC9bHBxKxIFukCUaLL8iwMMlRopS3gmA2khjT6N/W8Z
AGBLVxnYZ/MUBjQJRr0giHmAj7IFAILDWoZ8MeRA55c/Tcy2ep1oY0bzDydubovH/iG+z7fUYpbh
slN1Axk1h628cJbdLYGmLsqseEzNIRhBDImgAoJHNhQ23OSouLHTfh0RxgXfFIt/6GhfXqhFP3hm
cDbIDOoDktCBWWmhLyp6fiOz4KTQYWWfrw5sdqjTLGiHHrxXWz31zQYt2LaoGVtkL67ZiT2p/4ac
9PKJRj4OjTEJuMnzTouomcLtqxn8yCZUnOzZfJryFxJQ4XpjKy/gbDqhy921LOzk1n85a4ppQAKc
oXfhfAlr5IGzvITbrzOxM8ruKiQcKpDBptDClbLwoikqyyae25pu6rMbJhi0NqDoS2GbWWDXMsRK
IQ/aqhtN6VbWb8kSMueQUJ/qRfI8hZH4fg/lTuggVdljQAzbH2oA3sAryL/85/vx3NDsGVx1lQzU
HqjbkEGwaAxNvD7byMNaMLw2nsl/nV3/LBzlSvaxN8aM2RqYk778yAQaH4s1DfAlT2gyShEIyMDM
zj2h0SQ95A4woE41Yg/q7VAorsrby7O2lNHFPiAaSpOGDkrE7Oqvyxbp4qnInV7X16ozbvMtlC6R
pIO+5WYNe7EwJBhDfAakmAoF8Nm26yiq+lChgpZ0lNiCQixHXtnYixYIHpcQTzdQtJ9di6goJK0U
grxtBM+0ewjTr5fna/n7oVMBXgWeC3NYkFyGgOonmC41/xaRq6q5v/z9C16VYjX+/P7Z79dzf9Rb
lDqg3KCZ0HBNkm8ilTo7RaOsfOVoLrlWGGPAa6FHI9B7MxcuQQME7gZns/YY5IbRNgoMTMmO3xtH
tbVHBaJK1pqTW57AnzZn7lyCcDHkHqD1zaVD1j3oa41KlifwX99P5Fk2EToaJvSQMCa5jaG78jYm
92bAf2vm0KVC03FLmAhVPnuBinNUVhMdy2SjaDY8QgfNDg5BZnUAbFjMC93wsJZSWBzZmU3ls81a
Leseck+4lZJ8V3ZPEaRQDTz4L2/ABf+Gd/jPkc3cKHSvZK41WB/fTDylfKaQT2D0PU4C57KhxY2A
0iq6ugMpiF6Cn4ejppCbMqGujeunBL/1q96uhESLI8FNjSYigD2SOd9ApKYpkRo7wYCAUsmPAdRn
a7LNjBUXujyQn3ZmTq2HTABYtZFst2hl3DfQMVFX3tILQThqbRSXJyhQRJ73YTTbosiw+hhJUkBn
rQtbS5GN58JMD0yHoGTQSCtudOElNVX3KAJkBTHe/FZA1rXS6wB0+0SqPTOAckltQTIQ1HEn1R9E
Z0I8dPMb++HM5Gw/hA0lWVHCpEmBUahByEtWFmpxQ5xZmLkeYaZKEoclXE/b7NuwBuxPctT+tibF
yiFaiiBxb4PRCOyFqaMpyefNPSh6VoXhh3/oXAllgMCVXCYB6mvFVufkx3oDFeDQ1R4uT+Liup3Z
nfbqWXTSdOi2ngrY7SHGl8QQQKMJ5KnMKLmRwvirmNiUKTNcilLxZcuLk3tmefJeZ5ZzsK4VCa3O
7CyFGMvXhF1JyVWVreFyl8wAlKvh3sLzDe0pP5shrOuZEeFQZ0ECZaovijF6GqRppDUXv2ZoNpNZ
T5WcNXhfgzxuN1KzG/IaxKvc7aGecHnqFmMwQujUXwMvXwzt86BkKU2BCoQHQYPwwta8agOhoI3y
kh41OwcvasXcksM6Nze7SHgQxzwo4XlV1DSYpLiBEuzQ/WFq8WvH0F4txz1LbnIfGTT5KkY/Pl9A
ZLdZ6ym1lPVFCu3nuGeL2XelBr2IFleA07lo99baJmQ/bQQiW3YakWMd92jM7g3wPY65W0u1rk77
bImB9I/8fnLc0SPdT/nJyPa3xgaG/42GlUu39/lYZ+dDCzUomE0+XKbfSAfxZ7TREy+XV3bRhoJ2
82h2KOO9NYvlR+BuuoGCUjyJv0KyG4JzjijWUkJLPgbojz+tzBx1WUPst1CxfTJf36IXMET1IQoB
FRS+TyJ0/yyZhyLk5ZF90Hpmb2MA2JDcIAi4jF+IuJDlJYZUYGilM7jBcwTt629QEXF0MPjRaNdB
sqif6qsusnyWsu/f4lWS+kdp6pffgB+g46GEGsH8mHItVcwyRG+k3uuFRe8AfTlBDPpJ9A5xYifZ
yPeNY+ypM3i+NzHIoVv7BGGEwMZbyv6NQBrxAMjJU9GQoqL22WmoOg8goUPR9Eqvm2OQR8xF34W1
5+7CYgO/oeGYTu2Sge35bIUYaaPmlTGlQvrrn/WItQ5eH4yXX+YWwQY6oBHoSM5pXUrBBgAicXFl
7/V1vANoBFDjg/6Ry+L21Di+3YLsLXsc+mS7En3PcUqn5nBitdPqgufXAKoyJ0IGqjDzu7tvA/Qu
kTGxZhI6SL1bkaxC1AXSYfGPlV09zd7ZqNFOCS0/Jl70VAnVftnVkMWMtQ6SdqiRlNfGCbe1XW3o
N207uBBiQFvZ5Jq42n7aQODIbgqv25be5d8wG+0vP2HmBEnF5KHJ08pWx2PH7xv1qyhPFfb3ZTNk
8gqXhjrzf1FJFEkeeYUXk2x3j8QJPcmOribVBd1p3ehGdadWfrpsre6ttSFOn5+FJgKyVNpIMcvx
Tt70aBacoQuDDR25je5ABNHR7P6udju8eWN3uEK7HRSnQju/Xr9y5m7sl9meeWhfzcDfRpsIm9xH
j9BkshKXQMjVifYQX/02gdyhDLnJIEt6p1zrEH1ef4AvzwaImnixINaYe7FAL+uACkgZG9A8EsZD
IUMMqbVFv1LT/chP/bLiU4kMfflQ0dRn4bYConycTzsr3EF1Zk/vWm9wm2PkSkdh1254gpho7Soe
9GMoAuR1WtXsOvzHZIOXjVbywCqiLvh53Y2BtWUhigoa+eIQRPozduCOxdkX0vUbz4zecmgYul/N
sXvPY7bXGgj6VHK9EhjPPOg/fsXkopXpRYAsy+dfgbZzaQQNncqGUCbkAtFJ+T0BbjnRKqtoX7Pi
KIb3lbM2xYu/zPxPkx990M42fJqNfQt1tPLjrFXHCmAZeiqPEMd1sn9czP/1SU2l+lBXeUGry1IE
vJ79598P4qXMKjjm/5n+7M9/9vmP/n7K39L7unx7qw/P+fxffvpDfP8/7TvP9fOn/3DTWtTDbfNW
DndvVRPX/9J9mf7lv/vhX94+vuVhyN/+9sfzayKgwFXViLbqP/750e71b38QOsWrfwrLTAb++enx
OcEf/r/keczS5+rXv3l7ruq//SFp+l+RUpNxo8nAyqLvHPZf9/bxkaH+FYJnFO5fNXDRIAnyx19S
6GpyqNX8Ff986uMMkRMdVLmJdVShxw0+ksy/QjhhuoZVZAMMCCn88a/h3/xj+f+xMv+LDM4H6u1s
m6hMmS5cPO4BHcbl88sjvxNmMTAN6K00BSfOS/ORKt8ioAoTyHrKwiROL8qyz+3WrxOBRutDodY/
5DSCJhdlNSebzI+4DzyGEQ0vkwiseNaN0Ihd34w65crwWYtXgz4WJkTRDZob6dbnA6qJyOCixU7a
y1DPQGPzqQox9AlYaWjIVylPKZMl6Y4LboILSHMSbaMqMxDvZbooLG1oyV1QjWH51lZByL6mfdIg
ahihL3Eiflih+6KvRaMID0ZHWy6g5A4sznWJgj4zrAiqm8NmknKlR0jDGcpbO4ZxYKMZV6bujLE3
9LtQUaUYbbMIVMHDwAiKPYc6swo1fNYEUJZXtdbLkrLUb0ckngBMbwVYXaPqRWqfht/UUG66a3R+
9v2DqWbq/2fvPJIkR7YsuyKkgCgAxdQ4dU7CYwJxj/BUcAVXALuptfTG+lh2/ur/q6QGNSyRykmK
ZKSFmcGUPHLfPfYlk7HtXMvSlxAgFsft3U+rDlT8KflG89a0XebotcDsc/k1uW0S7QYG9Yq3cA66
EdIBwkUFQyaZ2uHRkkmMSbnBUA4T92Ks7BKJTFBYUqbrWsVJ3Bxdil5++JFkMCCSlU4j+BsmTIYb
1C2fAvdtqQKR52tcznqgZ/zI4EqcrK3dR1V5qrj6VodLse6UgygzH9P5IbFEGx+ibh6mhorCmHeP
Jk2t4LFuxJzgTH7zaV47McFis6S5X+78Iu0+szyzrY/Ys2T7xERF2H+EiTemazuB1fFmXN2E2c33
IC2uzMqXxbsvx6jFs0NiJYzD2pAVa5Zc4N33evYw4rallcMIsVLEpOrT1iKCuhEXs638VRhQkYEE
JLvSfTZLYy2nTiC9emKDDnikzZXozd5psrB9qAq8JY9+UMPb8Ef+zd8yVaHGQhvpBzIIK6hEvPKz
ca79dWVwz8EBW1o0euieJThJBrxGHMahdqpvOWMHDoQ4qiA+BXnPdFfYdskkVj3MRfTeVbJkldmE
c10cgMCJHIR2gas/jrFedraioMTEMR3moTj09PEVYxdyIBqQg7ts20AXwl07ra9sb2XmLPK/7GGa
loMxhXQuYrS8DktNWTr3NhbqyZfO29urkwxurBRTESO+qS1tuWuyt2T+0Aan8nSFOZkIHuwhGWF/
qJEZCxBhfqkCfNRc5QbbNG59+TMEvj1f3WYMu5PV6hnKmRrpU5ymFse+k9/PHlYMUmI+UgD3S0x4
LNvGp5AxjzJ4Qa6jugJZBo7W2Fz7GL1eR9GZcFoVSxrpE79I2z+MlhnSE24VnXs3d8aLr6IdW/sz
zPI+vpPAUtIrpp2Jc2TexLLv/dZVw6mJRa1/ajKY8qGded2Xqfmt3wEyps0xn6U374ECD7Czgi6Y
xx0VVoG/p6jqAidQ0aPFei2y2ZfHfqSLXsGHauf0dxrKLJRr6HL58CsoErNs/Nnt+qOBr1BcZ2gE
plvlXdQ6IUgBPCTzbZhgKZoYCF3pygoLOQIMmsdAql95H80LXry0XnHO9+YydQ8Bx8H8qq3cxuRe
ll4ELRaXufGcJbqIfoaupRHpV2NSp/tosMLqyc9soWAUzLl+NNoe6j8XbRxc2zvaUt2xKOMpeUoW
8M/gTwK1kLVo2/du4K2o1tObz0IAbpiJLA/67RhlkXhpCrR9T4zbiczajDa76jzQ2scp3F3geCTq
gD1Q4Tw6MIyK9xFHTeu9gYegH2vgIqChbJxwj93MyMxlDGoHr8NuaOWBEa3GO5k+sLyzO5e5Pqgx
8XHvdpIYu31QF0G1c0WZFl9m9uL8wSl6r/k9AEOGGNLbwXDN8yl1N9LP0ihfc8BBcsH+vcKcGu/M
qojkLseCdPo11lnGMCzNTHWZWlPdOF+gtue3krO71YCRfL/YW+5SYKPrxnQcLonoHSaUxrDic68w
ps60t8Hc3I9us7TCBC5zPrnbh/AvN9IpG+6QVTTg1v3TzXz6l/8bSBGp3QIpVM0eQcx/HUm96F+f
RGTVv4RSf7/q71hK+H9QR2cID0o68n1xGwj9O5by7T/o7rj45zARjpeKJIP9O5ay/D/gTDN9Qj3M
RX4Q3jon/wimHO8PdIL27Z8Q71Iv8v870RSlvP+QWPGZEI/66LeZJ3IiPtC/Bvpq8sqwqKELav9G
2/UA1W3aucPTfRKLe+txyRx27mSpV6RJ/r07dA5u/5G3C32r2beOSjat0XKPi3nzKsww35XhzUwq
sJrgbNeQjrBIhT3hRAvgFMuU7zX1y7coqcK3IFmCP+dRBC+OrLwHGQigucqJXl2R0iaMYnPhttKQ
jEUwbmvQS29CuXh8D3H1zHMV76HfjI99lshd3E7qIx6ttFx10QLNolbiDiey5iv3JReiF0AzKgRM
PwKjldfmFjQl+oN2yYw4EZZ9l0x+cuz4TZ5iLXuAAVXo7BoBwqXFpfrSNmgAV15ZUhfTHmadcyx3
g1Hq0dU63CxssF1hynjfw6JYe47f7pbBNLsEq+w9vvHTOWxm76eNn+sTIQtWzd0476epwIQ2jrOP
cpzj+WhCHPxx6vbWVqNggnhpu87iQW+xfAb6M7ZG7oK6c4dd1fMz2Ku8kTpbKbuyD37ltdHRzbz4
7Bc44g7WinBq7VmcxyXmPe+Djutzl+Q4guP4v6q8PDooJ7U2ZeCIZAMYstjLtsTm2UrCje3kdbjX
dPO9nQHw8E7AXzxZg4Yf2UWd96DGybkrnMVHTwJd4Z1UDOfRrMSHnfhhqr8tjXOzY8rxPFKf2vaL
Xz1oZixz/NMb/NPnhe2C2/FF5RA7TdoVT+h7Zqzs2wFNVoL57mHy++HF4XTcRXWlgFLZ+UOjI2Gt
iirOTq7bFAcR5PPbAOQ+2paN02UwIvrqbDs0P7zBl+uxMn56LJbMnfZkC9U+xTPnGvey466eKxht
zNuNq3AiRaiHtH7tiuRm0Twlj2rxkncW1EwFKPGbZ1tx7/71tLXjWedcNnJvR0O9lZm+8aXt6GJM
X53sIYOjEkdYu5J/1MDjdHrWgwfHILgZPgcqO5v+RotR4VJuJGv/NccRnqlBe9I40SJe3xIA1/VG
zm02MP/j9TsryrrD0HulWiFIia+142EDnMmRqohvIERh95jJrXTH6JIrRLhZ1epL0DpARLqKPKYu
2732JnlwUGDeZ2PQHId8ro5xKeZ7OcNZEWYkrcBQLA02auynrw5zwmdpNz2828Yq10HvOFCoXIXp
LAO1+CBPmc731ayiI7OdGixgZOOiMzj5GeAOqRIm4BV6/84q9zlA3myF4zFUF6r+r45tINgtPiL6
PhHtR28Sk63DLl/ePKvjNxn0VL53fZc85tPAw2Q6IXkXfUuAaPj2G83ABs/Q5PZBUOM/5HMbzXcC
8ScY76EZYZ968McPVZaXr2aZfJ9ccZrpM47NRJA5TN37aLvxR0t+8TPIRfPZxX3a7mMrLH9o2Ybf
+IcBecX1WoptGI/qpetS+70qffaw5hvC/MzczFwSeDgKxNcMEQ7HsfrdDzJCDHsq/S0e9H10ajVw
snUW2MXB7gjACWRzrLqVrR4IBmhwMsV7n0xykbsZPki9a4DgfIPcnXCKtjIbBoBajFghePPwv+2J
oRXB8R5cRHIldhYnSrfjayFuOFc/we66txoolUNrRy8sZ3t7m2NhSicE3WZnRU4gaXkIjgo/QOVp
31yTc/pbwDnDOrpItoa/klPA4vdRdeMDHbXpY4d39AUqL07AUs/JIx7r/FCdZoVIEqa7PGTp510s
79QcgHCkViyvmJ/IqyMs5z4hzj1o2DsJLuLR77yqOL90OppvE1gQ2WzVm51Qlnnp7Cr7NEsltwIf
Hn7wxS7FWqUIpFddF/BnbQP5Ay5Pv4VknnibfF74Tl3NpjRjJ6+Ut4q9bXf83n/tSlNGxV7pcnqR
SzncsyW6nzkz5I+yqW4rzAMtmDOO92pyL77Xrg3Rg02J8w/4Mnk10sT3fAo+Sxdisi7i0HxTsEjP
puA7dsOgfsvg9m4KkMjBJAOvmVJWpeWJV4QCHHJ4s8FEG6uTSKf4Psflea+DjlkYfnV5J2uc3PO+
rbddV0JOUTmb0U5hFykPFCAkEqbJo99/nThK42svZs1+b4P0LEECqhWqn+iy6KLaMDRIHF3JYm+g
NlwVA4ov2uL/zkus5DUB7vovZ/wuS5n7o8oQ39sJLNOKYaeNnjnv7XCKLuwGPkzKX2j6qYJ5Lr11
Vw586mGYvnJL89hhvvDsQxaAvXi31WN77Q/B/Qj4w9xwGnxJpTn7/nq1CTxWRceGuGgHf/7w9sd5
ZJLHFijXWjbG7DIW4FqI2j6ENj74hqe/1YolZMjQ6nVn80FVS9YTdpG8Ez1fhj0QrboiYDWZBUlY
EaXBavT9/M4WBY47PeuIXSf3XdBwXPd5dHe7n59JCavT//vSAZwfDFxk3u3GIL0dg1UN5ljmbcAr
fNH+sHUCWcMeOUngCuQRJvyC41o7BQ/3rwiqnC2uWCiDGA2w+NS8WGeTdbdvDHaD/0qbBrilqCnS
wGkdRoasIAHmscUwWy/xx5FeiI+71T1PZrCeZz8cTiEUPWBps3OX1272oiiAPFpl4913HqSKMlbx
oSgUTvV11qhzICS8Aj0468hU/nlIqv4w5EYf+zwDhOfkMCVM3b5jDVA8xsKvNsIH25CM1czAdQCm
YePF42eb5W/KraPjjFPGdYmc4bDoHkLvIpxDGBt3a9VYKcCSmC7eVDKpFtnQQkwWnFvcBx+7RZhd
XFfpn2QeYlO2Ni5ZgCC3ciav6WwZb72w0lfXnfsvCw+4dW/NtFZcnawDp252s7PIbT1jzoHlJEA6
0lh/IzRwwbbv8g1KSqDPlmx2zQiw0AzKxeC8qLbEcaDHLLBCaWnSrc8XXttDYd6A5SzXiGTwyeIi
RHEequTctMn0jZO/A2lXyVe/Wcr7zm7qL7m0yw/QVM3FId8DUVHa3bkY2hZIVg59xiRO+KiZBsAb
vqrsRydJYRXFqIpfBprmLoh1E/+mUyU52br8TywgFY2xlmvQqVmWEQUOSIBJNgE7xO8yXDVzEyQb
acCvcEQobytw1qs3yq+T39DL3XtZmfJLsLD0CpjPTSNjx80TOGQvWxVcEKDjUzDY/qzCTx37NdXK
Bqwe9jqQT2Km7d+CooH2Nw8juT4Z8FRs6iYd6l2vx0wxGN5Uryq1EegNjh0/dJicH/3YhRbL1Q6/
04cQxOodQozY5STEq02FIN2LKAUrQThK1Uct+HdRUhKckv3Yld9W0mR3nGNLCpTY99TO+JVj3f11
eBsjONKrOiJEzQCUPJTL0n0Q0XIk2Tqq5EE1afFky9ulZIpUegfbruJoW1fZUG1Gxxm3eprBMQ7k
SvDL437A14NSTK5Gu9joOAzTjaysjLZr2rc/wOeFePg6I58UdluHNZ5f8QYCNsUGghMWjaGl6mwL
Dh5AOgpWoJxujmcIEf4I5bQddLnPxglgWmel9XXwdfygpyXHAN4L1X3OXPPDoKLwienY5epQhdDb
BLJKvVrAZ1xdP6WRwogW+O2+bIrsNHH+HxIH+lnnq3ljLQs+2nOoGKOSkgmnlQwM79aHE1mZMaUU
m6b0+cU9GEd3brWEzQlYkhh5jqYpwRJ63UdaOOX3QD+lpw6+mHIPmK83YKz9fA/1x393ZzR0myK0
Ia7jQ+PcC21hyKGC/HsEWv67YwzuWFB4DDY4kiizH0ydt9DHHABcVKH7g++Y+Fg3dQKmrraz6+xo
ENeUlLiiUrfd+uEYgkDFzBNpRcjIHsgrIa61qRpwZ2SaKSldgZqN42DgXm+8QoCnbnNgmlXWIq5R
rvXlNBK3/4CqTbwWDCLDvLFBVK7qvouXU6mmKDmUpjJqTSAd49liZxTtiiBw1ReHKPe9AbE+45ci
hP6QWcOqAC2jukeh88KsBGD34aq5dayt08z5WfpeyGiBJUUA02/SvyKKVR9GhPO17BixWE2eq8kJ
MwqWe9mb5ZmEthu3acgwKJquli/dzoUTIKt0MndlmRAeOughyMBemdugjPy0LY6NhnaCqVFLuwAy
kk4PdJonfRC+FuluEjGwyswmFL65F6QD6VERFuu6X+IK3O7UEY2pdqIp2Sj7kpRgg+AU1cAmvWwI
61WTJe2RVg0by4ora5907dJvcqWb6m6elrGDoSznlFJ8Is5jEwY/cZkJviTzaACPGDz7LsMkfcP2
z/u5BB41ObwXR1D1g/g1RhFihsEPEdBk9VJ5G1yBA30IUuhkNCst3i6x02atStN/l4z69wdTF9W5
5tzD/3LMq/dxKsINrSYbEKOpxwtJrbMvKtEeGwSPmLrDN9rWY6wBXSx1sIlbpYJdnVFrVyUQ7TUR
FqHwTBKXbeBbVVgpmb7fT2SpH8GwjHcjBKdsZ3cQUxJ6x28ZfLK3YOlyYPCBoH5GykKXIi7sYlrp
sVoMvZPGJ0pl76yXlKQcEgc0oHVcz/j2Rpkf3rvwLylAN9P0EEyZ9SS81PqKGrd+bYvYoaWSOeqx
hQzxSIHUPJlpSL/ZAcFXVtdRuO6SYqLELjH1qaSbvwLsG3+YqRm+F0OI5cnIvU7doGguuAQjq1S7
yw1EP4b4IDOFs2nccT40iWzOqeOqu8gJkncZlaVD7dAJ8Pkv8uDntKTm2bN8G4u9DsIeoJ6DCv3x
FNPDwyndeOul8r3NrKh4ZqYJXlt/hAJce5N37J02AhZPH2edU5q5bzvL/Ghq4W5NaAm58h2dUVpv
in2eivk5TK30o80mgZNI6l/w51RXBDMWUnm3xHxj7E9N1NmbyNFwj7OYMycr6Lgo1QEaplixhrD1
4dZmgP/Hzb1y0jY52SnPCdNkfcnrMt8GcpJA9tpeHxiFHs+Jq6dvocXyGA+QhMCaWAM1nW7cBaDw
dkuu252IvenQqrh/CuoaJvLst9uu1dFj0Rfhx1Sq9B26WY1o0M82fmzGe1mnJEtBJAkeHSa3+9Zc
2SrZo0vt9lBPXbVOgtm6DyenPDtRCct58LM94NDu07fATsfRlB2r1hZkX4tH8yRPLlXBOKex+nTv
un1EKFg5J6Lw7jJFXjut23rxL1whwSmdZfbs3uysxqlND71VD9sISNsqCq3wCYCMBY1WL8/YQgXH
gN7hoXM8Empn7cbuR9Y3/UW35BqG4tldvZjlRP1sOMWuG+5igbeTTdp7z50VPCSc8m/jLX3m1rgF
28THNB5qulQ35F1uU6EQVVE8ASwSP7xw7ndN0gUbq/ccgh0V1Y9sx2grclaFZcExSoPR2bgThnMM
WGZrpyzpOCS12GZ+tDw4c53Bn3PyK20tcOqNziCKz+qgZKrvY8fridz9RJqN4yXZC2g6BqLoOZDK
0WtdB6VpuMOTYqeRgR4mqvOAn9rU+4p9vzwWI8n3aOLlDHNanL20cq+zsbuDK3V5ILByu5WdptVz
VOHMAXwnisNqPxkXGtdqGfLaQKFqmx1DX/ILoFq1rfIyvwSOal4QsDdctP5iXpyuIZwFix3fS6y+
fohaWQCSvOiaV92IxWVh+VcAasWhahd3LWAXXnVt4hfO3Ip2gCaHsA1Zjt0v0SX0S2opMVQ7vLRp
oBc3SpZ/EZjj/5JhGt1V020FNUHh7cq8zbuES0UEK1UI7CXrNHyiL6p+C86tUxC76VV2vrTOFIJu
CctcOe+D7KGwtQDHqobMSAZWevZqsre/siU6V/DNijn7rIRb7LNqIaPxWkOxy6OaK1zrbUla6l+Q
TbcihDmWRRSVSILS81/FAS7x6Utywfkr2xoY905JiDtd89e0WccnW0bSZqFtyjVWeev/3cp7Nl14
fsVboUblt0zqViarpolkk5vnOPhF/CQzXz355CoXyHfBT19X6YtL+eWnnJXcNibvNrR5rZfO8ygS
t5Rdqatle9dPBthjWqzCeqqG1WyahJuuak/KDs21DmlPQ0DvwMrUzYW8sHvpQrnvFaj3kiHGizK1
uM7FNH+1gh6umAL1sxpGbwMfjTNV59Y+r+RyN00uBy2t2WhDg75/UbA1fgUmYonXZULCJqdfeeg7
J1rV1cqLKON2zLD1tMnc7FPT+nnJCbSf84R1QKBD0ZO64YFstgfrk/HUWrDcRNxMSz93eFVdwAdS
GKGDTlAckPm2DSUHIQ2hczro8CBc2dLynxIRf/zV0/hbqfIvAox/l8D8R6XM/zQNzE2dgq70v27d
IIKp/8+//bME5u+X/KNvg2RF3joiuD8zLCduIrB/9G3EH/j3+/Q3nIDeyU0R+nfbRvyBZouKO3Np
9k2iFqCO+feuzR83JRl2jJj/ukyJM0L439DA3Foy/18BgxM1UhqaR8BIItrDqDD/tWXTZ3Nn2YGe
VtRD0hSTTF3fwRygxZJ4+pQNrb73h8q7N27VPP/Tc/p7NfwzhQqPvv/85jfZbkBGwMP5T6bspgW6
MgJGhdnsDZ/B0MmfjPfUFyZpy1MehQVz4nEAHICWk35zJALNYVLhD5E51cmw2BHtiSiTG6W0ax36
xQNvW4pFeWucTEgZLVmofhUuJPI/rNi3fvYN7s+PcTQn4iqy1vEh/3nzBIgwYP8oaVN/UY724GoW
cVOuojSp0O1EAXaJC/GzeeYQXNydMwT6PWTShKOMu+e5Hd3mtx5LTB1uJTUh67BZizp3yo2o0Zfg
oJJZTXWexyKNdy5Xo0byV4gYY2OC853KZ5bOiuStNPdc4OzQfFZB90pOIsXa56YV2BpaHLyaaDzv
xkfjTPneIife+cNQ7KxR9Xcw5CP6yhXEWCZlof2iArLlDqFLuM0yYTaDcBv1o/XD9mKhmDCnfPa7
4QExpG+uamhdbHSQQHSnkSoOZpNNqcE5dsh3wWj6GtNuFcGILDWo3XUVKB+w3Syg1dEoGZqVjCb3
yW+nKVuPoUueUaEJezAtPpBl7nXfDKyixWl07PyY48KaiJr5bRCy+IW1r4HKHlNNKWplD0yurYPO
gdSVTB1nYd5vo2KhjhNmDqINOhzTXjUOVPRYDz9anfmnOY7RNjl9nLyhtEmeYo68u5uiSwEKr6Nn
p05Ac1EaykFGcvA3OANXI3T3Epok9U9n3PRYZRI3qLbbE7jm/d7hMC0ulZWQRwphuRmVJyQ6GDXX
GpNSUZbNk5ZRSo3PT8drp+f0c+ybKdmxqGYSu9TrYXQt1C62VIAsdRqbIHgpF2kIFGA3N/vZx+/m
ow3CSm4Sr+5HxFWu/j1kPmXYoMm2S67iU5wE2oKOBb58HeZMDm6Zz21+11FfnPKF0fWsq6kQSDkW
5WqYRz1cRDkquldxMojVQh0sg5vTls7eX1z3e+mJ+UgvbWC3ct4vqX2TZoVnkdZQpBEvnaRxy1fZ
SnG3UCt8pf0m31q3RZ7sFJJiUMmyhiVZWlO3Kgy5Yb/quzDMLySS1SGkbCR3lKbbbTTFCyXQDkvh
qoZTmFpD8sWfx/cdg+ovqXEQXrmJxOMvlwgV6yk6dbOaHvBXkF+lDqKEurld7NBO8BRB+UZrxmby
XS9K62USpt2EJNuf1KynXRlp0nOfCPPIKIjeh12vnhKD7YmtomaT1Nm8wrvGMOM9eTXaFELKbakh
c0fjoF/mouzpgDTeXU3z8Iw2Pnz2aDJs/bHKLlaRlM9oGucN8GUC+JK9famM51xdRvc2i5mdS5VY
9L3IGQ61M+p3J6zrx3bR0RNSOkJ0FyTtaSjnzIWiHotfTu71mOT1wt4MtiXgU9fjKXJy6quJDk+y
mAum5rrmOGvdvxJnZvsA8PRvu5T2KR9lIlbUUoFk9wu9ZYiwSNdlNj43maXfyzzOi93S2Yle2X4m
3mtntqF1JvEOKQFuRA1jZHAg7bWTlek69yrc+QDK7pceHCXU0vA6pkl5l9S9BRaBcyDYzr3j7xIp
i1M24uOde0t0phkqDllf40seBmpdZZX1k/RLPYZcRWvKq/axHBaxNQkxsUuLvKBkdo2GNroW7VBf
sfQg6YAP/6W8KDl5qpteArv1jmUSWQ8cM4YoxcnJG4w+I3giTZoKZ8/eYjXPuMq21sAOVNL/5RLO
0p6EI5q4aFz8psO5uCSc0o4Lwx7f3PDLTpL00Gog6HXq8WWw0j8vc1U+ACpI2L653kR+DFqYY9zQ
/7TmS5KL5MQBmvzKS5Fei5he4FiVZo/HWXhssef900SL3s+UKnZqYBObPqqYQUxjfs0OIWhht7vM
pO6RQltPdWVGXrAqlGq+Kx8tGAUcfSp0TTkmaRHW+VnVvfbOaF8iKosId7hpYtpv96Ux9nouoUvT
vEtfmc1zfisO6HlVk+9faHg77roOovkYVI594DOiCG0r56Fz6oid3YhdTR0SW0aL/BhSsjm1LMoP
j0rFJxX6djt083S/pEV/KIJWXRLHM6CYx+EpzxWEL6usa5jhyPxWjeXnFxN78W8Q6Uqtyqa3DqVy
mmWFiM+Hh9sYCtdDdZxYnu+R09pUWkSzdWrhX1PO2jMzhiT79CYApIbqtbK0+MUdl732FIMfOtSa
72OWpHvddOpxII4/TQXmlV0349QwVgqE3833MbShii+1e0hbXOD04jAmMlEO0IEYN+kyx5ByG/7n
JEYX5WTzlZJEt9JRaF8oHWVUXoLxDQZx5KxkF1j2ytOmOqZ5jbCt8VPxXHGzcTdOki1MfnqmUUNb
WnjLoV3ylOZ2pBGAOShCvCnc8tWa38KifkX2JfdM/HT0i53iFNlLekKD1e9z1RfRahjS8L3MFPVe
SIvrfACB7vTFdIfCN/uzDXreZCqQrFa2W2HkJDCcX1z7GgmDRrz0k1NgXLUOqpaRwWWKXzyPzhTL
Njh6OU3gpYZKhjGI+jMbU2s9qT5+yKabiFVZepfbvnnOCzt8LkXirNHaiJWoGCtd0smizjrDeW4S
5GoEMs+SUv6qcdKcnr8dvcvaMZ/hMPrHJvDJd+3U7KhO69WIUHKz5FV57tFt/grZ289OEy8viUnC
V0SQxVVYmfnQhLn02gezUQ75TdOU2SmP+/YhbCIP960i+ABDNey6MSsgwYrs4KW92M6R6j6soik/
+6nxzjEBxm62h/HWVuxe43GU2xHl2k11Um+jtErvp9EeT4NEAVihWzgnc5Y9JDcWLtLs4gjWuvzh
Rl30RO0p21I99J8n5tC3SvHAQD3fQLhFeyqHqDl3S9kcnNwtKTZzK9mxGI5jXTHVgBRxHxRUObrO
aXf9lOg7mlr1Ka0BjyOy9DYsave+QXJ0aMJYb8Yp8zdpkWXHGj71fW0n475m/2zToHd3NKbAIk12
xIiEGVA5LfEuX4q3OOS2DVpcCNuB7zd06hsguHxOrMk/91N6I19X46kIkaR0rNPPqkzDbZQPNLzs
8ZqUBVd2mL3h0vpTFPn0M/Ncd4/nmX9I5sZ/1I1x156t0g/sfJsn1x/B0Kauv0PHztsNjfUwaGs6
2BnoZOyWrbuhdl2u1dGmidT2K0QP9W+77703iMLDhrhfHjNdW8fIgl61QqvoJcxf+8FdhU/FI7Nn
wXVqw5t+HCOOtwVrkWvUzeI8W0vn0wub220QBOh4Hejou1b65qMN/emiSaHHFfUr576m2XDWbV2+
IRddtrQwmtMi468yDMV97+bjiRGUzl0pSNkQwdnPuwQA1cUL6/LQJnN6KYKpfZdBmO9s05YX9DTt
lgYrTSAT00l46k2k7wefNscmVaM/UUvW1i5RPpMBbeq6Jx7WvOMqyOtV70xJQQzXt6sMK4lpXeFu
c2iLwewracCaJ57Zo6wejoqUDIlCMuRnpzfh2ceJ6Snp7PmlSXDwSW3iSMoqdcX3RBKwt6nLf/ht
7J84U5v1bS9yz3h1+0slY0INPcmGdRBG6QOe6/0FJXj1il35LFZqiYpdqrzhIfSajlSGJmcGIdq2
YImlAeJ5bhru/Z6C3qF0UvpLCObkB4RvfpkSg6hL4Onx0RlL8ytevPRtjoNkWquOrUemQrGWzrsu
P4NaRfdtOsr7NmIFYRnZuK//l7szWW4bScLwq/gFwMC+XPpAkNTSlixLarvdFwYtqQEQ+0qAbzMx
577NG/jF5gNIsUlosxuOCcbg0tGWVAAKVVmZf/75ZwVz714i2IObb9bNfYkm/pXRzL2H0K2qE4vs
NSVo6ZyzTlGXOW5kWK3I9gNuoudlXALxahdMfnq3dv3VTFrX8fuyXBfhNDAM1z9JRE34vIoCGp57
hZLMNM8Lp3OOqTMtjxpY5usguc4CmH0n2LT8zl3VxUcJrs0Xv8GxHKO87F+Y9OC4XTdBuvBENV/E
ioHbXOiRgjGzjNqx5Yqe72fkCUxy7aD/aHAFJn0lXg+Ke7oJXUDeReQwPImG9C5m3qtcMlyNiEZR
AL4aaN6cin7pn8hpQ0f5MsR3GKPuXFLg66rxbxB3PHWSOHX4wYnS0hvPizz6sE4TBeaJGwjSCWSF
AsmwCCx+wizhtr/xuMozITy1qrQIsgjgVbVXPInIm5jGTtqMnVTwT6y4plW5Fq+uoC/lfzRFrtiS
txb/1PykIEWeqlUILgwmTTY3K35XHYJYm0qVt4p2n4E1wLJk5LshtqqaAn6yX/BoOqvadXVhNQ4z
bblwFE8RILkFzXUpKOV7S3alRSq77sVyHqx+rGFQ9wVRLyIbpsPlQn2kV5YMVkB87aZ120GhuIJj
KN1aVlKddjP//w2mUalNpd7LYNrNQ+Z4ycMBmrb5my2apugjxaLBokU7GuhnqMHs0DTFHJHxhSAN
nIaaE9ZtB6dRNqZJ/Mgi5QVfhf0FzLXD06QR/aZgLSO83jZwQTPgB/C0fn0rz0W1JaJyFpJSLAKx
x4FOZCXxQ43qHPF8hYK0jUD+NdQBW19OfVtF+QTp10lNltbObGcGnXSSft6bsmdwta648W9Mj5I5
TTUlUYKjQHkbz9ET02iieQ7QDhyzPEOqXqXKV5tiHKQLb/KWnNnhPnt6q972T406NdUwJp9p6lc1
QdjSKSmWU/RzKzZuoxL6UirXb9nIdvf2XhCNwBa0bItrjX5ZKwRfyTLaFyT1N9Ntb9osf4XwM1Xs
cNIWghnT12dU7hqJvHJHtWdP1GgtRZQw5eOwRja/cBP42KjtTeQkb6YVRMEp6U/vJDJAe5aryL2C
LeB/gWEj2HEaVNM0TKyZWRT1Gayk5NcUkbYlUjih/5X2l405XvmU2501maFSdSRUuPRzb+lfg7zQ
t9nLV6kAbm+l+tSM1iTrAe6zhBPCir7C1/VtrbGqSyuUhHEplmX1IPsJnk61KosbGU3McObkoSh9
xLuqsi/0+ZIAwuYKvil98CKf6jKO/OZDFJAcwmLi+IXryDLPDS1Xb50GWzpxcj+YNGUZXWQE7x9r
2L6TxreEW0dbfzYxspNaDfBR8QVWZNCLpjxFVAg9WPKKN/pcgFNsqvBI0GpIjasacjS6tMSPa5hv
moWQTbw2L/Naaz4LghS/D4LYIfsprdW7xMssgFhaxF9bohFPCK1W9xRKpl+VTKpF4rUy+M2X6b86
dVKjuMzdMDWIgOGuRXoYipMiKONkoslz61YkQLkOUbKHteSowucQKATxstW6StFWYG7PI10oqrFV
gbvart/I/rgU8qqG4WsBinPerLMLtV4WXyjgQ8pkDccKbvlcVEMyVc38QiMZcxp5CeJ+koh+QSWx
FuQguZgvyzCbWKFlTnS6NtlzygrtCuLC1apeNqeNHEWgXsjrzws3zKfQZ1eRzfJKqC9w5PWY6rLl
ZZnnULoqxURyJNF1Hw5kOMHgiDQWCpQvVRJCJ7IEyLWQlKAfKrzw+hwoKC0pVZDxaKIyyW6g8OTO
dayQ7rZlGGAWJN5EnlKZKdgE6qYtivVykhhZfu5RD30tuF7pzlwhIEMvVsXnFKqqvQpbECHxcmBU
ihmLKsmjMaduOYYkHYXnUETp6EqFXXRh+amoI1lBoa1cesWlKyNkMhYBzW8qaMJt2+Rqfpun1vpa
iTTrd4W+KbfLZGV+qTFmUymKqGIrQ/OTJwj1jaOLkkNXyZV4GwI7TutlZJwFtZ++ryNRhPXqp58s
q2z+cLQmuF/iTp0RFBeXRbSef/ACk1SpVEtKNM4MT58tkan6OK8a9zJUBXUBhxsEM1pKH5xcX/9B
V6PsY+mb2cSztIDG0UJ+atRZOpGs2rUh8ien1TrKzkLfN2aFti5mdeKIH9tSlRU1BT7wqqQ1Y4NA
4NQww/RMqCogLNOgG1OlrnBgNdSb4lhnJYU1SnoGTUAk1BkC4EjiRuve8eWM7F2gTkWYZzCFUnks
ZYUJy1iy4M+nyxOA7urUgBp0qq1yeUGfqdiWV24Ivqc3ZzFM3rNEj7NpQRhkJ4bmTJeh4p/qVTw/
jcu8iseBJ1YTS4+aX4lFAQtjUFSQDM0Fx83WZ5YW5qdmlcWn0OqRoI/nwbm3JPOQhpTWrJeJ+Ol1
g/vE3lIurlgmtU4K0oIogJI02/ff5nWap1JVpWO9ymZ6lEKfNm/EQD6nb8SkofhA9eQvUaNeeuWt
E4JLAENQJ5A5Vzo7UV0Zk3klEz3eUDfgWstpkVG1EwLjXQcGZXlkWpi80vojXImzjJ5KcLznojRe
Gxp85NW4ggIcA6364o1n1CeiK0wtqm9px9h6tLp7Zcao7YSok+CoW83HgMT16zMgHTrWMMqgkLXe
CB6LBEnc6ulkkPFCyUjjjMun9WQJf0SbJrP4RJ3o1hjlIZJC36GL9dZNe84LXbnnJtSzdFzPgls9
tcHYTtna04p8GD2LhDcVKnoVY723JMDtfecwlvPU5zsr65VdhMKZKXxq3Op9UIiTQRMKI/LwVlHg
EQZavFsrtaXbNN5Np2TJ3kN5Gfs3Er1F33BT5L6b0n5C1i/11p3L2c+tpnXlivocV3BlCx9WsTOm
Xx/aK5AGWNdIJFkBWVdbmOYTTIRCV08Jkpudnbwl/9LmcPedl/5ztB9hL6QEPtEN2aW5G2ifrAS3
S0TjLPXPfzC/+2/bW7BkM9O6Ebq3rSeeoM3a9i3ta4Zra9bq9zgT7ay751HEQNuHeFZVYycy0f70
Kvai4jae9nU5vuuXHiON5wf6PpkOS2rD24OgqnumTiPktSGCBVIi5T1KHoKkIcch03+qDeCDOHIe
f6AaI2SEDbLESNG31yZ+25udl97/9Vd7ql3ydJzXnv2hm+5OpQRRNFb8wPfXqa4V4SJoqJq1FzN6
MA3WSEZOxhQRie4uLCN3PKJpkEXqsodOgyxCPCFSFlFF6i6+9v40aOqoVfOBzGLufn5k08BxOXg3
yMZIA0hQkaHefG3cj/1pUM0RenCtcDyoQXtxbB3XNLQcpMHTIFkjgmzoR2CR3dVbDaoyshQNLpJ5
rNPwjILRD5tGZQTNCjUiUPrN1TMNujhigvBkYHd112bej8g0tFZ98GLANCgwtQxUNXcW8GBPdD/H
FuucIMe1GWTCiKGWUZJHANwWW71nC4AdNZE0FofkzlYc1+srz6CuP7wLJBFbwBFjtY2T97+7Yoz4
ZxDPFoU7rhdnw26eaSPltvOxfsQxskaEYnx0Y+sXtCMevD6OE6C2Dni82xbHNQvkzESt1UblsQZM
hKyNEF2DnE0surkOJ0LFQ6KHAiRSREq669iWA/Ki5mAPyRzhCSOpwjxsrv52UNknbWMlbWsmN3c8
otMAmu3wbWGMKKZS213/4jSQ/oIHwsrrrqPzkGSIJ5uTasCm0Ea026NFIR7x5uJr96yDjNVEenM7
DayWY7MOOj2qBx+PqDmaSusZbKPENkw8mAhOSUInHOqj847ahTA4flRwAtt8W9tAZv+9NWkkYy04
grf24vhen1zlZlUO2AeyMiLljTwVpQ7d1fv8KuG1jOwMXbA219H5CjL2evAZKXFEQlgCPdjMQn8X
EDd2NR2oeGzn4djMwXNKZf/EV5RN0Thwifc3BdOgEDp3BuFxtRyXVcQmtPLdAz0mQgbwIiCzrWvY
ixwInyneYZoeV8vRnZHPFT/96GpoDSMQwna9d/95aiNxJYit5GOFGOGbDF0MQCkGbZ5woLemoecp
6OCsSP4qurzFWjZH0v/eb7yLS6iJaEs7XhwdEHG+E0LoDbAPMgMRdFcfXdUUJJ/b6zHKOrpTst0J
g50ktBhFTTL+jh14zQO7KONOtv1EKQncXMd2PCDL/ROQpJaM1b7hdic8OSVVjoe2KFDeTsPxhVDk
9IY7Cwh6ArVzBJCP218GnWo61aK7oOLonCVLUZCHGOw0myPaPbWe0AtBgw6+LPIbbTv67jq66Kk1
C0ODSDY9m4ql/ogf9o5H8GV6gqok57YA9A/MwnccH7s0pe16wX2XxfQe8r3+Am/+wiOs9HSAbQKv
k8CVd6zK7vfa1gObkTeZvPb/fznoRNAl1/Z++Jhs2//z7fs9vfOzz/T4j6feQ7bI7tyme9tm+5Tb
ngZ32cP+qdcd/X8/xZNuCTsX8dVBqZyKe30SOmxy8MAvd2B4ucHDdz3yeOF6i/2J2IDoQx949nDP
3Afvnms3scljD73DNE++/ZV5RfzuBknleP8VtnmQoXc4ib1v/8oPBt6koIcOfLHIFpH77d8HD709
coePzYyc0KQkj9/dMzdlsP8C2+TxT7zJ4ejdcTl09KtFdii0sI3Zf8K4i29/fe2t9g4kHTz0QxYt
wq/l3eEn3QDRQwe/9viUD+/OF9GDlx3eYBO+/owbnLAkuQlL5pLuLAemcYug/ty79BfmBpwbeo/W
FCze2bB1Mi86/NAbvsDgG7Br310tyuDwO2ywtcGDv1wVMdDKv6o7P3Dsl4VRBg58wSfM351wjngH
VnjLeRg621feovz217792gZ/Qwe+jnni8GD1bf3H4SNH99/+Ex0e2Dsnfejo2N1FdGh5dznFoWPb
D32jDn66SUi8PvRznt+Oj/XUH3ykmz33Z4e+bvsbdwGP9ct/AQAA//8AAAD//w==</cx:binary>
              </cx:geoCache>
            </cx:geography>
          </cx:layoutPr>
          <cx:valueColors>
            <cx:midColor>
              <a:schemeClr val="accent1">
                <a:lumMod val="60000"/>
                <a:lumOff val="40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050" b="1"/>
          </a:pPr>
          <a:endParaRPr lang="pt-BR" sz="1050" b="1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Setores censitários trabalhados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Setores censitários trabalhados</a:t>
          </a:r>
        </a:p>
      </cx:txPr>
    </cx:title>
    <cx:plotArea>
      <cx:plotAreaRegion>
        <cx:plotSurface>
          <cx:spPr>
            <a:ln>
              <a:noFill/>
            </a:ln>
          </cx:spPr>
        </cx:plotSurface>
        <cx:series layoutId="regionMap" uniqueId="{11E33EF7-F4A0-4BC8-8203-77FE0BC2249D}">
          <cx:tx>
            <cx:txData>
              <cx:f>_xlchart.v5.6</cx:f>
              <cx:v>% setores trabalhados</cx:v>
            </cx:txData>
          </cx:tx>
          <cx:dataId val="0"/>
          <cx:layoutPr>
            <cx:regionLabelLayout val="none"/>
            <cx:geography cultureLanguage="pt-BR" cultureRegion="BR" attribution="Da plataforma Bing">
              <cx:geoCache provider="{E9337A44-BEBE-4D9F-B70C-5C5E7DAFC167}">
                <cx:binary>7HzZcty4su2vOPx8qSYBEMOO3SeiOVRJpVny0O4XhizJHEAAJMD5b06c5/12/6B/7GZpsKVq9W53
hOLG9o1bDltWkWABXMjMlSuT9c/r6R/X9e2VfTOpWrt/XE8/vy26rvnHTz+56+JWXbk9VV5b48yX
bu/aqJ/Mly/l9e1PN/ZqLHX+E/ID8tN1cWW72+ntf/0TrpbfmiNzfdWVRp/3t3a+uHV93bl/c+zF
Q2+ublSpk9J1trzugp/f3v+3M29Wtze39qp+++ZWd2U3v5ub25/fPjv77Zufdq/5h89/U8MUu/4G
xnpBuMcECgKfkLdvaqPzxwOE7XHBWOjz0L97BY+fenKlYOTfmdPdjK5ubuytc7C4u58vXeHZSuCE
1ds316bX3fZO5nBTf34b2StXwvpLZ+L7I7HZriO6uFv4T89B+K9/7rwBt2LnnSc47d63vzr0B5iO
rwCiNWwYZx7v1esgRAMiAkHpc4RCuucLjHAQiPsXf/zUe4S+czovg/Ns8A4ux+9+WFze3Jg3l/1r
GhDy90gI+Pjk3kx8sJOndhSSPRpQwAjzF+3oyY3+jsn9JVhfr7GL2eWPhdlFuTWlK31z+3VFr+bz
sL/nYxEiAQbzDKpgDwVUYDh4DxV6blB/a04vI/XCJXaAuvjBgPqlvsrNlXu8U6/g8MQepQgwYPTB
onZgwhCycBhQn6MX/d53zOhlcL4O3IHkl6Mfy3Yuf/8f8+bsqq9fMwwhvBdiLKjg3/zYU+MhdI8i
zin3X45G3zepl4F5OnYHm8uzHwubrQMAn7a50relfVV80J7wt9gED1Yhnjs3gveAQjAs0INV4UeT
vWcL3z+xlzHaHb+D08Xmx8LpuNRX7s0a2Hb5mr4tEHsi4JRA6vCVDTyzIrwncEjhHHx/fAel753W
yxg9H72D0PH6x0Lo7Arowe///biLXyHwoHCPYJ8w4HIPPmzHhMQe4kD2AgDo/vX44fcm9B0zehmX
rwN3IDmDrOZHSoCiq6K8erwnrwBIAD6NISBjeMeZYb4XgqMDjsBeROIvJ/IyDg/DdlCIfvmxUNju
pt//9fk1gWB7ARgGF49eaTfJwWSPQ2zxRchedFvfM6WXIfk2cgeVs+jHQuXy1uZlc/ua1uFDLPFD
IVjw3E9htgdvb9HaUQS+Yw4vo/B14A4Il+mPBcLZrdVX6nN//ZrMi++BRgZ5I8SNF2M6GIcICMVw
0r2zYo+b4CFsfNekXgbm6YJ2sDn7wbD5RV0tBkjX4815hfgBlBehLR0OHpCBhP4p26IgBAAyKADX
dffaSfi/Z0ov4/Jt5A4qvxz/WBZzeaW7qzfxVXdlgRG/IjaI7YHr4sCE4cfd6zk2BEI8CTjyw5eZ
8PdP7GWEdsfv4HQZ/1g4PReWTgwUJV4RrHCPQ0SBgsej1Awu7KkhgSSDIBQRnz3Ef4hI93Ldt+Ty
m5r3l7N7GbEXl7gD28XJjwVbDOWnV81h8B7jGANMD1WbPzA1MCvOBVjdjq/765m8jMrjuB0g4h8s
+gDPfFUcAkglBQYF81Fu2eFo4N4IKJycI/7V/T21mL+cz8toPAzbAePsl/9sq/iTHPep4P/slL9d
5PT38N3L3yEAId67x+dRa94xisdy45/P5GUYHsc9m/V/ePVybcrf//s12VcAirDwMfPDByF/5+YT
kFNCyFFAtbw3gZ1s5a8n9PLNfxy3YwTr0/9sI3g2XSj6v4NOAqjy61eFxAcFywcR+Ilu8jSOg1fC
QLjuIsQdId6J4981p5dReTL02UphoT8YMMDtm9eMFdtqJCjCD2Hg7sdOxSsM9kB9ASEMvdyL8dcz
ehmTx3E7gPzyg9VUUtf8/i9bQvPFltS/ZmoPxX3sUyC1W0a1fe0AQ+6OIwSK/nPC+zem9DI0f7jA
Dkbp5Y/lzc7Kq/73fz3epFfI7cM9SDgC9k112Y0uCHKWQBAefhPznxGsv5zQy8A8LmQHj7ODHwuP
CwOVLXX1eoDA7UYEwb1+VOR3TAW0FhoyAq1mD2LMTmj5jgm9DMjXgTuIXFz8WIgcb+tZBZTuXw8T
D+1Ba9J2/z/oX7vZICHg38DBAXR37k3sSJPfNaeXYXkydAeY4//wbOTZdIGI/XJtX1NLgQow4yGH
OuMDKDtaCoXGywDqvxQ9lIjDxw1xr6X81XRehuN+1LOlwcp+NJHL6Jvf/7d+1Roj32M02CYgfyKY
UKjI+3AGFw9ZzB/81nfM6WVMLr4tZweYi//blPjPu2K/dg8noAGnd23HTxpj//3Ru2VDU/TO0H/X
vXwfog9ufn4rAgwh/Ws38/YazzTFP2tA/jb29sp10OIMnczYhzwTmpkpJoyG0Ec73t4f4pAPhYwD
TRCMUF8AjdOgnRb3ndGwJRA0bpLQF4gx/PaNM/39MWi9Df1wq1yzMOQhjHtc65mp59zorzfm4fc3
uldnptSd+/kt3l6quT9vO1sg/0xwBp28NCQEShbCh+PXVxfQZQ6nB/+LzHbhToVtPNnA5pEM6Iiu
pwFVxeE4DGN702gl2Emg2Lqt2qN2EOkStoddEBy2Ve2iNtTHplM6CpXYDKrelCVd67Hed5yfkxEf
Qi097Zl+L/rh2uJeRlwO6ZJXN1Xobxa0pIJ7x1OoaSRHo6OsqLtk8bO1ZuNJgJcPSNn3Yz0fei6/
FMWyQpZWMQ7rpEX12VQOZ6MrUpYXK2fq9TAuByIbV6oKzoqenldZtp4bsdYd/sLy8osY1Vnt083s
miUSql2TqYLyg79vLNt4wv+EjDtF2RwjrWikcrmWaoaD05HB/r4sxLrvqstMaBPVml5UqkpET476
zC8iUg3HfiGSulsOeE9FHLh6iVqv3w87b7+b7Vq13Xnm2nXY9ceTHVLC2Du1mItMVoe6G2gciixB
vDievXItZXhT+c3hXDRF5EaviPzMnNBSnS5LsZ453ZfjsEaoe08VXltRfzI1PfCl3belPenwrKIF
Zx/zulxNmG5USxKF+YfQC9KxRPuMVvsd5StYHqfv5JWp2n1Em9WChoPJ9xIsXeom5kewseKsNeeu
KVeBHD8EGu0vxouGaTlomnmTm3l/MO2qFc2p77CKMj0lLZuPqfRuuyL8RHOT9LlZy0Wv8iFIGTKX
gSrXY91+zCuceKI97mh3OATtZqJqXw+5jLvcP/AqfeH3/bsFsQvuq8SQYd0OXqIDvV58mnrOy6NS
9qua1u+7bj7h5bhqmc8isXSJ1+LzlvjrHLEyXmwwRo3XfyrckDQFjXvcDxFGS5Jze5hrDNg2q7Fj
H6osWE0ZSpmav5AMr2VoT0w2pq1XHJYSHYa0/zDkfmz7ZR1ky77TU4qlPGDKnk9Krn27XLmq8ZI6
w3AVQT8yOnxySLPYq0QawpaJ3AKWZkWmorwRKZHZBnfdWrru3VT1H3FeBwdhx6fYZ/2mRWrlt7SM
unZxUSWwjthANNhdg6KQ4SFxpXs/T+Ov1gsPcVutlCxY7Hvjh0W1dRMRVhkZud5rgyYeQ8nhB29R
95tXEj6spUCHXFi5dqK9FkPn0qz1aFr4uI1di4oYd4uIMCvaKLBVFi18tCc9HsqIDuZyWqgXSS4/
u7HLo6qjl84JFilb16tqqnDcFg3Y0RLqyOpJRFphvO/jakUI+a32+kvZ0SkqPf+4bR2KXZjfTnI8
KpvyipM2oYX5dfKbGxegtLW/uoVHTZclzYjXPquSNvdITIzwY8XYYeUFVTQF46pqgj6hAS6ijHAX
FeC3Iugt/Wylf6QWxWM3tHFQzWtpcWxNedSJ8rA1cj3VWQwTiqtgGiKyiMt6wEcTwpeFYqmbzVFo
i1Xguc+hDuG69XwRFO7TEPKEEpPQeToqu3C/ct7aMZ6wgt52bqHRwvw1oqyObEsTHLJVnZl1MFYH
LjCxle5AGHvQD/pMu4JHrm1Ph77cjCM9IEX9WYRVSnX2scqHVT52bVT5PDZldVwu9VFZDU3cqPqs
FOTY8BpMOljTEH56Ux2FdQD3fRlPzCSjwaKLCfHPo6If6dQf8Vafqb44qHDTRuHESCpqTFNDgiM8
LEc8A+wnWnexbJiLwsEWQSqkL461DRec2Nq7ZEwdh0tDkqdPyDyLUtemmW2ZFw9PKn399b+OHx9/
untq5tv722edvv122tzqy87e3nbHV83umVti8fXUb4/fbKP512dxdujB/VNTj/H07xz8PmIBAZYD
p/5zZvEoIH/jIg9DHglFuKWEEPqh2ZlC8KbAUx4IxbagQPyQQ8NHAK2CIBw9IRRoDwsBre0giEP5
DW+fuPpKKMQe4Rjd1Vih+xCqrX+HUBACOcRzQgF0JsCUYqA70ACBYL1PCYUzsnFFl9N4hv6HT6bQ
vE6N63JTxLXWtltZ4hXXJF+8LnIsKG78TNpmHYZVnx96uWVdwic8i7VydmBp14e+SyY2muEi7Njk
VZHqlnY+tLZaEu15RbimYlhU7Gfg2jYuEE0V82zrFbA1s0o83Ygl4t5kyBqbcRqTwZrWRNJ585jo
YarH05J447jyG9dTPxKymGlUyVD2CUejd42Zkiqm4+K1eTTQMOw3lRrDLiLw77CSskHT5wXPJU5J
y4SMsCynd4tth3lFvbYaDmXQFuc8N7RJvaai/eWiB2Rjg+beJHbCdkylU2UeeXAZlRIPwfte5y84
MqGZ3lV0rK7kTBqbVLZBIXinIbNRPtN5iRaIfQG8I0m28oiZPpu5VH0i27buDsks9dpvRPcr8d1g
ozI3aFnioTOiiWm3sBNux6gshyG79ZqxHiOvknQ88qelD2MvtBWE0nLi4xHK6nZOcGUynTYqk0HE
XU/ei7yecpixHN9xVbY6rirs4ZW/zCFP22m2fuLRzGOnvTXZb1lQsmrl4CoQmWqxLEfweGB5bvlk
zyQraRazgJ+ASz3DUp1NnJ8pnuEm6nXRtuCK+HTDvJnBGzRvboplqFEKTEx2F1nvmemk9bPshvXW
ucNM+GMee7IUy6arUYvOdcg6frBQzua0snj2NxNygxgvKj3jBq4uNI0nR20ZcdaiadU2lceTyahV
VdYm3Gez6U0ERLJksYLVQkCTQP02o+fCpTvyCiKbyORUyRN/DIvhpIftU6y0E6U+oJWo0GbgnchS
M0jmjhvZ2Pq4U53np2DvxMAK85H6YTQCBfkEG84fDvrZFvKI65ZS2NZ1NSW59sZ3jjXwBpFhDfda
zLAZ8zEIWZR3LpCxgViXQ0DgA3j0fAryA8+0mQmjae7C4iwExtkkecmsiYzpa9jnPMzoKg9NSROn
gxqd4n52pADGoar+wK9opuLKoF595F7viWihpW3XWCxi3i+wBOsmwaBt7C9d6621g8+MwdbaJha+
zmhsTNj26WxmaSOJs6XeF76Qc9TofvIS1ptGxI0OiIu6nOhsI0QjbVrxJbjKhRpPTdBkp5LXRROD
uaA+yYws9FFdTiGLx8Ezn/REPHA1xo6nHTQuBkmNZwuETXjYjxyV4oRVo/dBeI2skkAB4wfn0g4o
IXJYwJb7piGXBaohRbF1p2DK3di2B+VIiiG2pcn6WJSVpWvwP5X72C65DI8avzUfGs+N/BhZcL+J
6pQL4iqs88/dUvsyQSSohyRkMgxjNcnenCvC8w+WeTztaUmWTavsSCNdds5mkaKk47D62s9XBZ2y
/r3XWoNwNHLfY2lFfVWtWzEvS9SgYrHnDSc9BmqE2kNiOfNWs/PYst/x3ujDYfE02TcaZX5MllkW
0dA2Ok9YpuwJLgj1ktbPyRDXBlxsOs0juFBOJG3TuShMHfcTE8uaNc7/LNlQ1gcO/s1RRCD7IrHx
hM5hM6PtxusV+LUxFJ1Jxhq4+qofmpGvhcrgnZKy5aNHR0aO5pEIyOLUPMWmpUMVlSI0G1do4h/P
BDztxvZDh2Lfmfwmr8HdrV2rpmWfQDYNm0dKT66Mj8Hz+don+QVkmabeuKkXR3JsxpXpNE9HN+HE
tIWIiM51RIDGZSunPJy940Wf37CmZBe4M6HUEUwDrGjJR5ZFOSILUHVEzBjxUHkqJltjuVoEMcM5
7maXn2akk/M+s3VjIBMd4cwwGHp1KTqcDcW6mmu/KGOeF5DX4anU+KTI4f5GJGAT7HtkVBB1Qa0/
gRPrh5XqAv7RNBPY7awVfHoezs5dTbN36BBtQxu1wE6Hi64qqzn2uK0+CmHqOupIAWR7rlpcr0vs
zfNVQ3pZpITLLI9l0S1BPCyGBUdloFwdFWJW9Sl4BYtgktiZiFZFFX7wUaOXuBBDLY7GEhK7dVfM
/pAy6Y3B0SLHqUsr4JL8sEYSqbUf6FxBvquNt3I+dqWJCouy9pQVgTetFzq19tpQKJFE/QRNdknT
StwCg/c9kajKK5eISVfOl6TKShaFuoZY1E8NlxB7aQlMWVGvgwm7KhDui7+oTO2z2vo6XrYUIhKC
1Hk8Gy8vE5A1Bnzud0WAj4dRDDqqOR7rtHAox4eCm+2dgl3l6lPLOG/WRVATW0deobtgNaPGkshr
NUFRj1RTRn4O5Ot08NBYrf0SAkYUVgh2H+2mwUX1MnRDVBd27I551rUsypZS3rCgm/wTzxtCdIn4
Mg6RKqYCYkEFuy+ywBlQImvqFIgq3ZKtfU+XZN1nhW83oedpezaMlRv32zCfULwMOBjPKxLS7mAe
8j4/h6DJ6bFbsrY9Gvq22OYwi6areZq84siFZU8PPc+r+phN3TLBnscj2Qy6n7tzxgNXpTwbYDeM
wCg/OZ4D3xgN+JWId3OFTocSB+QEYOvZZ1/leXGmfdlDthrMizrIZauy95qP4Nd67fWp5qURh+Aq
cf3BD+ch3BfaMpQ2HpJjUjbOBik4aWqnaG6XsFhxD3xrE+nK7z/naMZTXHaVAmHENa6OXVNU+Axn
WeOdBCTH+1UobHjEUNgt6f9PLbp5q+QhH0Tif5daPHna+1HVfzLuIb8IoUvDB7FSQNoBkJMQkoiH
/IIGexRvO5oJNGNSCn+/5Rcgc0KTAEjZlEJbDdo2+H1NL6BHnQSgV27lTOpjOPaYXz3LBEGrffj9
qV5J8B/0SpDDIceBP0RA6zuHTOZpeqF4P7YQjHkc1EBC176aiy+dnrQ9VgMEoOMJsqc+HnTW12sO
9KM/8EpG+/MSTA7FgdEK7VsvG/QpkIiuPJTzVJG14kMnIiD2tn8XCD71KcsE/jiW9QQMqViCBpxn
MLl3sx1n74SZzPuSt91QQSbe44+QceFTaccQsoog9/yzPAis288KZkjE80xr0JEI56d8IVUR4Z6a
IPL7IuyjYvK4XoteQziJqqHiZjUC9SanSzY0TIGPb0t8KO9cGm0Rua2VrNAJcG5SnbnchXRFGgo0
y6O0aiK/4I0f+7ypeIpECLEiwgvogTUZ2iKZyqYnF0JoSIKon3lLAlaaA0n2KzUnkOZpCaKncU1S
th1d9mvpYRerdqlAyKz8PEvaO0+Oy6Ub4zz3iiKIZ9+V9KSGfKKuoiXMKrnBpWz7eAKFi8USIvi8
hu+ZyOmHyVYgqeaazMtaT7ZjmznrZ5TMoa3DD/1cigtVeqw6sLl25CwI+oae+kr7QewXNcRi48bJ
gNRIXbfBIh9d3PgjufFRgYo0HCelIosYTeaROhqB1gliMsbjFLe1Stki2m6FCi4JuKIMmKSoFgg2
7ShHejpypM/4EGC4G0ica42DcypsthzYhfR9BEBTnFSqwRRIguDBlVK9P502/Qg5wpj1g0qUJXRK
fX/YCqys5GHSc6tEohstqrjjgayP50wuzS3RlvYRorOTcQHBsNk3iwwgl0QLddGkOP1icml4NAQ5
YymzYJRrz+Y5XQWgb5kNq1AzttHiyUquMpGR8B1wfofTxoQiuPXUMpNNW/LO3+/5MDZ+opXmhTYr
2FGybuwKQhzPWNJbUEtjLXHhx8JkQf9bkIOAVkdDAZeNDWsxhpwd9v2HjhcIn6CsNMW6LH0Q9TpZ
LnQzDhNkBKpqK3SB+6zPV32dh5DHV7XU+4aVs015OWcsCsw4qotuqmsKG5Mg0M5FR7MmNkFXi2NK
qGqmCL6iZiJnrp0VZPKulHXMcNMNXkT7bmL7TdfxJtVS8iUBfrT076THghlHTPGpBPraBPVnH+Vm
2S8kldOZYPWUHcDXvKg87mSObex5vUMnNmAKtPqsWtAp7CznAx/KsyC1C3Di9wU88JwVcwQqXdP7
IH+WOiRJ4xqqTgvqMZlCxWTqfhtGa4Z9k3W9gPRNQ3IuS/Cj6ZCZ+gKBRrms5Ni6JkaYep9rOlsv
lSWxYQKcifyGG8GGqDJDYUFIbsc5mnTveyktoel91cL97GKbz2iJO2X1R7V0DRDyXjB7DDxZ++sM
ErJmX1CzQJpKsqFKig6L9la3GkjS2IPo99HngcYHS5YVeeSGHvgA4eAhuO3EkaMavlQIFCUg9HgE
VbH8dYZsoo3GAXKR8x40nl8XWZZz3BGoscTt1KplFXQ65JGBgk6QgJYgs3QYJnAlWcexPilRW7ab
csGiSzrWjjqMtdBduCFt7qP9MAhvHOGd2W+CsSYHecBrdI4C3IYHxURYn6JlYnMcgBWGn+FEBqSg
Rr2X5K6t+1R21n2mow9q6zKp7p2v1Xg+B7wwRzSbK3qgvMDTV31oCgsFGitxVOjB1GdMN32R1uDF
5GoZDA5AwcZDmDoDkmjc9oEuVBKAhpxXVWUObR30AbhrDLUZS+oqjPJaL+XRMDD1ZfRYeDGJsMkT
my9jngok8y+eXaAqZiGxO6Yg4gVQhCkyUGdqXv82tIu9Laay/YTgs11Ki2zyU+oj268lVf77eUBl
fVgumaz3Gyjt6IhmLM8uF5ZpPwWvswSptJNUdVyOi6rOQaOpqyL2ssXUwwbTIsyylVS2nOZo8Abk
wIPUKg/UejQL9mJFZRUc9J7tUMQAELEh3dDQc0hDrJ8D+w6qfKUgHHixbSX4bWAIfbauemx/BeF4
W+WaEKR8XgsaWpQL7wPI+o1uoqrqF3boadWrtYO0SUQVRq6MPeKDWXCp6+qdJQpSy4gWC4Qr6pc2
/DUgIM5FhWpBDETBlKN9NKIpbhzqT03dzHrd1Ar2nGZmWmIylvl84noummjsR+YOZZvP/qGpdFdF
JM+7ahNuCyOf+tao9yakLUsLnBPwz7Ji/EBgUM8gsay7MCo8A7J/lYs8P8hrbzyaOsxVShd/zA48
VUua0FLS5TgYVQFJqj+Cabpq6dk6FG05xpnPc3GQ1QTqfWXd8HKlDYHC4Mgn+sX3+v69ILR0EYUO
8APwMZD4a62gUqpyzg0IUyR/P3ZZcVy1rUJQbFvwqdZ9iI5n7qR9pzIQ9GMnx8LFxVgP4QE8KLux
GAqxPhD+U8gmIMZBBZkNB3UmJEswot6w4ji37mwyVZBFWeXJ4FpPoNIcDO3IGDhdq/tNCNonjpHX
dXrV4aHu3k8G0uaDQVB+EU6Q4B1QpfByEqpKovUEnrw44LCcLjF9Odh1W5rKgapBQVo1FEMeDwcU
7CQS1pN/xqfaic0Cck4ZkwbCa8qCsubHeoJUNV8C2DyV3zYpJw48ue2z07ypfByBCsnKZEAL5C0j
qKNL5PA20WfTMN6CvcHWc/mY33S+pjN0YYHS/tBf8IxsPi0LPK0S/D9adoAn2bbtVX9edniSG+x8
59F9inA3/FuKIODxd6hB8K3GL56kCCHfCyikZcD1KYYnU6E34VtPAzzITdm2Iwy+xQA0XAZ1gccc
AZE96AyH3m/o/2YUcou/lSPgcJsDPO1p2LZFQK8FPOKHoHvm7suWnuYIYppEA3McEt2DwpMuAnTu
z3PuCXkBqoIxJBnmrXjXVV2Yn4JCki+gGshpVhtJodK5MYv16K/Ea4pSRzL3HEu5xM4785veFZ9n
5EJyhULQvX7rB1Cl4jL0G1CePOD+CESCKu+CMyLnpoR2B6Pa6TfDSNmlBPjVEPEydGEqZ9lXEYfc
Atxyx0aV4hExc9arrB/Xc+4ClfrhUC/rAgd5H88Do+ZowqUVhyAljOId76caHWFZFUGSLRrZU1+0
BVQq4LGHJvgonR2hzjz4ZsgOFXxTGPsUDI1XJGPZgcpb06ap0wp6AvINtyVoaq4lOXvvhYX7LW+B
nEWuy8j7MSugxsHrEej3OI/CHIFYZFdQZQmh7GjlMJ1BQbowce7ydtr3FXVA/RU4GWCmHeuj1sLh
1XyvB+RdN5p0EO0kEqvgGy/SoFI52S/vxARzJyxMJnBoBYVpVH6gdwrEAlqWSP26zPKzyuXbvhPD
JUzLESgAnI6ab6UMVrox5bMAXZrfaR7jnf5BdD2QDb/TRfI8l32MlCzpvuJ1vZziummqgyXQbbYe
JdDsTUsnUke5bEazAiUaNBUo8wBsud9CKBuHVtsjo0DQjOTCrNiMnGMQCUMcy61Ly/0KJiOXcEuq
ZAECPDwIDG5QsnZe9nO1WH5pSmPp+ZgXI/hNiA/gRMcCOHcyQ1Tw174WRZcoCJRDNNKF+xdzbYPl
pK/U/2HvzJbsxLWt/UTsAEmAdAusNvvOafuGsJ0uiR6EQEJPf8ayj8+2XTuqTv13f8SJivBNZSaL
ZklzjvGNSdCegKhMT9u35Xpc+tq80G/LOHAhj8/xbXm335Z6bJlY9nsGS/7ztjph8zAJ2Ao4o59p
wb5tFrEr67SIv20iU2x1ks2VcFiOUx83Z3gcwuTRouo6ByaETUm5IbDnvqTKZzCYsG8NPlQ3ssVm
tkCkGvL++ybHZGDeh2au7shYEThJzJAvqp3REQI7GP+oTTnp3IQd7YpZuHiCLjelLkuC2k9Z2I0m
PSSWr1tGvu+/g2b+hsgKduJSuXY7bd/266Fs6de693g+qjqw7Ha1fdlmrkrTppDGx/zUNorygo0i
ILuEdtDaJj5UOz8Gm/86Mdyup9ELbq/Mt8pi8H3pbodvFQfaRlQfdHRVsK86DQ1WWmtPS6IhG/ep
CGQuSkM1WrPKqYOukrbNIZSZLUPrHULV9Dax2bQtAI9sMBlol2HVDDvZ1eIzaqcSzwo1/Tq+k1U5
zdfjGI8ZDYJtx8KS5ut8eV556y0EyKZqIwHsyYaryRDs6NcrXptmgoeSSlbMPACVAZ5hQjuxSDIX
0JxZOb8zEmbTvEPgp/5qXR2vhWVOLYUMuthmA/xIA4pi6oNsw8IXIgwLIbiYg7CXeQ0b+kJV8AGr
VIwPsKftatND6ysmd5TUU3y/9jydd5tcmrmAITrNB9Mrqq5H32+qWDoldNGT1u3XyNiLLl75teD9
yIaznUpcSJJ4S3IbxEuSBYKtsqARDOOdtUFLHvt4En90mtj0KCK1locpgIZ4RcS4Anzp0Mye07Fd
UmAkxgL30mE3nMKqpFHO5iZ5ceUoWgAYQ2J20H4jlrUxDLsjoaTkKKdVYjKX6ui9hjlW5SmWQRii
2s3dAT6uBk0UNbXOlhD+aYamo3xeF5s8uarzz2tCZH2Ih6YfjnIkTfkUK/NGk228WezShjkAqAm9
Tx1JhgJ36NxuM25xhZUMRSVf2rTbmaYzNJOlCejR67YPrhLW1zJrSeqn/dZgnchFYBzJojK0L3Tu
V5alo1NpBsBpsQXAIgmzkpt5vfFC4Qmf15lHV6MN7PKu7ARsrJ5OE7sKA41G0s5C6ytPR7s+WnzC
5EH5slJ5Weq0PVbUb/3z0BspAaMFait0aWY4po1hOu+ssZBImO/rF6W73rxMOhpq/M0g7nJeRYu9
VfOy1efWYJm4Ii52/toY6l4jl6JXmk3K5D5Nt+W512yRO+BDjpyblHuSO55U5bEfky3M0akNoMWC
frfF4xleYgMdn6Gduoaav5jCtcMm9rxc+ihPmriyZxrTvs9czFJ1E/aXltvqcVh3ehVLumdlGL6B
SfBRNtKVQ14qy0Y8JOMa9vi2bok8/l9B+d9iM7D9v+RYfg3M/zT29Fs9+f23fyAt4l9gVQCeYCAD
pZi+CMr5B9KS/isBHgudEv+xlFzG0P5gZDHEAWTtJZUGZSJNaIIC90c9SRFFR5WJUlSkFKI1j/6J
5vw70IIqF8Qt0Jg4TMDGx/h8v1STFmWmsZEr6hIl0ehy2uosaT4G04uPpuynuvs/CdzRbwI33Bic
7wXwRZgeDk+C+VO/HE5rMyrbTDvsgHfVnBIoqWkNHwlqi1tiyvfxUK7w7riTaWjzYB5WAdlzCbbV
gvKSwFZy25KBQyWq6Zo1ukzB1fbpNKzo8C3v3m+LnJsmL5MwZemOgc2pumL1KElNMfYz5IHcDjp0
98RQGb+EbRy1Td5vbk14JswoYw8WQc6DKCg2JygQi6fDqHIzl9bcBY2c7TOpIscK0SzhdrTRBpSA
i419DNxYzo8EAjW/bxEZve/oUl1bAlcqT3nKdBbVPSCBhJT0My47/P52kvcAl0pAbINZXuD5i5cU
8hPkGMrxjffpPF6v1Tg+zNTKr1otui/KdYhohoI4aHIs3Y6DmzClLdKGb36v6kZ/6ee6QRlTjSVF
XzyHc0a7Kj6LqG9YTmwZYcseAnUoZRd+HmGOrDnYpenZp849t1LxByu0/QKxLH6HM6+mbBls8BYr
CnYO8ih9GKZ1uJaXTWA/B10N2zVh8Tu3ebG+T7AVJ9lmxw5bgwqWOk+wx1RZR2r4AgIS6sexnf01
hDNAJ6jrfZdRIB5zsUSqjh/Tpao/kaV2Pa7YGtscfr2v4V9OI89bPgAu7INyagBdblWcjcsqeLEG
hsmsbMBKZQBjFwuMEZrzs5qBRGdEcwNLQ6H4zbfO9+mr0MEC6EdIbDljDMLReTumWW9x0yDwp+0u
ZWo+LOtsPoPNXa6Bi3pAPIZUdcFggG+7wPL64wTNbdrFDdq4bBEdKU9di8bgCZJCZCBhNhoVBOqv
L2UVMpcROMVB5ktgL3mL7YQUIm3gd3aJAUgLMbj2e28DXxer09g3YrkxmiXJnAKU2NYKhCSU/bbo
N8ISODCMW5xcShv8O7IZDquKARl3SdeCP043llcqgMswJb3Go03CTux7Ecm12KoJT7lo+CyzLQSc
c9A09EHG0rKp8oGlBlIG3AB2hNNpza63k9+KpikvfxMsjMGXN4imAg8PzAmMBtZpnjCBZ6VNRCmA
G4FByeLQbXUeaN284kEiy35kxlXHOgy7GV5pCjFdDDyJ84v6MeXJKts4G6BCNrsqSbAemQUzP4t5
3KIvivnJZJyOyYfJl22ThVNffoWEKqdiKYMOYrvWIQwgJwUosQjLXlaWBJCGh4ES5JY2dgGxLVea
zy7Wwz4so+Cln3gtQL+6tTxq2231vhzWy2eJDYy1RiUQgtOods99NYDe6KwDjXORnRewDqu66frI
zDktE4Wapp8XX4gyCJIiqiRt9l0IoGlHbCLjnLB6AWhM+nDLLEtUjycSqvQRhiXWJ9wuEmbhONAn
HSa+uQtNMrV5BCBJoQYGSrcPYsraQqKiiI+BtsFWbEtz+cOzRWkoaGNAmc9iCE5gWapt55YoSHPT
SywbVqaNzKUOkUwYAn6BXJSH7NRHUS8yCPvxsHMK31RUp5wN2aaqtspnC8i6gOcULlmdhv26U0qb
ZxcA/N51XQocb8Nwx2BfA7Pi1/UqsHLXsezFScEpefNer/2NT2Xic6+2mO67mACyF4ZFcCuUk49r
4/rz2CFrksk5KesCBVGiHtk0M/FSg1Redm4g+LpLFkMNTTlkdGQt1GLPojWU7eJwIAAe1jacXlph
erM305o271na9fPdug19VQgWhGs+KtfpIw9soD+FqEEhjlRd3Bd8m636qJeFV9dRzVn11spxifcu
JrG81QSwXJelvW9NVoH+AHu9LiRs7odg0OQusoqTc0IdI9BXOyluk1ovdZVt+DYuOYgDLjNDjOqL
FqLymlsrWgiWofT8CFkpbc7EUs7yiRKsW+gf5EvZBKvLmn5r2R5VBrhArJVtdJ4050+eJPXLlpas
zY1ewjcfL1A/1JSI+kSaWo4gRaqlBfiyhLipWk2fAS6BOgOPbu9KMrI8jdvpEc10eFduSawKOvv+
diBp+KYE0yrrLGiGDOAXRe27OOazfoJwfgX9qGZPCV31OxpXZixwiVQFKX5b9KHSVbsLaEc1QhSg
/XJMo9r8vWPxVkOc8Zvb03quh/0FGxkfuEZAaCcU2vJiEtMyNzCZJ9Qhw6gb6Du6g3PXVamKCzL0
CrZz2q7V2xjNfQ2ypQo6WHljs5wFg5WGQAtsSDzsvmrzeg3aRwtRiBZiGyJWSMJdfOcsTR0kXt49
Nuhw0kdGDXYQtXH5iWyAznZrC9f8CF0lkS+ybxZmMhOGQP1HNfWXnQGyAuy+DhRVdViRXmG7ZdHJ
64xWzN7EAwD3HRvV0N2WohOffZVC2NCti8aHtExjPKyodKZsnbqmuZosoGAYjry3x9D1jTrFTnZB
McohwiYBzg2eGywSFmStawaRt5racjeiOVKvKdgpUfiWdYZlTSDG5cVirx8/rVLC0cs2pzdzIBVL
o/0ST+yyF19w+S1MMZv7//TlS0EvULdDXvqp0r2g879E5n4KHP6bbf+f3/shLaMVQMGeXvoDcYm9
Qdj9QZ8klzlgHMHVfxPsP1qB9F+YDQ76BJNFgJ1fdOd/twIRxSQYQpEMRxwZ0xRQvf8D/ASJcWTJ
f9aWL/NL0AJcJsMKPPkR+y0vx82qe08JuE5Q5zkwNJqb0fo8AVpxshUMpszCK/1AUDLfykZcsRYB
uG6NeJbE2r9uK7U3K4fNF9PafIkavT1j2Xc7dKpmR3vdXm98irJag07PYmLKfMZs9EyhT81H7Fgy
QAeA/5nzuk4OOl3nx6VLAbEJeI5LPkaJedDdEJ5MEKSfUivpbkYpnldhFx8i7NJ5n/TtfgahihoM
3KNbU1nAW07zCuOJr0GexywrY7LdgCM0OcoabHwdzPAb3iUpuJs1fkLyakCCaYmPlLb8EHQMoZSk
jPtnaJrpp3Lq5yQj0tYfuWmxIYtmfgX9XiKENSLAkDUbZ581yOwN1b2v92NZlnmpzBLkm9rGIeui
CFxxl1QnBoPusyfhuKPOJF86akHQmDiYL7RCe5vOfL2taby9jLTbtnyq63HL2otBDIeqW3bc9un7
ugxT/Naop6dV9hyuOHzA1C2LwXY9rWfyzWhuYl65AqfPbyQDYZr1sBBRsySmbjJwR4AeYVGv+1Rq
/w7O4/SArQjBgCX0BwAgXa4FkbceMPMpkZG+mSvan8beJthpEjaF2YYN5y6t+u0GC3Kc0Sma80FW
C7qPrcpB4gg45wxcyjymB5x8WoS0QSBBpQZxn1Gj55vTQ9SK9DhPvcg7H0xoy4w5uYYNh9Kk2A0F
2eI8wR16THDs98sUjlksF3aEfzedfR2ZjLptzJoEa6GZxxhVbMIOOmqh0s+wlnGto12YaI0IUyML
p7jJjdVBLkPdQmEcVXAY2lnh47QyOoChmPZtOtDLGhwtaNzM9Ee/NRAjVae6vKJIgbZ26U5h1G7X
fTDGRw2U9XXrKGKOG8E/RHQPQRwFJxW6ZtfSdR0yYx0H+hqK5aZiNb+hMM2x3QnPXuc4ropygjFa
ao7qq5Xujkktz80Ws2fZkTTnCHbkUVXam6pcl8KM7XQiGnZzhj5o2KcVQhAKsZQqk5GYDqLl6k7N
jqHLrqf2E9je5BhOVP/h7Ty9UhC1N1WgQSv6eHJXCGjUOzOs9tmRBh0AR9e84x3pnxHfEDs0FGC2
8CKQ87JE4jwZPr+k1PoHBMugMEZxc6UjppZprx2yB2zP474vwKC2B6BbiIGEQLEKGwUw3DFZP83T
Ek8mvFCEVAY3cRhDxu5nqeoraBP92VrNdxCQaV7DX9kH9QV7bi4/N2h+mNWMPynlAOAjiOtPiEgA
A2mw2z2FerVgjpx6mJHsvearQMoONRn+t718Di4uUDV4ozqT9Ug/QKvrC9jn424QiXqdAdsjNcnh
6WoYu+jc8IO8jPA7NX5wqHX7OLco6ICQotCwIf3+y8lWV0GxtMj3obHVw9VizBeHrmQ/IGt56InA
Mjpp2RTWBKPYSxr760qIebmUfXG7h3rojogZjc+dpe5ohwtBDXX12WySh1mNFPMVqj27F30NUhVC
EfqUymPh1dTnE1ysLlNUB4c4cN2THDt1V6m+8pmC6v4UbrbaIUkipqybfQgsI45P1ZSQMwIN8jVq
w/pLRN10rNHAfAyUiT+21QXoKQ0quwZQQ9ExGrQF7nB6H8RDjMBxv7x3TdvehekgHjgPykOltvre
uhjXkUSI93QdPyDhYU7fr+hg2semi3FF629UUQhhaIfH2L1qXrOHWTQ9IksDH6a7RsxIFllANGs2
Q1m6BcUOr0qmW3lXJqN9SPpJnRpv8ce+3Q/gXOp1QH8Oc0sgq8TKFkUhbp96tRHsH2sp+YAGQL9n
PvDHgOOBahYKXNJu7KWZBLSIpmfVVeoYe7mwaOe2rbYEOHw3nc2g1CMy27TgfpyeIPEhH9CoGOiF
3hB7YnYt79jq1SubLeJScprUayg8GJPwG0ByebBlA64qY/PWn2VDcTYh2G/AfAhrhzWIMZkuAAO+
fbwZpcMIhmfR75uhMqdaaPnWJDge38AgA/FEMiuUUBOzmQBXz+chZC98wXcD4fAEAdVq4UhALz1i
CBF7AZqCQJVsSAWtvOuwRzbauMyOs/tsp5TmkiVIaYUhlmo4iu55sICphsZfolt65PhHuWfervgr
379HDap/fKuRkc5D7BtPIeC6S9ymBgkzpGuAs8XXWIL+frZziRDoWOIKjx1SEX0RzZ02fQ6/ufNF
gwgbL0Tf1NcT2O0gx/h0Nx95h5+wU0dJrkNKQO8htj/stYfihbxBAuzPO/elI+CTcgRGyHUkkIdL
+wE6ix2w3bhgpa98WpY8UaiLLmt3gKbITYgAVwimVCuGsOd0CfwNPpx/QltTjVid6HKbxBTSH2zq
Gp1Ga/adb8KPfpLLOQk9Yso1TVecTdmkD0Ev8OEmFeH04tHHMosC7vOgn9IXNKj2fRIio1NJ0+xl
hMHXWQVFbTq1Pk1PmgbV3VKHQ4LanpoPc5+MLFvLOX7CRS2HPLR1f7QrNuBHJLTctuuDfnlAooKc
pnCYC+Ls/NhPonsMBiq+pnSzn3ucwZtT2t9TDGf4gBfChU9yxUPZ4ma8VoBUj8q7+mgVCWvoQ3X5
ucS3K85EFdIriEzpC1ZbOQI55R32XaS+T2ss69uxIQbryRbFL7bz8gk8RX2NLIy4ZVhaP9qJBCdp
eL1kTq3RoVuW9t2cdMgvgP7Cd1fJ8nAhsfZdN8J+ZePSTnlVdvZmoGN6B4PIvQAFRfOEq5tmAwbk
XhNgn/CcmkWsUIcmRfZdGc3nyGp7t7k4PHUlfrRcyPhuDRfspj1xwUm42uS1xCpTIN+l8kH08fMy
a8TFYkTobn3sPZAIJJXUSuc9YFUGLRxFTOf0uAcnZPAILWW7QnSIuzWv53A4IyMXvlsGeMoZTs0C
rBg9KVIzVfla6/KBgRc7yXWVhxoLN6hEcD6ZaR35g21iekuYG2/SteH7dKHjjIayKt+bJHAIZsJ1
aoslgNtfEBkLKKYAHb8I3tL3CeLGc4GdNn3jySW+NhsC2XhswuEGxEJyA760vGuDdrxHFZM+gKWe
zjaMtidYvxsiIOE6nqhV4yupfXMNJhKMLURqyN4jhJtgDyR3+eDUBomjRxZsyAKQA6xAoGR8HgbA
U6oJybSn8RTcQCbBEIkqmufPJdrW662N0nydgmEH+nT4vCgffGhdbPl+kn6in7eJ6zOhFW7+mGIN
4GgAQggSJzcFoOp86K5X3TSfgzCIsZY0UPNlMjyOKI7ekJZc8wnI6X0Zs/iI6kfcljRw+brp5gTr
D+vMCOjc8CE9zEx3t2TsOvQq0Dbup0R2MKmnUR/WBXUcswkKa/jBJOny1nlWVADKn2pkb65GJGYK
UhlxoFQOYTbarT1OpAlRGHW2AMFujlMzz3nEo+pqCJzO8T6N4B5QoNohrAsEtGlp7pHhv+ta7MtY
eqs9lFV+InJuj2Aqut3MB1qUrouufDdiKIfx5MCH0Jxhhc7HyvTRkQ/tZzzu8mE0A/zbaO1OtsP2
Z93WP66opzChg87zQbHSPNZqDR5sjWki2DqmXbihLBzSUT3PESNFoqW+17EiGRJ//rEsMWCEVMjh
8MEPBwjAYTF0W/kAtHW9JqTd8h4Ty7O0ps0tHQdyIJ7JZ+VVuEvRmd3g+ZE0m5PUvkU26T3UM2pO
ZdnKu1qQoIgbGxxbJPN2axOYY1t25ja2cGA8tLO3SWuCswuSvbbbaxwzsi+BGeeTXNObao6Qh+qJ
/xrUW3MaA0j0k/U6h/R9SrBOwBF2DI/OOn8Z6SY/cSZbfE/r9NE7MARx2MNHKkGInrYycNfAgaYT
CBNkD+Dejw+rF9WIkRlU/RFhAUDODjGMj+2ctl2ewi+4B2KOh6/eBBwaMwfqc93wCkVojQxpr1bs
yHCVsbkHMTi+qm3Xr954ddcwXz+ZrUseG+QDQCh5xtx56+F4O+fYoyD18LEsYzdlTCfjMWqleA7W
3n4JBjOhr3KwUUIJDLdcq+keghPMYEMmjEYpqWHPNbDlu771jO4AJC0H7h12/ECUxxYMLAXovzK3
1/DeYD8MWGYhTY1JmTVjt/JdK6ZIwEETzT32JIzAUF0LciuqNthDTE/jczQM7madYnKeayDdwHlV
/zmitteFBrrt8g0d6F0dj+UDGuD6BntfOjxOmwvkIZByROixdTlGpXRPQC4xS2PrwuqAbXB6Wao+
PRjov+85eMcyixAjx8QRmC8ZoiwkyqpygXqW1JiSoxaDVCVfIEQzpL0ymA8jcN2hPQGeGI81FpO4
2ASd670Mm+Bkeaj+SJIt+YMgQdLkeMtaeUayhdyjGArPcdzPx6EFdN2hiviIwSzydq3H6miWft5H
bVsCRpdCMSAqC/u4QF4563GyqhC+EtclCoI+R9yVYxpECEGg0f145xC3eKgDEOcY+eHLT4RjBSs3
s745msYYD1O6GsvGJtB6RUNAh7wOyuULyr0U66+QFBnMufQ1gvKef7CtqQeEjRt1w62Pwhw9oD20
mpD9TJE7yvH+y3TNmxkmWwEG2nw1yZJe4SKL5bBuaCSzWTrz0NkRrTHjDJtsqtWNKcuqQEQjusK8
gPAYiI57DBbQ3bUk4/CBOCb/CFvDb3u+kNOojbyfDFbctY8GAGRzb3gRR5KcpxFqfzYh98lzhGKh
lQIc2m8gXD/0gZ9fxtZ3A3CkeamyHr3k+zRsUw/Vtopuq3qZsZOtLCoPelDo83pYUqcIg21OACjl
YVrgMOBSj88SGy74j40Otysz/SMMCmRZ0Av1XeYQnDmwpR9eKZLFh21R1cWMMlkA8DtnOmxgNeCu
1qQObxqy1nMGVEpdb7WHs7WM4mPoEnVnIwQQO/Tpz5YM8bPA7hAQ9eDDbS+CdXkJMPQB3fIQtl/k
HJMTRa33VtkeSaCLS3jHcNLXPIqrO2MJPSQIAR1iPVZPUV0lL2UU6lsNcfjIWOlBBbWSZ5wge7UR
9ClZ0w7rjJ1ctNd1yAxsxbR8tyi2PayoX28Mj1eBgQNVMOKr26XX6OnCrNXbfF2pSB7DltS3cQU7
b2oT0PRuSWWG4MG6qyeo2whymBtmqupkkTsttho0Ur0wge1Lr2djYwH6cq7fwWXGEKJgmWIAnyR5
Quip/4Qiz1+xpmuuALfIw8AI3zfbRvKl4/QKs7Omuzio7Z6nkXPIlVbdC3LA7TVzPRLskkQ7AI3+
RsEaP0nk8HeTijtsdEN1Qmo4vVlUMr92dZscx4GVD6FZ0gIJ7Al6yfaGikmdpmGuH3sMy9pTVc83
liztMYoq/j4YHSYWaD/exGu53U8IxZ00UeFp2xLzgn3T7tQyTu/0aJpD3bYWJR/CCpec7bz9wWMi
ZOYSU113+KbsF7O1172N+I21w/yGNIQ/lhgW+KQRrTiWDis/E3RguaoHTD0K53m/oX28T+YoPmB2
hnjXIfB2xBIZHPwWYRDTDKj8aSgRSxosQlWb5wA4jTF7XvXBMY3CBZMVuIWX2Uf1AdnSeNc5q77S
2GkYlKDTK7rxx41BsIimkIF1g1qb+2WLP+oJg4laKvpzi9zEsYS4dI/OBfM0LoLUOgPajRessmGk
l6tk20qoF3PzBRW4ANHJ9d0QCn3XkmCErz4mISsWFaoCU7aGfdtuZY3Gkal3o2qqRxpr8VJVLins
Kti7Du91wf6wkeRz1eP287HEiLSmDA4MAw72fSTWHcqrekcS5DYQP7RXG+LlpwWkHowuOhShY+Yq
9Vv4gN6h3y59rvtCYT6dDJ3bd3HQBcdYjGaXQER9H8wjfVNTha66KqPHDk7l5TtZP2BoEr+pmQ2z
UsQLxmtRhBGNMG+D7KJ9GUl1w7Apl0CCw+Ax6OcJgtLUCNS4UfPCm1AdEgD9GCo0deqm3BrxtJSk
+n8g6/9/G9WD2Xshhuj8ladxeUHYT68B/O6E/Pdv/YCbkH4lHMnOCKE72BMcdsIPuOnydmbBAS/h
1ZnwLC5vzPrhaJDL9NTLO2p+YqJ+wE0k+ReWNmRtYx5hRAYMin9gaMCj+dnNwNxB2BiccOzUhAHK
v8BIP03/ixpBgzEiqtgAQW+whOcVpEjwHYT7/sbz++/k/c+p3T8fBSJKyngEvxKLI0c8+OejAGqm
FNMhFGolvHxeJD7OllrEh26LMdv4f2IL/8sjpSFBEAYwgOAEwNgvR0pK1yjSVQVt5wIzLTJTvlb6
8NcHif50PlAecOXxAqEoxGtn4988IOcRY8L4j6pw+2ifrNcYHQaq/t7swqJC16AOVmUQ8XG6f0OH
/acDI12N/DPHK7/AKv56esg3cWjiQmFkSYdJhAfgGz4t/vrsfg9PIAiARwtjRyPUTxHYtl+P0cze
sjlRVRF1IUYifCXJ312+y1/4OZ7x7QjiG9mXwCVjF4vtp4eOJxjYk2KbLBTNE/JM9/2+O7RXwfBm
i6HAMMe/OaPLVfmr4/1G1Olpjht3uV2YmZBhiUTnjtkeCWbuEP83T/qfD4U9Cy8rRvAEJwZJ59dT
W8rGNQhmV0VbXyMPkYVe5ZidqIj9myfhT1AiMjR4BCOK1SPCE//7k0BD6JAgT8DObztvOqBnSbtk
WmN+lU+6rej7/K+fiz8/e5iZw/F+cixkqAsuk8d+vmuireJGp2BEShuiUE8Qnwnr0+Bn8TcHugwS
+O1+pXj24kvGCAAkXtTx65GiyBlmUbEV5GHLL09H+aF6Ga/QP91/gEBQHMvH9v0/PznK4R4juITh
Bhcv++eTg9MygW3HCoVN/Goj5HGZ+iuElZ/++jD/6a79fJjf7tqMXmFpQAwhLg7PUZkcX8Q7DIe6
V+lyYjL+xw9+GiUwvyOKlRDD4n47XMeYMgBcsE4Fa5EmX5MmQD4AXa+Sf3PP/rxo4EjweDHiQQBd
DX+7ZY5EzFHMIyo2sw+jtwDTNv/6yv3NAaLfIVzWeYFRBVXhV5mD7yzc9PGvjxD9p5uDBBo2QoTR
QBv/9oCD+pcChokqYOk8YYTp4/RQncWtR4WcV88AM81tew6K+Sp8/JsjX/7yrwtUGl2m5vELvok0
KP316eOrvnS1ODmaVVejfyqX7L9Iu67eunWl+4sEqJdX1V3c7ThOXoTYSdR716//Fp17E22aR/xu
DhAgDxvwaMjhcDhlrcmdAW8Uuc1xvo5c9Bvui2QcZlkEQSGoU3GPoaHmUiLG50alBoCZi+brpz4y
3R4Z4gHwQBy7YMpBXQXd2+iZeO/M2J4rIBV0RjlDjoRWAfT24l2z+lY4c9RheAw0jv8Wo1MXMtDu
kHtCpy7uLIB06t19Kf9oxJto/tXC84+BDFsONggJX4RNMmXmJeokPbqrEgzhiEdgYxxDKX4brBxV
CKXhmbzEsHmAsZCzC1coygZ1b+H+bbJkgVbh10mZbEdEazAuRzFobvsfaQDUktvusG8XlILIzxOn
S+5mTcMspkr5wbSQuzhHo6eb1W+Y1LSTpvNG4E+0ien+O0mUb5JGdOsVaExx5TZxlxK9aKUPpGBv
NS2OTnS49kEpcvA38QZGZGrkfpUEM0fyCeWz3F1nXXDqcZocTUZdLhWi4dzLgnFnCcZ0heKoDJxZ
TUG53Aw9A31290MiAYDBrA1/fxmoPcYMrYjLG6NGeDHKhvwOd7P5NjS6IjsVdombtd9CK7bj9D9o
qv9os2wJBC9HwhlBp9Sl9pLedpO4DolbGaJThg2Gjs5/oYOloOhlKZj+pY1GBeLb0CGfiamtGWO0
143IuTY/WCVZpI0AylasJJ7TpkNDedOHvlKuzyp5Wteh28sW54QzVwuvFbytENxb77HJdj/yMc9n
ZA3QKH+S5tie0Wy0v1qUS3zfcQUDlXhgknjDIJfBRgKgdKRQRTnLFaVZ8otcvO+kxfSExLzbF8Ra
NYW4dzwYIIfelqIXs6zRxwR41+O9sp7D8C2v82tVVDlOnro43zUi0YWiEG+lm5SF9U0eTkuIyLBS
kBuddeMg9uiNDWPA7oz6rSmlD/ua0Vf1L4mSgjEZoOSjAkK5qUgIARWfT4mr2SNw1ezoGQDnHuYo
AJgkPaj2utiYFfDL2U6vU462EtmgzW39QThljboZD4DzhPDJUd5QY3aj05LavW0EskvgmYN9ZVn2
AsgtMmqPTkZEWZf2AtKbWTBT2MuQPwLn5jTMYTADRHpfCstYtlKoFVUAvSo2IpRKpcafRCTo0RG/
dqvX1bW3L4p1xLaiqPWDuSCrW0NULJWfMVR7jfl43kP5o8+Hy1DJNY3mEhGTY5Q+eZvi+LUScvyP
5j266b0B3cQH9JS7GKoNmic4eIe3U0zFDNybMo438oXUORDQs4jSCw5c06/FczLUg49G6orjodj2
B61wS8PjajIVCg/1nOsKRn3dHiZhJwdMBrvKffKkOakXOg3n9pQVlrlvxFH+ChChc1cC0QqvsTi0
h9ZWFycHAGhu698Sbzwv6F489c8Vnmu+eGUF6FKQHKBPunkw2PuWwzoKWFnZgN/UJEWnNEcBJrOM
MMbQT4v2xbh1jGqx10p098XQgdf7Cd/KoVSWtF5DbxqOnAwIItWrj4U3H6QHYL5Pb7lui1etA2f3
ui+VdQJxKyBORoYMMyyU9VQ6IJ31GMdiSHQb+O8hHvGG2DnpfNoXxDLTjSCFCparpMYM0ArtgD0z
e2GkCagcTwPHobybIe0msUkSgAF1dEgQAJLtPdcB6lRcG9yk2XN9bG4Wp/UxoSID4sUej9JBP7Ze
dtffwG4k0xGCwk183vuX+w1UvD6gJgKsuCh1hRYFaqdpRkzcJZU+xkDlGTrJ1tC46YaC9V2Wo+IK
k2zDDcA3R7/N9QQdsUkNCKpU+jatpuEMidrd6aifOwMwQgIV81yiXaJzzm0wcy+hsClxU2Wsw7dd
RMooFK0Hds6MRWzd4Wd9XL6u59gtD2QGFVB/tuDybjeZ7P4/bxsI0y63bQKiNDCuIFF61K+F3B/9
xQGIkWCXLkZendFZ+pMZ2wA2R9+Nm57KQOLELUz7/G04kkidchS2p6Fp8QW1MoMy4Q0QZfsHgCza
norU8V6HdNGXGALEE1qsTuOh9eob+cC7Dt5zEntyyOZuIj2xlAi+H+SM/vQ8BEWAIRnPOKEfzuO9
25iecbNmZE03orKsBZFNt5IzndtqaCEyRvdzZHAcMPPu0UAjgOSBBF5Q+rnSi1VjFJFO7p72ano2
zvO5t3Vb+QkIfZeXt2UqtRFGKSWWFUbPFhWBgq76ArhKjPVJkWvOBUd8wIddkpFvRMpbRdcDZW4Y
bMPcUQqVlE7+hgo+ploTP0nroAJ2WiXIx3YqH/cN8B+W8Y9MygIx4zr0TQmZnTd5upMDNuMI0DJ/
9XCkan8JHY5Aph+REZojXEYtin4EkvFCs7J6IhDMSi76qjpHcGbHCiofsw3JI68QwzzEfwSSQtrW
IMsEhfoCKHjuZD22NUDfWs6j8x/W8LdKBrVvKkYLUoIW7VY/RSc6AHTkID8ObnckN4nucRaQeTtv
9KF2bMzqdAIdA3HEq68/N054l3iFA+O/DW3ZxnjabXTLOwDMKFbbSKU8CLDXGh0gb+SpMbqqg7by
xo5+KDcQKyE1WPh5UKGzeuGYC/vg/Vla6uA1S9dbdWMAW7tHq0C7TIelj71+CK85q8qzEvIhW7cF
nM8QDRGpm171V8WhcWIXPAZH01Z9EkGChYrjwHgCqbeHnuQyug+QDJE7BX2d11MNOrz/oQD5K3Tc
7BgV9Yykd3cRICAdpqMUR0EHXKkq4fl75hW2EUMFNloz1u3QYuHUIDooh/6gBaovcq8w5nIpeHqq
qGqhSEztD1pyM60p8YrK6+7bAgjHBB3Z+wtGV3t+rdhGBrUlYjQho4SuHDc9otXceMqPK2bCXe2z
BAQcgMMHqzc99jB9n3dBs7VDMV0UyeQgXfxWAcLc1BnRDpAIOsRNAs9JsVIjGpJi/xVBPmFj4EC6
6VO1gd8l9G0npHs89BU2X9Eii7kqR/bbU3svHnJHOw4FZ2GZ99pGNLV3AvAxwyjC7ZnlnXAra7Np
xyGGL6YGiJnFKFs/K8z4XwkACXnd31LWuqIYhIS1jLw/ppkulUaPiz4pDSQr0V29qg4IxLx9CcwE
0FYEZTT1IAMZCgVQFNK8+UU/KS6y5K5UB00ABr0nBadBPSySY0w27y4lX0/HC1vR1Amv1hq8tgW0
66f0oEbmCc3QP9VyfdhXkbWIWDpMvKI2hGI8dYGaTbwMBoD9XaW6rYAzXgi8GhBTgiyDGBmQiyZA
kS63qUnRYYem5NQFF6Q9dnch7/XCWimU0X4LoJzUtGZAkrEIRgcgumJB8yZAiWmjyTF0nhjqjYRJ
HAODhxAj62cxA4MAULoAeLO/Haz7f6ML3fIxTHpbGqWYujnwvDELJ6LzX9C+ChisHYSccy9yNKIR
h7QFowYA9E7covixyq1bYCYh/otX1lYh+XL3C3kGYqwBGSGQccAU8tSJzef9NeMYGAEK3Tq/GSQl
ZlxgzQCw6czGl6h72hfAfN8jUwLwePxDmpuKAQtVRttwBCUAbei0R9DUgccHY3iueQXQh9kjWb7I
zZ5kF8Blt4CXML8mPccyJNZdbKjv8KUiuFTpWuoqILZWxjJ1tT4gvmhAM5DlVFdhbFdXGOMNAtCg
XOmH5aDYvOc6MwreCiemtLlgSvTkFho5Y50n+aWLhNxBBHqds/gY4T2Ei7u/4szUmIGsOzqsNKhq
USverTLQ4zGOizdt9yxdkYjtbXSqY3ds7RZrnXNCUaYNbeRRZjrOqVCJAIRxAc6vV52nFTJHAlcl
ykxBqAQ01QR+sHd/PcZi6ylL35Y7DCy76O1UDl1+rSWc88cVSzTf7JxeVBXSLNBMi4H0Z6NTs7pB
y/ohu8o7IO6chCD3Il/w9zeQt56UvVTibBT1IKUu5ijBiqpgMP1mX8JHADOk3rcmQt3NQpkrg5oq
2LJALTyQejrra480wXrSwO9qtwEvjuMuJXWT4a7MVEWHxNaVfLPBSD0w9G2geDtKgHwLkjxuGfD0
ZDrpjWVStxtAstp1EGWYTfhpEL7r5iuBWdtfS6Zr2cigrjZgOAJGH/1kCPNJH9R4wGx38P9YQGLi
dEzzZ8s0OunXa5jukxQsIEDEnmZk+YPUBWFCYF3XN7FmA4kh2FeMYySYALu0fgzvxpa14G5AdhFO
BDMfeMHHbuLE+jk+9NegfHjaF8m2fPhDHb2hCvpuLyVKGUbfgeOG1gapxvgZ5maq/K8O1x8RlEkY
cytaYQMR6pSAXiO8BuQN50XB04KyiHYZ62RS4O8HAxghMkhv/qY+jSLWf9eJ7qURKnMBKhIo8uTW
T6rcxgCrLUwFZ6nIan+0uD9SqP3vAckGkGdICRv9mHXjTTWsaLIA6Z6aeVWsftrffJ446hoRy7lP
UgM7I06YyZXeAHM5KhhCOGtyzTmzbL/wRzPqOgEIVvsr6jWF1hZTcO3JT2Ydc4o4PIWInWxuj6xe
AMWdY/0WEcO37SeMU9jRDDQ29VmJ5+P+6nGMji6mAs9AL7MIN6QK4gVp+CnrOWfReBKoOyMvMe6j
kJMzTpaLpic71arg3ylBVnSzYkUTz2g+gwhw0tgIHIHZwdkT3s5Txx/whSh7d3XqVlkIwum3aZSD
afyxrwZbCJp/0aaooYOP/L5RY2jBa6iKcABKnLt1rp9Bh3VTm0Cd35fDzD2iFxGAomgiEXX6AWrI
cbMkEyIFbbnRMPLmgOETs3qu4KhPGoZ/v4CK0Y24BSimJWzEUo4BJIOxpAFJwLVazJmaYGI1V47v
YaactqpR3qBO2yiWLBweNRivOvEaTMFA8UHB5AC6kBvMN7UgTSoc4cQvCvHUo7yDiEFrTZhwlADT
9AJgBzcsyuf9nWNayGYFySdsLKQHOuECprAU442vZXsLzA93tv6lDMoK21bBe34ihwmDwXr9zQKw
CMb6nX1NmE5uownlFeJ3xuWJhD/ZJAfAnO4wpl8CQCfsywTwEQCo1kZjcvelvlv2h7tpI5byFEKl
T2BRhHJyEAaIE4LoaAXkKcnL4vJ2inIYaik3aDIlLw/w2GMGGWg3AMiyUp5C5MzsKUQFDWUk1Upf
4EyF1y1K78IDkCVnRzsp3nLIKo40Yl60MJSYULW20AODoZ9L8wOKBMbATStxASCOR2LSaUCVLDVO
np1s/QcpAFDS0TBtoM+HSo/VDW50MPWg6AjQGbBu+MAAPDSzDkSjknNxsHYJ0FiqYhgyRjos6sha
YG220BgLUfqDkDz1zTkrORcs8xlvapiR0kBxpgJc7nLRQkQ8nThi0QCoiuHdgFSW4twGjr2beijy
ePsmzlw9YGZjkgNtoWjcuxS3lGW9LgrqSksinAYN6DxJmV/pTXErFevfBJSgivktjBjMxh+Bz6Qu
MJlPSoHzrSTFx3Ie8ORtQ04DP9PwdMygKxqItYBHdylnykG33CbYp6F5Q7hiqyrH5piGsBFAXRtC
CjTbkghY6y8g+XCKsgBK9I/9rWFqYWAKAScIBqFQzkcZ+rQVF2S2yxWAa2V0V0Tdz30RLD3I9Bhe
dCL2hT6ho1Ab4B2Df5sARjYoAA1vEtQ/XvelEOdFn1BQtKBxF5N4ClqaLrcD0Cl5q01Ii1ml4tT5
LUit8B+mpNXvOEIgktgXx1QKyyZCMzzu6PapzmpA/iHgrgOz9VdTLV9BiTUTVJyHfTnvAdYHvf4I
otunDGMCrHlJ0n228qZ/Mq8x5df7k7e6ExqdSLqjCsYzMPdUW32LnwHUvrSu6Ga+5fL6mzg6E+T8
7cmK+knMiwSxIKLnr8aiXIsjWu+SZrb3dWbGgtZGZ8ryjUHv4qlBA3bngbriwfilbgBgjtfOBT8E
oN4e40/7QpnKvXO8WqoIqH/aRwngEO2BFeEaQG5epgUYlVMe2U1fcHaU5QxxkcBETRMZb7o3ogfl
DtAKcRzQMWonSeat0tNgIZcMdtF9lZhufiOK7ooo1FKVygLrODnLe0S9njF6g2Yq0HYGvBYMpl4G
cYZEKVWkDmAMiqLoPcVS1asXh8oBeG33Zit+0azpmaMYc7P+yKIfC2hTsEJwQZFDMboj0JW9pnKy
H/Xn1pN96Vr6IeI+q4BVxrNMYnkfTuNGMHUEzCQDK9a0EMtUfN0BWtbojc7qvC/ol45brebJI79v
LjM4nrWIWoRSow/Q5dUm4WFvDy/Kz9xLHv8mxwjAWbQyI8ZBoENdBhiUBk+MCdOc9exo6qoj9K+l
wclEM/fORKgmGuJ7HeVSpdqMwPFArgMRPCircV3hbTwsPzgWQj71w0ZtpBBr3SxcI4Va2kpYOGC0
5rk/vwCvJTkg19PYSUBGOxHHp/3V4qJ9h9tJxrpUAd3xW0VqHdN07UWrgooDmfbpbqaQW0VgGsZG
BBXLr3Ue9uj+IG9KpGrd9aw0AYAG3fjQBrJy4LUGkcP7cTkVE0NYQHJHsH25nHNodXKzYjmlNgTa
eOx07ej2GO0wAMQ7hOWhBjOwrYXLgbOPbGv5I5iK5tQ6KsYpL4gLE4GvakuuclAANePIR6CsPgM6
B7AsTsFJezKkqpqqoBNEM0ivCHXs8qXOeyvXcMzbzFWHyVMEEXStFU87hs8kdDIWgkjgBqkq7U5y
4GNZDeSkx+gACgE4ldiRPuvARHsE1yZmSvIgqd3ilbOqZLuo7QQWgwQcTAkzmSKd1RnzCH2OA9EP
Zbwo8sH46aMhRcUcaP0A2tn4xDMgGsia9N1AJOZdFZJLwoZeWlBYZDLYft9z/vIpOpSC20tOfdAe
NG92ptHuHbCX9XYddGdNsLWnfY1ZG6qDhxBA2thNg27lX4sZYy0GnvZ1+hABvzI0OhuRZLAvheF0
VIyAIO0GB4YeB+qUlHIMNLnRzJDzJ/wlynLSchNoRZJsK3n5Bvhi3iwUU6+NROp4pFocpV0J6jkD
zeHTQODpW79uVk4LM8tOca/jyajizSi/16Q33nRIprjMDWQK1HV2QPQMzM43JQUZ0PQX7S5Ywt+S
3vvFN5LAANkltZjlQNUZ7cS4IeQyGYg59jeK4aAvpFDnDjRIaqEoAhx0uthW/SOZv+8L4CwYPdwN
4rgS40IQUPefaxEgveNTDjBnoF34+4J4mlAml1lxbao1BJXaT2D+Oh3o9vYlMI3awji1jOyKApYj
6uCGYz0aDYw6FWavThIHBIt2vMpnsQeF3Zd9YUx1NsLIum62HyP9eI2uUCdKe/EK0JzGATRCEkcl
5u4Qhi/AjcCY6RaKCdQrc7RApTbKEQXcg+4QTEuA6hMzjqGxnjIqouHfoqjVU8Y1By2olbnK7eiK
XukLN9G15lnXeMbY8gET92fpuL+GrPo05t+B1gN3B8QOOoNU9OkEWkBMVcMeJm+AbuJB9lIfqXSQ
M7lwe0D7Tk/cujjLGW3lks3dbF5boLldVoCibT1mN6uLV9p1cj2gQ64+mI9Sbq+fuldQxXC0ZW3m
Viq1wlMJbP8khW+anNVv78zr1Ue9CINMPkg4b8F8Gzn6QXB5jopVUr5YZcpUo8YCZS4aOX4/BbIf
1g0IljBc1AYm0BQf9hXlrS51gU4IExogaeTuPCqnNaxsfao9KeaEJGwpcMDouUFYQuc1rLhDEYhM
5KsSgFFNsJi7mZb3JwOjEZwgi+VYCDPzf0TRmY0UBE1xVaGshHfjvSkd6uHnHI6BHIWOIkQ8M2F5
lq00yuXrAHlsugXSzE/zm4k8+wzySwd0F+/PNwcTqNd67P/FlmG9gIqCOAtTdpcHItbTtAAQW4Yt
+6xmSOmnloOE5L4QVkMYGhpU9J9amJuU6FfbkPZ1V4NfD2/E9ioF4UBnR8CLfm2+xu6ImA5AAjrA
U23reQFb5Y/kkRfbyYy1vfgC6jGiFJEwgAcpR0uTBHBhe/i0viqf67sYh1B3Z3SMg38ezmf0ZHe8
lnsbjB9j7QtH3pcwrPfiQ8gzZuOBrBHT5mtEiNhiw9fBOpyBqyiEDe8vOUeMSaXPe9BPqeArzoFT
PIHtM/pZttJBEspv/04MZbKgrQGD2IKN7YX+plXRGTMogIcB0vaPvxGEh78FnCW05lKurJELgCmn
cGWDnPmaHgdW179ZUvi0L4Y1oaappLCBJmMC+UXZiQkAyyZb8AYQF4eUumIf6tRe8l1x2uAvql0X
wihbiKSlbWfSZNSqnl6oQJbMjlX0F5aw0ciiLAG82ZMYt3hIVfMhihW71m+sidfiwSogb1WhuyAH
dRwXdEeS7iUyl9M5kSendv2KrKEUaO8TftHtDGxcbv6J4aMvJMuXB2pY5hAAx1hENUAHgDtWt6Rx
SvCaNwPWiM7nFzxptPfZGe4FyzpleIWLeDoC+g5d7peypVIGau0I2eGn1V+88Vjfgq8GnISukWMG
CnMUmPFFBXPfSBnhBA6ASDhR368m8lUbF5IAf1QGI0HmFvNXJTpPkX5cQ0zb9rGzL4jlNLeCqEMX
p4ZUKKSPXOo9IUQvgLBybgaWBLzYUBLBFYvLnDoBqlZocQGoWLdYlC963V2h8Z93r7I2aSODLowC
UrQvswLxbdfntrC+pqDpmZXP+0vFE0I5wkGtlbwfoUiLCYXGNpZpOAF7tw6kJeXNsbCS5tpWI8rk
Q6DSjaqJJ/WE4Jkctgy0LAjrmqOKMFL5sq8aZ4906v1WWzOKzSVUE5Qf4jLb4fKwL4C3duQDNvbc
gsihBUNO5g4teAnr8JCCojPD6NO/E0MdmxK9SL1k6XjnJCnm96T6awnuniAOW86CMfUhLeikPI5i
MrU9VbIA+zoRMgJrLwNC17wf6rV2s0J829eI5fpQrrZIfRfy6DqNbAyirqkQVNeNm4MBMlojB9S9
hxJ561r7i1hRQ35MxmQBIkUk4C/3qYjNqQDVGbpAMlgBoS4tblpuSYhlbmCoNlTw3QHQ433QaWMN
pZ6BuiiCT4267k2RgFljVJy2NNa6bUVQl3yeCKsukytRmy3ABOMpFqZONNyKkeWZqMvs7xJPIcrH
mRmgJ9JMy9wmrO0Wkf3K60xj64PACEgZBoBAqI1JxlQTR/BvuSpq8GnxXU4Mm6T3OuVrbfzFKCxK
g3+EUae17KQE9CRQR6/D63jOv0nh9KxkAue0slYN0FkYrUd+WwZP/aWxRXIuVaEUZq6ZPbZx6+kp
ry2HdUwNlHcUGBkwNemEK4bygG4o4bUaKYZX5dmDIKt2VPIQ8ogxUYlswMb9EUN5g27M13mw8FwF
81MMbnLS0dkn6IZEvCCh9SiUzkCe5lg4Wzckz8kTGUjGlM2hSagFEQyekrNyJcif2joHRIfB2SLW
zCFU+y2Ffh5rhRlFAnmwkntIcnMMxZ7myh2+FMfIAUmvazqJ344HC0A8HNlMBdGmg53DawDB16V5
zItaLFkK0V11p65PoFDw8pFXnWZNU2mA1vkthdq7SRK7QYtjPG/waszO0dm8t8BO5EYHDYM+lWN5
WWWHo6OjL6lAReQMRtWC5z+Yr2e8zBXJAmoTBkmoo1BNxiD3GviNf828d3Z3PYOxsAm01OnAtINH
a2g3fv21z7zpM6iIOt6QE+swbr+AOvPjIAxFluMLMjDZTuEK0jk0w3L8JHO1t1LInm88v5QZQqSV
kBJ+FW6HbzUQ653UtMdzDgTfYHI1B7AJ4et0QIYOeCtX7zMs3r6zZmUmcccBlgoQ5Oijo8uINcaf
IzXFR6TH5ACK0hCF+/kpzhyQwdkzAJLtdD0l61vDSTWpZBcpPwHBwC4GNTKeFPSIo1IB1ThUIBir
2wNSQXIzL/IypyUnC2kT4T1haDx016urO8031Us8AVAZiQd8VhfY3jemn3vd0TwUt7IL1kZwfgbp
oXXa65J7/BgGcfGx1MGIwXahxA3e/SpIFdJU/CyWoKbb3wqeDMrs62KWFqlLkf7uAOkgl11py+jm
2RfCiqUvNKFMu0EheREJebgazC7hbLPJohfH6i49LVz4gHcU6r1dpmy8B/242osQh0zY0ThovvEa
3mUnE3OKZLvlI4hz3OxXivYebfmVm4EFE1OSva9wuhy4qtPPuyWRy3XFt5RXRHXlcwzJum3awql4
5OU6eLtJYpjN4Ua8lUUrcWKddMwJ29Ckc+yFBdSkizpQKg10FFnoFaRERFGGQWGk2YXD4JFCxiqC
nt5vRbtXjuDVG50RePRt0Ih2i9onIkygi/6oK59jUoxw7OI7KFUnU8tr0AyifQoFFc3PPKM89vrJ
LF6zayVY3NzTpmObBfkSFNo1DxKOlfW/EE9Ft0XVSUZvkkpo0B8Tb33NEx/05p7iICNxm+soVnJW
npU1uxBJhRsykNblrEZSc206P0luFvNGAp9okodgpy3BI/U96mcfKQ1nrnvOcjMiga1s+nkP7Cow
rLRYbS0HGYvYfc87MKN2Jae+zNpUiVgX5phQ/aMDjjUDxXFl4BXctHrvxaUYVH1c2jqIDcm8+wyi
pv6wb0gszbYiKSe7CGVYtgM2sorAwRy2KGkWtgi8wX0xrAIghln+qEY52qxQSkldDaj2U49RALal
K9I3JqDjGhUBs3XzBxVlQJ6hsjzCVizleVu5RcDTQz08Nrt7US37h1wuBo6D50mhHO5cDY25zFBu
iouzuDS+yXvu8yRQbqcFfq08kc6DSU2/g4TxDlw0vCwn+Rv0tbFdK8qlrPWA/ssRRh6X17NwtkoM
nvkxjti+KfDEUK6DHCQJtF3IYoXpQ1Y/qPJPfZU9dRm9fUG8NaMcRgmWJz3t4DCM7iBGg7OU+r/b
9w/A5GE6AYklx+1Zg+y7jA6CIf+NEpKoEHRwmVw5l/cNOPIACJBitRaj8QYgxY9p8jcu4I8Iuj3W
mAzQpBvY9zYe/bCZPLFp3GldOZp83HdSg0ejOHg6kFmkcy6dBM5kMGWixR4UZKBfxusUvGYg9+x5
dRxGoYCIQuMmCreMd32tF+AWkyAqea6eZ7e7KX1c2DcSbgu0ywEVIxi/1tc8zFZGrHMplnI2AloR
EX9AbN4eyyfJ7YBCIT8ti6+dUBvgAikRr3J5Xi/Fkd830U6hzLEAtmGgHKk/8vwlke+slIMq8I5W
vSeD8jt1D9BOC40FyPxJceNhim6cnK6Ya+kw6p0AhkLQ2Dq9KOaINZdk8PQsFZ1Bl2sfmbf4YOaF
5Opmljq1KYyPIByuB8KFXYGjBXNllb6OX8H0E3mAZVAx1laDcRN8zy9pu6yOnC0gs5TdKJrcYZZu
zDCygj6WdKdUDeGM9EN8jIoehGOCljjZNBi3s6rXp7JF52A6ZmkQFZnilUnZnjRFbgLEELrdoRFm
sStpGQ9CI4l3iWYunJkYRpcfedohsYSatwmMecqV6nrVZuAxBIbi4FQ/CZ3KEKjflAPg7w/GJ0xj
vIhXZgX8Ov6Nx3hcXsqm/KuuAkFxjRuSSleEKyFcQBSoNvGnDvy1B0UoNJDlTar2A93/86PaFBK4
6bTlvJhGEnkNMDkCsMtEgYoZlmDfITMM9mJVKF+Wgmh2ESMgfyHXltmpmtxihOUM1vD//dFxsQR0
YRo1tCTs53dws/BEYkTPdEcA04CIqP1/LDlHL3qyB6iLBvg7sdtFiSajeQTh51Pzv08gX+pEBWpz
V4xDKhNYU/ArF9qjnn7qyvv9DXrvx6OO+3aHTCpKi+LZAnEBNAEMbZAchgg5N90jTzdSAcLE5DnC
gIHTvYh+XID2CAk4oHbyklHs9QQ9vYl2DvEDs4FV6Nmk9CNhjvi+RLcVaM4t09tX9WNwQJbzjwzK
sek50A8WAzLKzLQNTLioCUcC48FyKYJyAvlkDkAjx7gfKLKv5yV6KJT0pID8swZ3sxLpDfiT5Xtx
nRQn7pIYIALW530lGVH35SdQviAy9R7U5pjXzJ6Tm9k1QBxph3eWp9r5t/xmvCl84UvBEcpbWeqU
N0YTT/UEGMtVn5wsflbMF45WHAk0KlheA01SJmiPSY65l6FE8ir131FBy1uQk7vLQXiK/p1WdOas
GWWAnbWwF3C1H60eHDAdD1yCY/YadcKXvJnbbsFmFcNrFsf2iJeYbHKOOCs22ho+neiN0Q8iNCOk
qIF+kr8VXlna/dl6z8nM38Dy5CFjkZ8GTpD5D67l94Gjm02FVTIa9IOTmKyvbFMKrMGR3ow3Kwra
xCPOJQnCx6JwQJy+4ERE9yrCQ6e/ns68vD6jpnBxLDSyE5vIKY67XMT5x7cUbv6kOpItvVpoqJhc
3bfuDc8INEc+5AEPz5YRAl+sPeV0mgpLP2D8023bDlFNYsvtqcwf5eU754SQM/bRj/9ZbMr1dGIu
TtMIQeLJeqlHW4td5UXzk1PmlGie+RnamjMB5CGxm8faCR94Q3A8U6b9jrJUgy7gHlnj5VFSp5dS
y7xCq4/7evIcAeVqDKvXlwHU5K7em6cqHdym5qadyKfuLCWd+mnDXlxyAmafY8o0dorMFQc3fURZ
BCizmMJcjgMyqMAZfUXKz1BsHnQYI9V2Yax0CXE1QCs/dziw6VX1TUuQoY8Qzkj34S3JwwNtjnNv
cYz0Q2fBnJWVQa6tKYkDtG1jOO1RkWQXE6+cTACxwr2lpaIN0HnOqphh/F7RJKdqBDCZH8AXXPUv
6VJznuqMAtflMhJb2pz5Cs/FuJFhK9OpQzG+AYO6nQ/IXuY+wPTWxTHt6aqIPelnq9v6/yMVxXoe
bk8/jedjdSowpDpcW8ajfNJ8lGWd0JdfFKcA5DLPx3GOBk1C2M9lmlkV1NW6UvJi4KZ5cxrV/v4B
5O0g5WeiMDHDuIRKo7XchfFqL43iqX1/V/bjy7S2nMCeJ45yK6WYKxWeo6B6Qf1KbR8189UE8Nw4
FrYOIvl93Tg+lM68lGWUVxZx1moAjMsgCxRgIvOhaXgxGp1+EQuxaAyCqQEeMh32aByWH/lt7He+
bltwOHf6IfYw1rSvHe8OpIHchSS0RmGFeqNvva1u/DI/odbnoA01tMvcLp6IVUrf4xMv8maUUC5O
Ik3Fpc/pkqaEIWty6qsovBllV/amT5hORRiSXUnA76rsZiA4KWfdT+3E5/VUcg4H3WQkCYMxDmiQ
cC2U1teyv1E6g9Mc8Q/P8N9XsEH5GxVAKVWoQsvWBZzbCMQ1AMkjD00AqAen/6Z4fGhtri1Rgc0A
ZjbSLEo2VazO62hbia24VWA5yVEcnFK3tZ+CjoEbXuWNc+EbVGQzJo1VVaIOdxNe1wA2McavsiZx
bibO8aezKmjbxLThDO3WrrqKC8upLcWbLMnTw5M28TwoTyXK2SxFqusYcwc4TIwGfswONM19N/Aa
BpmmaKGDBqzPGhimKTNJByuOpgY6zfOjOILgABMt+yedqcdGAvl9c/EVbYqqP4kf+mq0wWtpr/LT
OP2PlKNoTsah3kihDGCWUylPC9AbLdZL1JiBgv4QlE85uvBWi7pvkig1u2xu0b+wDjdWl540ceGg
QPNEUNsuiP99XMro16urozFUnFCEtyFU1CoomZgoA7a8Wg3Trlfjyeob8ETO3/Y3nv3U+7Mn9BDp
kKEsIRL6EeCL4lmHjvUC3UTT7OfISKJGPAe1UzrxdS4E+5JZB1XBdAMA/gnC/3sTzsbkqiWeKlAw
4iU7jYNt5ShCgzZkDqpx0a/nWHuTMUPv7ctkrepWpnxp5g1mpgTkjZC6MlZXrl71pYRf4FX6mGGk
AtJgVbGAeQTq5UsxatqYRheRaDyxjciLFluQbOstgmfF+Dhp64gnd5FcrfBUYGDflUAT5mGqsiJ0
hKsaVhdDF5icv/yGPozUCHNUMCD1KeoGr14OrVbaEpAW/mJN0SwkaQQL36Tn4zsZR2yeUHxqtLOY
HEzClNrz0HaZG7cRQnmOfG3idV4gRLfujPqYAd4n+bKvB/MyVjAfrkng4sHAP/3S6Ky+mw3sWnxE
8qF6h72N7Ife7lAWdHskMXkhBlurPxIpvx6q1WiBfx4v8KV2jfClMTtcIJxzxhNCft+cs7yuhUZP
F5wzZBFtKxRC30pD2dPUkee0WG4RaAXA6jF1DD/Tr9AqWmRtsKDPmE1gXnvo85ljbEwJGGJGq6dp
oAGCUiZazWbVC9y3YZfaoZHZhvCTYwbEB9APTrRxEv5XndDyUmaQ1JMaVjneD50nOt1D6WdAkVkd
hPWufOZlvFj6bIWR3zebg5nYeexqFcBoZXcGUI8HRC7OdchyBFsR1JLhHmnXNoSIVu69PL4rdSmI
atNupr9bObAzol1REz+0whZ93mnN+h/I/9XtnPJxPhuOETSEyOovRqhxWlFAA/8qkvTgYL1cuyiJ
5SiV3sWZAWk/7Fc37+38/zj7siZJdaXJX4QZIDa9suZWWVn78iLr6q4GAZJAILZfP55nxr7pqdt2
yua+naWqaZAUivDwcI8NNL1ECoEM/tCiFf7N9/wb1vPHY7+WYpbvY5u7MxgQHatjWHdNR76OYMht
bG7uhHTM3vSN28fzWPnfMp3/vmH+56X/oyID9guTGLx0+LCkUKW8WqeS4upzpU5erhNZLP9FPf3n
+365M01XWoPTYP9MYQns6r4fDC41mZP+JNzvIsjfgtWfD/ty+CjoUqZSeBghbWacNaPzz9F3nv79
jH/3lC+nTlHHrnqFKLJCnZKNEFWS3XrvBuM3n+67xfpy9GYtKe9tvI2/jtmMrhiw3W8y0e9e5cvF
GKEr1c0yxH5QU+I7NTw2dBbOu3//YH/L1f5cli/JBKsb4nQudl09ZtIrvObBCDgqByDXj98oObrf
PetLbq0Q49l0dVgZU8gm7eXbYqd8Svuiypu76gGz0el29Q85yfN4tbJNlou51O/Ylea2fccX+PdX
/wsZ/P8JM+GXMNNtdTDWVzeWqyGgn+sHAn8ZyPCrGwuUaKuYwdwoYVwsLnUGceyn7/oB32yir31q
pvyx7q+mRivHwLg9PFds+OY8/BU+/mN9vzanawx1SXqN3FeNuKtOInm5tspCeDWh2XPwvmGMXD/Z
f16x/xPEoi8hZSw1zDcDPM4+8B05jjuxN/smH75hsv/15sPktIPL3EZe8iWYsKEKl05zoPJatyEa
7u16sy6NdXLNWO47PmH65d83y1/X6o8nfgksYBES6KNgrTR0WOzWTbj/3zQAvT8e8SWmCJvprYog
Qrqx29qu42V84mRM//09/hpV/njIl6jC2Bzqtscdx3HyhPyISL1zxDel53fL8yWo8A6zsP9IfVuQ
L1LOR0V/cmil19s3z/nuZb4EFDdceRjICbRIPbX5aBp7X9ZGwjsDHCP2zZf7bgd8iRaqW5xlu7qf
LcxJQch8opv93Yz7X18IqQ/FSACBJtmXLRBI/n/8x0DjKXqxnaOpuZ0wev7f7OY/nvNlF9gjx0gc
wzHFQEweSnGhVvjw7xvtr0WX98czvmwCyUTUqGtC79wOzx7sVquHMHOKDcow6OuCh/OtvclfVwg1
sQ3PRA+DnV9WqHfJUtbCwgG6Vc/Dj3DHMwbij7PG9k8nqzOafhfB/4oHeP/3kV9TRhk5I5n+9xWi
91sUkxcrE5m1pVbGrz6vaQ9q+lNbjAnqwPK/KjP/fLzz/ybKsFdAm7XCOpp+jUkZYpLRiyN8839f
y28+7FfIvqb21tB/Lm5tLi6vE+41b//+iL9vlz++5JeQDuUU7iw9XsUtwjZ3M2dHM+du/TllGoNn
8iBvvqvR/343/vHI62v/UaLxFgPP4/UU/ONg9GO+6aqY/TMZs6bgirVL8l3z46+B8Y8nfjnfkxjB
CFownwlQ9gSFuVPZ+u90nN8V+3Zi96+x5I9nfTnjo9LORle8XbPeNQ2cy+WNMf//Y8FIof54yJdD
bpddPUH5A0duk2BY/4CgeV8/8wYqlWpJ/n2LfPdCX6J9NGvbna+pql4fIllC2bxJubt907n5j71+
9c+8IpeQEfKB833ZFFvJWKSvsx4shMqbU9oPyv3OZhKyE/+RKH15zJeXGd2e281YTWljBxBwCOnO
L60lJ4T7mXZ851DOZriMo3JlOtoDKOwYgyvmddF32jVDEoYRYN3S3+KGKZaMql32QelVBy6jeScM
HE+nsld739jqQjE8s5dw4M1nObBDsFQsn7ZyOpZ2x543x2VP+P0qNU4w79DRhZVfKZ2jqkBzcL2x
y5Q/ydvN6Z2886rgNorK+UbTKcq9xYkyC7amkIk2sSO8DQIprPrdoxV+NAvrSRyVI4SmhtoT8ehq
ArdI5r13fTBh7IORpF86cSI9gwWxVZYvrVXhdWxhmp9hOzPkdvXS/1yrfjg5sDi4gUeL3lctEbch
ppDaGM5PInUdY963gJtnv3LcvBq84CLqeUDyIaNIJLC/VC9SwkY9qduyflIYEb03azXcN1E4hrEk
FghXPYr9Ppk3hZht+t55ayYNKYeZtf5HCJsAGE6TjRe9X9KYNpZ3cQPbzf2O6b09ubqKGwzYtom9
yr6PfRjeYOJ76TPmlxumQqASW1V2n2yVuoLGTpCBpY7JU222omlIl8N6pXuwxsh5qCtsv8mDcHA8
TlKeRtvybtrJCuPFW5cq9uAjmaA/pRPTg4TtT46bwC8BzjT94CX2ZPCpLfA1TEIHg2n9avTfoMRo
jpCl7/a8lfV+bjv1HnjbVFTQBNvieWi3OTHeRlK7sd+smgHlqIaq4Ja/FlyL7UG61HyG1eQ9mV5P
L9PabmkPLlnOsbt4YgWbvu09HWVsbObcK9fgdsBcwxxjCNb76C3dvIyqW2/xNv0n1PC7xK/ksMbR
MppD2fHmCQvUFv6GSnSqwyBZ7Ci4hXhRdUM6WWaOHVonvbLhVliOueDGC06dFYms7M2UW5393opS
7sZxc+5ba14O0NuPdobQdtc19bpztgEi6qShxRRNUPkndElMV7XXkU8x7CqmnItW43Azt5ZzRHRg
T+taa3hxBQvskaahvq1ZwwozsSV2gmnMoQsUZrBlKjNvMwRNT3uJa0DpRThOkHFFW69wmgmFVjCM
+3qJoJuCR8FfB20DEOfD3eK7yw1cTeui9dotd/0O7MXWAjW89iTLPQFWg6SeW5Cugr6xccRu7WYV
c78dCjaPPuJfo9NuaMMb/IFm12yTm2zMr06aKpIOLcG2hHcRTHXgk5fIcSUQY8WIc0M7mbhORZNI
mygLqHR2duP7u0aX/ORDLeUy2dPyFm29uQ9KixxMxxU2yITqnevuBP2O+TINVgjLhN5PlrryiwUe
Pw89w5wF5DjpSRbhuhSrqNJlWA7cdW+1E+TRND6zccQiQoYaZMqBDUcMn2eGwWLG53fE/bmwaC+9
X5MDoMg1e6evnhs2n4eRnWjL8rZagRBHdAc5kt1IIOXYjVm9LS+zBeIEdITctTnYXRtf3WRGb8tk
tCf+lNeLRqmzZGM4711GDsMwnBcxFpPuSExYmIMSvAPFJGsxMACbr5NLyDOnbtFg0s9sQRUTW+2G
QX3oFk4XxO8/mb9ADcW1b60ozMcmpOkoXBYvG/S1+fTEAv8yrsPRRooWYwIhh/H6ZR5BUJ3Cu4V2
R28LUiD4DszEmp+0mjEsoejbILc7pcjB4faSN9rNR62OdTTfl3W311MARYDytjHdi63bHYzPo5iu
4gZibA+qWWBLxV5cGx2pQFYI8C2kA+D0Bx2yPq686WTb92sPyMFQEa8gkpPF2Llt3FvLpm/uWJ2D
2fPSzpsum9tgXpiYPR/1p1XZKR2CndwkCO4QgCkCa45VJ6ERZS8+bWKh2cpveNnUjyDHNrEbQuZk
gVVF0vv+HQ0HJ9YheffcDXeC7T6LUcEMMwjGOBpX9CHXFX4Yi+XFzua8VJFR2EVDH5e4krwampZ2
nS86Olutj7DW3bot/Tn5y4+w62/GDu/fQeQHYaYBLBxh4iRtxk+06o5U0NvFYbewqnzdqBWkCsTz
uCrJvR7pLgo3HaMevpkrfRmgf5P0g1bFuHRBEjh+Ya9TbGq4WjMvc+3mtqTk0PksZWzIKLIpUwkI
eszBtf3WeXHAkfVwOf+sQFFKtqEprLV+rMv6zQTLYbuK1wV+cwrXqKhbOmal2U56W56IHm46t7tr
11Wl3MYf11oaV6MVJYFoj+1Kjv3QppMPrwQTVdlilbeYBCuakn0uPTxviYcO2iDgwQlngoxO8FHV
Y5hCjpEnymryWXAwil2hkymwYcY3uZlU1g0w/Vcxi/d244mH21Sr/k51CgpJEE21GoJJdWhNtOP6
SrXayRrE8dZGixWE+a5antSCdW7Lvo5FsH2WXaAgD0OzqbM/JxuaktGo4FPlJQxCoKVZT/4k3BvU
LA8Ob18x/DOnKmBTvFB+P4hGx3C7yKsasti62YUzLncIe/rdcLBWgv1Fe5pi44jY8cIfoeSn1SJ2
MkLzMd7s6qddoZETwhbXWj62zSaFWiyTNaY50867pr61if11cNYCIHuNWtBYQPmDkXS39kDVzxYy
9b/KgIojFNdceMe7Lxoj1gl2iI4lfiKBUNlpHKJsmqzD1jVbMqDH8956q84aXJbg064595vDhsFr
jQ1Sl9H9iCRhZ7ZOp6U1D7k2AbxZLG1iFQ1oxzvlsacgequoPDv4ocZRBWqSWwwuiYNclyRQVVHT
JutqF9tYYYu5uiDeulONgK93Ezhxx9vzPLo57aYbPSOKSn2/elPWVc65tcUllJg1UAtUaHx70AlF
AzkxAxnwAwT8eWfqU7uuCsSkJqYDxTF3L45ys6rl9bkqKYaPB34Y/DY3kOml/W5Q/MCkyhpe4vDU
KnHVVUZjqkEw4e1ho+XJayIvhtU1OM4tf7HFkCBT6GJueXm1ITVt9etgghwzrTkNWhseNf7PUg4J
79Y03MiL5MOObht2jv3m2GveztUTsQbId9Z1Vl+B8GnLobifRPP6PtYQJyt7624NglwMwSNV7pMK
SxWHHOLCLpi6imWr94+Ife5Z3lkiB41b1v9yWPVR+u6zD4veWDsaLeLOiaNZVnG4RBdmwheHbOex
9sGi5l5OxuGhmZ17gdTIsjiui/IpVOubcM/BBB8Aa7hELT1tkFwGZt/t66g7oUfbxKtP34dmupu9
KjOjl5YwAG8QCZfa3UXX9l1XH1drXmO9ijXmdvmw2O2bzbkf98xFtjV5IJKxt3KVl83Z9pAxSZg7
3wlKLlW5wBZnXsA9cN/rOjr7rXqnQwStYSIn6A3xi6/ZJ1Pwb/NW9z1yagi5VTTl2rrISONe03wf
2VOMDP8H/mch1z6Wy5uPybue4TqIfHHyyfa0VXpvdeABjGo5Y2R8DyDg1sLo/Txh+zo3XdimtlWl
tYsMcEWUMMzKmhqPoGvbJY1xDigXs9KFGaTyLrJXORX+jnrsN2RpimrTcxq5eHhnNZ/C5h89xakO
qXmCR8BLydY1DoR7u6n203eHDUJUGl5qUUqVSSONz+mLK494qLHqmBPUm9vG0nKsuHXgdzGbFr3R
Kh0sqNx6HhBW3zu4tVvnjWfDUWg9urUX7bRFz2sjisqSxxrD4vjMD6BKFmSClbI7pLBQzfwAajF9
RON1m45bpD/twWcIq1XucfXgK/vSllrsaMt/dZasEvgJqwzjmg9z2B82v71fh/DTWoY7SI0nJaNZ
b3XHWZRg0Fpxv34sY5QtYfCgZusdRnKwcJYFk90OB2evK1zfw3U8C7zhxqSaQ6JY49ozKrwXdpkS
XF4tUq8pdBiKhSC3LH8/zkFGepN5Yf8uoAIah0Fzv/okW1rniKw+8xk9y6DbLVuVdq5EBs9vFteD
Js2GEC7rUceMzPlkQDyx1pcIs3wprK5cAAvYLCxIhNJZv80oOeu4WQIYTjEMFNa7toahAX2iuLfG
1r7TjN6vYnTTzdZoQyzNC4WsJ37bvIwBDsOwHVRZtnHd90mzbg/wgG+SWY93nQKCsYGfquZqQdUT
YGqLzGnoEIQNTAGhXG/VI4q/+56Esc1kPJT6tSG47WegjyuNraoESKELx7cf9dJjEosjE/4djDQ1
TZmWVJ8VJ3tP8qyMhjNZQhinXAFfE3fiEwcgmwiJt2CJK7c/1RbqX05im9dFxCElVJk7NTUXS+H/
VzeLvx0q0Tz4os2U3GLLsuOKdjcq1HGnHwM0De15eZz5e22/985DS9ZCWd3zOEa5QsPb8ChW9Nnv
3u3hY6gbfDw/4TPmNVzviRuIQYXwETdx77y6sDAHMSeS4swFOxgLnJMe6jxtHzvqrOazpR5pFWHX
rP+4HZaTxMz6T8S7gpBtL1Fm2NaTNZW7qp4P/gjWFmqsE5IdRAFQVrWdTsOnh9HesOGxVB2auBdY
jsfabs+egpJDcKrsH6Z3M9s4ybgE95PezoPDsqbHBh14YrsNjgdq/v61bVlGSvfQiwaKFp8lSqI5
GLKyu69s/4TC6jYqn53tgm5YTGV5y0uVRfJZVSuipc58pLZoxOSLD5kTD8oRlptYsAMrwbNt1RsZ
mpvA6rHWUJBy7jzcyw3cerlAqVHuYReLBME6Cjrlpfm54Q5tNkxAtRtOHQzEbFx2lKGVIAuCbwvD
uGShZV5B0iSCS2B9Leq1fajJnTfmFhEAXaeUOPB23Dv1k+FvLZwaIqqyuq/ytbk4PUJ/kDuTn1rl
LwEQ2N9QrHp71Z2d9sZrDjTCL2gMPxMpYtqrlBIrWaL365znYLN4hVjGDOO2rnwqvVvLje7l+DKK
wicE6H0eja+Yqo2HCkWj9qL9imQ8Nt4Ctc7wZ1TfLe0EP+R2N6OHgGLxrFs798sqC3h/qKezzedD
T+aMiPCovfA0jCVO1bSmRo2P4Yq5MOwukEY1NFeWt8nvziKYn4fog5A51gHPeM1IvFbmIBH6ySqy
RjzRft2zgN/50ntYS/Tha/niuEh5aJ9VfEO/XMcWa0DaNzA7sQ5eALu2VcXSN0klcXO0zc5FRdFE
N3O/36wxU2LNt3nd+9AEi1d3yhaQWAcnC8vHaP5cicyE99D5r5vtpaS5qOBSmsMWbWB4W9nAghuL
F4HHj4ONAbMOYVTNWA+cGMXiECxBOAXkJOoOqp8L0mIyxI4Ooa+PLhaBVaJMuYdpg+nJTPhbi3lf
GXD/2g8JFMpgdITxE8FmbnpyZ81AEgB69N1n4NZJTercRw7OWw1v3Q0jbfMRurqPQ2cOcy/yfhpO
Ch1M0IVin4K5Ff1C1u/Egbdc+o7+mAJAcDBpvnCn+9Ha6l73y9vmVNe36GLXstqErvU9j/wfiAc7
QBcicdh45+kRMClBus8htzAoJKUN/12tCkHchUYgb6dH5eCHbdZPKVwpb1wW7KKoPeGfkTe11k0l
Lcj43ES93A3ziAwYl6dQF21b8D9xYxOEoJef+yWbnRDrwX+Tdk7RJE00YATHLGe2lnmv/Ixh8WrN
cdkg3HNMSQVTNso6UW194Lw76R7616ybUhlAy6h7a+SFlfzRyOljYZAbiKodBbIC6d4MNy2G2X6T
BZPc9uvEoD/G6gxgoptCc+BoGJJd7MvZQ+6s914nblrqnsbVB9A357LF5u4CGtv9YhLR8ngM3gYn
OFYbR4INPlMbpIRdrbbrpLI+AWndW7TNWlz2zrpkbEaFMZOsnAiElfBsrz51CtcqDgjpH53mV404
grIyd/AbKwO91vj3o14OluXGVfSzd50YEOINnS/BFEIIIYUCWdzNGEC07kKB/NczWHw3Mimru0yr
KjfgCNcSV4ZPoB42Lg9TGR6kGz0uoT4gEX/wyXPjwJapKQ8AKdPFrjKPPmxRlbqY/AnkjmBht27K
YMSeWGq+gXD6cxuqvJVkT9UT9A8qiC/3F4+YI7gfmBCkqWDejzJwH+FojFlN5KMYzbLq8BrummPI
6Q3SjB1xu1ffvgodVymsjm7d8hGyBwml1V5MJKaagrKSLRXQDYpZj5AhlJqMgWsUcZBzmz6vUORL
+dPt/MKK8MnhE4aYkozhg7ZVNjgnd3T3UqlfjswI2zU2hB/ZByTaQ3zGcUdnZ+9EJGs3N0VJFw+W
3rF5iaXosbIsDS2TCv80CAmyGJ2RNsqdwgkI6hfPGGwdeMgh7Hjbu8VIymZxkt14aoIqkyOysABA
gr/XWLOeK1wi8Nsiz5QXvC6TElcl/mMLE5it9ONNy2Rwf5XIMWyELILiH+X3gbny1YFqD2Prq0vD
ooyexALZbm7/tKrx0LtVHgI4JOzZ7hFKt+3YW7i1lmVvr0MRcJErHHUg+vFcE7Nzlgix3UUFzGXw
OpbyXPfWqemnBSX0+AusiP3CBp1pCgbyYNz7fh1+QwqCwa++OcOvEEkVCmV44f6qbVjWe919GMwP
JcPbruF82831I4Rb7glEd6OOflidc485WSh2LE+mgsnfmNPwXNrmwQT3aEekpbx1w9cW14ke3nxn
RMEOb22n3ZclbjhCUZfDBsU7UuQCNILwnXVjLytm0rwCuiJ5Kdrdqn8bRtM+sGIV8sRnQA94EkBo
OGx/qmnLxKyyEP/q+XM8416ILMBYHxVz89J/M9O8C6JzgKIaPrQ5RxS1wt8jvidoqpHq4wD3b1D1
6Iv2iS1ZIUpyAKIGfH+3TEEROOZAA6tQvQa4dutP1Q9Qd+PGqkE/xc7p6h2YrpjTNWIXBOt6dssB
CNIVdO/e6HLBRt5325b61MqbeTePVrpsbxzdtto2aLG80Bowli8KFPv7oKe7oHwNKTusrTnWVR3X
pse0EzpnUVjUzccE04+wdoHYhzuBKtyClFm8+cuDqLbHDQquU4AjWB8qV148tSEUPl61XYPgwtHF
0NMnmCN0wZUG/BGGgkm55mU/7uoagcWGw4iGetpsdlHtxDa5c5FKN64be/JmWB7CEpJ89Q+G8ceQ
TrGYnqseJLDpgaNuV/iwnB9IDciiucOWjjma3dfEQ2yIV/2LcMdEo6U5ktQYVC9h6lW7FiJ5QBml
AgqAoTby6AHxYXw5AsOIRxd/gP6U4FAE22+plsLSYH5t4sfoz4kvwrT2LFA9y6wVsLJtyIj8Qe8X
299N5CLbiwgf51YVcnphmBnrTQlpl7P0n3wFeENVycSK0KLvc9ilpnWyrQRT/upu36OmBdYk/GM0
PbuiP68TYK6oTYVg2QIQNg7VDp3GwhrWbEDyzL254Hw8WNOUsLo2MTiiUC2K7tk83PQCVwmkjQrW
VjmEpfd+ZD+0o79za7lrAuueBaoQLgaxqgE9MyHvZyHQA5grO3YBImh7QLxz0BzygRxuTmbZwklk
5x0BVmaONAefLi5QARPAYdAbcsIQGQnJdQXoedx8nbS9eGQ+InU5er9BIKr2Te+lUoxPpIZjrojW
U7SsIyZ4G6sYQj/jM+rDqPnl0vVBm/lUhXYy2Q4Azf7gO+Ko0Kbq0eSwxC/DBRS/27xzitk3D12L
v0D7XiqNQAwf5vUxaodsdaZz39TPQiz3iJopThawIf1aivq4lfN9JcxBKQcF7efW651r2sdgZFiz
ei58QP/TVudDYKd9hfYb9HmQ/fDjKKKCjlONb1Eim9cNeiaR84oe8O28tAVKwNveoScAtDlBvWNr
K+4YLI49JJVLgCk3BfFteGDn8NZJpqU8Qkn9YeFtVZTrcAMVa1jcBh/BoNBfIL9nlyUOTm+HfG0c
f6/1ABgrAIQo9rUL1KsxJ1MGN/bmpZA4OvEZ0/RKFN0ygcFoPS/LcAV227gK64vPwsJdu0MwlDlU
buJtUgfmrZmIVMYAxTk2FoZAGGpMfK4f3WZKysnBj0fIXOaklWOG4jbV4ZsY9H6tIEzqRGlYacgp
sWyAD2psd90FMEnWRgFi7qey2kMp/OdZNXmPV7f6JS6X/nZdw7iqo9d6ep75lIf1tjPLVFxv+VmK
ol/mTDkQeRHNI1S/896HVL2ss43SB9vBwVun2wAFbjXxvG1UwmCuYUMUpkQ2Y8qtAzjs7siAgzQE
ue01v0aKrjzOnbtecB/nEZ9PhqJD5AznZh1iXh6FDtOODondIzlwMfbt8qKqtkNk88vitQVywQx+
Z3ELEIyuPB8smui6PLHQ5J4DKGhDa44cyhGNpYoVXMlzQJHAuSrbXHa/yeUMHiByEiyY1yHJa9ad
v7BMeZ9dD23jsd9RTEgYQEyeFme7qz5IM6L46o6SqLue00wEUPXsvaRsvAwOfa+MYD2Ms58bftAL
S71SQDxheIQoJABRN7UxgizFncPJzrGRKAsePpoVH6dsD5aBOuX1zUOGliHPwlCmoaTJOD5DnAlm
4VkHvr7rdOBdVyk0i8607RNHb0gZaK7VXMw1iFK2xp6HCO+43bXbswxh44JY5PWwtzYCbXT3kQk3
DkiZ9Pq30/NkaUO0Hrt8WMOc4KIOp+og2rFwh/LeaD8nkzhGtf1KyXzohLwN9Wwl3A4LBTw5HOHG
IeYjBklPgpkd6GpotAIRZ05hGayBtxZ08XbuAkMQXf7sjQfBavR+StkeVAg8QbfAIfRh5igIgi4m
YZPV7nRUgJB720+npbuHNv7J2XSOrnziiuaGhnNWr+uT0/QgGrBcLuTcBSDkoLe/Q6A8gh/0w+ua
kyzRK/KtYhRVsmzvFfpTjucjdX/xtZOPHFbZDfYnDVQ2ekjpwyjfnOA0ivYldNYdmeoDdIEODRXP
ZRVAaUS6NzbUU7s5KDbTJQBmM3uSN1NN7wIyIoUY1gdWobIwKJdkzfOglnd1RMi+DZGUAuIBaXlT
B11B3MsCXqukf6hRQM3bMserF5yZAr5HgxteS4h+YcugR5M6k7Orbf4q6fquZ8j2Q8AsmW2MYttR
RtQ1S/wnPR5J4m/kea1t9CDXSzPXH3CYe3QNMYnd6VdnqxeYnffgbtPxpWYMicBSdonV0vDYtjxK
AWI7SXOtH4P+eRMEfQDLOV95k+jZAfrpOdvL1T0ES3QAe/4V2+0CWPMQVONdYEGYyPJvoWyHzL63
XmVjfnd++Vay9iYw4xB7NWjSOvTjGapjsZbRj8WdX7joP7FSOlYbPmkg78OuOtQC+hxL63VQZ3Ot
nVU6b7KbnroRRf1AA1AB5PrUTOpcthqEAmxUQALtD+55WENud4Xdqq3g1XwjiafPcKBAwO2Wl01Y
u3Junn1R3vfNiJZROcD42npbNh5ALL2GkM5sPjEL2cXrhDbibAMflMGz1dT7al1+AzClMXwg7jVH
x0I3fgrYqseHkR0wREfGwnZ2mwdah2ejj9ZbSAKcKZpjrFAQL8IVKaGbTJ1uLPNuUzeKAFTyqu0O
uMqr8eBQNMuoTCXG+mJrsj9G+NjlrA1esMb7oLP3ciMgGoS0TDhHt8Axw8HDNMouRKm5dNxJpu5/
kXZmy3EjSdZ+lba6Rw/2ZWy6L4BEbtxESqSWG5hEqbDvO57+/8CqbiXB7ESr/hmbNtOwJWcEPDzC
3Y+f492KkXAYtXHaNUV8CM1sUw3GO1+yUmcqI9mOY+s7nSyK54bH0EgVHcpGMPcDjTPb0AoFZApF
G41bnsxTeD+W5nAjRRCfiz3zYibYVhdI1O+xQj9KNeLWngBC2KXRkHtLdL9rI3s/yWZEsir1t1aQ
fSKsfewVaCXyUH/kgpL2SjR9s8Qqtb0pN902NZ+TKrqnF3knV+Fo92kv7lU5uGq8ghKkl/l2HE33
hs+aLEqLZZw2rlTwMGVPh71XDLuh5pyo5NKlItIR1JXR7pom2peD+mCl9efY1xM6paHhTlFFZ9kE
jRCotJR8xVQ2pejf0exM6XcXUGDQ00OM7h0gUZ6r+LiddNWdn2axw2yCgNiI9zFQKBFSIDBAS0Sf
Bl/8UI7m18K3YmfqUHeO49i/NrxepTbJw9GrlQdPU2hdC/6m6+LCkUUgOr6qfxWn8FEyotiBTTp0
/CCFzF8x6IewN6ABTM9u4+QT6vShAzDId+qM/DbzDNmRJ/9H0dS1UwntocvKip9l34XauJUYdLcL
mc55FkkW9UiltXtZUPhMWkKvmGR1mLqvYmE+pDJE+oXOKa/LyqPJAHubbAIPKTlplqmQB9YPiidh
JkWgr6ODJCS7FJzBIdcClVSFjNeoRcWWUwivJjHhPvQ67aD2OMNEn+1gSiBdw1AS75VOHg9NYxg7
UTBwpkgwQH/4cOIM7PVnM5mfalHeHERQdVQYa73/EYt1j+yylOxQYi8cyaimcSPkVv0lrvkz/slc
hlYLB9Mo+20sIdepy4Hw1AZe4dYg8g9Wq0Y7TQ6ezFgW32laLlO95fqj8xvGrtySCUxZEl71gk/h
DiXicJfyqNkR/6qnJuvbK2kqs+vRCMz3zWAoW6ks/CdmokxnknzGQ2vWF1Vx4qgRcTjqk+4+qjLv
zgyizAlTWduUIbAev+ZlNGqzMHfiacSXjJxDGCUav2Z3iCILuVhU+fZBE4TvKy+Vth4pKzAhjS5I
mE+upLQkTpVF7iUq/gFxAP3YgQJ8LFrSuHEo02MlDhanX6dNJBrlTa0NnK3CpPBVp8KW5DTbtWYS
HwnK8nUbTPnWM9UaCnJF2oVtNe76SlZ3ta+NhBjNPAy1lt2UVRXskJcV3Cbw0n0y0PbqvUHbs3XK
VZDUw31VtKVDN6E89DBF2/ooie6oNAJPdYvam9kW6Efm3nDXGG26GcC4fYqMSrpp6Slz1EeiXiCY
Lo0F/UknoB7KvBHcEQgLu9Vk1W0/ddXtJFntdYRq9S4Xp2QX8zTdsrUjbj7md5EqfRMFveBc5j0v
TbzD1EcQRoOS7HJTNG+qsTSuCeXWNU+egg4EzZbKIKzJQ23iJ/3wZAa9flWqVklUEJpi5+nVdOjU
UVJBqAm0GthvWrFVuZEEof/RFULwXKnqeDui5H0fGU370KsGTxq2Rf/Ocy+66qbA35iK5/9Ip7g8
BrVZNrw8Gu79KNeUe7MR0vtKMHoyu76qbaM1YeDLVc2iWSSoNINnNTlzCveCrNVXXpyg+Ck2CZ2M
garI+05O6F71ddU8eGk6qXYL422EPwj+jk5U9rGMhYYorEUuNZvmg2zGBioSAZC5KbHydyrFqC3l
MmQZkzI+xqEY0Tvh6fAxk/3hOhzC9LpneGY3ibx+sRkkRKYGMCVvqfiLKAUBvyMYW7cOouBeTOdP
AJH3I6PxAfm251ELbkcOvOoP/Q8zhwh2w8kx6Gtz0D7HakzrJ0a287HVMvrLHvNmCElk5TDt/Qq0
ISBDr/8QT0P0tS/4jqbkcfv4rUeFFzErXnNgWodvviLIn4shrq8avZboJOg58aPoyvemMvEX+mGk
XyDK+iQ5PbSKHkBXVgCO1DJv1awXruqYrMbNaVo9mBYDb9S0aLBvZLXS64NmpNGtNQwdaa1kZfuy
FQbq1L0mF07YIklnd2nMrPgEJu7JFId0y2UZcAOkVvQNUhCDUTU5pv7FzaWJrpB45gTmQKL0WcdW
72+ibJQewQv59JyL2IOFVFIKeTc1o04XxwrB/fljzq8WBxp4KC/Q9QdfipOHmsc9lPOFaaIxKEYI
YMRAePODKoXd1yYrxN8zMeQNIksRQJpUagztXU70LJy8MUSuNREMzqYe2to6ok0H0izrLIW0a4aR
mZM/GVe+1/f5tpfUmMwu8cny2Y7goZDj5knsGn4TsyzYqtrz+VUABvvfe84YF50mxz8QSuAMKKJZ
34DbaL9WFMZJwBl8JgNHjc+wi3oq06cSqEq51WUZ8ECLggIIZkigqR9Vgta6qdD62aYQBQb9TD6c
rYlykXD/pxnqWVGSQB2chuomVcniD61hNNMNkDnTgHtNsPrkMLFmWiHylNxrRpOrTqwBlLyn65Vr
92UQ17ITq4n5bkKIdhuKefuhSpXK26dxNnDYyoiGcBuIh8oU4JbRq+57Z+WNZAO/pRimqUlEoa6R
RJTCGuXWzBvNcmA4jt9FMQWTSW0Mp1Ly4cAoaLoVxcL6XWz8ugCpJgi2OvSEAMUay6tIicsbI7CY
akiQVyRZDJT3nUXjowRLxKxII1k7I+zEfcDF+RDHUZbum7JNrq3eiBtXjYY0t6WeGkIM6/GGXBmM
WBIEVE1MqRWdRJXaexU99K3RT2m/KdpU3FlebTjQ+pYfo8kiY62C6CqCbHnb0Ji+sryOflyfDhtN
pTxqxXG/A7EFNVLkt7aCSNZTA2zBDscxuVLrYDrUY9TfK2poHnohVyhJycGDlAje3vfz3vXiiis2
reMnCYzwbki5XkIjU9BJp80A87J/iOmCXkmDRQlTVigqGPTllAQMZe611u9D1jVHkbLyjtxecIBW
DPRc+glAbBPswdZQqymV8p7I2dnN2Fc7qxziXZxAhq3nVBjqLBFco9Gbb3Gtqgj6pJ1278mCtJ1i
mEeCVh5oFZuF6zfQCMkS6ULnF9bVOLXx0esjhvUBXr9PB0JLJ6q+o1aUHQPqa9soQPcu8vovclKC
QsplcaOM2rALO12iS12nAPpp/QkKmuYRhQizB5abNKp2FRm9fNfEsv99Msoksvu2qx5FjtpdAZ7U
dPLUJ0DWcnssDDH/4FUNaaxXhBU3RCB+zoiRB3kKjRrUF43dHn6Qb0ZaJJ/heaPj4rFaWi7DNu8S
GeClrlmf9bRWdDeXvey5k6xx4+VivCvNBtEQrRChndXof4ZmFf0ofSu488q8vvVVQ7uTY5FjAZlG
CndVwLO6SyPwLY0etNl8BMqaAuJYPU6xWYB7i/UmpjniU36qQ6X5qqZi9BHG75rt8xmWB4MT8jLu
qlJ3xQwjVAKaq1gIDPLCyPsmNzq41opnMelLfdApBr6vmww6pETrvkNQP3wQSlEEYa92/bbKmAPw
JzoSFhMKez+XzRu/ky3flhVjujGnsaSTbo7xJynq6gdmqI3KmQyf902uc8GNVW/cgVXMP3UwFu1U
v+yRbxnr+9DqRaAMffye6OjfJjzWn/Q0oG9Ta9EXZbCi+7ANygeNRuK1lfddY1eCqL4Lckv4kmed
DOwiiATkpQddYn6oyajRS1TBvnmhCtR64DUBu4khf0fAvNsOWU1lEVTLNrPM5rausvK9VAfNFUDB
6diFCl0IxRujq76LQ6dMo/3LPM3/PA//6//I3/0xllv/8//48zPA+ir0g2bxx3/eFT+y98B3fzQ3
X4v/m//qv/+r/3z9R/7mn//y5mvz9dUfaIeFzXjf/qjGhx91mzQvNvkd5v/mf/vDv/14+Vc+jMWP
f/z29XsaZpuwbqrwufntzx8dvv/jN1mbyVv+59TAnz+9/ZryF+2vQcgQ6R//1s+/8ONr3fzjN0Ex
/g6XpGxZCLqZXJkG48n9j5cfqfrfddG0mNBQVah9eGb/9rcsr5qAv2b+HTCFLKIfKxqyKANt/+1v
dd6+/Ewy/w62VuWf5MeWNv+9f/1yr77Azy/yt6xN3+Vh1tT/+G2e+jkZn0Zt11BlS1Ih2lDgWVnS
C2WCkkk92BR7KrLwpvV848kamuBGj5vxXaUKDAoQ0d6ZamX92nDVbHmmatJgXmF40nrhCzyZhRPq
WLFCXNWWpy+D91mXBjvs1mRylwR1b6wsJjQNNab6oBsdeHc7vvWOxhbprY3l0k+n5XDQt4Tyzbg7
8YA/N/l0U89aNVQT8XkEgNGGX0zC9V4J9rbA6njfbaZNvxNLmwEbu9xQ+jnSp3IpEn+/bFSeJ90X
n5LZ+p9GF5NxKphlAcp9jO5ayAWybSfaoGRBy4RfUIN3qH1vJre9Fo7NvbiPbijkcp9vLv8Wi3nD
l/0++SXkxXzo2JpCEej8Er0P5zitrdykFlR/a4d6xdL5TdakWTMY2hZlSTQgqoLZFaOCKce7N49A
Q4/dx2ZfuObdzGFS3VCm/EXawT+Wd2KTM3s6wOlrtRansY/TduP0xaL2eYgsod6IXpcfLu/kYvjw
T1OmqmgWU4HSyyDwyfkw9GISxRQfisUv1EPr4aOoJitT2S+O+MZnTBldZQPdCNSSXq9HoaiqJy2f
q9mYyDDA9Qtt8mO9FS26r7a2M47mtr8qntNfHYV9WR6z2gRABFMY6FyMI0rxmOfCy8GE8h+ynReq
SsOFgnSXQGEmrChdnfFLgwltDiP0ZRJcaq8XSnsC/EvJQisAVpPKQAITAoH4gfLrml+Kb8/hiSlV
XvhI2iu4iM60IawATodX+jttp7jFbm38/OUwvfp68FAwhGYwMwplGsfu9aL8Kgj8IgJ/FF1LEIk8
z+zq0j6/AY/43fhyzQjV9Xg9HrpH+SP9S47kivssLg/kX1Udai5ZViRJAd688B6SNE9WGMYjC0XI
Z9op2rdIpSI66sfenAc/Vj7icvj9T4MWL0lG+BBtXkTz2oAhqexrss/8PU0g+JS7Q84o4IxwzWPZ
ga7RzvRkl5ndceq7HcMF29AU7Zhad1ioh7T+COthBJAtLbM1spn5u558jeUvtxSO1b1apRLPL0d7
HiD8FojUsX781pAlu8G2s+W77veI8YWnwc03yX3+Tt4HN2O1cq2e/Sa6ruEYimrI+sLRq6wOKllp
dDuqDx6TgRxvO54hgzV5Dd0TOe5XvGA5SP/Hwk9MLtxQzs02C1NMqjegqEUohG+tLVV72i7MlzG0
cpA3iJ8bKwFycaTfmF04A/Vzo+8DvC/xyBnCz5bBwIL8bfJ/UadsNkTdwCRAKirDM9p84E8iMXMN
lO+s1qCJBC7An+xcqtx+ukqsp8shf/42Cw9itlJHmldTFUmVF8P6zEBIsH/y+6tT5T90Ypg6ZYQG
oETl0kiS6L1Ymyv0OeoZk+isy6I+T/dCAvJ6baEwdnnY09Svk/ye6RuQ1CuLeuuQGk9YXpfc0YYu
LjUGAfn7BOSUtlhEIzWLKPV2cK7r07HWu8dQNvddHO9/dSOxiTVDIlRIkrjYyE4MaL4E2ETS9TEq
9aMRhDeRAEWQWd6KAFEum3u7ia/NzZ564iBaq7Th0Ce6DQu5M9Edo/V42cLiMYALakw2vNBi6rJq
LIlGqNvz/yxLwESFeaMbEbB2MMIZGo0rt9eZpSiiIc15ialYb3iOmOuB6CAqqFZ6TDSp8UFRqhUq
pTUT889PdivWu0qUgOnauExvxzpjVUHyfHm/3sYGAqCk8L+4tSgv05rEA4FZyGhnmoEP5ZfibepQ
v6aWB0P1JK6JPr6xxmtGJ4viDYpCmrgkh/Jhie7bqAUQUfa3rQcUTNByxtv60hUaRViJt2/2T4PK
VoJ7WoPDmRO1uHVbKwmoaYqi3bbgAMqn1Fwj61HkZVRYmJh/fvKJkA1Q8tJDaXY86rvioDrKPnVC
h/9DgDZ7B4/lvXWbH6e9eU3Pwfbs6n7czlKs8lX2KN+CXofPbLfG0vjmEGhga02du59HI+wvi6vN
KLq27StJpMVPrZ5atZR+F03p62XXWcomcMo0g62F2xs2Vd0QF6e5HhUK/ik6FOXYt9em7hsUyHOv
RgRA1x5khtrsMjE7V6lFhDcHYGYGF+AtnSaaeGa4lge8vV75fagUaJBTqlDjGotlZ2qckh+QKM+E
alZu63CqeYfCZSxf3qabcGsd1nZ61ebiSleMIJ9K0DRU2uzhmTotenLAvQHMkBT476J9cMx/NWbP
yyTNgdibegcVgdc+l0g9UqM+GaOiAXTXfnQMTGrdJ2sAfNZU7uWPPP9jr27a18aWV3rXyE0aeRgz
ZfPo0eeF//WDkKY7KTJ+N4XmXks6WovUoC/bfXt2Xy1SW5zdqi3poNZz0cOKmScSnTEwVx6Aa0tb
nF11AjGVIonF/ISqgxcZjgzLI4ApFNd1C0dBqOafKtWX7Iihl8urW/IbvRwd/kOVZea8ySaXRwf4
x9ymJNV4SepSF1FARz0MEFMlrnDQVx4vbwPCvJs/zS1OxtimQV3r7KY1ZK4J6pzZFWA2wYqzrC5r
eRrCkenoimU1WwaXqCANV+GN4ap2eUi32eNarnreSX4ua3ESypAlU/4mrZs+xspDLX27/JlW/v0l
TXuWitAZRPz7A7MVU9B8kdHGXHH08xHk57dZFoLUtJ26RsNIt80O4YOKDrzkOZqL1AYgb6cH67BX
DpcXtmp04ful1UZ043GIamPeDxtl47vNVXEF2T0pSOVAybLCyrpqcfF+9iD2GSKdZTI1TVsP2cLw
qME7BHWw5NQf5Cth84s1qD8PmUlBWdbpeC7rXh1TTEZWsEiYHrZjeF/Luqtl7y9v5ZtUZA6Q1KXN
+e3OS2M+eicvALFLwzBLKXQBDAFx4CWuVYGdVorPSmKg11agp3vZ4lmvPLG4iB0FzEeMXQuMhAu6
dIjawby2wnyNyv5syDixsggZaZlPplaxLqUABCbSaEUZVlp5fZ41gsArbzRETa03dZGysmJ1rkyG
0oGHFFMRV204rsT5NSMLz/N7Bo+YTe5oeDF9lLRp53SdqruA7Hr38qdZMzV/uhNniNVaAyWLqVwh
5nmV7VOsn5Dtu2zm7M11sm3zr3FixqtgmDJrzBQaFZ7St0Ev2br+bKpUz/tvOWRVxdpj+vwB1hWN
Po8s0wZZuB1wvSSoWxNg3nW19W/1Y7YNtvp3OGyI7uK1uDc2l1d51s9PDC48MNKKWCwpXdujwohp
HV9bbfF02cTZ73ViYnFfwYvVgYHABBoEt4h5H2MTTnNdXvHAZQX+j0ik0xInXyQtXdLbj3CSV3U6
7x3zNkeR3ICUwXLbrbGrD4qbb5nF+mXSzTdWF96I9E+SxVT47NqFB+1x2udOuPOvSfYP1f1skcGc
y/u5utCFZ4pyD5FiPi/0mulkQjtTSdtpr2+mY8u4xeSI192u2K2RN/4H5/y5wQvnbKe6GACdzEsF
9LCR9nMdsdxAPvUg24VDUff+8krPeI6p6jQDJZMToaqL96kSjMaolMxfmi1YCF3YF4m6z1X/98tm
zi0MXXaVirxqKpAVLoKXzFiwUc4NsuyaaSbWtjc3GSpODgQsvA/gw4PLa+XgnbnSXtlc+E00hdMQ
mgW82haYIrsGOsV8PdPrMNSpifUIeKW03HpsQMCtLHc+cIt0A0JGy6BIYM6HZeE/7YBCjZSxXIS4
NtJWdaD0Z0BL5cTkOzAt25GOy07fxtvkpl9ttcwf7ZL1hRdNqc4MKNrmYCqQxtmHUwqbRWlpo7Tr
6Nb5DoW0EEW0YSYCmHQp/tDUfVNcDaXhN7YUpqG+EjnOuBllOZ1iJ2mtYizr+AIcf73uNyMDaYlT
Sc+JWEG7uJbFnrVC2Yy2uzb30ReR1osnT869cgQFOZqOIJcakz4FOB1QW9vLX/icb1FrFJlkNalP
LN9kfHjNoJfGuQmDxFUsUfyUT0G7M7WAjEvz6v0gM/152eiZmwRuP3ItQr0pG/JifYUqCqY4G0Xh
7hjrxiZlPuayiXPFkFc2FleJRrvMsuKMPRTiDVwIP7QZsFRXj2QpxzBqb8Iy+tgV5WCLRufGUpA5
alOt6c7MHrr04NOVLjKi0BgkKSuY0GKYdzeVijP46cEXIfkRP11e8Nk9hWSDSr8xv34XJ3XMQyDy
2hwkxh8dvRypaVZc5bwFGF/pmxkUmJYhNvShaxmwoPLC8emyCuRFlxdxzvGp6MuGKRkz+mThGDEc
SOYosF2ThsyG/CjA0qaL3/7/jCw8I0ySIRclPKP0Pkb5jeHDVlquVVbPnSu0Xg1LUWjzk4i8fhKK
ctlmRqEAngsgvINdDKBvLXw3JmZFJsv99RUpmirKlHNFSVqmrElblJPYc548yLhCqJaC6nu4pmxz
7vOfGpFfrwigGcwFs5HJQ1fGTDd98au9Ag3Iks5rjA8v4WSLPWtRno1E9AnsIaihBGPwWW0PMknp
5d06uxCLV8KMHJKI4q8X0hQMifUxzERS6B0ls9milrq5bOKcH1NLMqjDyroJtGVhYvKrSKzMwVaC
+A6uu2PuAZz09V7/ZUO09SgpK7ooz1qhC0NJMxMjq2yZ3Gt3mdg+Rml9k1TK+19dD2Y0nd0CyAiA
a2EG9LNXewbnsgmSI/we+9Lkzk+TlTb52217bWbhYkaoC0ZpYaYqq+8gydzWbO/1yFhpeL991GCG
hh5VeZ3e6LLHwgQRzI5zUK6bgJGA6ElXgu9+W261GAUjxSINUH+5d4TBE5vWohU7+gGjnKDK7QIy
XubdYD/xY33lAL29bWYjOkKGJoOchIPXbmcGFXDjhHeD1/C0N+r8OMBGVEnDg6JbazrRZz8WGHIk
wvA+gvVrYxnFIy0Frc80N0XaRNt4U+B67Uqd6u1hZUk8QaHcoCmmL59CBdTfejtRvWdWq7mDvhYI
+dD2u8v+faZQim/TmpLwcTLC5c6RzTadMCg9+Uo+ObP+OxhUR39ur5mv26yLTi/xS1ibDRKEZpgm
UyyLPML0/drKCplyDr2R5lqCZMyeNRgau4FmzuahcFs5kALtLy/0zHa+Mjv//KRSIfuTL5Q+ZmXY
mrOx3c5wl8smzjghJgAdALDhgbx8JghFoxSColJzjr9k5o9wpjSX7vTBW6mZnl2KLEuyqgEy4854
vZROzjS/ifhkgRpcJ8U0jyP/laX8NLEExmjtCJE7lwU0iYOjMZqqle/9wnOgWttc3rS3zwXcQYUx
hhcxYK8X/zz5LuIQWuKo+fCnjIyeD9pDkmpuGVbbWioZg49XnnLSmRD4yt7CD4pqrMzKJ5saS2se
22j7UFI2UF0F5o2WapCTCUrbXjNEpt13vZWNrt5Nj2brOXFefWMc8smKmwjulmCIP/amUtSbXGpz
5C6kXvzKcBZE0pd36OznPtmhRWzLSj+DYIEdUqFvU9oGlpsVFbGXW+z1Y/31R5g9++QjyLGW5RHT
XjQOhWeBmbvAHrKbAUpFba7H2/AtO9Yx2meDazZ7JrGl0havyo/CCs7gTJHh9S+yeKEkxmhk5bzW
2h02oos6y/0f+ouS413JV9ZhrW9+PhypHFaIuslXlkCAkNa8KLVYVBiSBdVYOyWUxcjqdU553XyN
9vm2umGAcCUcnblDcMOfZhduWAJt9IoRszpT/Qkslgy2Olax9hh/gWS//bI/7SycZygEP4lmO/OG
wn6yhfkZ0sN8p29aoMXjYbgBbJdAUL5avDmTiPIxuSJ1pHCJisv2cB2qDGKPQHrh1NgMB/gdNqkT
O+mMLbtfk9Kcg96bhSISIJriLO6zfKjB0TN5omLNzavmUO9ihNkQRFwFNJxf1ImdxUst84bBA+n/
R79UAgTbfDO4MGnrb4WN9Pny0T9/Hk6sLS5LaEHSoqqx1mx61/oUfa4+h67gQBuF9JxYb6r1Aub8
on2zkRRE2EXJmDvCr2OBiPxpCj1xbycHbTveBGjd9Ntgn91nzpp8urRma7GZwzwR2uXevDzonb8r
e2FG+T9U9/7m1xNsnPFkWYudrAdB8+Ro3knzWZueuza2Vf3Lyuc6d6p5EfIKAO0CrmhxqhszEw2K
v384h0ZH83d1crIN3YmNeadX9xqKhTCArqR1Z73k1OzikGdZ10V9jlnzBtYkgKzAmpxpD4WMG1sH
yRXtcLv67c69dsh8NdPg0gZJvPh2flKAHy0N3nF3SLlvqYygicorLnqaoNZx5dnmLntcQ1CfPYCn
dhcfMu1K6koVdntHdGQnYKFMpiNWyMziXlu5e89eD6fWFl9UTZokVWuseTfQ8Ud28Fl2lT1MXh/0
63HLNB9N8f9GG/rs0QBbwwPZBElkWvM75uRK1kZD7REr7G04SrfQLu286+AW1JYjrB6Ncw+MU1Nz
aD0xZZmw00WMK9q+4rsFhBB5krkrJ+Pcs+unDYqpr20MYplULRSPnPTNsIk+gzN5D00O5LjM9zJx
PKDpqTBi49dOYD2tHf6zWc6p+UVQQ+aq85i04cl8gAKj4oLwNtKtfKfttGPjiFe/3vCH7eTfX88S
F4dDYcZeyKTZXoDuks+wBqPOXR+vnPxzj+dTM4uzEKtykZUBZqzpnTA8J2rA6H0G28ExAcO+8gnP
BetTY4ujANuekHodblJrdnFI3XwnPQRP4rZxyH7X/GX2h+UtdGpsEdIK+V/+Eh26Q/I+dZ41mi3F
41qH6Xw4OflSi6dvKOUxhQlWNarb4lBsfTd2mnE/ODnt0HCbrXWv51/80sIWL1x40tvYmN8palp8
0Iv8K/Ie91kJg9rK51oztAggqiCMqoeUpz107/Wd7Maud+C4TQ/lM6TVcDGNqGQjHLy5bPdyMPlD
0+wkmDBWHCuhhNkC1qjO+lhIa1NkZy+en19MWoSSYBDKqEywUImgCxDBTmuIBk23GfwVsNr5tdAe
0syXwYyFE5bqkLdJSK4oa590iFsydcXA+aVAAwbshKLBshvvjXpC5OV1XglMQeeMNk8w7SUpom1/
6SIDjPsvU4vTawWtWEwyocL8EtLfukXuYEMj84PlPJefxu0sQwkN/YrV8xv40+hiA5UgFdUG5QkY
YbxtkTeukXaby/52ptE/h9qfNhYHWKqg+pZmP2eeaRdfVXfSVbf3d8pO3MJ7cyXv+4/WSrX2PwSN
nzYXhxiFEqZLDDZzzqqkTejqgBgPnTu50bH8mK9lxefD/E9zi6M8xrBh9hbmpDsq68ichbfzUKz/
BbLloLHLTzUUydRWCcXhdu1A/4eXyE/ri+dB0Rp+F0xYn0NxtoWpePM853D53dqtef619fNbqouj
zcyOlo8h/tJtYUduDtI+fPR3EGrVm84VyXb8rXYYr1aXON+Tb4Pyv5e4xFBkepR6wVyEmkGw4te8
20BMualJkHOkGzJ7/c11NjE/cVt18ULw654DObsQnGv6sbZLJ9Ud4cH/geLJaI+fPBslCMh0URFe
xeOcPZYyJTeIDQFQLccR8s5K4zjgDupnubBvFkJ0lw/lmoHF4qzcMgItICERLBo0Ehzx/poK8ux1
bz7ZyRoWTx9Ur2Bd7zDRbefnXLfvt8Luv8j3z16jJ3bmpZ7cZ+JgCYUxp3RzijqXh0LUrO4EpwMg
HdmPKbwV64+Ss/fCidFF3EyKAYyWitHBsitK5MEzxJ5by1F2de3CL+OOV8h97NuVz3Y+kTyxu4il
U1fCc5dit6LcAMth6qa70Gk3/XW0j8g9Emctdz0b2k4sLiJpx3SoHze4IngEmCws/zlPauqLqQ61
cgdL42rsXvPNRTBtDN1XIW9DcvIoO7qDhDA0l9t6O7hzdj7TU3I1frp8Hs5fGCfLXMTQrJAEKxUw
Cj+/bANypsuCounRd4abcFXx+e3QLT0W/ae55ROJqUgLIDe7irc4lnibyRvletrHTuGK0bUXX8NF
s0kcedcjs2hDPbXmSGef7ye/wCLfQi3ULxGPmvOtjrIjhZ1bZWcd0+3aROn5zO7E0iLUVBCPDQl8
hLZQH70d9U2GLx/0a+jE++vmSxkQu1dXt3I8lz0LXU+RkZpdCHJlOGns/KF2coexCXt8Fp+DW3kT
b2EP/Us+9DK2yOgafcvXkQg8I3MoCPcS8ZRt4LSPvps66nt5m29r0V5Nmc+fk3+bMxZ38SDUjSj8
Efh6N/sMT+xLbgSRq+mIm5jWYLM2lvzSbHwb1H/aXLiNPCRZn4cscQZP1vfDHt5wV6zxn1lyG0L1
J+X3+ZTOHivvIKm/aw/VDYp/a/57NtelRclE6rzXMwfMadSHnGrooTqZz2tzqN4PNk3RY3uIjtZh
daPnf+vSohc3WTz9a9G9M843jJ1s0121NyAgiO/Wymfnr7OfC1tcZ82YKlYxlwo9eA4N0wnrz1H4
/bKnnj8eDIVBlAMbjrKIsJLQIZCKTh1tJGXToBXY3aD+ghbiyok4Z4fqo0qbXYawZfmMEcqqFlTk
k+1Jqe1UvaeRs/U6sJHCw+UFnTsKsN3IVJBhvmDG4rU3QCDaGCja8/Q29ko6bSp11eHOreXExHK6
zY8GNQzH+I8+jbQpnQDKb8Ge2m1yBW6O8RuCacfbm6R6rSSxsrzlhJuXdFoDoRXLq4sd4OVN0P6V
4pEsmoxX0GKbmQ4WfldZYaX2uTgnEeG+e+/TxIgP6tb7uF7pP3fZYotzyzi+iFz1IopoLVpIRTvN
HYxwH85veegkIcRj2BUGc39jfbjsHud6yq8MLqLFlEUGanLjPFHUunNJepZYv4dOYVY5/ibt1C2S
dZA6N5tYdtPVtOmM78gSE9PiTDmjacvWV6hGZgSujPV2/rNmomIpPBhe8z3v0pVG8bkEDVOWznQr
EAcQsq9PQh7pqD4roCg6BEEr0XiwMgZ6xU6yRSU+ZDKgcCv5XEnJZzPU9noUfUigL65R2kVqDe5Z
9bZXux+Xt/+M+zJbzey4zAYAoVw8loMWaY+yZfnFOGz73vviFeXzZRPnXhngLWBOecHpAcp5ve4h
KKGdhJ+Vi2l0pWuJlgN6GKo9OZIrXyFj+xfm4njAKXBRSRbflhj32iJitZbSmfUfI8TTNXKsyRbt
r/vww/QkX+fbDMrvlXh67vmPTW47w5x5fpZpMLIlQWiM2Oyd7FAdmnchL4zCTQ8Ky9T3f6lY+Mrg
4uC0WjClxYRBmDxto3+UGdS4/OXO3HcySo1M+BvEbnCPr7cRJVoF2suKD9d9jXvjY4UuYeUN+8tW
ziSjM5cOlqDzMvif11ZKaMQ5mjOrDxFHu2r2MTRl8tUaOv68G57YWdysKFi0euDrna3foAQPcVDH
/EXlTo7i/DdYrbOB5cTc4t7TwwbFWb2jB6Uh7ojsSJfFm0n+FKxdsOcSltMNNBePTXjlrBT9MeLK
JwowbktDEU0rN97NJFP6h36rHMeNbCOqut6FPusiP1e5vC6gMhWmccB2UeZ3nVWj5lAwRe51Srj2
rJz9efHUe7XMhb+bddnKJX0wnpUsULKDrfm9cMcNaSDTJWjUr3j//yPtu3ZcN7Yov4gAc3hlVlZL
6vhCdDrFVGQxF/n1s3g8uJZ5NK07vgacYHdvVtp5r3XvwpiL6y9OhAK6EmtrPAk72gSwhccZWc5A
LAZw4nuh0U1dfLWXCzOfAtq8jQcskE9HA2xDHKx3Pz+1e6e10IsAj44No8OKUtYccjH3m1T+AoGf
/7OYW/m5fxzV/Dau8j5AVUQ/bgs5GnE7KH3QOLuoNKN/pceBDR26FZHt9YaPu8nIe3u4UCaxUkUU
wBl/FbgnV7Lzs4m6uujbeghEsjsm/Vbv1z8WutApvGcg72txZINTb4WtDPCQGQTA2IMvOwdatWei
J7N2MFW5Lt0hlFbVnfT27fXCwkmYxNFR8f7nTnNFAnwHtAv4gIHyJZX6CYjzl5+P8zeC258vD1UW
zPWgb/K3C3d1nEpXRdnQY1OnAzSnAxLlxOtDAMBLG45GCSCFbJmtOem62yjf9U5zxP8mcTAf3U9f
sVCo4mBMLMJa8RxBM7cmm+GtU20W0qB3RJ++jlv+VLpjOMb3rvP80H+QvAQQMIZI1NNZEcSrydf8
JqDgIoADA7iJMPMj4Ere2fHb7/Q/G750SrtRnADJPG+4WDhZ+2W2SQB8op+P9f+h3/6WslCoqtmD
kmCClBqTTna3RzbPAahdgJ5Y9BHH3t3HOf/Cn/ZxoVAbNRkEXv7fEwQ67TqXgLLTuZJXg6rB/Rfp
UcRMGKUwALeKDtn57VxdW7ME5kMxKmjNKMV9ziq/KeUDKO01tx5bPxPK4M6G3ryhVwIXj1HseFLG
AgTKgGIGDmr8Anql7gFd4R7acR+UteS1D+CQSvx7k7M31YAJjEAgFAIa648LQxNQb84N2gVmh4gu
gSLp3vy9dFPGjO4K3CfdAhjDP7eTTalQAnzqL/tbVFDo7fN8esDn/gbI5Dyee694d1O/ApEBg7No
4jelZeiQgcYtiUB5i7Sd9Ak0ko0YyOsknJulyHbagHfzkKlujX4+NPOB9O/tLuDFjWSsfP0FCw2v
ghGU1xrC0zmZRdclbJgSxCE93PVPb+3vtaSFfpNooxpl+jtMevsLIhSLtLV9485oMvn3PXfj5oH+
LVBethXpICsfiYmlzf4NrZ0CqbM5Kmswf71C25s7Pt9VAbdUKapmGJ5Hbgt/W+icVBjSXhx+y5yL
v/M8MLg73dzW1n2QnO8Z6JvpDAjTAVMG7E40xfzz0g5WiZqMMNvH3GaXOTeUvHGCjqkZlhjsJXdT
6vMrWOo4Ge26wCmdB72XAXXaCwad5tHn2tfO5oPxojrIR/lAegXFfY3dnRtrictff9Y9Ny/PldjF
41RjVe2nHPtaFXKzymiCeAMjSXdGoG71CyCHB2BDJAtUy1ymMFIQNVsRAWhJ6/ZueQLsZenolU08
OFnw7BowEQvuf2E5bl2ba7mLV2gKXVuDMhjYx5PW+LJVjwCkjPUgVkXiUyumGDQg0bEqQROZmp3u
IuHQguh36CIw7YA72NKb4p5bcMtKKwbUEvK0SM0tFWIBTggBBC4DAsrqiYTDDgyi6ZmjGQVj/aC1
/za+xw/j6+eDvid04eAqVqmDfRhCW/HcjWhDQb9qD2rmn6Xcuk7XS1vst5Z1QkZKSFEFBiXbGs2u
Twpy+jdSVCRogG0L5MqFP6CA68osOwIHhBcbU47BRQiwnztLuenmKKaKwXsgomIIf7ljrRiPpKFw
A96FT0KA+Uy8etM7YDZZNf1/gdt3SwVcC1xsXmm2sir1ENinyHdZb33z1OaZ27M723fzKgDLfoZy
kQCcvdi+vEszswLtE6gtA0OfgMZ4MSTtzvbdvAlArfgN46CbyzqB1AwSGA1xEzIWg05H2DZ6ef75
Gtxex98i5H/q6EYDBo4+XzZBMF1hqEHDbQh20ynynbXcPJirtSw2jA7gNoKygCCZ2HLLVxVf58gb
5FF3Jyy7femuRM3beuV7wstkit5DVOORsEDJ2jiZgGwZ/W4Vr8F5fu+W31qaqmA8GTls/GHOe3wt
r6ZCqhocETd4zjJVdPMk2hrdRwWb8/9/WuhbRyUCNhwzdIts09j1Wq9FcFP0gdqM6aBxBRNapd/T
rrecaVw6uCXIywPOYmG5Vb0oCYgioRxe6FMOmKwEbHF29YB+MXf4rEAkBSSaJ+sp84l/z++86TYg
haxj0lufAS4Wvpiug2Be4phGJHv11wx9k6CAKtQIcuf6qeb+vKU3ayBX4pZjvpME5kGoSKjbhwwY
DC/6GmV/t8Igju6CFvshP2WX/JR7RfBv8gfXkhe73KsJacsUC1UZsac6s8v0js9wS4FcS1i8btYB
bM2sIAGEkysAFe84yGV+3r97IhbveoyLXMpkiFAKcIr2m1S695znbVh6ddeLWDxnQnQKFT5LQJEK
pOV2tlaPc1M1WBeCnxdzSxtei1q85KprE5ZauAtkrEKdN2GClpNeNf7XJc0a5Upj5FHdZXxeUo2Z
AhWDNn8B95t+/HDX67/5lv9+TksTXKDeyHiFwHhOk41iKEU2a1GTiVwDnTzp++imod4E7b7d3Rtt
u3c3FsY4N6rGin/P+za6ozRPUl/+C4V4fWALXVElCSt0isVhtN2OVHC/YUH3MCxv3Qo0A2CiZQYH
+aNcjyitGOMG+l1vFJA9yY6aiE6U3cO/uSkGkA0K3Apg0i6LWKaWCbWiI1ziQ7Ur0ipQhOqlJLL3
8x2/WQqdQYKAVY65+T8wfsss4c1koeyoBvXK8rUNKHNNl6EYU6C1HtTjG0Aq3G8+urm8K7GLy6Dz
mFqot+IZK9WqUA1XF3qPZPdacW+mLa6Xt7gSNWVqJoLDF8ujewVzm9SmQI/uQ8ObC07ittgTJIWH
MHO7o765P2B269ajVcACGjhSMtoyLRxjMGoqKT4AJBqPusLOssbuGOjbe2mB43dGcPlj9rylaI/t
KfSUANJxTUv3fduvSCvdaxeflfdS9QIA/j9yFqq36DsZrfdYylw9Ht7awp7hDjpX9s1NjWTX3eG8
ewub//uVYhQjtKxyUGzbmkKAOQ7/QkeXOlTWnTdw+4z+XthCAY913SqJPG9gGD3ErwxjajGYmoZX
JESdCfzaa/r8s8jfyAM/7eWsp6+WpkqU9eoAkb2fX5Jz5DAXDs6ab/l2Tv4wz0gdfQUsyM/G5YCo
A6chrmrtgGHcxwmkKCCqp5+/6aanfH2+izfZd5RJdN5uZGiydzjLvr5KQBqOHI3qq5shpPcs370b
tXidWddmFfJiUHIv8nouBNebKQACJ2aeUw/pizsG/aYzebXCZflASIxJVCvIGxzuykAz11pbcMBj
i6lLgKvfTUHduVhLz1nWgVQlzS9TO6BQcupOSEDhYrUejWzFm7m47hn4O0/mN1XX1b0qtCJTxAIS
W/IxyXAiqYmpursF2dlV/OH6/q5TXYmpTIruqFlMsZV8ydU2sZ+hDDO4zbEN7inxWz7L9akt9E4n
W1EuzN06VltlYNssUjspc4BE5p1LfwdZ8tedp3Dv4BaaZ4yKZijmiykH0S5Cvrk7NQFBvDOt23fK
7Oz+fMqt9Pb1KhdKyDCtdqA9RIrrBmxKgDbYlqv+Qbg72nYzxrmWtNA9PYci7xgkCeFcRMw2IGOl
3EkPxazRE0wEaE+IQTAQDLu/M5s76vbm3hpAj0YBA/BDy0YFEyQsQhpDiRFi2SQFl9K/wdYFBt2V
jPn+Xt3PLC7j1CohA43qbrOfK8F0hwLlalipz8nvxts7N+bmi7iSuIh8pJxaSjlLlA7KZ73qgtiP
fACsAHLAu5+GvfnMr6QtnkRPRV6Lw7w+jPXw4Yh+andS7/mgs8L/45VfSVm8AuBbZpU2os6kJGIw
0mMttXZprvqU2EXR2Dq1/sersXgDrEi7rgAtpJ3XzJbR068q4c/nNP+Gn5a0uPsVAbFzSyCBy5gL
kQsbpTo3yuKQiPewe++JWphTtUG6lc6e3zQ8d0AclaxnTQhUuXJ+XtLNUgBY9ICaC+AhkBIurKgs
gkBTlFFxAGbItgUDIRqPpJAD+sU8WL/6fXUA6eIdU3r7Av5H5rLR19LUNq1VREFFRVVbLXl9YYlh
2oWp3Cuo3Lbaf69v2dhbsFTgnYL11T7HzEDmYcq03nTzsKc/fPyLYU/0oBoADUHPPGKiRR4mSosO
bZgM0tBlq3fMLv9VuR+1CjSJAF8LLISLA5syamalVuP1orwI8JWDKNgSsekLUoRGUPlDaA73nPcb
eRMQyoiIJv+iPV285W4QKNikUQ3LgA8kO2Brf5yb80FO8HivBH7jwLB9GhhjTHgBMv7yT+0rxJnc
lDVQqTDL+mD40wb0aNsB7WHzuMW94umf5gTCQFOFsgWaFq3lPIlh1kNDZQhrhXRHBPhZxj2WrT8v
+ywCBgsdBTICucV6dHlKVatHvyJAVyL2VrBNrlZ3VN9NGUDNnDl59bkk+889KznTurqZz6c19lFd
eQDZjYFRcI8k8k+djrVcyVlYDm4NLFUnyCkmyVWHxANQrG9OgFA8ZNJ20Fd3lNOfdvGf8hZ7l4AT
fOTzukDotGZ+tCIYMJ572GOPuPfQAuaH80/t/k9hC/tRNUNFohrC0hUJlXBGTwI0+130pJtXbkZ2
FnEZpD9yM32XChlY0ZAJJ8lTL4lfQiQ9/rxvt0WY2kwFBTY0caEilAHxuz6iIBc1X7HJnDJ7+Z8E
LIsHwOePdRCFoylW0l2dljYrPn+WcPNGm4BnBZ0bEKrVxWEIiczEJoIEtU2cKfLrGmyUKXN/lgJ6
wj88ZwD0AqoXSE9/5eQWNt2Yek4jVligmS8N9UUfuFiY4F9jrfFRZForbYQIzGXhyGW9fR9io6l3
01TI3bsI7nfyIWkcrDT2aLbCdGxZX6C6QNoicmMOaiggahhZGI0VSAXkqdJsVU6EPgTqtabbdQ92
xKCzuv69bsRRcvveLF6LYWi3Im+rY42K3Q4tg/yrSQDCZ7dMaDoH46KKm8oZiPRSIJUbtgBMg3pX
d40ZvRErlVylrdUTKynumDwMXRwCBVVc6S2X+YZFWcN2pkrzzNNEkUyvIvgNjzopI/rK8kGNg5Gk
g7hCtbx0TGloQykl5YMuzYdRa0rXB9kUc6T1DFq3iZ0QNUkdy0gwD8clrXSjyJrWkQAaU06mClaQ
pl115qCP8rjSMBs0DyB4tuTugfZDB5xSSwgzRRE2atPHr7Q0MmDvMH1naF2513uteMM4Tq85LdMS
u8YMxCs6Qeh2AsQ3+Obb/rUpeX6yBF3xOVpEjmpsgOmMa1moknFdW9ExI3LrSGOBWXahlzxtECxH
0+hxKpjmDAVZCVT4pB0NSUmktTQpikPAIu9VUX6R6vRYxezVbEfLngRS76Oc7rmo7fOm3khU7Z0k
H4kNrMSHDLpdjdC+r1Vkxft4K+rZqRL7ZlMrLPEYA069JU6JV8uNtOl63XLgkkkbPTLELfAUdV+j
ihxqVpvZMFil3zMZ7HRK/hH1PXN5xmSnNwlichR4d3pkkktcGSgYi3w1ajHmeDXyPiXFyexJ74qD
CPvcFY2jFlPqdNmY2HmT+z2ZdJeKRudPsUiRQkWMlqtS7ah9nGwBjWs5BH9Olvmm1ibzs5IF4CBG
WncCZ1zMGbgqRik7AovcS4rMOADh/D0hKYwOyyN74sNBbsdPVYqtS9Z3fGcZfXIsVRXAHkXyLYkD
cwylf5Vz+VSY47ac9NKpesvJOSpjfYuO8DZ2R6ZtqjyjnobapWOo9Tdq2jIm6XI/mdJVN8onUpqv
XQE4l0pRNKD3ytauIWrq5hLTbcLBnSt08lYbBq+dcEqjeiaSbBsgMGjafUP8eIqfweqIAbN+CPtC
cEZlG4/VSRlEX6iUMAb5azown7dlIPZoBI7wBM0pZADlRFvKwWxGtxvPuYi+K4vtmZK4zEpcWUGe
pvoEKKYX5ZVXGX4G/uZYAYCDRj+tmL9kRbIlvfIl0Nw3GrKp0uFoNFx0EJeFBTaKiRpwNOoey+jR
o5pXmd0OSWkDDOulqqytzKOnssj2k5KHpRxvNKIfrU69NFGyHqbpoE/5VyqPvsDZpUuiPdGNcwcA
3dhEnbXKHK4L3kCMgxjprpQ3bluN2ypvNnlPv8UMvmS1z1o/YQ4fvzvrqc8lW1ZtJMAny6Yfmfkw
FQ7oiuvcN0ebouSkvJDKT5NXkwLGpXOmIzOP8od05ICJj8Am4CufUvyoxe5kvdUf0gS16FIdvIMF
GOVe4ot6AvoifPTivSFPqjRB458UkL6JsTuMRyK7FnUtxSe4XtRGe45k7LLH6FCpM+Xec1fYCdwd
0wyFbD0StweeFfLxZ+kJWsju8xwsAE9KvCrbS4duUUUA1YGO0JpOtpCgg0AQ7GHEGVl5+ohW2l0h
FO/g+XChrzFV3J5kzp6BY+UI/blpU9AyeFyMHkpA7BtjYQ+N8SD0iR1X/aEArCTojTwSS46oAlCS
ucK7UqBRTQWqdJCjY+BZQVKtsbyE+cNL0Z+kcoMaTZw6ZINOp1xYS/VDTvZjjIZhBOe7yXLKhNqW
6XWNkwuA4QHH0BNAyqASm9Rywb3rKhCpV7s+B1ZBNPid1Z+l+iWOUAqO4x1wLtwifS+MJhDiF1XG
PJ72LBiZDSWACLb5yI2dPF1irXJE8SAndSAAQz61K+pFSVj0IWpiI5CgDK9JHXUMC+jhUqk8M+Go
SzhDKTu1EtmGUYJ6MOijR736xA0Xu6+MvJaWYMPsJSwB0dhzPFnuGJ07DW1V0uSCk9gAruIATYSm
d/GkVOtJX+FApY3aOlbuNl1gaH5BnydMuOpd0Gp+K5doyf+mfRhrAYP6yAKlPQ/5iiT4/Es1rSq2
j5H75m6shYV1kXrot2yXDKH2HBe+ludu3SQrKYNK9NqiAL20m8FzNr/rZCc2IekcdJthoh5d24EE
zFf20mVuNTYOR0wnG57EP6zYsehzifKnta/6YEIzYLTHNcy/tWw7aDZlHjY/aZ02PWKqRU/Q17/J
h22hr6PCTk8i2lzBU08Dy3ARtrFiNWRejeB7xMCZgpRy7XSWPUZvsejG0QZwG0IbUmVdGu5Qn+TY
YefB8No6sHpuR/tmCEh3zgePlf74EQtebR0j4lYY1I6DyLClYT1ldrGrU9Bwig5lbvYaS+v0xIAy
A/uzM6Ugzf25L0/2ySZGnQT0nO2uh8kzQmRMU8GJe7/LggqV39gxs60OlBjitBex3WqZbyGatvYF
2Veip5Q2Lm8v7yPRkwZn6ly1a50Ij1oWHLM7j8+Yu7Mp9Xi5o4ChJnua7tR4JdTQQ24SGU6jhp3g
asOBN5nb9OuWwCXQPYLwj6I5GAlplj1VWjhi59m+atd1jv5sqIrWadozWrTa4WEwLqO8StsAhGkV
5sLMVVmCeygOKhbbk3UQ4BGImzLfERoI5iGy9gl/tOodVYJaW2m4FnH+EpHHTvLTGGrYlcFBLq6s
tHORLQNBWqrLQSHZRb83K2oTqMddqr/0mo/NiYyvJvYKDSDvroykMz8quG1xOOUvSSM6nfCVwClL
vziSLIKHDhVHyt/kbJX8ImeZ/7IUm0wOyEPN/KmrNiAUHXVHToO280GIxS5x7PXNiBvyDGQ2QXPw
nKfzvO3mpknCEp3pFu4XCfX4mH03pScAVIudi8Tv06B+1PFviNxwP9Nko6ReYqIbcxvpb1MWSMla
JvvsAgaGBoAOJDT7Z9Yh4B9c4ztuD4XpSapNhYe6fh8Tz4gd/J8Fc7V+j7RKC+PzjNEVAcATkbmS
dDsbY3S1hby/jERxm2IVa2ejOuVTACYjcLRmiSMVb8W4SZVtrX1i4e2wMpE7LnLXIlHYd6dRp66q
eTKUZuN0fYruspXShyjQ28YYVJg0rjYyWP3kLhDKvYyXDEJrxcIFbTA5fuDxLw4fGxQ6/LkbVL+f
QgPjL2AWVXXZjpTY0SJsQRDF+zEDYyCgpFTitjMn9hOaVG1G90NTOYrxbBonZkLD7UBIBrfMKDwC
q6TAkgnmeUi2ZrRCf4ydGGFauLLEvbEOKPpYtbwI4YC6BvnFk3MunGsx8ZQK+wJ3lu3EbAXIfvN9
sn7FWeMaVuHpNZKLuQO1SchDRhVwLp2gVCKg38QJJvS2dRrEwNcw9kXv4B9ouTaLTdL5pP3M288q
Cfp0ldYbTfDEYa9IAQ5SVBDHvOrdbgAICoqvpuhq7Eitd8V0S35IKfwmzm2TH0bDhHsY5J3l5Wbh
JCk9WkrjJhiFSppzYVauOeZhk17SLg/M/HtQvsoKHynmBEiBH5V4ScsnafiYWBLG0wgVi8OwhL0o
acd2AKd5n57QQ+RoRaXbXEGZSWHdLhKJV4nShk00VCPJVvgvJYXZmzQXIHpeJUlvrcL9ZFS8voIh
zJld5Jg+lhB7DONZUy7NuJaI6FflRwGroJ8GaPB6cplwkPle0/ysOxOgaMnwrPJ1Wntxcugnz8qO
uBxy51njPi5xgvsR0Du8XRdW2FKv1le6uBos6o/tazZ5IprBcW5FasGJXEXcZ7VXaqmrGjHYJhVb
zR4tTI003ZriNakvaiqEseyNfQY3zs8U2TMF3Ussn9KDVgVg8E3x1DX5OVUOMfSASDoXqVEc71pA
YUVhoCFAnzuhkYNgRIi8bngwEaiRd1V9k6JLEmm4iZLd1+fZ/UAb9wiKHhFdOTSTHFoKdg2E1rkk
23wbYgWiZ/gVil93ftluuejyGp1QCD/jCVuNoQGY2WLaFsYm6z02HazqnKc1GmDDWgTWCH+TVKed
SifNnvvas2S007WrTHHS4qFNLjX3MPSvIxpQHZN/lTwoVacrvSF7Ets+EKVthU/IJ+KW7GClmwqa
st20IGaM652A4pj0VHAnL2u3xFZ2GAArDFRb5VmJmltuJrhDqV+bop+1ZoiBf7zdCiMyW6v1R4be
jHHNp9dE3YtcxNSlowhuTnJUMUOsEn6yK2YOmbZydpkkXxH9HNYQvmHizhEfF1ZSuSP62qpcJqW7
tMS0+eyMbvro1LdvIoQIaRda03sDK0I/eb/SJ+5EU+1WDHtZ2ibCnwL8HqyMLrEwgiN+cIWq33Oj
XFt65cglfhexBYAicGju3hQR+p0BCWHXOnuYANhgT2jGcC3xIEiWY47GWW5LuyTQBaZHk+9mCkDB
A0fbS1BF6QAr9k6MZ062fXc0xs++OeuaWyUvma55vbgvy43RrC3rMBTHnL0lFXcjy9GFbWc6hRma
ArOFPoDpxfMu9G86gQl2AqJw5lG2rWJiz/Q1vxrrUiffvDyN7UaRX4Rhpxa7TNtW8N7UDx3CVklh
t0+x7pLCGcCTYJ6R85DSc9mAs8ztgMJqVMKajE3QJfTBaoRABoK+UqISelS69xbp0DZK7L4ZvD7+
HHJwC3kVfbGiUECYbDyYCOgjvcAt0eBDvKSaU8FcW454kqKnlHviUQSWVOmxpy62tWLbWZhr1OBy
OPhhOBa5P3GfONq0yjpbAG3Bg9w/1f3G6OZuVPZKY8ALz8AUZ6qvpld4L20cqnu6z+CBZvBxV7D8
DQXUWI74Ck1uJdClt4O8HmSXa76hbaw8wJ0nyiM+IB9duFWxfoQPVWlrisRNI17kDFjsGUxS/SIN
CLRsFdj+33nmGPzDaO2ptKtu9jBO+klHDqINLcklv0QAUgJlgW6bD013qk2rwNiDo57jvpogT80c
8RsmPvfV1xmCSd/0GIsfDlPqk7UUWPIa4Iia5kWZK8prvTpazzCHIoK7p/gTfXQtFCxzkKp6LZ8G
MTBRQNCA5gwMMu3JwhOKoE3At21nmqc8dzBU3EHjfb4yIt/6nBJ3gEkYVsz0xVXyOgVWZFvqSpBD
Q7Rrs7NrsHgBBhuxjB2Pl4KHLJxh8BClBwVu4CYuw5oHQhuwi0wBRQ4/07Cx3hhBxXn4GDBRBKSX
6CTXZ308KS9phz7eJntJgVUcO7nq1AmaB2iH2WRsVPs9Ul8d9lXii6fEcHHJR0QoHfWMz/wLBWsQ
UR7Q70yi/QSHHF6cEaJPRiMBYkDdM+GyR9txU2LcRNookp3I61TwaekKyVMqb3pGXCNxjKP5mBzE
zrboqhUdroRVapMjGMTMzqFdKK6i9mB8JEHKXQNP4aVKbHnLSmdIfajgR5E79bOQhLQ8lK+aZg9f
WQu8afy47EI3gEMjr2z+LT3QIwORfGc32apG4qbcqjvEXWqgoePMn/ono9ww01HJunDL3K4Pk+nr
l4m6tHnIPikmtJEzkAOBz4KnFgTxmGCegEO2Qz7VyFxmHMt2k1kXQ3yJgYMbIbvoT+l3KTip7iAv
p5WIKZ4Zf6hW3We7p9ZD1zvDcyQiLvWSTPUUOO+ov8e7XnGEbcsxvqegxQgW933MnLh0CozXAVjt
mcGm9aCBUX41KBbU39mu3Pbkdxv23EmvQSmbrqR70sbcauvuK9nFyHNNm1zyBCkw1JA3jqgc6hfc
z/67lJxhAISauI6yVWSlzhDt4zhIpz3TT8l0UKrLaLqWdpKj1KnWBmJg6sFCmjxoeAgIEUnyk+S1
tsA4cRlQO1O7E4KYNgKB5wTeeY8o+CFY1S7Ic8yWFGujPYv62Ui5XzbADi5eRnTbmsKJSY7KbFRj
cGqfdQl0+6j1SHKM1M/YuGSJ3b537UoRV9MI1/1RIzsOWGrpGE+ebEHzuhVaQBkGoIgTEYahq81I
VsjKmQ43XtsaYG4gEEOAgBh5W0NFjE6O0MlV4drbHVT1UfylovWrcEz0WR3NypYap3/pt0jVyL96
aMLT2DnDMRkeOu4gedDyAKSZw9pCHO0jKkXffxS7OG1TAgVzCDJcHb2MGHjFFUgrNz4r+IDRF58I
Q37uwDfABwTG1BZfBL9d7sD54peIulB+3BSX4hAJqxL6Ry220zresMwb5qaoPneaD76TkDvDQYNP
vXbMfkVfkNOQnqMLlW3QLrKVYAT1hY6wb7axqYRf8VOtgysv0GGjx716BC4pCzPZFaQHBIiNP8lP
It0gEs6PA5DJHvG6Jo8dElydSNrU20I5Ty/jzsw+DbIdSq/st0g2gY1PBvFHctJGhyZ7gEtVKQ6h
CkqA5nEoc68qglFaK/o22sUvOOtashHSz04V5vK5umKICi34FECHgSqzPJqBoGfVpIEGBpGj/paa
Hvz2AqH84MFjjvQwPscDsNUTPeBvyF1MzKn3YB0bWYgud2QftTao2cPQ/Yo1t3iIZDs3AWknu3jo
kXVRAXcPTwKu1OcUOxEsKqJ7kMl98ugLeZm8ecNU3AhaPuhi7NMrCcHnngvB8NzirId9q4GzKMxg
BwZh08PngtGrs40ufooirA7cZTfTJru+oOhRKfseSYL+OAFnbvJ44saCOyI9AfBnyWu+OBQDWyFY
lFI4esixfxky0nb6WlwjjC0+h48GFrUI+oeCo+ikhLXT5nb7PYCvnNldPd/a6UC7I4rX5gPHKnXk
aHTQv2gOwFWQLuxcgz7Rg/BVYO9fsxjOSLFh1k7UL0aObAM7DP2qCorakz6UfQvmaxhHkNXIko9i
Wks27KBvLTguiPhPOG8dLRPVanIVMygQgh4sN2sC1CQaCY7yul3lzI2ecgFoVIUURqaPD1PTUFA9
xEC6iTfqaYbXv84uofWobGHd6PuEmgGgBidX40jW2uNJjDwqHFNhhzwAXDil8aViYxTHhDr5Ot4p
1Ythvou1r5Y4JoLr1yAd5mQpJnWfO+T3m5V+KM5RHsqPuRYQAN9m5whcux8AA0UOTqauDmNMaNjA
S2AClNqYYmMd+FUWcvcWzAxJJKeM9lB8bEAGDkOFhjsqr6OyptqriIgStfPpSRnzNY2rcJzexBE8
UzgsUXABcOVrE4LxovJQaUE+E1m+5CTk38CBsTuxDCaCxJCaOJFeAzcIHKNNh2ysp08zbyz3x1H2
IsvAAYdqsi76d4GbB1NPVwP6wPIyPZrCuFZGwVUE0BdLml0a8tasXpLpiSOdGyGn00rTY0c/DBXp
c7UMrP/D2ZctyY1rSf7KtXrnbS4ACYz1vQ9BMvaI3NcXWqaU4g6ABEiC/PrxUNdMq7Jk0kyXlVWZ
LJXJZBAEznH3457fhmWx4jjlMW+wyma5Gdl446tnU/nxzP17UBdA7Jrbhb3PyD3+HlGFkUNowONg
6WPrvnrjDl1di+Gw4DELrqV9EuW+6O7qctPw+0Hif/mLo67dZV9HR/ReiTfCG626yfN17syxmHDe
HB0hkXJFVj1qBMy8tP11pU5e6AALvOPZC61uZr1l+spvzlN+O88pH84MaUa6gRdml5+006YE8mYl
XgJxN7jvApPvAdIXsj1znzIUtn13TTVZmdaP5fSqsu5kzZNFBTvVInEdEXt4ccZ6SgPnNTJXptnZ
aOsz9jS61brDQvc6vqo9IHO3HoYH/enA5yfB6TYa7gxHp1Mkiu4qguX6rcYz8a4a8SBgFhzs8nHc
S+z5pm2SKENhgtOUWGj6XJzs+GDLFxt96VT+xLDTZMELb9DzuWKLQJ646WES29ptjtMgJwhVakWq
0PMsEdsRbrZFzVYZamWDz1fDLVMUIPH9+5xH9w1KrS7I1qQ5O/3VQA62fx7K+2m2qXDPWUZhav8s
4SkhtXmI5iq14ISqGs1RW8XucKo4lKnocGaMUJTzQyOhkLW3vVhPob8WQ7MjIxLHR0AjsGRT7XhV
4XBBAu86x5ZdknldZi+cNnvqoV3R8EpHLwSnYby4AAzGCht+bl56qLuQcbTnkwBMg2ajCdq9Ahxs
4BxPcDy6DolhD7cSJew3S3mu64fZ+0rn9hYxH0ndHVp5XJpvrJjxYtUrhU42pM6OOs7aa9Smz8nJ
VxoLBTfTP/rVacAu02TeWkdy3QTRijRyv3jTkYU3RYgfjvEhU7UXQmUdzlMcDFt/UglGZRMaIs12
fiMBXlOwXjPARl7DrAzYSe0eigH9Uuvcaecb0NH6Ui7n85q434JWr2TdroOs3s5eeQireScGbPoz
ECfgGrrCLyPLrVcMsQeOd67f26aJmyiKDfwvRszvWf/YDKaKg+YKyE6OhrLsxleTafChdrdU+1Ih
Gx1YVjmMZUp5vkbGb1pEQ2wXYOUhnoV00AlmGEfFsJxSO8kwWt+5PU629iguYK0E9eEUBZbw/TwO
2wnSuymHhsvnG4umz8+QPQmxn+JrNeLoE69leZhrBCuG+YpMiK7rbn32KDoQv+aRFu1mUOE2mkBp
Bc9TqM9TDfE29/N7x5EpaKxZ3gTD0aPbtryV6HXw/Dty4PmpnLdOflXxPtGNPgq0jp42KR5eFtC4
AQw5tsXWrR9NGWzbSL5J7e1DNBy2wtLt6i/uXB57a1I/ql7cYUi19q6bIbiZfH0OL2PgPEp5dCor
PymrAMpWROySGjCEv6Dia73maMtwP1YyocYMWzOYL6bQKvZk8w1P4ZYaiX7MJY+uN+38FpQUzRHx
6ORrbRyAwdiZtHvrt+6t5vYUKOR8yAp0B8YG5ikZom8mUvdjXcQYlDgbgy2oUmzVRkdVLHu3xFj3
EEzxMNOEgnhAaSqRVlhJf5PnFUoOcF3C+6qEv266KnYAroxQPViQfgWFqXxLDxRnwOw9j1qfu1AD
VWpSJUwS5GBIkCjMZruqR/RUJfiqDgzOgmN2aNJ6wm6c9VuWNweOV4kpHfdRnhYCdmjBprP3E8r+
CNzgQq68ERY7KGXVjG+kZ08cpa8QjTGlFbLiR9HF1FlWiIBetdOL0TdADS2p4wzAKogEkLWdv17q
Jze/KbKkbZMRuRrlFtxdMR8a/totANZiDyAkCKqxefCDNRfJ0McRNHEL6rS0ASDZxgHdlNXJd3ZR
tyv0vcjxIa4Njg69q9xk8na5PS1wzcnRbqDJYE86uHHaGyF1XE9XqIcY/FEoyEV3q/xqVS+vGKKF
8ekbD78U7JFcem5yk/dvk910qPt1RXGQo5eHm1Fwjvp9F7yEoY1LYLzqm69N4uc3bN6E4oGjiF+6
BvO+CdCyAJ2euJ+AFBc+DnYFVD5h+T50Xkf2DoBQ2KO/XE1AMecnR+wYmMVKrNRgV7Q/GJhom0OB
ZynRozrNVR2+clTuzSvlp8nf0CElXMchPLPcr9l89Pg3DaqGQP5be69LdFWIZwsoLkBv8rh4X/3u
C/hAo0zKWOzXeZrBAicXICzR6Rf0IF28SfIt6K9AgUbl62COOjhkYo02RVVfFXiyKHsMebP1ABUp
oPELQe8MpK/B9noqgq3x3iUqC6vv6ipmBM1Gn0TIhUF77LObClxIHz3mqIxK92Sgb+/WJHhxGKg8
YM2Bk1rPP/QlilmYWxcIi73p0a7D1DdgjyNWuawBGtp7wkCZcA7RUooZ7nSWt1ghDLweFQhw6Afw
g6iwGZC7aF1BJJT3BVqGMjbg6op5TMH1Pw6kTXQEyN/WqzzCXCWK8tYNEgdP2RoQJfjUZ3wsrGtO
LVRYArWrCelOwZepK93rYvw64tiiCIN3QMMXSqVeJldtpVdwgQjG63k8QN6xippvg3+3sJty2XTd
AX4hKYuOebRj/LplN/18HUIItFTH2gHDCBSNX4q4Bz7sW2y3WaS2UkRxEZKz1fmVNw15PE7sWDUj
tp7xdfS6da6c+6iDfRxaxbLuX0MXfCbwDsJutISdPpk38OU4CpdsFODiWXj7yGOgsWXKgO52BfLN
IKll7fylKYqkD3GezO0uo/wZIrFNX9ZZshTXMBdJhJOv2DiAjNC7aEStHJAkwMO9/BocqgUu3NiA
VXZtlAZUohwYQJW/T71OqksHpPGcHH/dhx8EoE7pwyqh/Jj84NYKrJ9sAKB/6frzbe4NDx2gn8EJ
dsJrzo2lJ14EG7sA3u+m89SeaeesC6fcjw7A2j4Ptpd5TyEwrajszgW3pKkX92EJiA+vSmvlioIW
QcDzbu6Q41aqo2teLr9kMYKiGr4Q/iJHefIz4MczKnoq5s0wV1cF1rh1YfsKvmccsF+FamuZWA8Q
WOQejoSaJWzAXgo0rAOpAJH81gWzNFb9enTDlTs2H32mN56E4Qkrn5ypiW0bgpguNk04QNIEdRKP
Nlz219p5l9OHqyFtKMCKOcUpaoq4Hc3ZK0GLTE+FbLZ5n8NVTr6apXy6rDfVln3iTXLTQ+HgQ9DQ
ID21Ah8fqlWOUNmZn2aoGEav3WkHOSDDsG+IPEWoP0aILcgU7LMR7sFiSDLLHhZd3ptK7EvwQlVd
pMYb01o6lx7kPmdPs36dZwY0VLsblHgJnet0XpwdqXS59idAr0sHSsXpsZCrYjyQESWsInKH+fY9
IjWenOHFL0HEmvYmLKunELhFMaAjKP0JIhMC8y9gO7aH8KgOH9yFHGlVnOQcAG7EWl/YY9nbc+Rd
1CGgN12NTblbZ709jB67FFwvZRDdQFN4pEwBPVQbL+8T4vqvRpVPLvR7mmdxM+NBUpF0YwteoQNq
L3dVAMpSLubM/P6q8bMkG5aH2oG8xIzZvumCuMYZkHiOe58pk1iXHREOcih6cb0U9boQ8jjjXtsB
zcpAgId3Oza9FiVgEIp+SjZlrIEHB0P/hbfl3mLbcEBeNZbt+PS1cbqdoWiqmQo/lNBRmrtyWZk+
B38jXmxdr/UErrx3m8cZLQZuYsQVlaUb2amY4gBEqtNtrZd4tjs6F8m43KnxTOQ3lQ2rgo8pnogc
z/14b2HsAdGnRO3lBGcK0BLoCxLhdffoIbYuYHFmq9gDQQdjr1WkFMQIe2Pv6rxOsZMs5biTaI9G
xjFonQPF2tQ1cJ07mPnHk7eFj3IsLU6+EZmsHouLYDhrCoEaMce6u3X4y+D32yzbyPbU9YfSJ9D+
GEjl3ERVLx1A8my6ycM7gUK2bN/JAjXHQeZrArYGXdsIpaQzw6kVossah/F4MwJsd+QAheTJL555
jjUQKnBk8eis/f6LJC+Cbusee57rx/QyRN0/WO88LiTNLGRkKIzQgNIqWhdmXPN+R5ekNjLmUiet
ei8BQgg07xvQOwaYrEWY4ITVHqod89/8OTY87YHjB+XXPDs0w7PFmC8gBq0PbW7iKgtXHHihPVFg
HC087uA+Nww4f9ht5OKpLugr7nGYL2N+INO9n4fo55DDnAcxSmNWXfeuTTohYxc1EAdKEIbOtcdu
FIhHD22duUgYaroZR+TeB1AmplUAs0ICpSFIW4NZSmgdyy4xzsMkT02J/b3bcLQc43TjQVZTA5KK
mhRTEckIkeCsb+csAMLdrRcXBPt8hHvTBm/bygP23LS7llf7gkLVAr3lXKMZu84sMiqxVGpxbE2R
OnOQZNOVg0XkllXC7b0dduiDVrNFgQe5yULrq6ovd6KG127VnK1sYFd1AtyuDBzrZrNv8nonISTF
kgNFCRBV3lSsRF8D2GTAXntCIwyxJOwfqg2awNTt8BiCTR28jRxRj4CQEbbXwUvYretY5G48DpAb
CZGoEorN8Rtd8G417Rbq8JNP9I0PLiDwMFAS4oBGbPtsZ9QBUMMpcQOr+YPU+nVZWDpzvoLYZmUA
wjs0raovXreLoDlD9EqswCOPgTlbgwRPmCZRvax7jlzd2j8oGUAVi/lZPYP4M2vc9q7zIQqckFnC
YbasoYXiyPhaII++nN6zC5tCaOQr54kWJoHgInYbNGT4UFkNJgAApqrtI0WadoFPfiy3A+hdkwcQ
t4ISDN+4azemAWgN9czgk4Rd1GEDJE4AXUwIHV8HZD4Htx0lGbQCfAbFiiMZiUdHN+83oni3wXSo
JwDAmQvXabfedhAgZhDe9WEQ65YiOwoebWaM/SkCgAtQrbnJMB3mjEt8aRqHqUBfcGMXqEZaaJHF
MWubOIrqY6CjpIow0+++MwooJA14slgIfwwqZI1MJ2et8jmRDrlanO5UsXBd2WAV4oOlaOnH2X8q
xjlm+MkgHx1RQXYYpRJYrGue+6BJggU+nSDU5gXs8rkIlriD/CkHLOyhJ2qabBtJCh1e4aWD9VZG
0gPMRCH1nLYzlHpwJkK6oD1QHBcBCJceOFUtU5yf4Lwj8AoM14Z6FpmAl800oB890sPyGwzI3VoD
GaeJTj3EgVHRpQSPQ3dmC6DVBmvsIX2jYhX5H23Tdtu8Ebd8qd01D/ON1wJnxmjrW86dWzONbyPB
smiRsJ1KWBedm9YRW2fxTRoC9NMtyrGxUqiW/J32cFBxNq4hem+SGW107TnQsEcz6nskkK+KEqeH
7nEnQ0t5Eva+hNBzaGIBeVHWO7eZHFAFdP7X1rjoiof+GxnI+zyAZ5id/pW5Cl3dkh/9xsPx34cu
xBUQofF8ubaFd8Wi4lxL99n0fNtpfTcRQLYjwDrbSHCKIOupYhcZHt9EvsK4mBZfPQlQCAYC6LKz
wU9hXH0l9ejHOZ5DPJZyD/cJdGlT76xMBFXgHJYHuA4cK9/uaRdBA4/cjHge6QnDGhfhHLpHPzf5
Bq9nmRgvymKftvMqsqDbQymuunbyVzlbzqYK30FPzWj2/WNnwH0WRtzSSfWJG+AinQchfru8Ke4/
s6XYyrbIVtpRt2JsH4CUgcBVfMWE3Ipsend59iXqZCq4D7ob0iBeYgRzEnc0FKewmwCGlldTpu+6
0rx1aEFVTp/7iVyVIz0LDeWh195nVN6bgu6rMCOpgei8qqD6gt7slJsOGtjLGd3nc1yQCu9T0G+C
GUAZBiZTj4JUbqrmphghlOrKKM5FBaWIeSMFADKP1RtnVocJiacQP0NzHfnkvmP6Iq2I+IpGxQ3R
bVrbcOv3+lw7ZDu3zdZMDs7VSQKfcmgIIsN7rIt8G1nvY6z1vGuHqQXfl1/sDAuco1V9Fw7tFQkj
NKEZKvGO1oDd8/JNOArZTKQKQUAQAaGeuoWDTwP2eemh9LHXahqBmSFgM9PnXqOmYP14NQtSxVXb
PNhhgGgVEmLW9V9Y2JwJZjQwTXQrhbjGBAb6fqiFBDwFvQnLveuihITuwwQoKll67HFNueBdt94V
qUuzr6smW1vH6dCMTEdlCH6wUptOLHUWA6YD4aVLdJODPja9B7S3bfYuzW8Gl18PA3YHf+y+ue1A
EkRrBmlPwi8TImSgvrP5Y1UCcY+7hYW3Igegw4h66LXN7yo0ete564owNXJcNq7I0DDOQCyfCI8o
8IQO5IQfuOa0TGEld7CqRcAGseENHCnsfTmiBFJVhblK5S7JLFEho22CeQkFEdCy+cUNS3/n5S27
HkruH50pgD6bs7pInEjwR9Xz3j5FNbx+Ls25ozpQMJUL+fWqHLuGbLE5ROW7H+YDcsNET3laFBUy
EpFeirWBvVx4s5ttm0y4IOAUmiAIaoLqvWvLFuTAUqqDbhq7g7ELXxOFHdFmwFCnQIRXE88geWqn
4WkuwBH0RQXCwmPF2kHTlegCG0LmBO6964z1/ZRLtcNSWOLB95r9OM80VZXlmwLGO1tG+wUzJXOB
HVXOcdUxFEsQsMwH1dMxUYOGeVGEzPctxH31lgOiS1XfwK85vIBurHW3nHcMJ5vfbeaAqLW7uPYW
awHIf8THrcoWYFmVLVIaFOxmBHmAdwjoNq8akvpzmEEOax7J0AAmnMsiwfgJmgPkC2CKxtl1ocyS
JvxC82JNW5DumPBooLMeKgJ0jZCPaGpfAgmXRQulcF4DF9HHLkOdtnTqFILXHxr4mzXB9CXPyLXx
qhvSuncsW2AJJZB22IrahcZ92DuwekDJXIcw7gQo3A6ogU0nUEQSCp0mfr0uFO+jl3/wPHwR2n7z
aj7EFR1hJ4RhFW8V1gEUgfACjapnixlVsN16ouqmKEsCG9/IDGKX9VBrA65x6w/MnLvhjrikwJhH
3885T2kvJ7g26kuBad3a9HtA1yhphwliL79p6+LsLDST11UeZmiXM51F8j5QIVpsOTgT2YuaRahr
ISRH8rgpWp2ybiJs07vR4q8LDff9c9cKPkDvQDhOHUYBW7Ipd9oBUFOh+KZGFvWMH+1hTiHzFXh7
XoxQsPiRDD+WCUXyptEdC7dUDZcjy/iOBo8ixgbyE9mMyTSXEGTjb4N7ynItcbTL1o6btsinbFcX
9dTF0pFhfvCXoT2VIRPFibN58e6CnEQ+Bmoy1E0SnoMgbEpSi51LZTZB96Ogkiq9cZnScpyb7Bj4
ZEQyw+gs0y2rCdDAivbYJ7vGBHId6FqR3YSbQPEW5CW9LSLjgYmpZm/elEM/Rd9k0QG7rDCThUkL
YbxhJwPYhsZVwDUWEQXiuta5CtvjXLU9TLarOWhSpPeMfD1q4aFMDqdQpbkB4oXq2gn655JOoj/4
QdZgkqZ28iKDtFtDFpC5Q2PXwg2yLobb6QD6CIgSNoug5zolpKujfWBF3x5kG2DyTOC4HayrJd4v
Pk5H0oXYQzRyTTxoVBgAwSXTBC5F7SgUxCs1JAALbYnaD205Z0mFfgh8LHPrim9VOPXLNd5YW6IH
vNh2Rl0I5H0J2tBLsyjAjMFca4reJ3A8tvFQVrlxLmv+dQCkDpiwAEO1MtiM7LZGw99DiV3kFNyO
5nUy68rqpKjFBbVT3vTIUJmvclf1JK37YXrPIqJ8FzW7ZvLOzTEidztU3DX3mYbR943XB8CZEMzU
dV/ZaCy6KpxbaltozBvtxnaAGqGe0cokUaNEi7dXWpMUUwER+zjLBfIE0UeOh45insPdFPVmguiy
UBdZscDsIUwFdJBKeKy4N74VFqJz6Wvcp++h5V3abmnA5hIZrU0L6OvQ04aohPgjPn78arR+6ARr
77WWhdhFdva7raSq0jszqoody8XB3hiC5hR3YvQdcEgtmQFf8cJ3trkAULZhgugqrRmXoMsnjwzX
mWQqOkhFADvkdYv/StUL91ZWfY/s0gz2p7HOGs33NdYOTU2Ug4IAuTJgfj5qSOusXB3l3qsTDaBG
L3Eb/YbWpHujBJpME9bSJJ1VC8Q7wPzoS2aYb/tV1tFluCeLA4swn4DhXExAYcbEpNsdpuXCGmal
L/Vz1QxkuvIky86TF9grMXF3hpiJmXw96dwEDw4F8ZPmwm37Y9tmLTCzSU4vemonCr15E0agKmtw
7RQTczlyGmyILKax83OovTPTh5uokgVUJR5BNixfQBgyv/LBU3TTUkJXmQeP2s3nKzvQ7LFeUK9u
/KmXbOsudXmn26ocz958wbNnDDk6K9llFRyKHWyL8XB5weDGH4ZuSv2ZNg+YzVygCGyaATMWyE9l
uwwZD2taDRQ+gaUr7zAGSwHJRxS34qMGCpKSNvl7JnXvxV7vujQBnDOzE2zr5WOJ6T16VEPp5c/E
aW24Rvk9AajBfOoYS1mqboftCGnBVhEo3TgXXv1Aph4qnE5WGF90W9lDuoH1X6e2HXmWWp0p/5BX
Je02VJqOpOPoyBc+CpyNdumi6sRHFcCRTGESIJ5KMKt2pGiehK5xmjCuapCiORHZXgqPQHnhBYuL
JtuWXZq5vIYyIsiWZmsl+jHIqqsQLL4iBYunjgCjarX10JoOtpnWDfOyLiGlrO1zb5uAr4KMYYyh
xvwmkItMwlwqo1VebQevbzCPXqGB2JpMHDrtTBtViWmbQyhvNnldaWftkF7SdZt5YQ5EKQcyC7hI
1+Ueg2tVsaW2kgrsvgBNpi3RGvUOii9IRLVrt62n0bt6Iij7W1LiItgC+gqYkVdPxQPqOor5Mm9E
5ZOKbMng6xcFwDYHjYr5EBUW08A4IZ1m2y819GjF2DrD2mZz7+yFCHIGDUNLENVQ2rJ8yKoeYfUU
XIvGcBAITmhERORfBYWnXmeJs+3U8in/qkeN0xtznN1pMYV81oULaUCVG3ZvJcujdK50wzEiyTA/
CwHGhE6xgoFdu4f+BMI8Fw7H5QnobytN7PLLZIfpAMc+LLwGkuyXLa3BL9K+xwuFpQ+7GIbT2R0V
JB3h4gdQa09q9h7yap77HapOP0pYz2Sw4yxrqrSoi8HKM0jWou1XXu0t087orpg34OojszMz/HWT
itopBPLFRrLn+DzBdaDXLPZ1o/Juy7E5wDipl6J7AK7IwqMVZHCT2WaYS86jDH2kdkrI3ttinL5F
WJRosnwfE2e5XFqoXBsf6pjGhwf+bFt37YL9Wgd1CRAHg8oQ2REbjN0NoDqwbAGcsLrYOLVbgzKb
KSBU65pqDa+8/KsbzcQ/SL+0DhirCJM1U2b5cKdF21C8c0EZreeJyglqoUEX18piTac5CewdCJAg
1e3iHmA9K5KgQG8In2jwtJ1R0EiFbu49kqhbAgx8cFZixMFACzjekqppMFpm+dxfrjnwWyf0iXmW
pilIMndGwm7JRkiA9mu8LxvsROSZ43O9aPRzsHqCUgfasDHyMDtZ196bduY82wxYJW/BYk12m1ED
CL4NpMAsQlmDliJOJuR10JTgF7A6BXi+oS2KxqBCDpffudT9zYshJG7gcVgMUJSdfwtfs5nDJWEl
/AWQJwfkWMdVojA9sRKPZI2aAnXSyfmvi/7HF/u/8g95/V+mFfrf/4k/f5EKLF9emE9//PeV+hB3
pv/4MKc39Z+Xb/2/f/Xff/0jvvPPn5y8mbe//CEVpjTzzfDRz7cfemjM92vid7j8zf/XL/7j4/tP
uZ/Vx7/+ePvalhgI1qYvv5g//vzS7uu//vBpyOC98B8/XuHPL5/fWnzn9Ucv3tr34Yv8ybd9vGnz
rz8cn/8TFijs4p4NZ5wQcaV//GP6+P4l4v0zoEi3j8CkBASRtn/8Q8jeFP/6w/0n96KQ4x8M1eOY
hBvSH//Qcrh8zeH/JHDGxNfwjbDHRDrTH//nN/zLc/jv5/IPMbTXshRG46Y+uU0gTwK/WOi6+KEe
3GbIZbX8YC3mwwCYZlwUCF6YMD+TFAw2ENWUNvfRGrT8FizW9uJwwh/F0pxAB5rN78Pevqdl/OB0
AvDBdWH87bsRkGGKXLm//hbU87XqpuiZbOrbYBvumhWGE9b+9vcmnJ/dfD5dinx2KwLAZUZmZQE3
nxnjxCcHLqp7SFhTf23KZ/+31lKf/TwIzKOCi7kuhkh9fMLRJyscfokSrovo2clCzKsvLvTqHhh3
7CEXWLrZaeU+zhg07Bb/UCMn9Icl+ecD//EB//2j/XT5Tw8YYAhqMxf3e0m3aoJk2IzbMbZpJdPf
exv+zbHGxYpmWEvUx+ok/ieTMA2DFA4T9+dql+01XMYviTa//0j/toN9usqn1RI4iDDt/ewZFfDK
hi8O/NN//aH9zevlrxf4bnf6w0shnUhLR2TPBZQlGPokV0O3/fUVvN/cQ/DJlysKXa+TbfYMe8Sz
hPf8ZBL1Dd5tK4hwN3jHQKQnv77k36ySPt3Uxdroh5sKHJdhHDF7NiCcVbZGFCzUjfcmolBn3NP+
4ddX+/yehd6ny31a9kVTdeDts+fmOKUkrmFZyM/8FS8ZQmrk068v9rPnBXiS+NAiwOfsczZOYGUQ
1tZ5dphJhwHibMh55m+/vsbF3+eHLer7/fx4jU/+P0Y2iJIYnOc6gFvIRajdrwjLQIfsf32dzy/s
nxeClRoLSYgMjk/vUOuJpZ/c/GUoZvEUqQbNgVEQ++AAu/j8eew2qMo80b7Eo1sAURpMSKLI1Soc
f2Oz9rPPlYeUXjy7v2/Pf10yXjN7gdb8ue6+heRa0HtW3/z6bn/2qcIcBkEMyP2inH/anSjtrKiW
6Fl48GqIZNwbiAgAThbgaX59Je/nN/Pfl7p8/Yf1TzXPZV+w5ym+OMZhdJt8N8sNVxfz2hazdln6
OzO3393dpzWTiSUL5yh6pgEwWOc8uhF4eniO+EH8m5v72cb74+f4yTTKmaEftjV7ro5kjxEUHN3j
7mJli0jBTYlwzOKAqan75fT7YO/f3eOn5QqQcQILz56ZjlZ+uXWZXbnhbYCxvF/f4s82TID6iEOK
IphI+Z/2E4iRHd2WEFgBP3L5g4sYnP/JBTheOHiXwz7+0wVIH2qoWKNn6Yl65fblk2iL/988CZci
LixCD+X7BJ77n7bgCVl6vV6y54ikF8Q9W36X1vKTNf6XC3y6h7DzIIPAHo/5fE6uZPPaTPe//pT+
dnD5Ljw50TeEEaMM9eKng2tepiFa6qpatd/0m9OuhxuY7lxjN8RAVflCH5dXCPF/6z56Wb8/7r6X
q3I4PyEQCxsjIJe/vry1R7yIaxe2JcNwZXsGK2PuY+ZB3DXecuWZefPr2/y82nyXX6prFOho7y5m
iX+9nmzhZAT1NjS4hcLwJpArbVjx8uuLeJ/fne9XQU4B8m7AH+IWPl2FZ4C9QlylT9ZuvMAPgcAp
Ge7wGJJMKjhKWecObhqpE8Dn8tfX/ukN/nDpT6/taMoBCNrlBjlMB+AmpVKjwmj966v87TC73CFl
OMngn4lcvujya/yw6Rof6OvgAEYSR7aHGsWDi2Gf2tSHAmL7u0iOv9Ucn6/2aYtXYBoREIyrgQpP
7HEBmo3rfY9VzBNk5Sb/k7vjPgon/Iu8rE93RwGJsCLC9S4J4/YuTwHjwmN/vP19zfvzT/KHa326
t7GtuxyfNca5YQYJBqBa/xmNh/G533qU/2xhhsjFI9gLEXTvfspiqsOW0S4E+FRGTpboXgIN9Dq1
NfhnI4ZK/Q6U+NSGovMD3UtcpI1Fl2Ij/HTBEnLQhXe44P9m77ySK1eyLDuVtP5HGoRD/V6tqRlB
/sAYFNBaY041ip5YLzAy85EIFm9m9VebdVlZVQp79AvhDvdz9l4bMvpV2vUPRVopeIK9Qyohqiwr
EyGFs2wUf1N56pll+X2efV5dbPY4iqW970T4wHx+SyUz7yhcVuMZSfbAJer4+C9y5wZGx7LatKsY
FVIOcA15yigxntHL2Zx5lf5c4D7/hMl8NIY4DbqOn6CuyxAizMnpCfiKVgjt5qRS3Yr0Ikv3AxuV
88zZ9/3xn9fPFg+67ThZJ6tdMajm0NiIScslntNDSjfJj5uncTFCf7BOYvEDSW+8Fat0i6vqFK/C
y+Eeh6LvL+6q9dl5PP2M8TbwPP76PZPvZKFlReu53e+ihNXdZaR5muxiunsKtUS5oOyeZeuz03n8
iPx5GyySFy12GPKUUipEmaiBglHZOOo/4bnkBPqh2/lpPasHsQGecO6t//qh/2vA99LBh9UxLmrZ
LFwG5L17qw7YOjb+DsX11tkM8+gUbPKb+CaZO/MzL9uZC31faz6Mm7bCsYyGcXvWSfm9AujdhHPM
BzCo5R/lmev8+nH+dZmTxzn2bS2R83qlYDrnSM9ggSnHiG7ouQsb/9I3T3C6TRj6MMzzmgurFhZ6
zdkYPgISZoGvjT7Q/OysHSfGd+NNPgCWPShRUnFl0Ta+TlbN5nmYZ6eGI+65o8SX91BXwfNa0GcJ
Sv68RNWqmiYBUU2ztgswxtAmwYjemzqK1Qac3vcvyHv14Y/r+jDaZEEsvRpEZMwEbOfKahhWYNgV
PViJJRj2GUawJ21pvwUbddV1T4D4ltE1ary1UGfWpj34D/UF3TBwjbPzFaZxHfzul03WSQJW0Duk
/LLB0JSV44S3ZC89S7G3LZ0EYFtYQAqNrMvvb4j65Uxl864YxBOqynsZ9cOMaQf4xWg78Jhjop+L
8IdSz7X0ocwubbjjSFlONk5rNKE+azahKPNqhnDVxyvEAuIt+yxYhFkzx35KSPfZhevL1/DDr5us
3/CK/QbSI806Cm/rbOWt6IVZa3lVzf+NZfLcaJPpHOFtLmKHexFsi228bDb5grCrecAEO8flF19O
aDDo1M5lznzvz+XDfdcwaKSix400TmhTuujgV1jPVvzD7bDum9cmxLcMXyVBWOFyTPvAd3WK6HYf
sf5aGyquqBrBCPU3XfMrw2fHwdhA6ov1l/+9xGStv/k/pZLjzGVzJQTrvHs2L/6rfanO+eRfVzF5
aX07IjhBycfp1CKeXYAa3EB3uWCrCOngf/gh+zDepEBqJmg12pC7NsaEgVMFGbsZo63QktPMWfir
/7TKPO7fPl7htGIa1E7Vw5kdR4wuwXSCDRmLmXhizq6EX+/W/rq6aek0tPKy9gKubowXp1R2Le7H
Zw+F41CJBzPaxAZYPYCI1FLPP8wvtsafrnTy9qMN7PPIZPQWl3gHvRkJ+hzFM/WX2feLzhdHbW4q
zR6DkzbHJ3kylD8YXhQP3NSxNyOJ+3EbxMReuOVCe6uuNTo1Z2HwX7+rHwYd9w4fZlyJoaaxi/d3
VVkZ0s0/3x0s9ra2+zcONl9+2T4MOPmG4vHvS3ccUF239ygwhqDelyWfbndpz2EA0FBHtOH1/+ON
5oexx9/24WL7thp0v2Psgjuc4SXwtAIsU7cZd5tZ/EPRrkJ0wsoGX/H6zNP98kv2YezJFz3htE1C
6vvY1aET8xiXe1RKS+upXHO0mwFvvc6irSHdpWhhyovze4qvZxKBFjIh1ugAp6euIa4BoFPW5gVr
FnhP2/HXRAcseAkrBkiBlZyBbB9u1Bm8j0V0brv25Vf1w/iT71YqRzXQ8PdeXHpKWDcUMtfn5sbZ
gs5dYT3Bp7uQ3sR/3JT7vV59GHkytYIoT03Xy36vkDVF0nqVnNLVv9HaHP/SHxuWDyNN5pOc5yB9
Ja4RRvjTuPCPOwP9DQs1uU3nqjp/FLnf12EKZSYPlUqmPBlNcnNVVlOuq1s568e+uP99hiMeGk3B
QE8Vweji3P7jqyVxLMvi9hOc463J4b2orMpHS4Ed3/LyH1anoFiEd7+jZos1aEAMd2bqfLUDoUkM
0J2mOsk2k6mjGwFiNgfbtBbdZh28ifg2xUHnNxA102Svt+alkVT4o+91Mznz0n71zn4ce/zvPywZ
SGMj4lMYOwoOg6UsWwnd3CGQr3p8pGeuUzb+uFJd1gw2DhSOdVrH75+ID6MBD0EpWOHxaQIVrDHG
JETPqtuDlokkK/uVxEX+nNoebgbcqOaTWub4KIbSyB66osc416jBXc3/paQNnt5YFAnZEguKO+W9
0Grjts8x82Ai8FVtlrlDeCWZRWbCeJbBf5c6eFvCQHVtYTiGeYlgD+SSX+GeYFHUKj65WS3EPidZ
+CVPUTBCAzRbQgCSbm0Eg6rOI1uR0hmE7tGkT5UF944b+wQqNMZPKwr1tyFt6wS+YxHD/Ohw4hUO
sPJlaLZVuvM1zbsbPIffaXbDrW+3OuzsoG8g0amlzvc9yNujjubnVLMvcBeJZgZPg2alMdJbRUXI
KpcJgUR1d6+VWpweNR3o0KKKXbheSedbi16Vu4MSYSWSYrUgQKZDkAxruWuuLMN1+RBx050FplZZ
Q/ZdliPFIhDuTGm09qLvZSiBVdhikaplbL5LECTF5RA05U/UHjVxWY5qbtNM728CRH71ggplcmrl
NoDln9Xyi1Y1CHDrqoPz4mdKiPupsd17V1jhNRwLwg2akiyKwaUgjWgAm7lUtcpONvT2NvNA+vpN
Yzjz0gRj7CFQvNClLLUvKx1l6By9d3bv6Gb9qmiNctD1XvzyGxcUe9AzQcy8CK68whsZFkXIy5HK
xpuEZZcNde3oxQXSaunSL9roGEqy/JJ4OTgXAhgHylJSp28GI3H2ht4l1+kQmfUmSn1O3U2kpQtD
6rBXSUbaXtlC8S+jIIELJMJYPOkuavwESezCkiQLqIAaPaD9e3MaSd8ndpUsCDDFa4LRQHs1ylh+
LrMAjaOW22utyxM6/sAMR6fBTdOXujoTvmHfR6YGx8pzxLB3097YR3HiQzJMymRXDwEYs5Ii90L3
ouwn4lTMPlaLnCWpmiaZd24Hxq00432b6/oof1aSuywbhpsibHjlM0+2HmSU7Ty+1NgYGrjQoO2Q
oWq6z9kiaSVzZoedf2XE8XDQK1O5ZEZFGz8MDNbFwrNv6tgtLmI/vCXcoFzFDZ4bKA5qIy3Lvq+A
Ttht9FAMqThhgfN/NgawLMV7j7PQ8xydYU2OQYjJsmdBnKsIyDZaJuxFmrtSuyqCLDtJiGuPpox4
d2aIXln1ugF0aCAHwggb1n7bM8WswS+zEQK0TdIRllSqNZWEzBI2lscU6ina8XBdm1H+4BpyUcx8
LbRvtEYub+wCflIvmuYoYQo61HqGQd/Ok+zOzHMDoBtRG68upvKj2uiwUvrE6vqZQFMaM/ft4uTG
1FVL0UaHojT6hWOikJuVXtg91EPZzfm39GEzM0ZWp4eXXeY5D21silVodea6DfJ8G2MJIxAFb3sT
qR3+G0lBURhmrpghsrHx5XgJBvFUN7A5W5CF9BAjsVZB8xwSky5sKaOWNDMmTK9ED52eQD5LrU5+
cEO/AWlVIbp1c/01hGpw69kJ7DbJIxcG8WpMFVC14uw2My0JXbbS/wqYCfcDWvEXdLbVwrXS1oew
20E6Y1OP0xIp7HFMnYHZrSnXVWr1x1AlMgWpLnJKK/bFnU3a3dqrcoPoNCXD76FVubvrB5XCnA7X
GW5ohO/eQzDyC8pKwKp1l8ELqJryNcYmW1TEa9Vm+VJW6kJzbF556WjgKzfk4JeLBzrv/ZnWFKdA
BUNptHdDH53iZpXTSbNdzhMeVIthKUH+l1kaRQNFzfC0N0lHQJ4B5Egx1M+rAuCewVqXSyPeqipv
9PCxdfOdJuIDYTvLyLVfpYhdOy+SYr5Imonj1tOYhvUhUm4FBty2UO5NdroWuAIZlB4+nWgG1Zt8
I0Bo7YUNfHIQVPoRzqYAQHh9D5Gr/cjKYkevblt51Zbm6oFv3rpyjVkge1dZ68/MxJnXIAkCz73M
QOyMJmV8UoK8GF86xjCDoCphFMDP5sH+CC4wChFN8gNi1kKu/UcFiijKbdp0IMcfInzKSDY3vf+a
woMwJMoa3r0O80eV4znJO5GqPBlxuPKhZTjqqTIuTBPU0hYuwyqHQqTxcIL8OdJHrWtwj8XIWEqd
tMDqQiyyIX6xHK0NG1pLjv7elhZtVIHndd+yMMMGC7wbU0kzd/B9zoequUYtry9MK1aWdVC/pLHv
rWJ0m0lRbIYyXhR4VhtkE8Xwa8CzEXnSJlLE0ib8yb4v6F5WCF6FDUdUdV6CRo4xbkQHe5CerSo7
+Wpwz+HLX9JXXtLmKuFgWJo/D2QhPZYZLGo8NZQb9eHSUACCKfhLMD1TEwwi607OzKuCrr/ig7gr
AShECPCFfogR2Dt2ttc7ZYt5+kr3bxtdW1t2AHI8vs7Q0tYDmaxkzdQJ3r+gHOk688rQaEgO3oWm
ukvLqdcYUu71XBz61lrxNc24TclOERqInGSbOObaSfptJukvegf1NBvEJYWBmVYoK+HHq7TtL5S+
3oSg5aquJbOhVF5Ln0CpptsaWfamFPGVrENAyiFOmJm2qbUSNlnmBLAPovwUuclLH/ThOggseEWZ
vmsjccM2E6gNNAIpzsufQz8oS9F6j3ywwV+2WvZklvKlX9qXLp2csCThI8CAk2dyt8ylejG47M3Z
uFpSDUreS4qNbhfKujMT1MqDI+5b09sbfrE3027WZ9VKSyGZqaST+HIGyjGoxCxQe+sOP5D33Fd8
dpNOIee2VQgM8SmEqHznEhOME1sWaVE0uFsHXXjs+jyu1c20PTAsbL8xOpQkz607xy/FShdCXBSF
ClJEpYCS2PY8MUN7JhFIuFGb2t/hIojnIDAiYJy4fmJd5xNimPPICWI+OM7OxD+JuQd+t6uAbImq
X2OIVZ3ZB7PKxo0LK5TARTojPYqHq4/EB1Tfl51TSStZs17krLUPVqTYB9H7aPjLFg9NmhfdLzm2
rROX47E1seDly8Eo/S+zpdwP4D4qU+CQD7JnbSD6w5IT7VLjHLJxWgtioeslxIOkmWxeVZocXXpd
iboVRBSlW9CknpfWaxwmyM8tJx5WuMGatdX56mOgZMh1hGWFcytrql9FgQlw3WWQu/wOxxp1YfCH
CvkQsY2x3ux1nDapYvzqK8lfe46C0rL2+wNWOi+fuWUhX1HewHCkB33Qzmw5FXdhFXpUGVL7ENZE
KYVVROXW5T8ra9nhfqsekNgmzWt8mmqEca2kTdp2jvqA7ZB/6SZZspNrpO+hSCx4tZ11LNhObaJY
NVapqO0ZzWOE7rLsPWj4zsG556BqCY5TNrXria3MPUog75vFXSi3+YNX1BGMz0hS5JmiesXGzTU+
KUrq/6r6orRmlaIouzAMrDXpx5T5k6TPiFzR3KvOr9AM+1WEx8W26pkA5HmnmnF13URtcmIHrmzi
HA4mYRNGMZMtze3mVjyAOGdvi1WuEnL3s009/9TEWC9WRpa4Oy/r0jc1g83vSBjaiQkeutssk42X
qhq0VRmqTDLFsaut26PAnRWJm13UZKfdp7JkvBYmLoEZB0lwr7kmu6+NpYpjbUkhYJZQ2nqco2/a
nFtM0FQ8rKHqS/ska7SDi6Pk3m/K/LLUU20ts7t9Uo1O3Btm6tyXYVT8iooAj3ip+nBI2WSH+yRV
nH1tS8W29KGeSrmICXNgN2fONBdwXeUH9UMSAU/i7aK7UuAdV3NHXosgw9tTxXUfU6mtMnyMCfWn
wXEvSjmSVpZEHgASopwdM74q/CTVcExac4+ELt7HSsHhI9PUOQJdoDhYngN9ZqidnazxCkNObDWE
dXgCLI+vTONZCz7RrnSBoVlbeHUa3YVtbj1kRlaPvjXISOYQeOzHkmiDFiW4tsusPLR92d1FHvCH
RhIuf0kBozDXo2DYNr4Vwbwx6+fC881w7aSa/AuNk7rvysoHewatkmVKxXbMFxD+RZHX/k9fzodd
UGEDKU1BVE4fpvULpreBA1zfunCmXDJXiDTEmuvaOLbiWr2Liz57znWhIMKU8/qEQ63csQwlV7mk
Mh6hI/zZ5NGRnf7WKt3kyQ0AOuUiMCGicEiBSsOGIR0y41CkhWzNahmvxcythuZOqu34ooMhukMB
wVfEpfsVKKIyVgS+BT+F4hmbMq04A6dGl+qchBrjF0456UCf09pKmHehoZEauygzzCfCSMGDVKnY
QQuga1EbhJMsY7WJrpqwK1bUW8OrPO2di7Yv3OeiLYCjtzHYK9VWrgMsaMshc6RT69jipPelfW2Q
bvUjqVV+QSDXNp0vaiFzSe5BoEl98Bqmob7qS1Hf+QbeSjvz3KMWGrixGuBdXTeU+zxL9XwXdYo5
y7FJgyJp7b1uQGzwAIy+2NJAUwXPTgvgNstuCiV3DkVdo8rsC6H+5EQawyIykksjbTI2abDqLKOK
7uzcbg+xrhABpxrhk2Wm2TKtSOmxcAvCQ40iwngieVPyKfOp7Y6yI4Yl+6Qt35ohL1/qLH8ofUtG
dSCVd7LeqTcJ/ki4PbiOPDa1KtuZJourYW6Lfqxr1LCR5q0HxA1gbJ8caH9ELvtU032W3apdNbZI
Ua62cITUzoxNuIAagEgHO/Avt2GNnsldJis0UsvoulR7cVfqIQpfPxron/F+t0sXDs4urTppjw7I
38uD6XeLVCQ1BUoRkdyVNqOXKI08H/Ad6Xc/WomeJCzWwbDxnvaO2HsYd91VWGLe2pplFFy4htU8
q6IHsTiUqndrlj05OJ0ukmye9IOcbD1b9m4DywGBa1bgmo42dqmbLoqsN53P/WUXdO0K3EU9wJjr
IDR6bZOBZnHICgHVrhMcE3MfbFxVuglE3pHuY9mC8dhLjpWTKIR7jJN+E+lQkjMfXKQj9/khYpcD
p6qL/P1Q2QYBc3RZLnqXKN86aghUaKyBU3431GwhzXJfF4F6XfYNS4YlsuQi2mwCQbZWVbPTc2et
gTTQ9tPmkj1lf6nbUftW6b31SJqosWs5It+lfu0fEp+dVho2oEZcgQ9Ea7RL/JPZHfsn3GWeL69b
EYLh9ag8be2Ej3/ud/oJe6uKI3rIPKDAflzDhcB3OmcrR9KFbmrBVWFqBGvWcE/ZoalEgnICF4+w
paUNNv9mi8vS/JGCSP5ZODJpkKnqYu8LlGJHpjoRPWzWzRNON/nRUOrwMca2tQc04Mxi1bLWQhEB
/zJjf4yhPK/4iBGe2vNXivhaTYJ80zmC5RPF/CoTfUbWT1DeMbi8DkKOUPPQ06ujoZHbFkE7QQ1o
hrhSAGUwRQIAE/vG581MukGDXTJimLoBCSYvjc9mPlFd7WFwKht6m/Hsk7F56vq0ZSueMteA20GD
klXrSEBX+5pmVntLRGi9KHNcDrOc+bBWdA5LMt8pwkx7lU2WZp3SkKZ2abnVVrSNcxFYIDSxAYYv
aV3zF51Ms6/IUXIfybhPdgheq9fMUYfntCbwopXtMQ0M0713RpgwUUxaCvIwDXkYudKmTFF06t6p
nTrrB1+5GhuprTHz5rgH90QRzMWqPIiVTA8asuaZRtz7X/2rhv/HqNPupqTW40xUrogYXKvL8knf
eAvmwjo92tcEJq3IdJzHR2Wt70iFvevW8UW8clck/6yC9XnZ4cSz9efPmbRNgqToE52fExzYRy04
Rx/cjYeLz1pEi/hIzsvW3rUXZMaiNTjb6R07CN/di0nnRKmBppcM7hxp1mzyOY6wGazK698ton/I
Xv4j4+DRJ6yiTN+qzy7Bz27D//fshSiZaXX+9/ZCVMV/WxdPycvr317Sv52wBr5+8hn+/uf/4TPU
tL9bimbKHMRtJqg6Nn7+4TPUrL/TPkY1ban8Pzqc/3AZSvwjtP0wGhv0HWSb5ekvl6Hxd9tCDmjb
imLJAjSs+p+4DKdNZXA3iow+lpM53Wxm8KRDJPU5W+4mfiOsMVpll+U6oYFA1EoJfPrf0GVp72L9
v95STJE2YAxyxvGtjBpufdKlgcUkAMlTTSghM8hLH7exvJSGzKrWWO+zPeej4SIE2rq03MTp57JP
rnRUpFjJFFoEBX2DVGy0IdEfdXzCx6RsApdCQkWUquKRieoHJlC9weyAEEvKJu2TftWEvXln6QFn
41wLg5e4q8sfpe8UoPeZsGxbohR6RupJAPnAkZUBhy7LN9dNUgFIzAu5URbALfD1CDVExQajHPhW
Ewwx1ZaqxhHvAsJJ45QKhJXIxs/M8WlwaXwASTGlQjdUbk8ZJTOzH1oaSvdgBYOHupPxGKuqcdUW
RWvdK7LrkJCK3ZtiTy84aOZGZcxasmPBBfUy2npCLyGftpzHIgGnhjQWv70wPCoUAFMSSk5AwId6
iEifkQTi4Ca02bDH1kBsealHBAXlbu4dK6qGfIJFSt3QyUJjE7b1fep6yJc7tYt+SJEcnyQVfelc
tZqeA3RlWhxsGk++K8BCE6vVatIKdzRl2EHSGnDRrrXI69Y5prJVuHsjAXVQSnny0+tD6UqJY+N5
yJtS3YJG8k9tavIbSyzlYFmKpDo1nhIAQ4H3sG5UdzhRg4A0R/Mm9PXhABEiFHOvyJJbw3aq25wk
b4ItggaoVqFxDGe+GJyLZBLmNDoDx2DQwAwbKvRuPvwZSYR1nC7zou9vNVGrz7Wl+leKS7QWyILi
Xo0LwkjybLhhXM7IqhOTdCYXYZdy0QFYZz5uPoBgkdJS4chhcupuk2jJ/lfo676yIDoVfp+3y77j
VlaWbRO5pAeJt5cqN7unJSYMYguHaACH7TQ/ApALr0MXBARgJTEhSWXrlYT71uLNHjgcsDkf2DH7
xEOLJP8hIKWtRdK0x3ho/XKZco7b67J5j6yuTvHc6+08NpNmizo3wClDcyeCWDb3yZA/uswp55QX
tQ0XPg9uOcg2YuH6SXP0uqo7NS1s+MIvdJRZBMdLy1z39dcs8ApwUKC5etck8KSy2Ybacr+haxC9
8c+Y1Zx4rKoFeJ44AvNA5/nJlS8CkczEEHFYQrL73CYAneYaEdr+PA4c86lr8/Ky6s3sMUxjuMil
29vhpqCWDslOIkJSdCrg0IEUrRrh0k/oNWRp6Gr7w+CgnMNRrpLbMNPFzQAb5lfktvKBlnvGDt2t
+p1NCGTJMd0m0IrjtrGNg0w8xE4zSOuI/ihBR4J3c25Cr+wXnQQLtalMbHpDB2BhkVkJRetWZEPP
ZrRNj4FZVRunMeK9LMMCHbwS+GlrEnwhiaxdUqaOnqDSsi8swkHbII+3f7i+NRbQnVSeFwp7zJni
kU9dZ155aavMoyxK3HWRBDoBTYp6aIJA7OEVVCc1Mqi+tpFWPtZWb18WQsGoKfXtrtGyfFO6EOn1
uKyXlXDpCIU0G5tZUGTuLhzUvqFoR8DgIFHLydxoeJHc1CbaJ0EPZRTpnavlZL+GIXp127ekN9A4
BNTh8NFXLmjMU9X1hEmZreecsl5rs5mqFcTiVE59G1rjfpqG0Evd+xxKalgKSWq0a9VUQITxcSEo
yhXqZWqY+QY8g0pDLsgOnt8PV1oy1Ef6A0RS53l2k/KY9yEl81MV0wOS9Ep6BscjreMEbsgMBhd1
zNi/zC1VWjhaHt1YrM/PxSDl16lNSY9GzbCLYsD+Wh8D/nJb8SKCuKbE5tLGiq1GngWppd24VPCu
Gw0ZgO61xraI2n7HNasvFTCepSE8mguV0zgbuGNYlkH/eet4KJElukUBB5aNPCsviJVdZDr5Khzy
9Ifi9aBaPWe4EFno3sR2jGFMqmiF8EKMDZRUsWnIt7r/KwvbQubQR5WbT29OnSgekWel6mxKvEf7
xMmbXa6MQfG0YFHHFQOYXP4U5K+MtAuLYsA8kET9zm6Vtk3cRitXj8n7pQVRRPypjPZqW3LaMDQ9
hh0eluR/9YHVgxYpJPvQD6n20wqs/FhaGkQmzbdr4t602vld19vVptXutKL33tq+Mekhx1F41UUh
QRVanyWASPko6nOaBP2br/vOTzDn1VGvyD2mDDUQryGXoiIngrilIK3leRJ0Ywi3LKHy01jIAPaP
YaOOD9li4ReFo631xoofU9EmnAocF01/49Ch7nVkEVWlF/q6xEhbbFPFb8ibA3ME8VOyhLSXwfqL
man5+duHDdzl7/3HRzP+H9oRFaQEL7qigqEyFXWycU883beomD96fLiidK2TJgifj1Qtf6HY99+P
NXWE8j2H8YFAZtSNCHMqGI8k6Kt1aTwKhwQiT7vqCaaQzVWqQOYzyYUtFcIQMWt+P+oomPuw7+J1
QqVr8D8aVhIT9vhndUzjBbGFD/WtIRrQcABldo8BNP73Qf7/oeB/KbIYJdD//aFgWWb/+78Kv0r/
dvOUVJ/AI//4Z/8JHrH+jpdqdPOYAowIxtl/HQgAj1jIZy3Z0DSaOrbKiP88Eyjm39mro+Ea8SO6
8s4r+Sd5RAVYotD6sVB6wY/hxfpPzgSjrPPDm6IjGB6tlXj2mRKKMt2hS2EQ1qzBbJX5tlgB/At4
jB9uzRfTbTzAfDvGRHfNd6TWBm/w59YdiZxgCPK5Q/TCzPsFC17OZvqJ1XgBBhB1LVjbBWGXZ37B
59MyIrzPVzlVWFIBEr6MRmTOvumpJ9ILU5H/mj8TqlytRi8XDdczQ07UeEx3npzJjMfRNgILpuJv
iNSiKXC8OLiYqlsFgtR9+pjPwU11cD+qq6iYU/BOzsrOJ3N/OrA+OeSx7y8rNrclMVx3mbiQtUME
VPz7qzs3xmR96SohyR2frlnZ3inUrceEsAp05/9glHefDZJG+kLjr/igusvMznXrNkVqliJrEUPw
JjXmqRE0Xb4faKrAfb9nHLyZhXhj4aaM78+HkciNsiQrZyRxJFOomRVbYhA25at06kZG9qy6J6d2
519ol/rt90N/9Zp8HHmcnx9GjhyXekHIyGUMydyGwUl4fEJPro/P2Sv/eGgWh3+KE6YN6EjR5cnt
DLTWd8oKkcOoYwfTZhBskFI4CtGy9wtylAV5jK9sws7Mvun0tyfjjrfgwyWmwpTQRzKuE2g0lpK4
3vpiQOWttxaBAUIdNq3clxeONjhHVDPN6vtb/OV165CcOCGZCpXLz+MD7ax7h94nqe+XtsHlm6io
qx/fDzIpiQLNGK/ywyiTB4n6qGYLyyjdqr5PiEd2VmDLxXb0kDcn05qHD4iKvKVCrM+Zsadr+HTo
yYOl3gHMr2FoUd1X7AiBr56ZIOdu4eQRojdGsKcwgk90bAgLUTNBqAJs+/4mfnkh725nbMiark+e
VNf0egwduppJdBQH2gZD8/D9CNMS2O/H9GGIyWNq3RYIvMwQY+ka3cN8+GVc5ov6kK76vRr/Z/fN
UOAHseuzwcGw16SQ9/nVq+MqJFFHCQBvk7zA/lKG+sNG+8wMmzye6TDTwjgE4CrqfHQTvXx0/Tct
e3G0p+9v3HTP/H4lI/bDNnGI/7FCuoqk+4ljEEMN0wL0rIVxy7kIw0d4hWdu2mRJ/H01IwCE/Q8m
9Ol8bcNYjayUm9bg9y6j+wqBsw2qK9NO31/Tl7ftw0CTd6Gp8pHGJuMbKskst8290bbbLtHPrD/n
rmcyPRNEzZnTcz3GQLBLSyySONkhiCnZXn5/QZP588edm0zTXBLETAlGCh3SvtX4yvOKM6/auSHG
9+TDYu5LUp0HJkPEqJPV4LHSzzyUr140oVA61989BdPDmVWU9JR79hM9vmQT1EhlXmUd7dzwpa3O
+Em/egE+jqV+vhgZ8QG5pVxMTmCaQhh4n1rznOCK7x/L+2/+sMl+fy6CCjiXxUnQGqv/H2+aoslh
p6QaoTJr+JuJDp5+Ib8BCFrEa/Iiijf/Eh/vCZ/Vzr+UF6SLLPIz5u/p9+n9N+iaxuQVnHjZkH7+
DR4lMUQ2fjBPDtJGX5TL9indwVfHYdUepMdhWUE889bfX7kybgSnV/5x1MmVtwUqMVj8PM1dcDn6
lu25cZFuVWw3xvX3Y301zT4ONXn568wl21VCWNJY1jIN4CEM+RxJ+Hxw3r4fafoR+X0v4epySqTd
ww39fC97yadATTV7TnjImsP8kdyOpbmG4Yut59zh5asJoX8YbPKSwvrPdWROPll6xVLWxUKRKbao
t0GkXlTZuSbr++o6eWKqDKEZOinkzT8gFDS2ej2lXD2Pcfauwn1+HK3mwVO7oKOx9s+6lr6Yg5/G
m1wehdrBjeounMtI0cviVSF9tiHo8swj+2Ld+jSM9vmRuQgMrEop3i/LokW8GrmI5mP3Jh9IFJ1l
1/8GP+OLN/LTmJMp12aWpOkqY/ZrEghvxTx9JLOTuHZELrwqIwSsnff7s73hL28pmw0FqbTQNXOy
Rqudo0mYAJDDvNVjTLiyyNfSHA2kNa9Xw7zcvtNLzk318UH98eKYSALoWFpQUSenfKAmHcoplczU
o7pDmLnTl8Pu95WeZ2d8fYkIGiDzqeofIAA1NNPUdJCIV6T+EMFWEDQVRdrs+7fmq5eGYjbZB8AM
BVyczy9NNOjg71Nk8DUJxgMVV6Kvvx/hq08DxTqLU4ltjpvFyXtJbRbNE+T4ubzzN/GJRwXtpJqZ
V+be3Ynbbi6th2O4sLfpxrxER3BmXnz1igoZHyakW/ijUyqqpaZwhyJcCnE1SquJbAqieZyTMG24
Z4b66pEJKk18g0DKUO/6fDONpm1sSSdGy+7aH3qGXsSVn3xNnBnmyyuCYwhEF5QhIJ3Pw/jZkCvB
mOdH1Nba0+8TlYZNs7Pd1++f3JcLJYQki50KbW4wTZ8Hwm6lFa3rhXPtQuyGhTcv76RrMbMueGJ3
7f6cu/Or2/dxuMmkrhOIJE0t8c3xtZ9D7JD/269TjAf/l5c1uX+WFfg0hhgn2Hq3/ub/sHceSZIj
aZq9ykjvUQIo+GIWDWbEzZwH3UAiIyPBOcdt5ixzsXmIIulhaeMm1b1tkZJaZEaGmiqU/PR96x2Y
UrC82/VfBVTS3PhcP1m0l9cGcTJodlj7UKe2eb8xKClrnHlvqYOvPWMn3YkjimiOsdOeuLjmAPnA
Z/tuIwOH+/Jb+NIfh8RJhFNAi3RLf2ve1W+twLUd9PYXXXzYgjq6FZ2BzNVCX0P1eq/eWQfzayjB
gOqQL3JmrlS/fELX8WbU8CJWslkW4u3YF195yXCzVYTiuLptxesP03mL0GivLV0EfkWNkTP64WfV
z2CCIQ/41Ty8//mv3XiUqWiqoamCCmX116/RtbadC2LCrtklu61wb0huWRjXhyB8TdSAsN7P3uk3
H7wruLZNck5uTHulemrsp/encBnM+/sagu7WNEpEcCIvdpQ6T+MyqHgQGvKfPi+9u+6zo77fuCT9
fnZXV/9I0joLrBt7+eoRfTPwxcZB74HrojUROaft1/oixGNr3kDBXjPjMcH+nNzFBknp+ynpJNnM
+PageBTeJuDuNCcSjnqUjtadvE/dNihuuA9XP9qbYS9uBRXlpSSbGLYfJG9NNMqXb+y8qzufIiiF
LmsFy/Piq6G8NHfNYG2eQrTfGE7RQYLA3N2YyF9a87cTxv8oWhQmZVc/W73fbD/e+jqXjDB158/p
q+xndzGFDfDVtxSEPDrF9/lDcnNnXFs+A8g/FVxYfLB8fz1WyUB7qlk1RFoREKJ/Cjyr9/6uv7L3
sNdx7TSbQJNsbcv7ZlprsvQxKhfkWLqPVEI7k0IB63gjhHxlGm8HsS9SC61qM5HYoG+8+xgbd8N4
w/e/dnRVouEKsi4qtXCXluvStQKJBjlxy9z96VntBGVQr44oufmQ5nTQOX5IUA676WX9BNdevEOU
tFJ+t+XckGO4OFgZUg9SJW/uYxDt7bvUK9w52KBs5YvkWqfiTCfYh/zb4hVeQWP6eUC67sW4sQDX
vqK1YQY2QQhYnRf7RNSDIVOEjt6ysZ54M3dDLF6kUPL//c1iGcbGGtHIStsXw6x1o6itgAOamjhb
aOJNdM3o6823/dp+eTvOxYVYIvui9B3jmIojPxeFt3rU7L62j83OOpQPG9ZQ3akfKa7Lf7PP6Gy6
81k532ZlbanUS98EVtufE774uLy4lrao/BD1wT71wQBf0XD1zCXEFAcIk+pO8TrvSlgE94W3gJXU
ntIPt2zta1fPL7/i8hKNxihJZ7aY+YBdAehl0/xAov5eHATivHCSZmDYN/Mv1zfVn5O/uBrwrY0s
2SZPhMpNEb2nKRJV5uaGs3SZ5t3e3TfT0y9ppauR6gqVI3T2BPWhPaE4dj89r9zlXK7gIvU/wJ8c
qJCEQHG2/ls7Wr/01GiH1eaIngq3sV7UOAibx5Raw/dPzRW78Jf5XTgwVhGhTJgxRg6Fs0wXl3b1
NIYjUN4Y6P1jo1/SY2oS9iNaRVDU5MFp6nPd3rAiru+ITdfEIOcPXPbXx0Ks/dhyGXLXpSc1TLyK
ZJw6Vf+lafw5ysUtgzpF3TRoXaHF9YWmErdtI+/9L3ItEMcn+XOIiwvGWEr6gHKGMJ6ES+8wDdxA
/xBP9mjJe7rFmbz+Xf4c7eIWkfI5LGRIVW5R/ZYpj2394f3p3Pr7L+6HGnCzWLcFo2+W9lpC39Lz
+yNc3cKmSjodkI0sLlMrlk2jHLwMANCj4qqwA/vhu9R/iYgovj/QthR/eU3fDHSxwxBWS8ORCjJ3
ptJDDU+WjrtW/RGZudtTfvr+YNe3wZvRLnba2OhAREympe2iff2w3hHa+4AIn2eQ1COs+P5wV0/P
m9EuNt2E5CGMC0Yb+lOX3+ct9fOf3h/iJ7L6vfW72Gpol+VjazGG2NUH+Vg8az7FgL7k6/60Q+/K
pWsPOaDiEVcYGmaAoGFw+928uiHfzPRiQ8L/nVWl5VeYqwL+DT3JIQ/en+kVs58WgT935MXjtHRd
rVNTyEbB7NpisvoOQsrtRMTmuP5lQa1N4kknLmRfMv8TgURHUzKO/jCeKOzdm352oNDb21IRt5lu
V1fuzXCXfjTiYfo48hYu0KJJMa/f31+2qwf5zd9/cb5WxGvpQZCYjhB7Ka99gE++AhRJSm6MdNUm
t94MdXG4kgq9+aFn5bSdEpzJXvrmHfLe0W4+bhb5VhZjPCNAsH9/hrdW8OKUaRM+oj3wCBqp4QwR
Rf/Ry/sjXD3HwMZNKkENMkcX3kyuSGEYp3yjeNEdSTzoglYS7ev7g1w3PUmaK6SJeGovbe00JMqS
hOTdttKz9DQ/Ukq8k101QLbcj47tvj+WpkOMOXzRgiKgXjx5uJX8u3Yb27JsYUpYuslkf33vufTR
sqUNx9UXmAURvhV5CCM/p9ppvKkQcm1Z3w528eFQti3WbPtwnQ6npXst0BIv7BvLenVXvh3l4oJc
unJWy5pR+s/TcXFXTz4uvuGqd4gU0m/gzB8jl14I71b06urs4CogsMVrTKzu16U0au6yXmMpzfzU
pR/z8TSvn9/fMlefM5tIKBFsgKPGZdVI2U35am1eMCk4SBK76KtNiZaS4/2i6HrT9b0WU1JtGsxU
Yo/4hJfG89wv8Bu2x6b/vhyN47CT7qH3fYX+74N/9OtdUXnvT/H6Kv45ovh1FWVkgemzYRU1iIzt
8qPWYF/Fyw0j5KJD0/jpkbyd2MUt3NtKodchBlXn91z65UN7kn35Q7XLXNo2n8MH2WtdMv+Pw0vi
3XJJtsfx8sV5O/jFFb30WmtLm1Gix9ldVcmnzm72ao/KYwxMqsHJnxf7RoDmUuXuLzO+OOkhrSxj
GDPocgTRjITf9shFLp3+N67nq19QE1v6g5o6dFN+/YIomy60lm2nPCl2Uzc40Qi4qBTu+xvl+lmg
j5BQHfWZ6mW0GNG+LQOHIZkqkkt3pRs2DY9OP32oGoMasfV5XaizM9PlKQatkMVy4xjG/Mf7P+Pa
Y0Q10r9+xcWdFguUmMOtfjjNPpjqQ948//f+/otbpZTmSQX+k7iRPXwLE/ljPlg3wuK3prBt1zcB
wqSP/uHzdXTeRfJLnd6IrN4a4MKS07veTFuFNao7OnCk9EBB763tffUho5eUhrpNx/MyXQn4TI7a
AbNncAeawItv1nGLoWzJbfJCDVGG1d+yVP+FyL4K+RPlUHtDq/4MfbxZvKpZlGHhEwE5/0OlPggo
DyCM6Eb071pK8e0wP++zN8MMad9G2cQ2CEv1Y4b0SC+tR4Slg3GIgy6FGzNJ413ZqM/0eVogAdP7
og3dNo56//0NefV4/znhn2nrN79krDs4F/3mv7WLO0ZfjWQErJjcuKCvn+43w1zcIt2qUk5mMOHp
aO02q7y+21KNhKn824m97ZD+5UJ+M9jFa8B3K8Er8hGj+o9ill2QazIq03W03DgJtxbv4uYPu8GQ
aO4ivCIIq+aNoy/fpuWWOsTVUSjEpN9cN2k2uLgzmjbOhmSlCEkYn/vyMwqj7pKo3vv74GpY3H4z
ysW1oSi13Sc0TGG+/r1etjXORuolfv0SzX6VOZiwlCv4QwCFz8lB0YJbgUwxwxYMXfv1/Z9za84X
d0xhqLWyQsl18+wkVxhh1LCb5W/vD3LdtvznnC35MpCJojSdl9TKudZ5+dhRj1EG1qHz7N3qqpt3
SpGXFNg37bCrFyjaFpjoJAAolPj1hhYcuL9X8aZ6tsvm1I013b8xtStGCfq3+MCUs+B4XFYBkjrq
51lnAQWszs6PRSPtAOjQhFdvLaZkMJvIGTrZChBIh21SJb0nKm314IgtLlRPlmCSK1eGerzfWkAc
bcyVx3pqxpd6mKwbVsY1e4ZCNKqAiRDo6l96Flabxugs51OI3aaoUezWXXPYJC5uJb6v7KxfBrp4
4YvJzEazJDYvr8a0FdJDKfMA98k3rjxk1/5yDdHPtQlLU6PyM0X962dekqiZ0miGeVsLJXLDKFlK
f5XlXDh6r9F4WsMEbuCKWjboTkOSX1pUZr4sPEyTM5qZMNx4hF7omN1s3a0I1cMOzpY9EvczzEA1
/NyqHBT4Y8CP6zXM7pEmtnSntKXuACcGZjANy65lNevTrNHmXYNYcyN4ESUdGfr0lBhcKolZNPeD
SqRbSaXyDx5AMHJwDQiz0uR4rGZ18uZ5QPcGkJVbdrnk9Y2meJPVLPsYup7b8H9BP4DQTAlUAP2a
zWAuAd8R1p4rxVGaXO3dqbI6F3nsTKHBlBoXT12z5MFae4uKUXh5NOuLKaCKvjgkSbF8LaRmvCNN
iK+em0b0oZrsvgJE1Sug7Qr1bNnLd7saSIpDtQKv04udOiQz9M0kewDbTl4vqoAQVxTDrZM27hFt
oRVTzwec/4LuU0drx+WgjVrzvZBH/qkyt/Slhvlyaq142Styh2MGvAuSQSdOwipXyUFedJL3fd62
nzupjn+HTl7v5zYWz/2gQJ4qtO5hVVq5c6S0bb7pVCLCJzCUmdDGOsyrQ4CFXuwcXrbRbfQvMc8g
rYRyLsRqPFCanEA+SmBXBlGI1OxOt0E4zdGyjl6d5Y06OrTo5v0RCp5q7pSaw/TDrKd6643XTf2k
22E+nVJV6LkfwSOBDxqrwj4rwIH0INWbpblbIU+ILrAaKdJiR1nXoUGwvSIlV/RmUKRwh520T9XU
V+VC/TxKCofRXlOvX/hmTmjKy0HO6iZxll5MkzvIpr7rWb67tcj0l3RILAcAibUfuq2ZO0unnW6m
gMFSKXsSSQkQsmiMs2lY+We6EotnoxlKb9rM4aIZtecIxNcR+hqMzLBQ9mWm549KCsCVfoHhUdel
BvrtIJy4U4EtVmNqHPrOtHyRJNaXUBpVWGpqV1Z+W9raazNPyVHSl9Rdi1oPJL1LfphGyBIKo+vc
Lq2Q7wH1ecjSdRHuYGbtswWd6SA3YF1NStR/jyXReoM5DPc5lSizU4yS2KtImkKGStKzOWeNN2Gh
hA65ydzdBDb8sl6yV9UcAU1PBfRDRbIityPSQId2r86apyHtecgLHca2kYlTE075HVWms5ukaII4
ldkU8yuMRW23ZtFk3tdtODzEYZN+ltRO3FvjKFyrWigVKvPcBRXa7PWhXtEsVu3+a5WXtt9qWdn5
ppTT7zJY5XSXLqb4ppXgS7osDj/KTa2Mx0Wf43OaGGkNasHu74htiXSXzHH1qZiq6MAxKvxkqpp9
XQuVlTX1T3C6kqcyllIQDmPy1C0SUhamrGAZFDUQBT0bun1rRuq9GFr7kSvAcDSlqgLNjJAjk6H7
qoVdUbmg26Ac5PAcA2Z8UcuwuOcuWk5S1FsHIzKSkyYXkidDwNp3E5ncjovwjyYap0CelH4HID3a
dWjL7cIxas5LtvZ+mcnwAaK89JJolvejueS7voK3Dv+w31WtFu/yQS+hGOiymwrg6VrdT1s3ftgf
rL5QXNMuumOcaS2J8zEOhGgHHzgMKALFSo8pNMWgXNQwmBJB2KQXAFWyEL1jJ0Tfo3QUrev+qFJw
Nc4oYjPI+jQ7haUpPU+mAXXMnpcPzbDhh2t42WmAi10/gA8pnIT+UtSrREpPWbnuEsmuvTzuc8yv
UM5OltxF52RK1udikNqPMv1uEShmAybnsq7+mFr9UYON8/u65uOnPiltr6vz4TjZFRReMwLrNyda
/Gka7OGYRBJo27qwDF9djP6x0xrzi1wN5AgnCGtelWv5a2RklMANaiocqaahoURD9VUdSp1+fW34
VtdJLkNey4wPehnPX1qpAK4vRKqXblZV9hi0OhDbqOoB6yfxFD8niqV4mrykQV4tgH/gAfY7A4L8
47R+meqi2/VyOn/X5HLalUsRZwhRtsqnqK1zw4M2EH7QgeBhM+Wx/ppqtfLIba5AcqtlmMpEXqg0
De/zSs1dfQg76ICr0vtSwRaEgSHEIUpFfpS6oQ1gvQzHekO9usoCtToax8JflQmkt96WvhEu9smG
CVG5qll3R10OpTOqSyrg2KS6M6FAHEq1L39DCzoKJACYkNhK/VigvhDE1pLeN3rBtjKWsdyXSVg8
1OmiHKCMaMdQ59ZRa90CdzOMe9gZ804aevN1tngZjEqF9rCGBI6a5qzopbxv9A74vZGH3rS1BUx5
2wVVOtTnrCpDkEVssHYAjqmMAlryOs1f9RbBgF6P9I9jFWc7I16tb5QD0plh6dZOl1uDK4zTh7hb
GGj9uh7LLDIPYtE7t55TCkUQLjC8ujeUr/TSfa3q8aFbeTdrHR5OniS0DVTfFjE/9CvzX8oYSe8I
fs2aGS8qb48DiGMGZc2dAWBff1gXSLlQGjlKi2S7Y19rvqSU3R4mthW6+lyFZ/hMZr6zzGlY3GW1
0HNAZlv6fWWjo1lRpf5ctv16w1T7q0koKH6mNkQF2kW0Yfv3b3zgWlupB5rHHLKPHszxnZCqfSL9
+8n+bRRK66g6oi/n0uq38BOH1IoKV15kEIH39MremMcVL5sh6KekxPxnYdWFYxFVUVtWpZy7rSe7
G5z3nAe2PwUKL8FderwVGrxS5/LreBf+74Jkc68sLJz+QC+1elodZPdoPTBptPBpeYcd/U/xvf+B
UfwHhTtvnDzvW//tf/0owa4s99+KH//7P/7ze/vjLZDu5x//B33CMP5GxIp4lbnJIuuwCP5FnzBV
0HIE/MkykBCCQ8Eg/6RPmH9D2ZszTkxha32gY+1PIp2i/A36I2I4eI+oG1FI8O/QJ4yfh+hNUAZ6
BX1GqoXJueXz7MuSwmg2+8yeItnr0rHJv3WKBEk+m2g0rezKkJxqnaOjNYz93sSefY4LuTg18Hr3
RH3b12gdeCsk+FgPcdSYn6aiqGFxbqoWjQEfyK2mGV5YlU39UTbrzB9Loyd1HqltAEw7jPdNmVHh
rCl153dRFZ7iRlF2djibJ7ihGQkKGyi+Xdv6mRbo5TQXqQmRqBGePA/zyVoM/ce6sZvyqJG+z2lZ
fKxlAE41mmJBqiyqT+u76ffmlB+6eVUeqYzoDjGiES7dp4WjYgvlLql+JAgWpHwAb/cQ8hajOIIM
H/uTnI3iNKVD+5Rag/5lxtr/po+UAMNIb7VP01KWlQNKVHta4dAEQJ7gVxnoNLMUo4VzgDaEWbXZ
AWqwOBetOgRRKxdflEwX34tZ64JIssenKcvmB1Cv2WFNdflUqFoeLHIeH5aUZ2nJZ/GQVHN/3yRK
EcyyGsE4Kwkj2HY5UhIPiFVFG+a0tH1oOkKahd/LxH/MtqC2TRTFiy73pi+HcXRU53y8j0wFXQZT
roVL/G/ZxZFIvFErRJAM8XKujXL1TQsQSLOM62EoI9vX2L5+uA6m20TFV1mqH+dFdDul7BV31Yze
a8IC3nY4bdg+Jd0JhKu8Wh7MwplpMPPMXKNYojAL387rNZCbEf2Toc2eRbPKXjyjAjFqCzHXXmoR
MLKigGfNcDMzT4/IJ6nf12Sejq1d1aljWzZJTWmUnNyom48rvPq90ag0RLcJ1p7dnUmnKTAd0IQV
BkDoSsiFl+Yl1Nx+qtxFs43ngfzfvqgXqFSjDAUb1PkjPKjSK8p8cYDsy49ZnUSPDNkHMLgEBD5J
9Wd9kT8h7DL1T3HW1c2DokyAuw9mk1bJ10Lv7Y4HVKxha34paHtrGl+vWglZFUnCbmxc/kk5Sp4+
VWpJtaUiUdgECLBUW+AIcZlzWJ6XZISBd2dkVA8S3rFncz8SiPbYHPEh6/XqVSrl0teiTAvCJVU+
5JJZPw1RpYB4njkdGXhlC17cJ3i5Re1MIFoeR/w2N2sX9buO0s6XJo4730Jax52U2Drk6AYEFbua
NqusbO9IV5inkEBW5Qy4FB+LqR2Pa9a1fpdr670+2eKRzH72hZQmjYkgtLB/xlqmdlZTH9emW2Wq
I0IqSpbGui/nbAodvc5iIhq53D7gdErNsZ7Axw3lqqGv0me66RJ3UL+OeTY+hvWQHSH4aYcBttne
RHAVzbbcmII5G7H2xwX+uBktT2D66zMIMJp7tSY/VWhNlA5CW+vvcZOLg9qr7SHDeHjBMqR/ZEBa
ZaoX8bVp5fGDLkHFcMDTZees1KtDLgyxw5y1XvV+rVGG0Yt7c5ArP0lS9XGwWvtTPcrp6GTEmD9O
LbT/vZKBn3TyHJ0cZ5HK5ocwVOlDWSjJ05w2CHvoctb+1sdS8mVKFOj7UdXVLyaAGq/FFYLpmBXp
7whsNWy7YZXJntc6CAt1NsednKeDFwNkzlAR0EcSfSI1JB+if3cfm3H8mKMX9GRbxLdz0ZqNoxl6
dc7GMn8SExI8DmwEEhdrnBmFN81TFfRqn/2mlm14qOUs8WMJbGIoJ/mHSovGu7xUtT1cQ/oU6ZyH
BY/QxutcE3Pq9LC5F2KZ0sAWUvsCVF5/UVY93E2LqX8D8SEf19hWjwRr6q+5ujYEwfQhBueSdpXP
HrIPagL+kjpYNeXV4LxFuloGSTnY902Udh9VM652bdNrxGXSzN5NsT59ryQd+RT0LbwxaaITJD9p
38x1CIdeKR4IFMdeVXdohlt1+J2sZLvDhaElMeELoowG07PHEJeJk6iFdbSLbPAQSStpAl8Qp5hM
KH2F0PsDTYZZkNGktwOSCIpy6VW+R1/TW5bK5R55hdxV1ymDwW3w6sEqbx/bvo9NJzTaEbyeXN8N
TTc8tKs+fcaxMA5K1emfG6ERjEoT4gxhkaBoKZfRfdJU2skirsQ9FovsD1lNzb09SdVX+KL5A4qq
quLWU2Rt27I890s5BT3XEbCENsFqtAv1NQ/7/kMh2fB44H3PR5iW+ae8GEvUAjKiiSvE5l0ixPiS
av302CxaCwC1Uc56J6OOU9TaudMbdJJBzsl2mXbEEMWY2t/LCmv8wL8bv1CWX7olOnj3NQwKIitl
ncNNt7RAhTeaOLUwQ6+XOu3bUKkoSOZpTQxyyrlJQcgZrTx4+DUGczE0nJRSGOEHE1oqgYx+sty8
GaHZV0JbdyuAw8k1U1V6rZpeeaLOA7WyIipoxGJDLd9jChr9hYfqN6jtyx+Dlk7oFZf4to4KoNNv
66XaG+Ayv0dVA09wQJ/sabViyIq1mj8UnCxPrfTcE0IyePNn5WyUnb2TkF31CmUdjnYi6h0GQXRo
S9TolEZYuZOO+bDLshG9a9iNu6ZZ5CMYv8gVCDt+MpWuAncaJUHSxTbhYE2/64Cg360ALQKhlvqr
JsbQQ0wW5zEO1SAZ28IXaZvfq5Ki39cWH4mOt/Cg5Xp3Vlqj2y2C12KVJMWLMsKGMDmLwCiWei/k
WtlN2ap8RN8juV/bYtyN4SIIETV1VCBahCdaw1DGZIsa2clVAYjVqI3wjtZgmqybWf9d7pTU00DE
08PW1e0DyMC5DIRkVrAWzUqSJ+mkhVpG8JMPP3sttRJQbfMf0BpsCK9ZqKmk1czxhR5ggXqn2Z9S
guq2X62xQbvipCq/4cNHhw3N7qYd7qsytDwjUy1aJyMa6Sih/KmqWtxmXn8PDIj1Zeqab4rO7W/m
NJ2kpbUEmbTk32QudFdvejtoY0P4aKlxZ43W4rV905+zBIGceCjmkyky+RRGRL4x5IpPoSpP341x
Nv2xMzN3Tkc5UDLDeiGSPj7CBp7PdlmkT+j6YKaEhe6tFiatU2MoObPVSfcQRhEqSNToEUwo7n+4
xdHiWNjPddlrhzqvs70+GS3hLGM+mrMR0w5mGJ7RDvHs8IHLcy6a7DdTAtablFoERXPS96NFvZlJ
8PcxbubK5/FGfCOyVW9R5BF1nhmef2eQ6CrS9a63ss5rOKlc+2r5Bcm3OQA0k96JvB28os70c1r2
fTAygYB4qBaslk0rdqMMB7DQNdJRcN8Wpan2DTGInVVHSLPPRuWtRqYedfK/u7ru5C9LH1Y/AKoB
LLQ7SM6zKS0e2LjcG4Yw8gfCz1g+JG6TdDyGFaE7AOhmEMqzfbBiVTn1Rjr7XaskgYY61aM5VvKh
jaBOFQvCL0jiDf7EQ+5GIQHXFKFArzK0lQugC49Zr6huHiE6FULycywzg2mfY8tna075FaauPxVZ
5Oslsckyj9Gm4WU7VwvRzCjP6+PaSSbnjPaNuUvALSKD6li51bzwR+yDgsG0r1uSLkPJ44pWHoWT
ihqiQkZoWOt2SUbM2GpE9mpUFZfgoJV3/NeVryLw4fQ6+0DbRMUmI3kJ19jyI1QTg2QtPYzs7m7m
YT4iWSh7Y7tCNoobe1PbMA5oC0T+aCWa3yLhRHPbrHSeNDbKk2TYy4sWWuLw0/f8Hzf8P7YWb7EV
nPz/qZDuj2/t//0/b53xf/1H/+TDm3+DV6AZlPXhMVCQidf9Dz48OEhNcOpMAPEySWcTp/ufDrn4
G6ADTZVlQQDHkhFe+NMhhxSpm/gb/Hdc/5Sm/Fs4yMtaQNryGQb/XkdNC8zkZRvcqFVTvJhZ5OSn
0WuyQ/9K3dwLUod7E25Fjsans7yOHySK5t4s1ePfXf63UFa62y4So0T8DPoXt8w0tVa0wP0ab4tt
e7GWCEZxGuOSOGQixEuxqc9Ybars6JxEnhJlmihBo0anlcrvDHRrNIN8SGam9n1Uo2gzzTPqMTl5
gHLTuyEVxB/ZNHAKLYzvOGPqeWnmdOCMlvrnetPOyfSi3M0tejqlCJHWaTaVnblQ6peEPO3nOLKU
Q6Pp/Qv6lcluQP5pP6a6dl8nExoc/QLhBm7vukROpJhh5swkEP1O9OKDgcpMYA0yfLGkFacesrbs
s0HGV+IDygdoCbxrS9Lck+Uj494swy5sWkGHeTuKwFTndE8lQvypRkLVBQlf+AZCwcHQFOPkgFnW
X1VpzgM5TQnyR9F8HvpRqdxkIUXvxEkl7qvRbB56hEwQDLKrzhdGk5zbMmmpltLScadFhvm0SHJ+
QLE1+o4zIJDarYkdl0RUA+i0gIISkPbzUIlXhrWezTjCs1fB9rl6WaB4JZLcN/sCgTdStfOHuljz
38slrnlw22Z2Q+j9O2XokicpmWavk8WyOvaglHyS3Jz9VLCzIKWpO4qns8RLzNHGc7PW1cCuAg8a
xkvolSKmfXBqO5/XA6dCoyWUggNAntP8iWzYspPXqXlK7XQ51hjhxzFsU+KbTXJqejM8dBtbW+Sh
/ThvvG2gOjLo7RYsddt12p0sQnHqNka3FOrrcei67lGXEOsbo1JCMWCDe091n+XQIA37U7fBv22t
iEoM1yn/ZmILoj64ccLLRMxnGWVsz94w4uqsIPPaUzWjKAPicegcUD/WTW08e5I+TYmbCCL9o6gx
AzQNUSqKpeuZhsSitQgZTHLE37lBzfkh+gHvKFrcmgRu5wEeXVDGSSUfOETzFIN8PHWVPL+oTbT8
NpBxejXMOkHJtMjmT7PRT8g70hDdeS1Svy9ThKKwg3EcZggGb2x2nYatr1ZuiJPam00IfFozQ35f
1L6qyBidjEWhb94Egg7FyU5WVBAzo1JifyI3t+v1AU24Ng0n4fVpRTCqRxFZvAyrNNE5wh9JHF3t
wi8zQjglmZBaaX6QnzRNTy2S5nmU2K/t9GNKTGyRLLfPKmqRACJnRRq+msaWYyYLk4ugrI3uUyxP
fXfo2zWtYwzbujD36PHUqzsaQ0b0EKHj5ZE7s0IGU8paP1EVkotrNmIUq3WgtXN0qsN4JBWBMsTk
SmEUjl46mhLJ4DAqjYDY5Ew3il6bX0hllLgZaqPcxUoj2Qi8zrkd6OWkgRg3SxQc4jH6oRNXIeWx
SvlZEZ36FUVxUaGAqM/sU1jdH7qqwS/K1GiSHEoT+nv8L8IfZRST3x36pkMCWZi/50rcRbtcHnQN
InaWbuZyOPyxYu1811DS3U8YGJ9LaA1TgBso9nMeT9rBbi0KQtKoO0YEfLB0FR1QfUgOcHrkvYdc
HoaldR/PUX5fFrL+PFeN+GyTsvk80VGCGC9qFx/HGeUzI2ryICfiWPlTt2Ro6nWNhNg6NzOlI0Ol
EYBAaO5+sorK6exQviPLWwGNX7KkeEizov4thUH+ua0y1XIkZLF/1FSQBKUuN096uulKQT39GkMP
3PNTCRNk1pipvjSGNtq3ZkdWVxPh/dLKfAlU2XAWlrilpi4VWvutJrVeOFUVKl+ouaAKbQV3jUCW
wIQjr4ZTm7ZtATgjKyxqlGRy4a45cBckxNI+xzTmeGYSoZKLNU8brj71v4muS1+FFpYPQqukx85q
8qftkUqcOJ2VR4BD7ascjxkC0bXqEQwVXzCJTa6ncexknGj0I1yVzXrsjbBd0Xnv0IvMy/WDFdvJ
69QU5k7EzXBULYWiqjoV5bkoZI5nlLVom9lJmH+farP6MrPgsdPNWUUOV5ZOiWlUL3nbEGCRa7vz
+YjRU4F7ajgSBBz+qSl/kFF73KHkqSIVuAz/j73z2o0jydb1qxzs+2ikN7dZll6kSFGtmwTl0mek
d6+zH+W82PmS6o1mJQtV4JzbDQxmBtMjrYoMt2Kt30zjKsun7EmP0jTe0MRLb6qyn8a9GxWJu2mw
p1hLO3IuO1lQEEt4vU082rHZ3OiuIq5o1Vr3bTrG17lq0N5OUpxic0cUuyYEE3UfFw0KYfUop192
Prq/lKFQnzl6y5uktLlbfEgNF9LJu9IraTJ8ckt2letbCKHq5VSu8WFA3oHrZJe3QXrhK1m4Fblb
/Ai0wflpjUoxW550wy+7DaPPHT/6tjYVXkNk6ntuHR9rX5xgdoniTxQ+XeUx4Al8k0tRPFhBkHzH
CKN87gcHr/MCYfZL+gricsqD4bFr7aZZh5aVW15kOfFVEOGU2ql1su5BWuq81Mr4CQJe9FXmPe1F
Pe9vfZ4338ou0++hGbuXlR7Lne6r2s9xCMKfjpMiz69m2vDVzgr1qo4Q8V31ldp8iYIWZapa6M0e
y3XlS6wGsY1BRCCwGsls5XvWt8VdwQMLf5TSUc0d11//BL+w+bvTyuopn9CyuE9J/x55g5rDCr8y
ANwtC1fDYjrI77FzpUytyYmnQuEr9ZOwK7P0klrVHjIj1HlB6b02rCc7U41bvUZ94zLrhvhbn5Td
beWDrAJybPF4UpyUHWAXj6FMBrBkspzkStV6cUWlrVw5NnZsLFYBk7Mbb2FAj+NtQyN/L5AGyXAp
oSe8lo2S/azGof1chJ2GCxhgWAmqCdoJe1q1KdLaOeZrpEbjBVOFGR/QpcC8qjIktXey6PPQmxBC
eOahhY2fHAWWft2rvV/+avWXUX/8HuBc82PIaht3Gn6zireHi08gv6a5qGbzQNFi1pbU3aSuRDu7
C+KuG/woQL091H2vbpqeRBgt1lqaKzEUw/dpNikc/TL8Yf1xLpxNDPtuwFZwevU2REIAuZX21fPQ
YGIzT4ClhAmHfeeNa8vmDPZ2iQfl9KBjh5A/CrK8GJY0IDQZqOC6pOJV8mQbd2nzdDrjftcX1mCk
YZVjaGig2hYE2cOEu+Tbz9QfAqyHNZUmfd/sZ5kNM/WanXtxjjr1ri9MPA0/gj9PjFnE5jBeWI9K
XIcIZ3TbceM2ryovBvGaWwV7pV11096dF5h6J0G5jDrjMd+28Sm4K+BYODEusgfz6lVPCa2X4kHb
x7vTX/Qd2W8Zi+fd21gdQKVCdYnFKb0zOCO4Mvm2LkWN5kLdO2vweJsmuIs3/g8qDvsm8YCcJvjT
nf4h799Sh59aW3AbwYp1wjT5IcauuqDms9d3sxTf+SGr71bpHMnVbWRnTBNBgQW4gJeuHeMZM0+q
vs3XcudmYKXr6+Zh5tXKzfQ1Ns5sjKNTqqu8iS0b0wJtOboB30yLxuM8uuy2vKTG4TUe4MLHZncO
F3x00SLbasPdxMqFjO1wSiX3+jCGfeBZ9/j/bIwN1b8thJNLZavMWjB34izHcElUQJhIUzT0iTR8
C3jzL0IqQzzVcQ0cW58EqoYdamPZNvyHP/C/pZr/0gFXa282zDvMxE2Uv9T/Z/ereonqt+Waf/7g
/xRrXEorrDDmXVXB5ij/FmtM9S9FR0XK5UaGhYRE/7/FGtX4S6NejKSigvHErIf5b7FG0/4C2ITQ
I8jDj6Mn4Jyy+N6gJwwLoAbAIX4GpylVoMXZ1g25iwmloa14Q7eIIo1ZE25xkLLxAcawKt44jak2
W57kdrJuItomm9x2xI7yspZSfXfEJ1x9+mlNUhsl26rrWvO6B3HmeBiKtoJ8vCmCjZ3nOR5+ql4b
njS7erhuhJMC03TplHgRveV+r9ktbr6jDbYuC4ysuWnDSbRf4qLVw99WEQzJvTmI9rdl0eNGeAJ9
luFCdcyKToO0OnlFczSmkx82VXE78ZQsNkId1OBONmVH86Sh3VBjzftZK4cEGzU1Knic9W6L4ijp
SNQBQi+j/kL6XVwDQZscZVXolvRBrbcN+yi0G6ieBSDa+wZoHsJObR+4K6rDerN2rEIR63qGRlBT
7WTrdSLWWjJsSBTJBGDOTEqKwsmQZNu+oxzNS94Cs41bnFP/6Gu7IM/S8kquFXsCPmwN5kOnTA2n
hQ3a74KEzsC8ajDUlylBV/gCsIUqb7tETCoZfKvouFzYQEWEjM3oEmH0vqVAFDg2tRFH0zdgICux
z0VtUZdTHPVRy/wh2YavAMgsMtXnadCBRVqxCygcLERtASnptW7PwRbb25E6C7bTXatbKMqkkVt/
Mhiou2KCYVTGau9aO3pB3MuxHyfmehzDmg9TqKZ+r+ZG02IUN6NShU0FaBODV3RWpixMf20lZude
22GK5dTES4zTOOIDeFiW84XaAQDIXjhdP35ObfrtUCy6pJiVC9zOy7O017/H6gRMpwVgf29nadFu
qEa5L7JKtXSXIm7frq3YEPk1+V6DGmVdd8WVGEpduRkcEmxPEW0wfipesdEjtaF0Xae+cm1okUmr
WjPBtVR2JVBw9OPe3Vm+7/femJrTT1pb2NdDZ/1sWJpvrsGCVOYmMxMaPEM/lCo3d6WbPwxbo4aC
cfKLVaaxtRmrSpjrBHhAszX8Sth82YC24mTKTr9KxSTLXRo0WXIZZVaQP4bj5PuYVrpt9GCGQWZt
3AokLDWgRoEAMQ2N/wCXz34pIsvUd2HuKt/xQVNbNpyJ/RpQrEzeFL4/uOsc97ivGd725S6kRsET
Z+xd2LE4FRrATSY6tyN26Sa7QHQYu0VULCyqoAHCZebQPfQAHiNKCnNiDdlD/RIpfo5yaQoEZYXr
erIxupZptV39KgZhtOMPTM+uSq924wsrEndFSHFym0v6ntuGKTRXBk3N9nPaRdmc7LeaA76qAr80
+UXwk5J4G28B12BRYPp9F2Ckp1KamNCi0flJelfe59IYaMr3ejbiMlFGG18x6cWPhbVSQK8UO86a
gpZJ0Y/GNqcnyLiEoOjqT1UebvsapsFlNpq9vueh2lrrOiuL/CobezgbogcCwwFm++ouyJ1kgigh
fXvXd05nXOYi76ydGdvutLa611Z8XYbjrmj506DNW5YHcpthO8jboveTeDP6uRJcDrVSGmuwakN1
0QPpUJ+sMtbkldoVIxJiZa2E2Ln0dB4FLJ1qDcTGBLEdOrBoRqDH9XPiF/PqdaWIELuv7HS4CUbM
uz0sMOPssmV1gQ4Tpq9/CrpYQkTpNIvRqlVQPmaBTV9OilLcukoFztuEEJp5IcZz8bURqsW3TOa2
dqe0BjRHxRxTOum4WdHv1PLA/jxUbhTv6tJFzhFjODO7irpMUKPRa5mvwpAG1F6vbODnXe0a8VVk
BrjGSH/yh11nK9NEZWHIa38zTZOm4XAkI3dj8ZPFSuAYJx60Ue8B+RrBNOwHV++7nQaotgCqRyee
TtuFa40F8L3ECb84U2Y7OdhQPYng5FAHvRwUp59+jg2yW9sYE0UajAkYgW2kzr6h4BPkvWVlFb7h
vm6rO+w4o2KfGLQQApSTGtf14CahMNqFQPwu+XFGt61BgbueoXVlfVUXGFAC0B/49zqpfSCxHW7r
JeUiOyvvcm4oua3zybW2XZNI9FdHgFobF12X8FNQlD64aqnBSL7IHaezNkEPo2lruCV2tkFdWbY3
oaXe0LA2+d8dimnWSmSif8StnOsqqkhj19CbBKogJcbxdPsyGANxI9Poh+Cak9tsUoVVohrp+90G
pdwquokbYPeXuMTHMEbCNFM2LSd+yXuqnCgHA6ac7pOumPTLOG5sqEktx+VVG+Mz64V2bsR3HHkV
Hq1UFKkE4U3xUw6CfoElrOBXLmab3DLRi8JrXfvvuAUs3MQ3vdHXxa6yQ6W+TkZAGJji+ma8LXzX
fC7UIGs/UQe3NK4cSulz20WdtrruiwJb3KR/dIJ0CHBVs40nmfmQveK4EPlG9dNy5PKVVnPdO7HZ
rmFGNuYKJBpnB8OrBs8E1tb9cn1nX5tRpWwgyiczDTESbJ1KzcNnsCrAe4B+aFfSSbgsAlMO343B
1cDoNLOnb5BBm/IMF39KL6kKzfQUZG2qdWL18curG3vQKpyG1EEaOdP+mEKl0kIecoNe9RtHmVg2
MstaSCFUHTuvl/4Y3EgHrtkujgMnv+zGpB23RhINj9Xk0gcqtCCYNkqiTvwYrWT1JfTf6c8iON5e
NhAB9d9aSfV5K01twi7RUHvLyztINKCmZWwpW6fpE5e6VMha0LRhwvWcJc1RXWo2cvxZZrY7R41D
6ut5LDfcTzXCzRJbToq0WYHhhIMX5mWHiA+qsGWUdLsE/13geborrprWRlB6ppF3wYMsEk4GLEJb
cJptg8PtCLuhWBeqlcgrsDsJBX04hTSOMifqPRLT5iUfZvzOOIqGvWCUao9AldYXCQdry+EHLUAy
bfM3WU/KFIubwg4rY1f05Fy3ABhkuhFlwk4B9jTCFtSx/4At4No1jfFaJPW2751CfuomE0gvop39
sAryvjLuKnBGVC5jnfrVjZ0Ug/q55twCYJjn9SQfjQzEwFeUcplVhkBXEdQfb6iqL2P0J4E1+CBq
jaTd6qIenWuzU6DGVeCFJna7UVJv5lqJU+hfrFmQe3n+4Dh+kd/rzhhVT/Gom8FFA2i3L6EgR1W5
U6gN/mxK24Xal9OwXTXcnQX+2pVS+heB7xboOedtMXzy6zQP97mUCNWwF5P4MYbXOXmk+q26VZUE
sAPo0CC8T2t4SQyJmaPhV3FMeCXJkvAiqcjfFTDL5GsGp0x4dSjXbayWgzdaOCe/kI2X5a4zWjPb
G2oyfO8BxNqewl/RX0sIUONFbItYfrZ7iqZGXaKZDqhQioEbaqQ82eLIWT5nJpTrlRW5ZbgSEuPt
Gz8AwbICmGoG68xSmnRrQx1b2SWI3nXfZ6RmfUmV2IOfw7zbgaJMl7Wvs4FskenupdEy5NUU4b26
1UtabStS5ChaiziNmk0Q6Xa0nuDOVHtnTv2Z+9Rej3x8ucLl2AjWQDQ19aplsioP+xY72ekZmKdH
I5JNfzOVAzt+ykiP9nFu1vEmbgFJfUpHXXRrB3vWMmnLH8JKcboeRhl3e4Fz11VMV8z5O0mjWkO1
TijR1u5LDtC+FAmIRLOBlKsBq40AWbV9+Kem8b+v8f+ilHHaTPPmpXrJw//73wc2mv/8qX+e4oAj
bFcF+gAtHi44el3/4iacv2aWAuRtCtcqal68/P8HN8Er3YDlAI9Bx9oP5OS/L3FV+euPmgegCgNx
LsX6CI9hruu9eYejR6JSQYVkocxVIrqKh0UinkuJmyQIgfL/bMjDUpzF6AJBPc563qUtOsIwB/aQ
q4AcmiJ9eFO9OIadOBKeIgAACpxbbOpGh+H1CXehQidRw0OXKnvrfhE4ru9Aln5MOHQeJyKvlkIx
zMb0YFl4C5KB5r5sICQWJXAkqU7r1proNNIuOaP1sqgrzqEQJlVAyajOLMuxQIPkLQl3BcDQcyq/
X0fW1PF6Ns8prkCAWU6cQ1NnjuTMegjzP39THFZlHgYoekoqieJHuws29Ev35UVz/2EZ3j8DAtyj
Uy6iZOksqt9R6UL4Bk7g6S58+z5T9Ys+LbVN1XT+9vR6WArJ/InFXIHCdLHyWaodqpWrBAjIkvVf
Auy+cF7irTLsjLWyrXBU2AbbXOxPhzw6XVAE4RoZZNvOYroAdgeB2dAM1k0n2I+8JVeFGp/TGF5Q
8l7H5WhA1wA4vDrqHU7X4JalxCwak/oxuIf+egHP8HMCCfD0YOapWGxn0E+WjouNiWCMsdjOPBxd
YbgQa9AVpU2YNS3tIRfYKrmVKL5nvNo+k5lRNjkd9/1H1DiO+ILY2qBEvtQKbDU9qXRFguWXTXjH
OWM8VHGlnev7vF/0hMFzmEaMBtHEXiz6msqOTS5N/W6tbv0vuJCtlAt50T+Oe/3T6RG9nzBCzYFw
elB0zsfDCbOjruwCiybZJFt1JWGTgF7Cmcgf2vTMCnw/aZRCLYXxAFyjFbGsmqeGNEnNOTCS2r2p
qogHUJ//iJDMuCmz0fiWuCbcktPjez9jc/1Vnc9/YnPVHI5PGvpUQQ2H3+Cjay1y+dj65jlt/yNB
HDqABvRQeKgciYdBeoXjPSC/94RJuU7+gEy2Oz2M99PEEfgmwvwL3hyDreMkOu8Z6FOpHigkl0F4
kfIG6L1+ooH8/xdscVSgZhK7QmOVBx3lrcaRd0OJKkiXBmdEIue/6HAbMypK+CQGLAfULw9HZRcy
16KhzrzeqdW/gzhV9zieOZ812YXffaVLP74YnNmuWMO8wJpvysN4fuE6qd/CN6PLfB9lww9JUfJj
344uG40DtEphZ/LCmhOrtxPlW2aYm51kSEZ65QD5/Sad3r3CU+Wc0eOyOwwGk5TCAXCKozn/fZnT
NJMODBQioqe58XTXAqX7QgXJ3nZZrq+brFOukAwYt5RL42ekQ+TNRDWWroLuK9WZ5blswpHz0TRR
ab4hVeOiOLgYtjYqoOYCn2EL0T2hlVPsLVhEO1vNHEquVb9CmyJYa9XQXORmbwDCtMZglaMvsfJ7
A7aF7HwIhUBI9L45Z7u52D1/fh25F+5FpCv4hB1OSp60IFJcxDQaE8EH4OC53m+CUDv3Fea/5816
fo1j80pDLUQhy1xailNggy3YQnJskQb6u1M6qr2iU9edMsCMrPCvHHK1vhC+tFf2ODzFSdRfnl5/
iy21/AnLLdVEAJZKM849Zks8Z0mRPkb8YNQZ4qr5BnBLtbanIx77uDZd0DlNx1NgGbGGs5Qk7ZCh
odGtgtDdqxQt81g7cyi9Az7PSwwhNYX0BZ0/HNkOJ1FNewBpQGwx4a5we4MgUm2AFbrgzkqBra45
2Zu4ds1P4aBAMQVH28SbxPU1CGxj/BOLNV1c2nZjfKmjtLyqRk2/ayI7alcf/R7Ax3HxJslS5jRh
/l5vjupAIMHjx/hBldDcPL1orqqa2hZFjzO5/vIAYK6JZBHFAR8CbmPxRUTvG+U081lnv3ADs1Jj
dsCaHemaHUysc24hi1vuTzhSH12jd0rbdHHLFdid0FdLcsrhdn7fIt9zW4A7+Pjns6E/8nfM3pbu
qx3Zm88HK0gJckSbkIyKvgSRr3q5kXxxizr52GUwD4d6Ad1729ZJJJe4gVYms4IXlwFVIJOGhe9f
uPQmv55eDUc+Ghcc+Qc0fraHtrhL7bF2YV/TYehcQKg0vehYFqI+c/LMbeTDgwcFLguzCIgBfDhl
ccAZad6IyEf6oqNXCJS3qL0s7gEPG+VW+rQTW/NWiYYzY3t/1hxGXRz6GAz7vW/PrYsAdxZfCVdN
2D5W2vDF5YN/fF3QQte58wCWYJq5GGI45sIBhyq9wFLW1HNXWjcCIs43p+fr2JjIuRWXc4ZHkr4Y
U0fjjdUCT9e3m4dYqZFla8SL6iTIDGnSOrMG35+dpN6W5ui4qc9gksUOtnto7KPkNizS7FceTnLd
jRWnqDDOAY7mv2m5Qki1UDLhbqIWs8iDMygUBIug2vvYEGDanUTWM+Bur/bVK7t0vp/+jMfCuXhE
WcyVQaq1CFf4Wh8FBeEiiaZR7MkcIb1qH5i7XDv35nw/ZTBS0KdQDaBrKl/y8MCNfQSR4GQg36Ra
q8wXOwqmWzVLfiXG0+lRvZ8uTty55MEuQ457+YLhXdb6QwiME6rlL62YIQ3g8le9Ep1L7o6Mic1s
WiboQmeWpT8cUzOWcRR1FIwaGYCe1itqPl5TaEqxjjMre8ig0Icf3mEmhFeX/Ii8lTNxscN8ve8t
XYBzTYsIPTXC/Io5ofdh4X/Q32aeLWRQkBRxCWmxnQ+Hx3SqyqjynImduFqZVPuvujqN1r7plmfy
hvcHMGwshwMDgCYrcWZtvb2OhZHWURNKCkgULym0Kxh0KIPx94dXBi43CicDT1yOqcWLPTCTAlAD
b9vB/j5ndyCir8IsPzOWZdlo/m4kFjPVjMTCQZTlcDA1qAOjsjnnrXTt79odCnjd/gdXyg5jAuCu
8dlLX31/tZgw11jwGicvZ+IipBaAc89CnfTOFyn7OYembtSG3JLow3FSa42+kj1tauAbcGJEne8z
Yes9fFTD/FlXA0KzDCYAVN0bOt3BaTBcb4glqrsGuhldh5/8mZV8ZPfMr8qZdjfLNc9l5bdznkeG
22l9yJFtGvfOaG8QQ++Yk5JCaKlO/0E04PLz98EbkdT0MJpocB0yHETkXEOs+j7YCflLbyk2JGcO
1SNTQU7Eu9KkmAHmeDEVRg3+0ZhzCXtm+Ze/AGSj/UqbMf7dQb5qy93pRX1k6xzEmz/zm1SsmPI8
kRaZvRECGYIehLABF+LpIPPXObyYTOxlgFLTNsDWdDlXphZB/gHTwoN5UpHzEX70d5iNdKCzoEPc
za2lFa4mXBHOebkeG57NW8KkaUHvYpnP9kXptpnJZooj57rT1A21gd+nB3c0BOxFPiOukqC5D79g
IhpBx47BFVOJsGmIRJtldM+ngxxb7TbsHYoN6MAhjXEYJMugXcN+J/mzEQg2h01ouCtbjfaN021P
hzqyAl12lAlSCUQj0taHoVK3sUpfgzejWUrrhQCFPEiKl7qNLpOtaGsps+cm4Rg8HfbIZ6R4N6tg
uSqhl/U124njXPLo8BBLCteUzX+HVnFmqo4N7W2MxeaaekmRa+CeiJpObGDDKatuGH/YtvE96FV/
NcbNdmg+WGqbD3ToNZwe7AFW4bLSq4zChNqDHA1wo60WDk80nm+Rgrg//QHnH7/YZISZu2w2osY0
OA7nDapl2jgqj6qkfRLGtVrX4Dt//gcxLJJzxaLy/9rLe3talFkdgtArqBpKjSpO1CNT0EDQtGA4
nVmGS/T8n8+GOSZtRe5aULyH47FLjT78WPMYMJEC2thdqqA0kpnxC8C3kKIo0qSo2+UNfBD+ivSF
plj4WKe1de6qeSV5LD+tAxlcJ4lnVSz10VybFhFKZBKkEZoDTzZAgxhNqrITXocKpLImaNrv4zSO
n2XbtgbKiKFy58vJ/4bGBnkx8gF+htgBWg1emYQgW+LG6lXPLiroCV02GYEnskAoq7GeUqg2Zuw+
gnoBd9QYCCrw3gsqkJpK5oLy7+Mu17doh9fqeqzRqwjrKa+RW6Dbuj4940eqfiaGwC5ewHRVOd0W
eyZLlTHjVYZ+2widIttku/x5dnWrPOtO28YYd+Wrc1WII/cFp8Dc3URsXOU1czj1eTHzDkTGESST
4ktkD9A+c6uC3dXGj3pktXN2XjpPp4d6NCr5KkUosjvaF4dRm17FOkOwT5Op+twMYkYaK9mqrHJ/
U/bVD7Ns/c+nQ77fs6DQSUcthTSGx6F2GBI2akEhiRx5CtyHJMIHtnMAJcmPeSGwlaAuOZRF2Uxz
3WUe+ZtL3vH7OEJelQZQ5NyR412EbXERquqZD7ikhPwTB7oU9zxQgOVtmwHehT9KWQzpUAdi93Rb
Au/22JgrqMFr3xlvIaqgnl1CB+2s56A917B+f8LzFjXJZdmtPAVm2P/bkWYkH9Kv+AWZg6mRYpZ7
q0te0Azap4pEDj1T/k4TvLA+Oo0HUc3FlamY2TSUMbnoMABp7tBsQ90ItGodn7tL3t+SRIK6MNMa
0CldvhlLaNwou6F40OVZcVcqen/fJiPCJacHdCwM64Q7C6wHE7lYlw2wHRCDIw+C9sXqUW7+oOAq
r3gueY2XFIcLz/mlg1cZJpNT5VR6TDdF2KUIlXa48I26t8482t6NZA5EN0ixAWXQr17cIpyIVqYK
ejWpI4PvmRIgwEIn+eH091oSsP6Mhw08vwxNygaLWog7WKIu8i6nm4s47iZft08cJP7axuje94pL
C2TxxemY786OeWSgbuir8aBXnXnkbzZ1a+o9DR+wxq4ab+Wwt0vQWwA0/pMoHMRwbDQymcVKSJi9
qlZ4+LTVlzL+MQT3Bgnh6RhH52iub6M4Qna7vOnHEMCk7QPcqcN+xevYE508s0Pfne18LAratBXI
nWm6L86FoQx0XZYhkoBF+1Cz1mSCTFAwrWu32CTttP74iMCYuBpXJhm7sThwrdodGuFygaU9muCD
aDw/bawzY3p/Nc+DehNlMSitKCOBSOeMmwn2M78w1+Prfjtt/iBnAhQ9NsrKT8Iz/adjK4/HHO8Q
qlZsqUVcUPxKT9YxOz4oD7Lxt7ZMvkxIZJ3+iEfDGGwpKrUztWqRBSAzESmxwq1lQAYZ2t/Ii61i
NNZORzm2+GhLQyzjbU/LY7HAZY8wCWSPDKRp+lkxulvMAM6RbucPcpA/MlE8qYDlULuk3Lc4HUon
SkXakzbDgXZbzzUHa/biaBCDQPpq+DaEwNJpkPvFc08ufO6wff8h8ScyZqgOp+1crj08KTS9Q2pS
73kEjw25Yqh5eqp8juufp7/kkTDanMpAyQNYZWiLMOWg1Nxcr/XMuLpUCivLMMSo5MSz3z9nN3ws
mAb3BbQTPCsMZQ/HVMbw2hwBrCBymxFySgVnWnSfAz+O9x8fFt0wUv/5PUzv9DCSXdHQxuCapEZR
YGRppWlMng/8GF4Wz5Nzlab3SRRtN3SfWCXk3HPAw3hlZOC27aCg3FeZ5VUt2vjABILLRg/WiONs
MyEiHChWwKCHrWMMMGuUwDoz6PfnJZ+UXr/Jb3FpoS0GDZaoCgwEdT2po1ek40/UJpAAiovCGS7c
4MMHymG0xcqpUsvFwAiUgzN+G0OsdH9n/pk84P0WPAwx//M3tyW1Ntlmcx+rsSoa8yXiN6SKYqM7
SBo6iv8QyBKWGk4XZy63xZfk0kRFmWc5mCj6MrQnDgMnWpHGiqBZ3yCCkBsjxRS8LwiTZg2VHPdM
uMW+eA0Hc5k6+IxMgZh9GE532h6urJl7BoDN0o3vzTLcSZQvTm+Kxan5Jwz647SZQLvS/DwMk0YJ
sjU4mHh2b17Tm78wcKE8HeLISMCbmFwzNCDoRy9C1NrEl8J40uusXl9JtfgUqMJYWUP1eDrQ8h6d
B0NpF3sXIJMs+WWOaNFeB0NBchC3k4ZMWGAVxjrsMBtELdqceC0N9WUTKPWI/FTgPw9FOt10YQtV
I8nd9gFHH1hzJdS6y7bNsnvfp1Z35mu8++BcgnMJE/QZuEuQfIcfXBSFqDq34WHTQxHoCuPWjMoz
2/DdUp0rpFwTrB6NN9TynuidBnmqPCVrqboJoSX5pYWctjLr7rMapvdGaJ5zqJ8vvjcXI++LGdfE
p+denMu0izlOCkF5tiZPKromx5MVzEekJFYEd3Wq0KES7iUVImsTToa+izJ0G09P/bs1toi/+Kpt
EuXNqLE5wRNdIGyyzbL+J/ZMHyxuvhunfjh7gyZ1I9HR7UKikyp75//dK8YZqMi5scwr6M0JZ5gw
tEaXGFHUfGphV46atdH8+OvpT3Zkkczc+VctBm6oJVi78wsnNQYWYjvEOxE6N1OI2vcQbydfW+t1
eXc63Pt1r3LNU7XgpfiKQT8clZv7SdrZrJDZaKVylGvsqc6MaD6BF4uQuxbRDEoWc8NtsQiliT1B
NhGijx0LFXt7r+bxBW3gERpnfi5rPzagt9EWSy6dChscHTXoKmqV5pOMdVjwnToqyu7jX450jy4r
aSdovcWwat8yRGEzUVNXbttJ/6TF2cfoAfOypqr9b4jFWESjixSJa7ryfRuh6yYeLas9ww44st64
ZTj9dGpYZEOLraOFkHO5aEDsK9re7VS6kw/CQZSMiukIM+j0RzuyiQ6iLTcRPNOwCsEZzH5zWoAV
RFB5lf/zdJQja+Agyvwr3mzVLrZHH28zCgTQ5SAMquYFLZf8zAI4Ohbe1DRVZvfG5XEOczjUtW6G
+EKy1KdmbWT6yoF7cHowx8KoPJ+QoOE/AP0cDsaRg5mmM1cNU8sXmgFPY2KVXm5XZ4qYy4bAvNp4
cP4baJHCBZPedCayVR4w2VkpuUiHbBdkfmPclQ267xuy+El+oiWtW2isNUFzaQpcMlbQE81zLc0j
hwY/BhQFOQNlOGU5hYoF0nji4/Ij1kr0KW1tz+J+6tPkzM1/9PvOcrW8UcFuLEtLTZDnlllwrutx
j0h1jtQjBlXFLu+1/GMlpT9feMbtz96n/GsxlZoTt9idkTwizrizq3ptD86zUZ/Z0UdWP4SHGRMC
fQQA0SKKPsgw0jUQNsiFf8U26wV9iA+CruaREIOFAEgb7MkSkpfGSNDi51F4GFDEnla3+XPtJs51
6BrtmXV5ZH5mYPa8Mqk50wI+XP/w3tMmSudlWRXOD7UYWs8yGvlUNGO8Ob3Vjiw6U6GiROMNJCBY
ssNQkDZgkJd8OdpNM1QouU4hgGO3Yu+tIejPnIVH5ulttNf9+OaU0kONDhWyGSCqS+i43WMV2/I/
iUH5hYRzVlhbgl0S3QwttLFJvVEQNbdp5cfBFomb6VygI7MEBgA2D/UCSijLBnrVJZYaz54guRu2
F0mFErnv9v591mbBmVvx6CzNys1wvlgZy26hgycB0nmMCXPoajXQmpxfzttC8b+OvX3uIJpPvUX2
wsD+jba45jtkWP0oJJoPD9ryEgX95Wns0200aOpOiVB1U2mRroVtxh/PzXCMoR8Keo0K+FIiKyJL
TJOM90LhBCYmQchJZui8nFn0x5ahClUKEoSlcSwtFn0X1J2TGCQZYrJf1Bqno0A5M5D5xFl+Q64u
h9IVRU3Awof7ynficWgyFoeBr+jXJizsL72aFc2mGSvERYcUVOqqymZXo9Mb+tjkaXMFn/MK2uyy
/5dMfVPB1OcZPdr5b60xilXuJuEX1APyVapi1BipSoXYZmyeubWPLdK3kRdpVYUNFuI1LJsa0LWT
BNdJf6UG+Dz4yplI8/wsPy4vPB6u9uxxvJy/putsMipuSgoW+iaLE/xVIKTtYc3DyC37bCcE9hyd
buUbBX+OM7fN0U9MAkwhmbok2M7DuW2rqOkH4OaesH0bqFFM+2yVoZXyTfXH4ZuGX8/vyFHL+1JD
peHM/B47deiakCaD6aKMph0GH7LItSbBV241hFOcWVK5+olqxJktcnSMPKOBQIIOI98/DNNhmxnV
I8/YyDHCL4iMDPspttN9JzC/qUUfPxbWgPJiP8qH0wv42M7h5Cb3plTjvts5pi1Ct0Qj2wvNVWh9
G+3K6/VsbTjf864788A9Nkogpaje0l2m6rs4CMByVZFVUEWP/brdYNcWoXBhY/TQ18lVXgbmtlQi
9JTNrng6PcpjmwULyrkYSieRatTh9wWzndbV6zaNn6zolwifJ/F5TM7V7o4OEAU5m4Yr99SyqIZf
eBJoOP94emla24neXuNJx0y3mdsU6UoqQbyhZZ5tkTx6PD3CY4csSRMpJhk8NOzFLQLNyXdR6J4p
RbZcUbLpNzFaMhenoxxbLeR9PBi5MgiyWKeS4pJajgyQ1GW41hogJQOoi/tEl8iCCxTnG2dQzmyO
Y3uQCiWUPUpbs5fo4eSlWoHQbzhvjtx+Gnx1j/vP36M5nrlDjoYBO2uje0i1cmlUOvdp8TokTJzJ
LTUNuovNajwH1zz2BedqmYkNBsKbyzTGUbDE6Qq+4KC38M2wG4tQww2KsfRiyqWOp+J95KIVhabT
7vTkvV8ioCg5YjjCHQOa7eIss0LkzsnU6UvYrXUFHip4KIDR7f+DKIBVOMb+H2ln1ts27v39VyRA
+3IryXYcZ0+bpr0RuiTad1Gi9Oqfjzp//CZxjRidB3Mz6AxKkyIPD8/5LgC/YNO8/1odTth2ZsHY
odsyJgGYeNvaYCyBC+LHAx237NntzOfNSEdbfqqzrE11QpeSTDSP8GG60KPhh2ulydqnczdaIb91
qX6IzGnX9Cao/DzrLgpDpkFioSZL8fLMVamfWmMcAuhGrPoanJH3s+/58HWzrNhLp0Q9KJHmFvHz
pNn0iNxP7GBV+YbEspVstM7kf+OcFZGPKB0YuMiuInTMk05D97zUAMv1cTRf9VJRftlN0QLkdjHf
9tvGStXQHvL25wRzF2BX2SaLP4hYkn24UthXKNU9fbzaf0bQNdlgy2JpwoV43K4bx5kgXbPYehuF
XiEOyVR+KjBmrKX96z8MxUiEa4I15OP3a7gUBQjSkSOSJAnSepjg+THXboAv4n7u5Jn04ndX8316
w8zeDLcG9TevJPTSa2wGORb6mF4sdkuHYsyuckP/lBjJ6DvFmAWjl6l+oiYX/Vj/ilzxrJfNdVHZ
tH9d7UfTdz/rUn+inlDRdsgUKrjzEHgCGoOBQJ6vl94MptgFHrZoIP4UG+m6GT3ORPnrK5bJUGfl
Gbs2AY5jZUXPBWEzJpMXKDj6hKH4BjHu9NFwF4mOKVaAi+bXqA+dCS7HPMffp5EBoR7S0V3FQN4v
YybLoRcNiPpcGRHy143u2jITcVdkWIP1pfJMZhBvvB5VIdTYkfvVkNac3Qwjitadvn68hU4dQ4Qv
1xc2tyE/6v2PqYylVlyDWG7gCfYdZzwMvawC3bvw43F+lzrebB6iD9wYELsg48GmEFXfD7TWMOQ4
D/jEzEoq/cKbn/vBfF7pGCiXZV4Q25PypUdGKVCa8kHmMXZthfRWdZvW7+wsYnMkahgZrrzs0J3Z
CuGNG2EpciPc2kXUbHSD2CraIBbRsMV0FAWv1vm2LJru901vBFEN60hk07M2EvgASF2aUrOCgsjr
V0ZVb/E7iFEj1/YmcoYB1qOHXBEXcW+8NF50SDEnFJ33Cr1HDYUl40Ojl+6hiJrnZsy/Fgj7o2KY
O+i5zVYggXNcY1Vm7dAju/Rm/CN0tYsRI7W0oO3P9neOPqSrrxVD6FUcUDIbAB7v1xcNN4uuHQ+7
QqjZY7LkSJ1V0/Tj4894FNx+j6JTZmcw8DhUGd6PskQKgHaHvTvZuXsx9HaHCFAtlzHQZG3inxOf
Y4AfJRv/jGhSCCLRUBEbOhoxnZTZm3ouAJGX5L5xhcCZMza4ijvNmT16cnJ0HmEg00H/I+te9MLD
UYXJ2XE37wwTX9k0cuJbJRLi1nL6czz+Y/zD/83tfwMel0+6EfOrYgWRWm3tImQwvNZGkV0jVfga
RU7xE7fN+jVS7TSoYk29wFUUh2mhnqN4H2Va//wMSqAr7ht31OMKom0id1CVM1exFpnf1DyOLrpR
NCHd5PmrzivyHh1eTHU/3kqnNiy5P69lGAO8NNav8eY2UXLwaZCWqeZUeaiWxbO3pGd268m982aI
o/uxgGWutAN7J+qsbh/n1nDFoxIvzt6e7z+ezXHJ/p9FtFf8JUnrny8aBQnaEmcMCivgrV/INpAm
ihdiG+eSGKZ5uKzKPJS60Sa4TlLQzhfd2Xz8K05OGEUwTsqqTXacmY/YokihrNjMtm62nqjmLRn8
k9mca4ed3roIS1Gr52TyEHj/9eJWmrG35mUq/r7eUoadrYPNVy8lURwrY79OUfnhOelbvXojZHJm
9xzntL/XmwoZYmvU3mjMrUvxZvtMA/KbWiIrH+HJjZ1EW5na3GIahCHV6Q+O7L8pZBBlRVXQFl4o
sYvxpSuVvZKMB83tH/5+6ekLuQYtBQqEx8+V0dCiaahBKOqlnfj1mDUHL3PsLyp//O3joU6d15XV
urLm0Oc5/sqmUSAONypsa24/M5xTAXS57BfLjxUMe/yWlsS4HVXQfmcaNCd3OS9M6ApEYuLkUTTO
qW6lcQ9sb5TLsCs6t7vXMb3ZIHZTb8cCzVYkmJSLZuitbZnq1cHF1fPMjzgVpqkboAcHvJW2x9FN
Bw0FK3gDOXjUR92vRS9xtRzAXCAYKTHQDF3F8M4pnJ1acno4+CWuD17qTu93W5JXdpMZBjXEThM/
s6nTPoEgMXZRzPZXzPqXJ0z7y19/ZnpGJjPlquUdehQg2zYtxhkzZL/t+pu+SXZViTZSJdvbro5j
34qaM9HjODNdzxQTRJYObDdZ8fHTBXXNAgtP3kmIUmc4/Ga6/CEJJQjsFqr2s4uFSIJkrKrP3iiV
jYO10Ys1SAdV0UaLXL+O83E897VPxDTyU4Df5Mqsx/El6ZZtHncrW06zJ6zkhKJsGyUCPcMDzh+T
CU02hNJwpMtD3nuj71aWHjjoP+9xdEKw3mmybdQiPK/E5pMLrPBucfBzaqaaPpZmZZdCjcO4qp3N
rM8lrgWyCG1hT1RRnVu3R6XaFJ/bwXxUmk71bTyd/AWh31yDplpl+Q4x0SGociUOnXz1FnCfytT+
SuK++FpeaRdDZRawUeLxsjHR1FIrS/i4h/3IRPOY1dMPIA0inHpzr3dlDaykvC6k8XmUSTA59nWZ
DXepUb702L/lVd77osV9wVp6HN/Ve4Eld95bX4ZmzMLOOBfTTh13krxVTw2oP7X7o6NW6YViz+uv
ztyaxJzu8jRjlJlAiZzbSrtbRnV6RdEQWRMb3zgzgBMryl0KRO4csvfEqaf4yokH2ktx8jjoJa0p
J1dGnAYVvWljK6094muIuJ6Dn5242ijIgGNcBfE4C3+cdQwAjN+9nmlWjSAH9f2tGpPkIcOl2eYT
91EWfYHvgo9R6Xk6Dspg6DQZn9n4RyVSDiM/gxQL1DvNGkw/3oec9Ynjqb8r3UutX2E6dxdHenRH
0XjiuGXRN69orFu3QTX947jzZ2KGOimqnrQPbTj5xzCUrmgmq1pvVqGjM+RqV6RMZxrJJ4bQwPdR
oaSCCObp6PLOjMqhb0c4TVL4FlNffc2Y0ZkU4c+YDYfP4IK0WEZwVceDaMkcxxO2oFmbp7M/aAVG
AL0qGbbO8QyHg2G2uj+XfZ2dKS6cmB+vIzATYK0c1MyOhp7ruVdwDGMJFzu6alTs0Ayuj7//UIxC
8xWKERSp48vYzh1RNAmXcaGo5eS3lpakYZlHwzmO1ImVRJQSO9T1EW/+QcnG1JRuyypiVBuVfrkY
8hmG6IONKvjGc8WGVCHafbwH/wz6K/t7lY2k17qKEbzf/ApuqWXheGwQRBa53b1tqQ6Pqt59/nic
kzMzgKCzRYAtH0cVzcBVRUm5XOo+R+l9+to22XeFf28cvh4Kjn+/8VddMeDK8BT/zCPsZZwdmz4c
auPxphXZY2nQr/t4TifX7s0Y+vu1q3oHfrnHGOYoCF9wO9Eyxwr3zDB/BuSV7vPvVI7uBsuUXZNa
CQmvlpOM5b2Nbz2NXPx/tNnUXqqy46XzH6aG6xeRGW0Kuqjvp4YmSeakEWNSpDFpBmRpoPeL9AfH
+0vWxRp+YZGsbxvoOAh3HWV8M82xyEuITlpU9W7QyrQlC3Jl4a+lqcf/MK83gx19Mr3tp6Q3eb+M
ivYjIa/ycbnHLVB1zoSMU3vDoTzNlU4S+wc2JIsGXIQFe8Pqu8vYHa+qunpkR56Zz6m98XaYNT6+
eZyVg2wWiEDAJdQUYZch0a47Q812beFUB/TVxzMdjtPTAp0BHQD20R8fC60NKx9JDlRtrjZOo1o+
OmUz2WJ2Dmp4KrTT3f/fUEefSpLhwH5kannp7SB93ruy/PT3u8Eh9QBkuOpeH3d/3UGY82CvQwz2
dTdndWAl3gFT1b/r4/3e4m/GOc6sGyxxzcllM+jjIHfT3OAcWk3yPhGucSaZOblqvNjW7A0V4OOc
CvaSkqjkt0gZCMUJ89wTNZmz0Y7hx2t3KqCvrxeuQ1huPGbe7zxDbesu0lk7K76LOtOPFAe7BHxx
jO/9oG0/HuzkNqcAQR2J/AxK3fvBpCf/by9UyU0Vpd9Mp75dFH2zloE+Hunk+r0Z6TjwjTWOOwrR
KI7LWxSTwtmLXz8e4lga6fd2QC6cp7VNxvnH277K9VpTDO7CTIrhkGSqcWNgqLUtMGDxPWgwO0zE
BY5b87OTDFrgdR4WwGtZRbVmL1jszgylsRi0ggv7cjLn1xQv+0PqNfaZ9OrUcWe5qXLQYIfld/SR
61YbynRm43Yd7UFL9zHL2qfd33FE/lkPEAIgWsD7/pmkevNkWmuszCvr3ikKGQxivsik8dhaXNpV
PZ8Z8OS0gO3ogFuIYccl/Bx5p8yd2bv21G6sqL1crZw0K/k7suk/84L6Y8PXBZN6jL2IpaeV6JnX
/uruEc3PGL34Fk7zH2+nUzsWIY3/jXIUJ5O+7Gd0j5CRGgTmKlb8YHVDd+a0nzqASNzzlADqvAoU
vz+AHojXGlgVluC2K4MOXODGW0Ry6GnghKMwkzN4x5OT4lVIvZpaH+Lf78cTXpRmNnB2f0ZTEXO7
qqTKaSa1Ic5M7NRA1DoobZIBg0A4yj6iCEQxT4iaiqU+74cJc87WK87h1U4tH3xjAHnMicvmKH5h
lGJ3oDeppM3jY94094WjYHsw14Uf42N+5g44tb2pJKzCQAYDHhcTKAzIESs6+PUFOjDaFETpHRKl
m7/fd29HWVf2TeqxTGofNdaq4tn1496sS7Fbejs7k+CcnMvK46JfQKQ8FheMi8lWlxqtWkM63+dk
ZNWEsk9F9PeJDSrBtKLW3h6wM+P9bPRmKA2rW79Q5+3Avl1PsrvDd2338aKdmM4qRuyQU4Mj4MH1
fpgqkrKIBYtmqRMywkupfRHDAIHaseWnj4c6sbPJadAsh+kOROkYSWu0TlOOOqQgIjs1tkJ/7aL0
P6waNxkXmU2ygTnP++nUMVXcZebr9Lj4bJdh4JIQe8Sez8mrnqiY0jb7XZaiMAX4fl3YN7ttiO1e
M2dqDHhpzkoY13zLa3R+8DBaRNubfqe0zRhWttN3u7xZCkqWtuzHIInSVPhN1iL5ala2+uPjVT71
QT1AoGCL1obs8ckG04NTo0OgcjNzb+TqF9Nt96JSf348zIkAQvfy32GO4u8oYwcbJ7bn4Izdi9LV
w23Sp8ltNYKtnZc2PrN5Tk5rvY6tVaDqD2qo50Za1xtsHq3VMzo+xSdFAvieMsfa/oeZwceF5IOS
wB/lRjPVjcLB/cOXQEQQeQ0sXmdDUuFA9/LxSCfn9GakoyBcLAa2iQtbiHtAhmhgh2PvbgcVjcKP
Bzr5sVARQDWUpWP53u/V0hTYlQmmlJvN5VIgY9sYCSL2+hiWw3zmCJ4b7CgM8wzAUM5C0iwR6qGT
1bU0l8sVt8x1uaRnZnZ6Cf+d2frf35xCKmPp4nlsizoVWzdNbtxJ7rwkOQOAOhW6kOlacY9gHClc
vh/GQPg8y3tysiWZn6VRZiva6tydfGKQ9SoG/Q9ahk7uUSi2rHStfIGTiWVv+FbXHzpXf/h4J6w/
9C0Wh5BAeKSowdWyMhqOdkKiEKzgj9XoNMuL2H2OAdyp6ZUVSUQPNh+PdWo+FFKwZQf541G7f79o
SSfcMf59g+l2iLnnhp5I+P83xPoT3nx+T2S6iU0lPNNZmfswKTJNBvo8iP7Mpj65blxdRAWefH/c
K6T+vU6Pk31G18gxf6H18dAO3nbU9Ja1PKencHLpVkEFrisKycd1gN4Saje3a7RDprSJtjVGux+v
3ImDA9yDB4ejr6zJ4/RCa0hxUbysEb4dJHghBPe6BGPSXrRnHh0n5/JmpKNvlI+WVwEZpACAqV+A
19ZXq0t//ZfZUEYzgNdBBT269tO+SEalnPg8ffdM/SwKilJ/HUShn1m205P5dyD9/YbLY6hoZS1Q
rq28pQhm5qZs3cWkc/jxjM4NdHR4xkKPbdh9JLNueSvq+r63ltePhzgRqNkC/85l/QlvDk/leHnn
6cylLZsbZ6mukNzHBzT97tTl48dDnTw+XD8r+Zw885gCFAm38AqkT6E3WaFKAShbDrGhXKum9J32
88eDnVy6N4MdLZ2dtVUVmWvmHGk1Thr9jQVx4sxGOHl+3gxytHheg0G7tapldob3mjrK59btflaG
d0427NRHQuaUBztET9rgRxtuwcydhISPZFjeTuFK6ChDO/qWZ+J/mBHgN6qYNv/ox4zVqVBiHr8s
W4/lQVYqWzyFdwji7j7+Oqe2AiYVK64BMildwPe7jig6dEvLUXWzatxi6VU9ZtCYw7bUvVsH37/A
U1T9TH3lt0z/8b33ZtRjxWmg9S2VaZUAgXAhlqCKTGNfjeSwMe0e6Q1DL2/kVDuhk2TJRS5kc0dX
o/20jNWwa2pLQcoxBbQcLXZ2n8VG8ZB7pbjC3R3oMtoKuGZXWvGXyh1rvWbNdlfGOZUHyl7v16rE
jRtMHpsMz8cicDL5mLT5puUddyaNOrXL1rRDpxcGkO04LVgjptda7DIP/Z5Yurcx9a7cjp5ErZzb
0auYLL/7+Gv8plisxP0/qUZSbXC6ByqLU+5i5wGgyyQPBj0T9W1etjQKMnXIp9BuHFFuZ+j2xjaZ
OmGEMjGc4VZxuxyXmBl72J3J3yR3PU70yTXiSrFxU3YU6SE82OVUXcR1pVaPbWkky5OuRkP7OEAv
eEjxYc82ehoV8WOPjl38fVTrIqFfgThM7tc1b+KVEtyX+adlQuPuyh1Row2FkRXOpVF55TfPS2zz
YtYwHn608P12tkkhdeUqLTRlDqO406QfYYPNJE1oVX6Vruob87BY7aaSttGPvgfvePnupjJNNxhe
zdmdKLzVQm5I229VK4p6U1b2oPvVpE5FYA4uW6FmKs1+sKupDOrOafKvRpUNEw5CSxKDiVLM+Bvw
HU9eG5kubtsiip/lIBJ9U+J7XlwsS1NWu1FTmnpTU4fqHyFW1I2H6nBhFDsAZstXS9hy2kgUK6yn
AmE/EDSyRQY5LT0Vk1tyoTTEz3pqbuZ0attAEcWCoaXq8FvFSDvL74HaFZe41lQ3ixbpeugRyb7o
XZX/VJZW/5JPqcMCUIz80dvNcMUz2b6tLQOtC2e2lL1RzOoFG335Wo3LUAWeaQojsCtzrEJZ8mcw
VZ3Cpfc4CswrkkERqJ+3wGjqqAArk3QjLJCYvUNnA2f5IojTuu3DiL4zwsV9PvxM57S4VwrNjQNk
2ntUjdBdDlDKk/mVcK3mJVdMaKP0B5VrncLFpjSj+bu0+ull0CXUmBYAeh3AKXPuNW3oA7oMTefL
pV1RgG2bfxuUHu9stR/6W2znam0jZlt7icXkbTrcdAY/xo3Y82de53ngWIme+VpczFUg5NxfOLrg
uURek5fgOeWEGHPau/mF6LXxUuNh9SvLfltfm7Xu+kJLUWdHiXZ2N4kw8yu97azttMyYOpu05BJ0
8RI0/+JeFZdN28zPImut1zRNUNCap/Gh1Prls+rGsRkwD3GhmT2m640myKeb6LXGVPuubafWg3cz
FhvRWMWPaYmnbmubVMmLqnN/5kz+okxz59BTP7uL9S5+EbPa3CkVwCannKdr02pACbFvt65atqlf
KhBA6khv73Gja360ScHbx2ma4ZnZIihKCcfbpkM30mtQk+6QGdK6GmWUv+rC8e4yve8ytAarRIRC
0VEcFE3h3IjUddQg6TMrurGW2DRCrMSiV+GMdoFlNppypc6WRnW7Mzl1g1KB8UmqF7ij6RAOo5lZ
0EzrpQ+nWTMuS9kn3E1ed2t7Q7dRoujZjMVXo82eGqdvg743cizg8L2vzIWkfZqu4qXfabZ4QjUX
sVxL5AG9l35TDoYboNX/RZWlIPDZX+AKco9oZrmNday369G5K0Do0GSQ1WWUxzm4MTjE1ezET4kZ
tT9xjI/vXK2MNrPXXKDMYQeWPu6Lsle2Yqw4QE4NfWHOlh0fquJtZ3TfogRSheu1l1FhakEPzjxk
QaJAju3iL1mNuGakaU/t0PUXXTMpd1mcqDAVE1sUN21V69eNXRtbfPzsgI2UBuBP02s5jntICcW9
NcbOD5Tfp6e2ncv2gWvL3ExWNGp7d1jUMTBkW16XRlTGfllEHUwT2XoPs6IblwM1cBFoUYkSr1Gh
x2EuTf8lWZbBb+rhJR1qO1z6xg3ncRE7fj7gu0bZZp63+LZbZwG2ClWog5DbVk2lBz3Lu5d2b4ak
ZFeJa+3tssOmryW6KZqzi2eRX3JtVAzXtwZtlkgJ6sYtg2EevQ1A+C9W13UbpzKsazREIMrpVnXX
IJgTTEb7pLeK7qtOvRw6PYofhnZJ92qDbHmlG9dDoR9Ur/CQhjF09KCNMpDcE37TeveL1l4ZSWX6
eeTUu9mTy5MQ7hTW2Qx9JNK2teiAEkpnCia48X5kcqI1iaeg0JO7ZUktn8eUGXhld2t2aKzX9qqd
uHQEncJwt3nBVsgdp8VCzrXCRjj6YRTWHW7R3xUuND/25tW8pFyCWcSYR+dNF8DBGw8jZXvfspYB
uUCIdXYGr9KY7J3bZC6i5FV82Y7GJdwy17f7vAo61QuisSg3i5vsMgBqvubCfvEqFRR4vdhbq+mQ
BB6F9FuFxmHrVVXY0RIKJjCWN1SpnAvk7pOgTNmMhnoveUyxRjisKHnE2ljLuFeHNN/aErcMiFKH
OgXlq3OXBIpRLoB0VC9EU+PZGwbNbwcxbFyXvkyRQPjTmu9N5cgr3NQ/mb3Th5CannCPNoJehcIN
6UtuKFvke+lkbejF6hDmcTPs0ny2DkpUKTtXHafPDi1eP1MGc6NK59CME4TUKiuQtp/uiqRv6DpV
TdC0k86lrO8xnql3orMu2qQLPVlbmyUrge4l6eWQDiJM4yHxhzHjOyujsVls7VvXYxML7Lj1k4oF
Jv1fgtwsin1WwEAz67wMtLh1/TIvdrOZx36UjlfAZRe/FyWge727MiPuqCS3jD27SuHZC4EsT7Iv
+qiiwbY2Z+PlUyLzJjSL4VCXyqPD5T03znNmlHowTPYF9uGAJpzkrrGiz8Jc2mCZmoeoNp8Tk/Du
laBqY7Md71GPbEKWf7zLvGzaFkI3QrXTwkiWMpi86suUT8amTqcoTHMq7l6VNTyRKyVQ4yGGt6NX
G1THGlqPcROkKUlcKazOLymh+8WcvwjEgcIc2fMADSQjTAbnZ0QOo6XzV8Shn5um/dqJ7lbv3Js0
EbeN52wrYP/+gAWvXSnKUxprt6WDP93kVvPG6N1LqYonrYsekk41ts6i3WrjnOCg08vXesLS07DS
BonKUs34a9y5Sf0pLzD3Gftsb3Z6uhW6vQQKjkF7iW4e+ZeVxdeOmQ+BO6lsC1dZNmIwLPLUTN0M
CPrv6qFPHypAUWEJWv2QxZizRsU8PqhNHT1VHhdtZ5rjA2RmYzt6Y3XdYOa+w6Emu5Kjnjgb2ASz
DAqltNxNNWXtfK82PYcSrZpUhp5dtRdW43zWrNQc0BPFN9VXOnuow2ipNNXPm5IQ3ar9dW8Zu9hQ
VfTR8miDwslwk8tWeRpUe6ZeqvYhC/kzVq3eL5wOIPS0JPtRjp4vkmkhNrczaYcTkRKPw6ZuHBI/
S2CqZbFp7TlNAvwEEmRZ3MZfsKi88Lz4IKP6GY/LPEg9TX4pO09spmJu995K8hWq3R3ystSBgiRo
hNaIuIjyzjS6m9ySZmgNS7d1hDHfoVVgbiJFm7ZZM1zESzNvY23Yp1F8AY13Bplc0adq0nQ3V47q
V0Y5XCgTZBTLK79r9rLcCBET1xrAaTU8NXVxvT1qat6lWubxdZ+zLKyqtu+jBHoOFnmfgZuTbWcY
Iuh6cpvk4qZqzClE2pRzN3YGBoHJvbnIaufFZhFEbctfaF+NagQOHdJEQJpsBKOCUFzWSCOs+Fwv
hejLHdTSx8UzBDKlTgfJ2uz2WkENvhnUjTMLG+3PNPK7usm45/Ib0tetOUyQiCxv9qOpubAkpqvR
sM/VcfFRefrWD+PPhk570CFnsssQdA7dJH4Z0uQ6bbN9UzT7rui2hlLlV+aQ3S4kzNDNCpNUkwii
1q7nO97o+jQc4g2amETPaSRd4gFE9gYrPX/A7uqSGB3yfPiZ9c2XYpzCqOiXO0FvOWh4MQZ0Sr46
ZWNu89p60WSab2bH/FklbCH6YCRhkgBtiXYPwG2rCHbqqLdXWTR9iqPE2+gShVWK3dq0Upm/WIMe
BbEObNNvquKpsbRHzS3v8dn1blVs666cMefx0F+UOu+rWag/JzXfuHUxbj27jZ/siABdKloWWrHX
+sNQXAyyOODeq1yqI4EhUWqJVHPRXbkZT0xUTu+5Yg9DPM1A+YcrVHAw1c1nv5pRJ/a6AmZyH10W
6RKiqviNHR2MTnGtzyjg805Ws+hJmycebvJCN8nX50T7zuMFTYspF9hkJukWb9wkdBq3D7IMEKGZ
ZAAzJ+o4dH88n+OUBcWYsPOrWAlTbbSDdDIyX7UTB4ryIALLGZzP0om11hd2ZF7mKZhfXLwQReja
6zaHM+0kdYpOa85doDtXpaPtsPdLw64xFL9T+SV5nj/1k9uhK9cjBIAXC0+LxgttiN3Bwr2tZeUT
ne2DbvWNP2vzrUzG11RfuMdrW/PzrBgDexLJVdTMtxGZa6BP2v1SuMYGSCYEDLg4nSm/d3EhwgyC
b2Br4iXyGucWr1v0wKPx+1wN3/JSj6Ex1EoQD2oBXU2/L0bjPi66XRIl4Pgm7xFJdFS1LfcF6ZMs
gGtSBCnP+UCIKeObDqQtaf8slfYH7hO/7IT8HhPkat92keRq1Nut4hWKL3odskjRbkan4S3klZe5
LYZLV3EaKJfaslH1VhyGRqP2XZiv6M0lmOvpnxvM1pldC4uteq30bKdl1nWTu1PAA2zhbZ9ciDm5
jKP6tpHxbR+TCPVG52fO9M1NoocOBd7N0qa/KnJ1fx6rfbeMX/UFFYOl9UpCHG7kWhffK+gC4Dpz
04/OFZjAV4kLNixe5fvUunvi4GWaWuYWaeVrmeTeRlqREwj8tzuU8eK2+xG70UM1NmSCi9E9OIu5
m13vp5GkmLd3Esmj2vzCw+fOKPJr6Y3xAQfBr2kqY6yHtWcUm8ugT9s6sOvla63AoDEi9yLK5vIe
KQO5FeiGBaqLLHCZXk28Je4zuzOuZZShXl1ZgVVOB2N2Zcg+DstYHDIvLny6aNtFpjvqNcWqtMS6
VMYvVa83yHYpuySGnR/YkEsOhVR/ZU7/NV4qZcOd9WmJk7vamJ9hygRCVbvQTJSBN7pUA1Wku0wv
9o7MDsNSHeCP9oGu2OpdXHr7SqHykOtp6lPXISebPEyTRosSXzdlm7GNDO7E7DKbBnAhmh4WJVIz
vWM/JFHN7a+7L1E+PSa1syM03kaaIkPFlK/Ikg8+qC3joreG7x3zsadSwvPsNkY+vnAN31SDl268
gtxwir0bQ3PDwlQe7FgTYVFX90iTDkHRmlujx19njL45q+OPYEOSWWIYY017bYxebaXNLsDDo8ya
1BdLDN2IPgPYYwW92XIZXpI2jWGatNQUpg36C09JWj6knb4ylJ/Ic66d1v4hssYMiDv1plNsxxdq
pVxVE/rmJvLYQ1Q6u6xBT8hlHlE7Cn90k2qTQpO9nvrFI93KrnPVuLRiyjX59NMb3GeU5o1t1EfR
wea3+LqSwdbHnVFABw9m171pSx689JGG0HHG3o9Lufj5PCAcouefssS8HyPtXo+a3m/MSPcLje1L
hWfToQlLlSZ6QOQvKCsr3SeZO+zcnuhjljz74oHnrnOhiIZma1zs8V//7Cn1QenMC2dQrvJO31tR
FOalS+qbWDuKbBg1lS5XQx3q2IRduIv9dR7jZ2/udwgbcCST/YyUvo9K+kiJasFRhMdlN3iPrp0l
oayiOOw68g11ukhrXQ8yTznEpAJBbVBgQkpsN3TWlbStkN7MHKpJ9rOuNRs+YravurLz6d2r+6Gp
drmYpoArJrt2C+XFtEXiK6L/FOtO60usJiPFPlBh9sfWoBReU/HqjU0xXXEENihDbTr7R5Q09/rQ
hN4gfxZGe1DcIaCAe9Pr5cMIOdAbxl2jL8+pF28mw9nIallAd8+PlVBCoyCqUQD8ZulREjhTCixT
hF5pqjse1PcYS+1i6ezaOtt0XhQ0erxRch2FmGUz0SxJMSxsbQfxf0KrkV4W84u31tV4HZEbafJT
7crnlfcajNJ6HCyx61U3KFI0FJcvop+vAWHfQE2DGeix7dpyozvyFTLLWvRD8ibOls//j6PzWm4V
2cLwE1EFTb4VoCxbzuGmy/a2ydDk8PTzaa7mzJnawRJ0r/XHKlveFk882Qq1it3ZJ5INtd1UV48L
T1EwpNq+1pttb8VxMDr2vZO6D1pSXjr6eImNSfZ1b316lftt9/Y7OdDgIBYPS2P3kW85e2BpcLiu
aaKl18t9n5aHtoxJ3W7brVDO32KUvNLdsZw4oSx9X60ufsvxxSuqfTZZJziKSwqkk7TlXepXKCWc
XUfHI4kzzrFJGrkxDG2fSBqc6V68GoNVRZhCJwSz072/yFNvVIdM2mezqVFbymXZpE77acspKP3x
WMUefSkzQlvZbVbVbKtK22v9YG6qpH6sqvZVmeP1NtTweDRH+hRUxJpMfUBZ7lS/Akg0wGz2i93H
kRJ3Qpv2JQPzXBcRl3W8SbXm4Jhw+/NyoMrqxFd+SVr3weyzMPW1aF7lvRq4ArzEe0jUsNOECmIv
Bk7z/WLDEgBdV9mvGgKxAG0C3xEz39iOd6ift6Qt7jK2fg7cPA4KkVkhB/99HmuHsjLKIJvqHxen
C4f3Rogs8Lt5R//5xs3ZdlbYv3z8p3L901nis2mVr5o+PtrrTKvQvPCrVHrIlu7JtIdtd4tKscp3
LW/CeNGixZyZ0Sno3pgGGzU+sH3Zj0Gr4mh0xmhxrFAC4kCcyqvZ9Aw7Kt3npXM3yulr9adnz1/Y
iMsTGR5He9aPbU/b6eL96WxxG8JhrE3Xys2wjHe947pBVboUeukRmV8cm/GnJqy/eeyfxgGNS5NZ
b96Y28Ga+r9Sa7TNhBnhmIqlCOuEKWbCPLKs+VkVer4RrX80CRqNStM6NLPYKjffLqv9tqg8qCXf
vzLuSqf5iG15SPv0mHDIlA2woe3eIU2NvOr/yrH5S1fmUcwykHhuUm39M8ouZNM/G0wUbS7CKTXv
Y8H+MOEHt9bp2PfV31KDF5VFevGBLFITJ2z8XTMy9nrSbU3ZHmQ5PS7iiaLDN3gbxmovdJJ+z/Wx
GdVy7YzBDrQk+VKNvjHr6RTTpGp3FiWJ5vBMLcSDoxVYXOP22BhVlOfEM003fFLGygumVrlBC9Yc
KDnCjUxDF5IUfwD++s5kHrUt9ail7z3OThworZu2rlyvhGG/EpVBrtOq9vGs/TOyamYNqx59XZ49
vRBh38Qvds4GWC7FllzL0FlB4K3RuXjL+rU49tXPAUkAKLYlz0CgFraLeQJfJCYAMKKyjq4xHnIW
Z3uodqLq0XZK1hQS8nUXaAIH+N3NFVlPTcho+LguGVKTZTNCftBucUlW8aVi4zuuye30+20896ER
17vUKainbNEJDLq1y6V57Dwj8mYflqXbEqF2XzhOC6jjnl3IjKiIu7DPxp+EFJy6t+8yxfw6TM1h
FjLMICe7uXutRXlYk6HlBSWT3hlIl+n7eT8PzXdbW0DajblvB+JuMj2OZtHd6QPsVZOezf5x7HpQ
wFUc8IWRUWA/aGX6OS1O1PjdFgX6vQ1XVLZhL9Wp7L3IvP2gjrXFS3nqSmtfN15ouNoTwTxHTc17
Y4wv8zwltDi3xF1Yj8LVw8QiGWbxtAPjMJXik98HVlfyopZ6vu3MbNuvr7058u/y5MXKjKay+Etz
79lBeh1WVnkTC2XLVniyDlgLqgA67pBByJAAy8OqRBI2FfObs9KbYdikz2agh0IupBWyoxRZHqUV
zVck+JubRua/nvLuVn/+sVb3weo5Y4rceJikT4Gd+h3cDAYtP0J98w7yepkeT3vzpkM3Ls14bYbL
yHu8qPhlSsVHNnTDliEz2RQomnDMkzExdTupRJSwK/qsAwufvbY+aUbHG1OHmiYQVQ/yT58S4PqG
0qCGmExgHM9+4cWPyuRNxfquEN4+tXiaPLapdNqBSAaN60fFWhgbidk5TVlky+ybppr9oETYmV4Y
a84EPUE+ctHrVRhP8F1mNSV33YowspnBZ4fKcPZ2zsJmWLAooyHn+zERHTBSzxxWufWlidN+i1hm
OTUL0Qae03Xbpq6yBxRP8cZIxp8xdlRIwHQcGA0AYaHr1RfkVUI0eW+ERSuyULez4aKLlvQhHfRJ
1uZ7m8RVYJRxpFvlX6HVRwa9PYdz5E7fs5oInnN2Y7X+tpkRuKAZcbnr3fjQ+iHCWMTiEuQVT0TP
+W24ilED/3MmjktNH2fjHw2QPDDzS9ITz1vHQ9DNYj8q96DoZ8pzBqCq6Jik225nF4SiGD185biZ
R7Zko97ZYx3Z7sIDq18rWCjJ+y5LdRlqtnLThU+aaM4Zrvr/6+d46QmQ6yzSy/IqzDV1qtAquMbU
4UQvDvCCm4xA8Xhoviap7cabc59WoxVrWikoNi/SZ5042g3tsudyHt7NbL24N8qZ3UQO78JFk9c2
G1yhR+XEcAtN4LFwaT/jRPXEZBFiYFz4sM5pKfbK8gIWKU7nYq9l7tEdjbdEOD+OX1+qrInAPnZa
5YIRE+ot74By8p+0dvvA8SmxaOcuyoW/zUaxx8vJl2aE8K9btlsiscpjI9LzDBEjrPyhiME22i36
FHiLQv4RXXNwSzjCfrhYOqdnzN9Ok69NLIIUzMftEOViJ7DnXV4AIoEA+egIMs25VsVLPT3XLBZZ
lQUuYGFXXHPQIbghCk/n99wZg6H67VL3OW6c/VC798bcvxiy3fbd+hv349YckVuMabTKxNpkqvyc
ZfokxxFk6VeOHHJl+uhO9W5uir3ZE9ABxJBVRs5kx5PcxR++ulR6uhu4Xrp5+HHq/kJ6VoiWm8HU
LYOqpX6ncsTOnfQLgYyb1WOr8N0jZMlhyIfd6L3wc4d1vjyOJrRSAuYzfA3uEvW3p1n4x9Yd7pBQ
nerYetVE82Rg4l9hEfvJPGW2cc7ZU6ax2dmEg5kJMyOYN3Bmny8nQtHPZVyHmTmZR6OP7/U4jWbP
C3UFylzGz1arI3zIjsrn4tTG+8RaTjnoxNBTn1u0LmJbMG9tPcnV+y5iZ3NTj/hautd8mtZn/blL
jJM0/vS1OIjVOQ0M2Ao0MF/QIzTuDHyiOAvd8ZO34ddH91Il0MCivC+Ww+BcoTafEuLNZNNdMpKb
VbVcF7M9rdnRB0Hx1mSz3JhGKXYpZMHiA8dNyjzUsbZr3e5qtuYLKbtkUIOYepP7XfXpjyqkDeLv
VMAC1aG8fURD+V146pkTKpyLYVujq1q4MwkNDQow8S7Vv3x3OA+yOBlZ8kRvPbIoOBNnKt6dungT
dDoGQ5ZeCplyPmhPfmrz7k3HGu5XDVxlSHC3N4Ilsedugx2Gxsz4lM5raK/OXerULCH1zoAzyfP6
VEt5sFUeet0AagehlPBpVumZr+fKI3Qu5uWvcAomR8qNu0Z/rUiNcI32bxYtONTSRpNTf/pCgQNO
TyOfTE5bax83dCm467O0ucASoZaNI9+aG65nd89GLOH7hihvun0qZBtYg9hNjMcbBdjBLw0m3MhD
pz2YzXyFB44yy3hw/U/azCMT6rwYlldjxtYzuklUAYOtHtgvgG9CuaXOJ+uz/o8TfLcysOZ0yata
64Mhxm1iPsoh/yKYIXDVw6SbIXGPx3ymoDqX3PxrqMk2UgshS0tNG3wVOnLaOio5mSb6WO84ZAZ7
TCPveA9PcCl716xe8sw8Li4F5Cm3iz9sUaAEclX3mrNuTIjh1n5p5HTfupoKABA9eoR0Whd3jaH9
qzgawEdo9kh/Z8u6ztl01pu3ceRqZf+oh/SqdwW2OYiCbL3T9HW/juXduKgPfzEPUAWbBlmK7IqA
cjfk/ACSBREfMVNwBiI8duDPefEzEk0KPo5jAjJhMLsf5r0jD5ciUTQ/uan1ZhrjrhX9MW+1B12s
B/o2X51+3pj5ysZ8b2lVNLeAo4374LbzPqmmTZEeBnm1OS1jzhSUJO36txZlMK7rtkV9qypnl+Bl
14tTPb9yYxy5Lf7kFEdCaRtPf0k9f5+O5bldxqhuuy3I8Ms6dLuymJn0kz5q7fVVs6ddQupMZvYH
Z8i3ZBkQzcd1AbHtMYYY4/Ok2ReMG2E+eg8WOAhJXpuy/XKaJQRbDAgkuiy1fbA7uYnlGM1W/lXA
oFgdATAEQVu9vylWKxS9IJFGI5Aoj2xlbBMizvQiC43/N7eZ1j7df+k1/TfRtF1RMik7incTy+6J
oL1tEoOhN9N17NJzT9sWXRws1RobuGlFHHxhm+LcnccWWFM715b/1tf+ZUjqd6CWf3Mdny26TMGp
D5l2kytmPACQ8tFqH/McwrHVo8S/apP1bqbZqSim3W3J0VW6c0UbLGUbYBPaQnqEtaEBF/8iGg48
n7e9M//GQZ5asE9NeyFOCF2Bmq5WuRwtdBIEmz1Wwk43RpbdTe547h310GZWlPT5OauRUNfmvxsn
QivBdbKMt9mo9lSZ7ERtYkUbYO2JSc2bCB/QoUAFlJdVlLkiXO34aKTlsZNfcs7vuOTg+1J0OxXT
o/2AnWp7C47nx34zrfQR9PKDvPMW/RCI2iw5jyorKsABmrncunEXyOllKbmcbHPkPEOKMWXfM0R2
vaiToEK3YzLo5IhJGslBREdgQLEWYipSZPl+FzWQqvTpQYmW8DJpZr5a+UhJu84mAYFeDPe2Tpdo
0lO/xbvrPIuEImoYY4QLduQDFeg0qDeoNVQbisQBN60vCRih3d658lwm300XI/TCQck/TRcVJkeS
KesvQQ1BNNH4vhrZ0VwnDjMfQMGEA8um+7Iz32uNyM4CVQOVyvSoLec68wLXOZWaYBe9DoJ1Q/9X
LO5dV1gRoRt/RP/ekZiyTSlIVvnKFd+fJ+vbylDu53OUrflmkXJjJn+DWiLN6OFD/9jjNl7T/qRZ
sl2ke3bmPNC6Piy7BhAsuRQM5J5/oSwzSGikDfXC3lA/dB6YcCskjBvBadfn3VGyYnkuFrDsIPWE
kKl8kza8U7Y4Ld173xJk1BbpphDDM9SexcUw342F+e203MjrUN8xCn9UeRmNMReCxyCw8SymWKcZ
vgq7vVoa+S8Kl5LHe23Ib6dCxWYnDVORUwcDQSC+XWwAtQJTT0oSUrNoMoaHuc9fSgoXhvaGWOdb
S0PyYqTxcemSt4Y/Gp/y/VKqc8wHOiHg04fsJmopyDhVm9b1wrZ7jOW3Sj+UrQfWjcSzPXh/C7UT
x8pAiTd//WVnl8ntQ13e5tT4TEDfN2Ru/NqN7vO7jPAzjtgnMcNUr74qfXnzhLg2dvORGt6nPbyC
PeiRWOROZvq2tJM3gLfPxLufq/yvX5aXqtx1y7rN22ffTD+seN4KliGVPhGN96FP1dk3UP3Vxlef
+v/wh26UcSKfJGgL+Utv0r5y0m/bbcVO72POqRhRih/7gDdjzqVW/so6P8eSQazSljvZJemjNy/y
s709knnZv6Sp6e2N+NZkSuwEELFII48a7odeaWWYQuOHVcWM2K5Cj1TWeSdbeSR+qT4PrQyxRp8z
FeppYgbN7LeBJBp8X80JO6DVK3Zo9vtFF0Wom3mzyd1+ZZVo4tOi283Gr/ommA2zQTNN6WaceF/T
7HytCwmtMG+fruDLK40bqi3qx7Kp8610l6/JNjLEYJCB2owTs5pda5Mu8cvQkH1WaQMTg2gu6+wM
u8YCBe2yvkT6NJ+SQRsONra/AJSh3mouNzfK4Vs/bXadDKhvcomQWlZwFLgXeBKIknMlv00JmeXO
9v24eI/emLogqaXJENZEiEMNrGJGikCxEjsvWc+OwmBlZCREDPW4GzvnK+e2Y9akSc6NaTlHWwx7
EwMPVt9omsMhZ3xPLToElNqXcE60mhlXkfsPow1+bTv7nLCsgDzThGpUmHVvePKqYa90/gjC9FQq
to7XhjT+HSYn/vLASlwgkayTV02DPV3a5tEZzLPfDjfuSnsu0vS0Nm4IBc706PbfGS/ALHB3FgJk
Z9q4VnXHb01kGp9pLM10g2KyPaD//cY4oAftmszRWrLeTsZoBYlXQvjNbWBLnaAv78DX888UtbND
dX6onOJhytRudJcHoLIqapGph6aNWxuhBwBrrra2KM4u0+2N2XyeFkwP+fyWki6zz9Ag0tBToJTz
hkOJYQ4yVtkBYRrfdGA617Ksgb5kS47jiGC1z/Jw5ThKvfxAo+zJ0xGWdEn3j9oiXH2s0fQHFs9G
n/+m63zJim4b2/3jIPQn3av/Wetyu4CAxqivGkgYUT+Oqc2k8yWHSq9D1Vqf0nMYN2ztaJGUuRnS
BrvsWP4aqWMgFZzcTVczE9QVxG6V8+RK70taZcb6uh5EsqAhKPr5QDDPvXKSS1arfyuufUDO4ZvP
9YdaGz1YC3fH/3lFKvd5w7fq20BCtTAQVBskTZeCh5Cvu7jkWQzQHVPryQ1GgTGYkomww2z6NPqV
XGp0juv6lVurAE0atg2et9CX8q6u84tIOebYX9LNWKbFdhjWHGFlvO1k06ND8NmuDDZukXVLSJ5D
E1i8Wpusr796KZ5WXu6KF5tvcU0RwPMyJmTIHgYTPHhq4xQ6EP1bZclhMzv6L9jBHC1dhZ5S1q++
6m4t8vBHMqtJe+2LqCe3aZPTKmosPjUw/vibVihtmslFpN2n94bbFOFYorGg83XflfMv+/+0bzuh
0bw2PuSes4fsZjHKDxoCxSBRU9jdYE6r0MDnkYaUjXaE+/oqLC9S/I9NNqFemWYGTwuvAEKfC7mI
+oaSQ7Qio87QfaP1J2GcbZWY4VqNE4eCQGHM3uxmHLhmrm0heLbJqHM7FzZbctzv5KKe67n4YjID
FlHGrqAfhIQSRssxvjMbdjcqRDYTKulAwfcqImW2jpQv6+Lc95XzU5H92nZ1WBTVdWzVZ9Mjf6w1
mEhakMI0Y7sR4kmhKgt9HrVw6mwKOhKpbay5PjWlvLP84dzO4pS1xt60Bhd0+YNGaX1bLM4TrdQv
o3fLq6dYuVqGn3xI7pehP1SZe8my7GyXDbxPNu2txLi2KUiIEMWO7OP73rA+uzJ+W6fxFT/zW6LP
XeDq5gmydKv3GjCz/08so3lIpm4OFwHSm2bGsF+9EdBo3ZmJ/gurtcnsdedX9qF1Cl4ZmpuWOm5C
4qSRKnbx1a2I1sNdFEhrOHRqQeku2g/2LzPUbLcD5Wq+VA7/pGeckxBjeGDKxyy7DYY3kyj+b3Tj
LQ9HZrf3Ve6hRIeEJN1VD3OXG4fYVXiW7A6ZMvMcBoNA9GnHqm6R6l5N7wlK6o25tB8i9pKQ6q7H
eAabc90+5gAf3W3cNmWw1GYTteR58pxaMEf9UyO8Yz9TF39rc4nykQewlgss5YrqrK8+4iW+TsVw
lHX7M8JxzXlqhR1CXjAqouFlU8ltotA+63SUkHJywkN1b3jqb9XB5xcXM/KoMUQZIk8Oqp4uHf99
7KA+OvMglbPsnY53s5GIdlJcQ72sYmTSGThSBrSuVf1pKXwVpnZ3Pzn90Yznw8objx5nR+PazRsw
nkrTKaPZqJsQjRw9vzDjtuY9ZrX4Z5hdEpJNzO2daYyhEhoOMBSxksMdXY+cs0veczhVdh6Avaak
3buPCdEBm2aN95nPM9nB+khEP8imoiWdxyjp/I9Os99co4BTkBeXG9ZN9Qe/TI+UD7JOaQWMbo0q
F6j9kUa109QhRCBqljOMIb3o6wcwQ8CcBhxohomfrPSzQYKxsmtrcfyNCSoNZsGJBcKNFlMcmMIh
Y+chfeo9onFI+Xo3KjGj13GigR+9vOl0l4Hc5Yw2v9timDmLRhXAmG1xoJrAmF2/7/wEM6Wo23Os
jyzfCnHO6DoZ1irpXgdzcPetVLcI7wchLGNrVM6Ln3n6ASvREq69QzqqqFnoUoP3sWr0sC+tDAE4
a32LIuKqo70IUNrm28wA/i1WxHZ1s2DyRw3SzPQMTK22nzon5viULwLKU2XOp5oB+j0zecXiQPdr
Qa5/kb8innrU2+KQoBUbDJYhE11AsiC/8x56V3tePXEdXevVR2Bow/F3UwYtPQkGDeFe+nV9Hnv3
tJTUXTrZTZ9+q2w38ywUGse3ag341kT/7NV0GJAsmo373kzLh+sLHbyxW7ZlnrJBkIK9TylsQmgS
M5+VC2yHYY6RN4kpaH11Hk3x7MQuHQpt/QGNcDeC+OIAmWQ0jvpTnjD3Kcd+WevuCWfJwaq6g+ZC
D3br/rZNZnX6rCXa3VjFL0niXKSvsbD3J/xYZ9He+yjMAtGi3Vf1ifwolG2FxjFcpkFnpVu9AzZu
54tTVfTZlvMXRik/a19om9jDzR7xDD1WNe+Xr06jo50z0b7oLtPSALqh5wytwqklYJW8rvby3qNP
ClqrgkBr3RlWoQ/5htjLrYCnMj4hUWxC3P8vfcG0nstTAsvX2fXZQ1nJShsz+pvJg03/km7ab1Vi
/KDB2Pdmchrr5g4CGMizHoPR679roNVQE9r97BcoWbM3FBlBUdH8lUdFMr8kRvZeNz1Ir9jPJPkD
LmRH0kDPdad/21nnbKUePw+1c0YdEPFlQ8wwG2ZoTNoRfAWsVvr2VrhdWK9owebCPWndRz+i/YvH
4kRRVUKVihno6eRseqEbTHXlK+Hqb6bmHAtELviC3qxFhPTQ3E+MDGCpHm8LhHxZDh5HapoBK1gQ
Z53p7MqeZQwnY2JWbHzZm7zJDKz6OOb+M4nKu9ZPos6wHyu9QMFrf2YrujvE6YeMrdvV7L2vzc8W
urrJLkNDodtFE9MZ6xrR54WvwEWna52mJd5jZ7nX1hjUoXqXpb23LJtx56duILHIrUYsvqZvY299
gX24m3Luv7mVn0qd49tHxerYj53rRbXrXkkM/NehwIZY1H6ZCaOB7ObS8B5bATRUJlCKHQxx1Pfk
Mk8zsqEYU1BeZ5sl/dSLonhml3ppWEO4CuHArSxIXO1aFN5dlo9oHfUnLH2PAKhhc3NQGfTLbTN2
+E2DG+29h/wmsxNmwZDIFjgJ4ZcJms54rHxN7MaiYUI1CQFfGVTWbvrsG2dnaSuTlLa+uwY3j/KT
h1sMbTwzwhj2kuALYBNYIGKWrH2LZ2RVeslIPv6Z3JKBM0OsN025T5S8zF3xVPv1qfX1FV6qZzul
fAgQf8jCPh+Aa0oCYF3h7m36vjyTdizf1yG19fKozda4gRM4TnkKkaaEFsVjdZpdDVZn6d/jun1z
W9PcUTW80wruBgc3Kwa0Q8N4quohbBwzSOlQ2KA+TDDYDXk0WuvrJHUXJn1O9mW+CF4GIU6sbM+2
XkPs4uXEMJQG/opqvB4/MWFfJzLCtZFfXqXmsM9wRO7GTD6njnuUinnXTy5qIMfLGsY9h9lLVwDp
u8uxg05uTBHdAHSRxIBdaAonbTpZSKFYP8NaWVAL/GB+EnrpAiHrgzbZDTR+XS13WeZFmt2eqpaV
1c43VqtFeEgEUEh60Ii0RSSE+Sb3vXGnmQSh6Ut7XdQCn8sw6c/LHkX1zvG5KPyyfhy0WUPcm52q
ZEE6yOeoEt3nsZ+KjdFMA0LW5IWhKjB6MxqN5cNgJkMlyGtv+rhMxkZbDsjk8L7BlVMUgKvDnlDq
lTCxKisfjcWceG3FA2WYey1xfhYjPYwtXBCZ5QFs7MSswM+WTE6x87wWB97A68/KrGZjR60jYgDo
1nDgpaRKPFR5flSzewdrFuGRC/HDkllvvM9NFRFgkEdWxvWnKwbrtVm6jY9gIpTJXMPwTypIcllE
vvJZBx2NGSGTRxuqc0A4GvaGt00lhJ7lEMybPJW0FnFtdcyKpgdsLGbr25m5QKwebNMYeaJWHhth
tfhc0/qRYGM0waTKAw+b3hT1Jq/KgHFm7jdO2zjBklt3iqK3nSa9RwyRXEUFigd9QPmTqfVf3OB+
SmX73Gq5FyBKBZuLE7aQMX2Qtn2H/nuXJSm3GxIkQJ1uZ+VctkPPupAS0FT1I/t4ubzUwv9VyGKC
oTQudVLuzdjmr1NHJDtvEptjw21pgbMfHJDCoM5Z111rgO1PnrEn/Vij+9Qr60mU7ovPTLsRjAqm
1e6d0bp3b/QgG83jlBUfvmY8L6757ef2gtdGnlZcTGzgzccwYQpw1Hx1ZyrYMtEAt43TtcMcDDad
LPjH5pJxi5Od7uUsVG4CjCmzd2fmr3VTFWHtC+e6/hE+f5ZuvJl2+R73QOSrrJMolqjXPWurT86w
sYT8Zi5fN8KV3a6mPH1DFRr/rf1AP0AGUfJhWDLwOm8PSWbtfOmATazGFIKsMYk201uqmS9TsxwL
WYL0ikfXqvmydcbjlnVn6TiGZse57yyw0AZRji9X8Heg4GH+bVH+VmuGBMfQuQT0NxKdGtyeXJii
12i7N+KtLABWhXpk8WUI9t3ThEsiQz8qk/HipebZmvy9MbMsCPcqLQ3w3eH3yJOIMeiUITfD+xmm
7IgMmcZeq+KDPzX3MdkjwGESI+U6/ICTZGcsRfXJ7/x/qZ4rTJ05evn5DunVjionAyOWRlBdnuAD
RgVYavJ9tBDH4UJYgz5t39TQfTbpciFnmQ6kNqu2rlCAYnr6T8R1t81NpihYzknXTxSB95Hu1F5g
kZwtSuTICMZZiKqVG6Vhzu2zR0qU+ZynNCrJ5CMBKw1V1UISWMm4ScdWC7qYtO1GztsVMTNmEDhm
Dbk95ztmHKnBYfYDG9bS/Oip2d/gF5YvbOrU34IPmdU59rrvWCAW8r2a382lnTxNuDZGVOGNo59Z
xPa6gUhBa8ZIleVnPDg9EzPDQJ7NkG+avrOkkxIamdPRtaS8Dg1Ll2ZU8SUp/WeTJFn4NJstFlcm
5j9N34IypAFNY4h5crcLtBbKTW8SaLYYuRWkyuLirdGXwLbRH3SpxfuUt+7PtBR5CGzHqe+CrC5i
xoppTzbqLK/0tlVdZpGRp98m2TyBJsl5d+qs2VU1bVTzMn837H1bAMRnT7fOjmOxzsvcJA+O76Mh
2PPL8Ehjm/UVsa5l/gGZWTBAGPIqbTqXTj6HKfJ7Dv50CvrCa9DXIukC79krjQsyldL/EVniQRV2
8QvPFgIOX1uCwa2i1eQO0RokKW5LsViRw/FmI8Sdpt3TCv9rLY55ygeWO7uZub4aZHOWlQ77ukyR
H7TgIDCcaksPQB5wwZUPXGVTaOTqocmMJcham7rELCXDAJzytcutRxsP1p0rrOqdhh4v0HwGaH1S
8V1VLBRnKWPYug0N8TyaLb4U6xkqGRRk5l6ZClsLe6t9QGmjttKs51B3xpK/IDOQ6nhC5jibOI7s
ODuizkO5TfzmuKGjBwFIQf9Bt6YXcivdZ0fa8a8BX/dIUivP9dzN/rZdTbGX1ZCE5tSCzVY4EZoa
X5WdioF6Ht3eVj3iqaEmJ8FLBrVXhTk+0A3L6sJzFIF6/3LddpHtrZhTuuSbR2U61KDw17i3l62U
fb2XS42S1ijN7dpaX1aPdrJNQPhw4/zQ77agLUMlMExQ6cIpeWYcdF1qSPr/qDuPLbmRLE2/Sp1c
D7KhRZ+uWjgAl6EFyeAGJxgkobXG68x6nqJfbD6QOZnhCJ/wYs5qNlXForhhBhPX7v3FbTrFow36
AVw15jPYRA69/z0xEuFrW3cDmHq1Mg+6FlUOqW71lFPI26a52jmmj60kbcpW+UDhtyHLCAGdSI1X
HmCDSzdBm9RXjRGbz+qoGMz0VIKVEIToAbGQ9OMQqOlFCG+aPCMVwNwIfu0GKWjtVa0E86nD7b1B
UG3Y5qz/S5YEbyuOGpIeAzNMhc5HmvNRxloSMMGsDHpUxXg5BSobAXAjuVkFnmvUg72Wyd5lOwEt
T5QZdVL6M7K7ibcSrlFuosX9BmAG8JqgM2VXUXTtWz4AKAhzMMCdqPWoKXYFdilt6GR+pR+MmlrA
FMfjUy9VdLh10hTVgr0/DiNyElXUAy/PfJ4GpSQ9VaAuKUVZ8EkVsd6lVQVeIdThxppknKIomzd1
RCneC0x5qyRADIZMmucuGO/4lXAQ66kAzIkhTgpsDzVpAGCqwq7uef1v+7TQN3HFdCaJnr20UqN9
Mbu0X8cYVG6aye8eMmo417rJ7cyUeffc39kl/Q8O8KqC4FrXPIHogrgtst5X5dzLjgYce0tZmCly
VnBhZqJ1KAMfOc66DlEJ8JN1F1rmzg8t0UV1kncWwEPHKrvmIo5aOPxT1+y9Po0vm7IcvnsNJZ1U
gMUO6iW5Nhp4EF6d1Qc9xcyp0EMTtxhpuOajCXtFUAVQHoVxpfhgdyzICa4SxhJ5SwrjmWrvYRyj
BmrfJN2jn6DtozKcHptIIsWlPuIEZTRdA02mn04Cu5NzEfuazuQYyJT+gPA3pfaO48WbRGkj+XIO
7o43bat4HwHaAZ1EuKU45FEvrMUMCY4qp/WrdapoxxUEdzEpRO5Lzfyg8KXu2yHQ6H1LzJrq0T6D
6G5DMG8vMZ33NjFsqjUMpwBv8MLbS5zgEE+jei16o+RGsscjBR74pV9Y7Y0KD9utjV7aSkqCAWhY
hju0qhJYY0O4Jr8fN23sZx8yz6QbACh0nVWBslPLOrruI4+1PUM5E4giiPYo7HjF47VQD7nbTrKx
Qf3BwwCEPl3dD1/Lua/Xx01xUfu+sYKHqDs4pVsHK2G/ph5qwlJNxRo/0eiyp72JduIQ8RhVGvWi
KjV1A/y43AoahcSkGVsn7nXACaEmXvEemcAJa/i/RkYKjyEJ1ypIFejwUX4NtPzWDNXqvpWiYUc/
nO4DSHvPQfcL2CwEY4csqUrsTipB8yf0b1wYc1xuLXjodj1MBvxAI05p9/etBTZGTCDFu/Rqyxst
9TPYj22UXGYmYExWaeJIgRc9l15W3kUYWm7gY/Zi5NBM7FPEFThqipeEWsOq98ZqlxeKtRvVUnNR
O+rGmAJXnkKG8tKEonYoejeVEBaXYTcoLeuoSzcd8uue3XoCpkoN3GOP1m4wfhj0RLsTuEQiV+gr
reXHFHm/txQoYOiLnUylD891KFaqXn2qTS+2nMwzIBpHfifiehXX8pWfeTDoS7I6SvqS0blS3Zoj
9dmOlN7EA07nqRWHDRCnigTB59y9m3IrM7dGHgnWyiza8h5Nl/gJZrHU7zwlS4M1i9QCWiobiXEB
CCEWPnSgwtQrRUAB4xaPwhQi4YTh/XWoJUqaABHgO+1RlalIP9UpaoGUVb1WgdIgo3Gzgm7US4sr
mQ/Ixaq40YJo6FA+6LVhpiT1xmOutanmBmMa+ftQSaiBGOasJ1kXSq+vfbgEnDYwrx5jKfCfvSKt
WlfrY+sOZSxAZ2OhgRJrmpmMCAx2suxUwUaSdxPvSH0VscLLlVIV96iykk2mmTlGdtjG4PN41gyQ
8MVyGldV42cVvd6x6YVvXer3OqCAWg2ujDamFB3j6JTf+9PsdoWCcmxemr4UU171TfkJtnTm5E1m
upMYM7cigIPC7dKqLCgJdWG789U6nGzYIYhJ9TJ0Qhf0NfIc5pDzQUlnEmVdRSF/F/XIVj5wsBSF
PXmF/9VPDf6nYnI1OGbLmbqJy3L+S5hlUiOVh6y6wEarzZ0+mXMjIapL8x71jv5B4bX6MAwZiznS
Gyx082KclFUXqAXd/TSgfR7xXxwF2gBkqvYRP1r3gFPwrkprCVEwkICRqyK2xEN2aGdAlq9SThJM
WGu7PO1Ffyd4Vp7sDfIF0ESDDpmhMyHgXgesklkVRFGTjd/0Gspmity/iMYwhe7/QPGXI64Q4Wzp
nmMmkBHiL6Vxr5KKBTDTa7y5/cZ0VPh7ArIBXjU/yLUpXQUJMklIXETUFwxg6ZScID9aWbrrphjQ
rWaH9MA0LCdTj24dHNkfam3/8TL8p/8tv8kRycqz+l//xa9fmI8q9INm8ct/XRffsvum+vatuXwu
/mv+q3/+0X8d/5K/+ce/7Dw3z0e/cLnSmvG2/VaNd9/qNml+xORnmP/kv/ub//j24195GItv//zt
+Su3qRPWTRW+NL/98Vu7r//8TdZkEV+A/3gd4Y/fvnpO+Zs3z9Xzf/+vL88n/tK357r552+Cov5O
Nd3Ef4sOkYUJHSp1/befv2X+PovA4iplGainSypakxmeUQF/Tf9dlCkgU2YTdV2bdUJ/+0edY3LC
75m/K/xTmgVSmutNx6rzt//zAx59hr8+yz8ydA/yMGvqf/4mLRTbZhcXYutYnoisKnNpETigA0jO
NJKUu6BEvvoHNG/Hz3R57dAW16bsUAC0pK24NZxXU/XHT3IUedbS/LlO5snVf7glmbMDwzxURVqK
0gF1HZkxImvXaBis4n23VVeTnd/I2+iMVuDShW6OZai6hjSSpusIQC10PSe8wZDOhgI37v1ttu62
0kbYRKvAPRdpVh08GhSWluS0poURrg5TaaEZCYCij2m2fec636X7Ztuvg628Nc6oyOrSQvkOdxIk
kjBCmW1iZ3vahRd27E1GCBQX1GrVGd9kdvaHziqLa5VnCXXluBGaHYK63odcibXPEowjlO8ok6Uy
9kcrnLqbg18M+XejQJRnKhqIW0MehFetKg6fBFTtNGimDZmPBTmXZ5EHz1/34R2CxpXbuckqbXvY
yletNDZ3BToadyl5CubYZe6vGzNJIQ811lVltv6m1IzuWzsF2Y4mjARXLgCUS4c0/CIUiHcGdVFt
tUSgKOlXbZI64uiVTzE2mQ+aCWNIErwaqK0fqDvfqKUtTWEpPcgztkkLxvK+khCixkEqdpuOjpXJ
6xnk22Beiklnbqa2KFxyoWwPGDxzOhJb+DkoW2A4G0PMxtel5caJqy64FfXa5IgXrQsOXP5D4f8z
SZUeSSBj5LdSnsu01GX8A2uYmyt61OOFVc+Y4ibSNyXOAc90ZMWtXEFMEgxGNEhesB8bYDlowvAe
UpOs3pi4KH0ReAZw8Yw8Z40hlD9bXtVtYqAiaxEQA5l62rUzxxrAe16F23CojTUNvmJTaLnxMR0l
Li+rh/Zvy4NUbU1jVG5kRKypUXb6h15svCdDGwuXm/9RKb16XVHCzhC2RrywtrIeuk1a6S+WmQKM
tbiZ5IzqgdiN7MLJBGCRDuND60ParYey/EoiUsz8Zb++Ii/xruUJWShEcNCT80uEa5y8TM291fu9
byN7R71vUCLwzGlRRj3QX1/e9VPc3lqNIh8M4Of3+ZSIz0ai5h9oiAB6BbI73tZJXl6rRh1J4HlT
haeGKk4KP6rZdzayC+BWMOw46BnidUkjJOtYyIBCWlppwJhtUj13pghs8s6ayu6pasrwulTww7J9
UjVAAVaRXgUoipNN4TrueLWpbXtDEZ5F5DUEVB7a+qIee9JjT7FSiwvWSiZbxKCVDKUFbQ3CGA/t
yAD6YQSZeEBLmLeFWne8qAeDNLLqBDSuZGAWK1K6bGPmoAjoj/od6n0q5WctTy0eir3fmh8QatVv
WxjYa39SoiekmoQPbWEUH2cYITVzFGjRgin07QAOOUYIrG8+q5LWtDuZdPup0fTiApQMNLRoQuJS
0pH5MIRoeESmEF2WUpZayemzOY3RpC6zwP+qOWlQbXmfpy5CEM7LNCgwFVVwdFuGtv5Y0EH+KoHj
BtvnWSAzRzygW6OUd6mXy4/aAMoYMnODxm+X55sE2Pu6CpIQNZ3E1w5Fk01fajYNxVVJopsSxmAe
RkM276FRDleJYYIra5BlNOR4usYQpThUQWA0Gx4IVBXizPChjCph+V3K8cVEynDUhcOYm6CCCink
ZGqUKKx2gdKV2karzKF0kizttiUMmEtkdjI8Vjsz/Yy1nKVs5NYMLIDKCcazqp+Uw/xwQHnA92Pg
soVhjRdkrM2dECQUxPVGy/BQq+sGWkrofYKYN34vAsHSqJWBS3EBbCmazeslvjXKqvgGzcHLYUaY
/R4D2HY/yIkQgAptQQfE+dByHgVpdTlN0Njwkmg2lRfB7U77mCJzaVpfBR6YDUgXDuIVgjQi3LFJ
tj4oWVdDeQkV6a5X59JGZVrJhax2wg4UC9gXM0xyG+qDsC1VjZZJplMes6U8tLbohkBbyMJu36A5
cchq2dvG+shDZ0jpvbYegKBGMkpKaFoZfikky7iJsC8MV4YmowLXWkgrr0gihRkqMl2LwQgAkWcQ
oFm1XIcQKvdiHSJQRfENeFpuUBnMA8PfxLEOcJcA3hZGOMl7D6R9beWi9LXSFJMz0IfUoUj5Ra+o
/t0QRuZ9IhemvKIhb10rEV4rITqLX9GEEXeIPYZ7ZK4QB9Cn8g6QTP1Cez76RL0JwgCJamkhO7IK
g1bYiMPUf5St8jrJpXzb53hpkJR7B6Usi3tyAvRrcsoIfjhOt2Wl088HY+v0XVRtR1+Vb4xAbNYy
kCQossFEB8UY9YduDLU9qqzD1wQGFn7r8LV5Jwmbki5bAYBbtq4CSyD91lk5+7Do1Z3HTwiUjqbn
9xCs4sHPOmgfqiai7TxIUK/iqsBjSBoho3CLNmNZXFAmJX0HNOkDRcr5MDlH1B7FyQximzGtDE9r
vlk1zw0lE/21NNXldUPL7bYedUQcSW/AndDg9LWy35aREmzVEHi1lQGVWoWYcoo2fo5R6PBGVTah
bMCQniJ9cCkmZneItkPInNSSem1bh7fUtbQNKk/QEie2+CpPp+RrIoOJoJ+PTaIOE87lmSTvMZgO
7cw00Hzyk0L6lhQ+ooaaj8IVjzpK/hXAMV9sQNP4nuq/6Gad7BRfN25xMqZfKg5Id1qp16012hf5
ujZimGKdwVecLOkqGHtAU14xEwta3x8uxcAaXRQ3k/Xkh9pDzAXeroQm9dDloEmTU12BbSSgONBr
CdWOWtf8XSJP5rrtheqh1oBupWXZPYRUqxo3kTqdp6pYOloNU1jUffmxr7oRhgR83xWEeNLTAnHh
AOqLR+dsmlr1qq3afKuiZbPhfNFudLETDrI6xl99q8++WiryPDnKMYew4MvFg0RTEuXnck+7sz4k
MINsOQalOEQVzQ69K7YhtZBHinXaWsQ5Il3J6UghxermTllI+cQYC50jwopnqEZt3XWepV4hpipc
CVZlgny2pLuBYxxO0QjeUVfbTx4icvcjmgq3kaxgwCZ3iGuqJXA5XY/pngn0Ww4BjhoXWWKiG5Ba
DXWNOrhVGwF5wzFpdmBr9C95liELhCvL3C6RAn1rAun8JOQC3b7Cb6jNRHm67n1V2PudlV6r1AAe
SSssyBUYy4KGLSd9Bvv41CRydbR9CTWQ2myRkqRm9+CjxHtrjL7xrJVddtsj17JXfam9GrtKRsyv
GikmgfJ8DFX6snqqli2KKnV7NwSpbjpmBQ51ivP2a51Iaex0CgDVgNIEx4YRfpIbDQywJ2fjoagR
G7b7ukHbxzNq+RAj8ONkZpU9dIkmwSgfjPbFEON0T4Vs2iUSHvV2iwoyrc1y0A5tPdGSNJmaNVoE
w32ErtiWWjjSa33ToqFZQGyIEFx6khQjfvRRwHEM7MS860qgiLIzPURuV9IQS0CsBwv0QgFacoXR
6sSFU6DymdIdctUJ/FiC3jwmHvEe1670kLIrvpthnV9WCB+towkagZWb8i3SA8WdNgxDiloxPc+V
rAe1i1G4v1esUOJWLq2nIJIaYJPBxNWUq8xGqaYtHFMRYjKH/i7NJe8wKGl8yCbFvwdu0sCqq9Dg
QRmnhNOA1KCkD+qHGumk50qDgqTXQXkjNLX1AZKrcjFOonKHuzce6hZKPfdjGAu7tJXhMiHqcFlm
9D4lwwThQo6m5T8lx3+psnAZvlR5nX9vjssIx+WI///qD9QGeKj+3+sP9//9P/N/3Dyj331Ugfj5
1/6oQKjq75JOJYGntIlMPuDfPysQmvI7T0D8x0xLxb8DFf2/KhCS9bthyvRRZgc53eJJ+1cFQtZ+
VzSDvwha7UdVw/iVCsSyAMEPh1MkhQ5DESmEiLPO/yv3iBTFEV8m47CrLHLiXF7JUrExST69/uXV
5Nz8fIUfVRwWlgHqz1CKRsmMuVCNhQy+CJPRrwUI5tEOhT3Pv5ycmttrZbnjWl5Xd4g5+cgn27FD
0fhnAeyo/vU6+MLn4U3sxTBDbLoGmQm1W+7qsb/jtC7RUXx/hKfmErQRpQeKvaaqL4JM/TCSvzCX
qphf9ql4xZ/7pHT957gqzzkhzBWGV5WOHwN6HWvhoAncNitN5toOq+ZWzpNLowc929fQSKpgQgsu
DW+jCt1ihMPWWFQ//Y2h8jqSZYMSkjmvz9fLBgRgBRSe8IkEkMgM4dfPEunwwGCpvR9qUWv5OVJK
cRIzaiHOSDHudShD61uTG42Rlv7HIcmfRl1y3w9xanXgzUrZSJUMSjrLyVRzJPwDVkfXfNLTL337
KYzPWPWeWBu8sdjqNJ3mAtVcuXq1zxTYrXqBD4RtNvRmVUQvh9toijbIrfz6fL2KxMQdR9LDEIU7
djvlaDi+gC3nJvn78/WmbMlWNmQONeZKokwrLr5J66f48fmJZIub1s0erHXiDB/9xxfUDG4Gt7Hj
a7g1ZzxjT80gvjOULkQ85ZEQPh4XOm+51BeBjMZ4NKyBe8F/1WC0mQMYjw7G2pl4S7OReeEZCocw
hzSGx5rJ0f36kxk4KSDoyUQizXJVhavB4SFRb+iabGK7dfy97iQfRFpEK+tb86ic8Vs6sSaPos/b
4tWCGVEqaqDaiQAaNAjgL530pAS/6EzyZojzD/EqyJB4otTnusjzAcEPMVDua6UE5SZuzyyYE5v4
aDSLj5cYgyCkuFLa2qpzYLkUFIHpdl1LNgXaVehYO+/MGj0XcXEYS2kei2rjibhaeJsoHdHhNs/s
tHOfaHFsVIFkocvBhVY3yMKL0wafpnBFcn1uJS5q9T8/E5rthmUa85pcbLdBq2IhVgY4i0BNpxhg
u+SOMnxNQ7nCUtGxqukSGvgaZ5xNhtbA+x9vHsbiqjHYBX9GX+yDtBurIeIPoB6H5pJebfwumolJ
udPl9O7CQaDiaD68H/TkbtdUWZF4rGjYpx6vzKSnu5xB0qHWM2uRoNlPO93Kv3uacWZ42mJ2Zy9T
k4Yw/jzgsLgzF2uz8ociwomCzrvlU8UUehQEJeDaT2VmCG6tCMIdGKN407Zi9UmQdIGq8YBd2KBG
WxCNqIXoPcIfautNO8kUiqtoRENQ1VvPDdBdg4iJFlYyycUaDVJtGwa+cYdhkH+v0bG2qdrLl2rQ
0KIXglh9iqKiPNAQgMzDtTteNzU2ANeRkNQ7w4kuDpQzLgcBVTDE5svu0KMIg1QTsuEwF9SAfmUl
XKuTD+cKF72LuspGJLroP+iQKW5kVaCZlHUAkRQdD8k6lM7s9MW2+zGZJkkBtzWNEey9j79bFNXx
NIpMZm0Cci6+ltqZANL8L7xajm8izD/BqzMLtoTclRmqHwAvL73bcAtq3gEBiLOII68E59xBcjbg
4pCkDY/jRcuQtOtsZ+7TrX+LzZGboqO6ih1Qrb92cr0Z4GI9kikIOWUChRcpgg5Bb8v14f3NtXSK
/xmCVERR2dfz4+N4DuWoqdpiTBWbxrczXBTr6oJa+2bYFm55wSG9kexoW9nW07nJXByZbwIvTrLe
qqnmKnPg4oPkPdQwBsz2zM15cgm+GtxiCapK0YiiRYwGV5HOurf6M7mcdOrEMF9FWCxB6o6A9Hoi
iPtwq31BmWUVXOlrMGM3v9qnZcb4RCoPNMyQFYt05PhT+XnTVuM4KHZy4W2K9bANLyx6p6CInPbM
SSi9/TrHsRbjirpRjtU5VuO0LnJ3lGEdwTXsfq3sFRthW7ffBptfXosKCR1vCNVQDLLJxVocIxiw
wgh5Xr2F0+UqiJhVq/iOZpBr3YE+Bj8OKlyyi7vGFnb5x78T3jQoAGsmd9zSORsaSmNigKPa3Uvv
So66VxxlG93P31RfDZAfV5KN4NpH31HOtJF/jOz4JGPkf4VWFpm6lpRaO7Rz6HXvtnbrmvvoCWMe
Z+7+h6sHwa3cgp8B4HW2H7fmmXPm1NemwmCa4CBYYNYiQxLoNiiWIeJEA3IYuDHtNkGEBxgiPHj3
/iyfHio8UBlUh8FDbnGGYrCph4o+qfa4R5++hCVLOi270xZM5SrcYau0ijCvtNW1t0rXtIfOnqqL
hOLHPtIkLiVsRYFuqIufAMxw3DWwIYCIho4C33sq7vlj8BH+KIn9u7WGOZImmgBEsC3WACIsIunh
VA1iLLGgvQsl/gyNHtLT+Osf7yjI4pLwKNWIuI5jvaI+VOXHut7h0nvuPJhP48UCPQqyWCFIEokV
wpDoAdnSGqs+R7hrVsgyb5qNv87PXUrzv/ZetEU6bSRhNondPG8bo90EduzWuZ3b1VZ4FJ7RDJDX
jS2yGb9BAdSc9xfoidVxNNLF8xwJ0okWHbEH6UOaFIdR7iHkdICAizOR5jP07SipEbEPSGu1xXkO
zEMZtXknKPEFzjoU9x/fH8qpADJZLIU9XTHBXB5fGLqMVgGQObbaiCIhzfJK/vT/FmHxoeKuSKdQ
IYI3YddXX3TdmQfPj0N3MUl4GnPvaTz0ZVNdfA4EZSwrRDGGpdC7SNVdh9v8TlhjDXHFurgNnNiu
HYDotr7Sd6WDu6ML+6u5yteFbTmARD6+P+J5y775eagOaYqu8A5afjQw4rXU1A0tkCGFfoOBuNXc
ycnDL0fhAiQCgCzgS0u7aEFJgqw1ZdwL6Z2Bod4UmYnKZ3NmW8+TtxiMIekgwHhZza+6xeTKHl1L
hP40JrfZ1Zt4o2yCbbWpzyTqJ+bsVRhKzMfrUNO7oCiDAUnI3PoslS1c7cz2MKF6f9JOpOekDX8O
h0VzHKfpANFBeNRs/dK4bg3H26DuSZYkqm59AbZ9cw5kduKsMCSDjEy2FFXkfXocsBbVopWwcMMX
4D5ocZmtbck4SJwY74/s1KX5OpCxmMExqOS+jvlQva3C08atzx2ceFtuLBdYSbHFe6a/AOp68fMV
4l+J2180f5/vMkOimC3qACVZ/ItrZgSw28Da1Wy0bunkKbYQfn9/lMta4psQi/Oq97FGKpN6Xo7h
nV+vR7e7Ly8TlFQuQ4uHiLAf74UbD6Tvmfldovh+RFZVOKDc1pyWP1bWq5dk7iFsFdaIlsqbem9d
RzfpFksNJ8SQ1RE2YHLX57J5eT7dl3vvdcj58H4VUkV7B0ED4Cz6bfkcPIxuv6kf/UPq5pfamtRv
Ldgv/afkCsL1dYBovYvbyeb9CT+1fF//CIv0pOia2J+RmmgEQwT2kchqlNuI9r9dg386M8enDgFy
Lvg4BqtHXF5GCD0YKPRoml20e90fUU/fxLmwfn9EJ248g3aSqVMoA324fEGUkzKMU8Z3LFH09fXU
KdIv70f4UWF7891ehZCPv1uLZqZSoM9tIzuD5swe+hVlYO/Ge5iVcR3fTu8b+6N8A2vMtvbpWnhS
797/EU7NJOV2Y8YKg1ZeLtYJjFOBWoRmKwigVg1S1G1FS+T+16PQcVQpu0kUBt68Cfywj2WPcWZe
vJHRVGjrW2QN3g+yxAP/2Hg63U2JrSdZprqYTQwj0k6B1MdrQN+3l97uBcNEgMdngbondtvrOItc
K64DLDeTWLeBTdqJMDlWh2Yfp5geWh/eH9N8Si0XCFVSjVuVV462/DwJ3kQTGFm6E4mwE6NbxGvw
p8mvVbpysXb5frBTa4F3jChzf2vKm7fM6Fm6UguDDDDScg3EQcFl7BF5d94PcypRmJtuKkkkjrD6
4v6xqjqq8epCEbwN6oOCQPAmC/zCbgYIpZDE9LWFAD2iAkZ9m8I5unk//KmD6kfXnHIi+PjllEZa
mWR9IdMiaIK4twOhD687QR4vUolmT+rL48v7AU+dI68DLg/nCuPQYSLggNHMIFtbDIXPHL4nvpw5
3zbkeCDixR+16FfnP0hTXCawBrDN/B5Lgkbdi9rn90dxMgTAAZFqEe1Zc5Gd+7kIQxJMEqKhOBTk
RZfvUf0NXdmMJvv9UCcmzOSU0OmdKiol6/kLvhpN3tXT1GdYSFlKg02zAYb46f0IpwbDmWeCGeA1
Tfv3OIIiaLgrSlg4xT2oAYESehluxjE+006f/5nF7jVlUWVWqAKZtPuOw8x0o86YGIiHlggaWrbe
3SdfTMQ4fKAK+jkoxKlRyaD+FJzXUdwXFwsNqa+KehQo5Anh4w4hAi9+lKzsb3wdZLQsACScstQQ
jweVal4toUuGy2cNPtF8TIwzG1Q6cehBruHTkDyhGLLMhDkLwH5lHHolqFU3eOo/pG7o+pf5J6TL
7XStrusLrsb1uaeFNH+P5fd6FXiZGZeciZGaEli/HJzJQTPfMa64RIqrf4O9cmqVg/GlmGIpFjiZ
eRZer3LsxKZIKGQS1NZGyONCcRjk43Q12dpecYUb4eH9RX9qWiGoq6x7GlNkTscBhUxt9NAr6SvG
cNGrwbtXKg+aZM5TMNCEFhWP9sxj7cRZSxtMnOvMtG64oI9DZmKFOrVFSACE9hjoGxlRiDjpHSs5
h+c4F2pxaMRlF4ehD1e7V9dB8yBBPdDDZwVLr/dn8dQm00h0NVnVmcYl6QgBkE5A85KmaadvQKSj
+Te6sDHPhDlxSZpUKchkIFLRTlnMnDY2SYh4pcTqMPc/X9Pqutqc+0Aneg7KUZzFtKEHjTJD9yOO
9Wlu1TQrXH+/yitEfs6kFyf3tcbNwcEKKIxz8Xg1wETRsdCtJdu7jK9El00NOww9p025yx2I2fbc
sqf/cObAOvUUZIx/xV0sfGgxsTnUMNrHfbPOLuTvXgIxzXL1++kKfSM7Lla03K61c+fYqR2uG6QY
7DlqPMvacAPzPYxShabXTt2jJW8bh7kIj4Ss01yJTrL/WwcY6C+Vyjv3JvWL4xmuuzzFogCZ3GAX
XhlraetvvPvJVuzItZy/UeifIWl/BlscYKpfpULdoYXTJh8TRCmU8LLpz5xZJ9cMyROYSfiMdBMW
VZEylFMeYh5UYVqKWBfY2L+5tU2pboN3m40T23V4nVyea5aeurn/Cistq0ye3s+cBzAYftKvy0RH
vvQyNS5imFdmhfZZfGacp87m1/EW1aZM6yrKCQwzRlGslnaCAIwZ04UShHb9N/IEjhQDmib1LUVU
Fx8Ocxqwzjmt7gJKvTqg3+ahZrF7/5w89eUs3ugQWsk5FBKG47UYVNmkQ+lT7BH3L6e5AJa5kZzo
GgOvS6hHF9JedNSt7+hXfyewBZkSVR3eMUsUWTKK9YBN+9yFRlTXDmyOmS/FOlqrT/IDQktO6ow4
SgHYPHdon9jwZF60vlQOG/578RXNUigb1KKRLcUWKNdu1Pbj+2M7ccmB9iXFoyihzWnD8ZzKnlWb
HbIk9lRFD5ZHAjbK1RWc/QglPppf70f78RQ6zoe4uenjW7zb4RQtUxStrQo14QVll9/5x0VcaOgi
NtvxBfk/rAed86iItzNIRIYGkFDRQE0ulmYBsEQCuINLujkEK39MP6j1ryewqkpDFuydgurmG9pw
g4ZzE5AN0ciX4m1SyJUDzlp0zkze229FmLmqosAQV+mGHn+rSRwg8w2EUa7RmHmZO8CRY/mrZt8D
g4a5t1HcYqM8KWeOEvlkYLr6ZF6qynN+uQo1v0sLCkt2/EF5yXbxXbDDefA53nbOj93gck4DK1pR
yaYr6hR2YlPh/SReFGeL9W+zGObg1Y+yuPFZxGqWVPwoUmHuJl98UOVgS5XkykeCVVY81L9hVTWx
eObwOR13hsxzCoCFX8RF/CGPws5UbCC4m0RPXupyVtYk2U5n2cZYuU9SyCxp3G3e/+onKrGMmJRJ
hDLORv1RHH6V1as9vhptxIhRG9/jH7DFYQPx4g+IuGz4+NpnbHb30fPolGtXXpN2rM9y8E/sIdDi
oshDUJTfdrm8KvAQBA5UW8N9LcRcXe/PHLFvc2DSXxPoKvA2NuNyl6J4Ad4iUdlBur6SMC/G0NNW
hJf35/LEONg3Kq9zUdRmOvzxBmpGYTITEb+StMUjsykxdjkT4dQBdxRiuU5EvfGGIplbIb2r2rWd
P8b2YM95RebiunxmWZ6Yt6Nwi0Q0wz5XwvZPs6tmH6HTFCBJ5g/RmWP7dBQuXmAWlsplcTxvvVTq
ZaNhPSMZAzpZyN8i5p61Z7L5E20kPorGTcfRRj9nmd3CMJ+GOEZhE0nn7ylK2JPwLKPDNCJzVMpf
G+Nzj6MZ8idOr5LMdPhkRLkdgDqRaoof6nVUFV/6CqNG0LQ9/Fz868+dwfN1cXyB8TPy9Jyxntwr
yxykqrQMafQQD2bwwcY9EEZb+OjvY7tys6vgqndmmHB2eTbu2yN4xpNLKI2wfJmdxTWGyRQ7VKdC
3Dgo4VGQebC+RIIjfQk3OHlc4QYkPWKddT7y2z1zHHhR2JraeFDDiMBUv9Afjj9RdT+zac6NbT57
X51wtLOTCtkqxhY/ynrrKAZfGVEDH17k+wfA24V8NJhloXiweguSJJGq4oFnCMK91/ronQlyol13
HGVxzFBqVnBdJkpNG9TC5/C2fgzW8zEgbOrGLj5n9rnXxQmg5HHMxbkjjChc1gox1Y2/RWj7hqKM
jTWQo2mrej03fiq7uFTvmstz2fGZBbIE0nYd8HKUvphT8L1kYqjph2cqxadCYAg656ic2wjhHC+Q
msdclWDWYIfCvZx86ar0zCc7EQDfHgQjZwWeOQ8+DoDObiAMUWLapY/WA0+yRPj+/so7cW4cRZh/
gldrXKrwV/ArIqTI0dbJ1ajdFAgE4Ki0iiXlzHBO3EKQnTiiDFEH4vVmPF2owpdFxodbCGUT2Gvp
t3CjrtKHzB0P1fpc8/3EBjZgDIIk41IF9r/YwEPlq4nV4hE7xYKraWiJGZu22SbR2cLL21c0jEJ6
/BT+tHl4iw/VGJo3VSQqdkV7Exq627vDLnQDJ9tGHzC43wq3uTNuy8O5HHhJspkDHkVefMA2y3yl
Rw6eAxje3KV6q971drZTsR1f+Z8tF0AyeScyMXZ7Hzrnzv9Ty+f1uOeD7dXygfmOQikKZ3YsP3Ui
8uc3ur81zesG8Y73F+qJI/JonPO3fhWpxOG9yhVmuNGiLQIp/5u0M2mOG1e28C9iBAjOW041a5Zs
ecOwZRscAQ4gAfLXv0O/RculClV0392NUF+jQIJAIvPk+WKYrgEAfi2evrhEkbKDvx0u1DayuWfj
NKvrLJ0xTupudOxis5q27q6IQFHCvcG4otS6OK13w51Py/ZaoN0x3AgppSp/+7MFV6Cr99uLXwIa
t/HRIRtpn4ugh7qjFqvwnpzHORE3bSpOTUSfvPu12QzGsrvYuNpARNfw6ywm8TzoCRDQBrhcO2d7
vzsHBMprzI1sQOgSRlI9BKEbddFuOkz74qm9Ke6CRKXyBXYw22sJ30tTRunGdNEvi7LUedRmdaYe
58aEE/18U9SbDPaPQf+dyiu5z0vRofenzdhEGIRO5LMgdGmMUjkz8SLYsYD3hoSkv2lj8HrTBasn
N8MyLTbZlnsxLM+7n9AcPJpXfsOlkx0+bUhRIiODm6BzttFJNBaJorUgNEd0D447jGFWoTv6ELKv
Iw3XV1z9+Px7vHD/Q6RJ0ZaNq1+AXe9sy6sLKUfNEXEOqApAejM8rwlf2HZtwatB8utpjMejc1Ix
aHjf202GyJQ/A5P7+c/4eELiDdtoZvQd3H5hx/b35zoh4w1wGPKHVQOUmmDC25jTaP7rzWcdBXcM
nMKoX52fw3RSi2EJDOCLN5N/HeETjVRp8h+mgnngUSK0xL3676nM8I2w0WOHVOjQxtOiHilfrlSp
Lj6td0OcfZFigh+39sAeZjCFMnLUs33d59Hn8/i4peFhvRvkbGF4JHcafA9ZxMfyrtIGVn1vQ/np
TsaVkS5OBzsMHAahsPtQWKQK7WZmHWSwtk5rz435UP+X5fVuhLNbhiMyQFcNvBO9gDSCFOEr8cSV
WXzcqPC8ULRZRUMoM58XwHg9wBapBm6Aw5otsmZpgTVWlDjooE80F9gxff5+ro23/v3dSdosQiMZ
ZYEDNRoefMaDJpbzBDhFkR3rubt27bi0HP7Ee3D5+1MD/nu43iwVAQkWw7ngtirx3VWwG+L/PocC
bdcqYkO6fxWyrT/j/ayMBj73NDfgAwSKo6hKmPCXV7Ial9YbOvNQ5oLrI8pO52Ow3rd1x4woo/kJ
lCgrbAiwxZ+/nmuDnL0eyKNgMh4YQI6T8sFAh7sYrSsr4NoQZ5umwUB7soGij4q8D0LeBPdGYV/J
nF1aZe+f1dmXU3TQaID+ZERz10MRUqYWlN/EflnU/efP62MIihf/7qWcnX0BgAKUETwveDrCE3+J
FuGEo7+p/SZygdn+fLQrj+5cE+KRwjRVhtF0bWwlh4mcyF//tyHOzwFEM8ug8eQ4hqhMlfKWfP98
iIvfJCqnuDtAVUrPj5pcOE3jl6UR9b346poshl3+965jV9bZtWHOjpuxH2oyOgWGma1vYKO+SV7+
gOH3ldlcXgH/zMb6+9N3WsmA4cFs7LKF67MWt6YlbjzDREcvqKjtf1kCiAYg5kat/YNgwVtKIFHA
KYBF8coGGoH6sKdlvNLNc+nZQTAOPSRETkgBnO01fBmmGj1/RgRKTlhxNObCkpPCQ/Hfr4T3w5zt
Njkz3CJ3MAwmcxDNl6IDvJC4V1KoH6/H0DetKhJwJk3kac++UWeqC7vtMYqdZQq+pdx+8af6xuzB
lRz7SiTzOEt0w7R58vn0LgidVmXVKk/H3fxjCmC2UTwae6BzVFTcdDdDpA/u05uADKP+dlX2sa7n
vy88fw123o+oYS+ImJgxJGDbImTbYQOixVF9DfZw9Eiv6dAvbUXvpmad7ROVReelXafm+uoOtaFT
OcefP70LBba/J3T2AUMm6iFvjQkVL84bsDNrbkNF9a6fQjuCw2lSRSZUXGY03AHO1CdzXGzaRCfB
7+tdIxdu5n//mLPPvAK+Y1pmzHfydt3v8QW64AQkmsgaHlRMIau59oAvHGGwZvnTiO/AqeU8vYfK
s6Fm3rC4RpwEJ8BHolbUUhFE1wQmF9Kk8HgmKDWZ0Ml9zDosQCS0WVegR5bfcm8LB79ounW++Dv7
1gVD5CY45Td+HjZHO0/k1eLl5Yn+M/rZJgAL2rI0DYy+wAgpnNz8yLjzalfBt6XOrsQFF+7LmKqJ
agUEvN5HzWPV5UhT0Mz4c1c1gDuP2b18bB/zVIbHo5jQlFaGEn2lCTBAeKvXNO0XNtb3459LH+1K
NxLFMCNCsspcVGRZT/bVmP6CEuuvWZ4bBABp4pajwChTakFDjARI4nwBUQBXcjWFcM7KDs4IfmGc
76/l5C4vpn+e8HlNeMA11i17jA3uWtw/LSg+vzT7vEyVjoYT/EJTErvttpJRqVGYv7aYL+xLeMDI
+DgeatIomp4dx/5Yctn7eMACJFyqoJ5uria0Lg4C+Bfy7ki+fCjMiimAHwgxjIh9p7/n7wPUUm4s
jkh0envwd7bGVRHYheZ+DPduyLOIdq4UiKscQ6p98Fg+MRiIQCQSJOam/C5foJwN283Vd/kxh/b3
oGcnJ5hHYLu1GJTs52QV+Ni7OQWp7vDvNzvY9UP+AhsBFPPw7v5+a16wSN9RRh43IAE7eRsS8pL7
YKmO7ZWQ40O4hsAJN12AAQiuhB9ykQIWVEimAPflUg6UJBxO6M4tnnN7SjUMWD4/wj587etg6FCz
gU6BNOtcqDT4RaCFW4E4amQwhhWnINBRF2RXYvZLc0IBGvd4WPUj3Dg7i7UlFQopAc4mf0g531rG
U0G/wC0tVlJfOZU/LH1M6f1YZ4ey1Ve1rkGkjL3erE5waTc2RmH+/vfPDZKhNWrDavgQ5GYmdQ2/
B8BW+Gjvy38L98eS/eudYp3Ju0HOzp0e6YI2Exikt4svOXQcVNdXGhP+ZLb/iskwhgN7zjUDjMzo
n6jiXV5ggku6Zr4LijIcWU8unPweAmCWG9DJ2DhugDNyAGr2XUHh7C+bRnxBPrGLTFKVblJTQzzL
waHfeS3Im6vIPAMYpClum6O1/LQhU0P81eoe3v9Nkb3gslO+GmhFgAk+/IoM4ITup5J+KyrH3lpA
jYdwBIb79eov9xNuvu2BkxLodSsY7wMYJL9pz4Hz9ufv8uPOtT4DCFmQibfxRs+/7XIwCqqgwo/7
twoyqCfvwIDyfXCP7q0Gzec7CZvH67Vf+iHqX4eFPsZDDLU2OJwFbIVFRgg3QOVcpLLBSRSifCN6
mA4erNOPjrbJboGr8n4YBZZwO3u3ZWN76dgCVx3OoMfBJdnzToPj5E9tCYRqaeu4DUoWmbzJXoui
BlScz223KxYOC/EFCJ4jHQL2xiFr/VWQPjvVAh5NcTUHzvNIXHBjPn+06wr9sLrgLwr6CPpeyHld
RZl9W3Wwro0FVm9pdRETGmhI0KeXH//bSOuu8G4d42rBJKpWDCQtcqisFpg/9IwYWUis7X8YCWaO
SKRh4/zgf2BlwnN7w2Fx15c4vo9dnbSgQbfLNZ+PSxsZNmc0GK59mYgX/p4S9TMIH8wlh2xmCoUJ
bCe7MpU//8T5+1kbMmBEgtrgB2miMmGTr3zAy3hp0e5kgiO+RE1t+y8NfNEOJK/RruHpUm+ykpHv
RYHaAXQ9mZIhp4aK3UIpGNZ7XujQDiS3YV4pX8u3SgctjJOp+SUAd3FTuGw8FY1d7UajqvdsoPpX
A8Di7xp+ov2VSV06a97P6WzXnBTSyUZAMSdGNpn9yh0S8jLR7hwb9e7ztXBxLB9vB7pYuFXa6yf+
btWJHoTVEiLSmFpG6LN93/wahnozmj/9Zvr5+ViXjmr33VhnoQ5S0D2AJMCJDJ1K276MtBzgOy+v
TOnKMM5Zvc4xa24a7ZTHOT7XsSZhzVpYlVTJ57O5tDMgGHCgOiDIFv/ZHN89OezFnBddlsfjCDUk
LXQ0sfxQKfYMR6HuymCXvqT3g509uoU5BrSna/A2OQO8ZgxP7cy50Ne2u/V1n39OAIKsjseo+n3U
b5TwukSqJY/tqn0GYCfsYFDXyXjGRsyCamPYcvNfHqOHFj8UxiAvPgusKgqT8ZGyAoGVtWej9bgM
zaMt5U44fvr5UOYfV+iP80NvODRrztrEff5p2VAqjQXmBzVMC0Jn6S9hYztqb7Yi2CiyqEOLLSSt
px5QVzmhOWooXf++bjR5xck0xA3zgk1uutVBBsWydXnl3SC5NaX12IoIrYp1SqfZ/7bkVG0M8AhO
bWc13wTKqaHNBiAtZqIPTFI427h5kd2ZhexfKxBTOCwA0C8Ytm7GYz1nAmTKWspjXxTmqz8A4x1a
Xc/juahLOIT6KlwyuaLdLKfdANvnInnDYdY0hEIq89EjM3/ug7ZCASBQ44udGQDtVFlFFESNtN/N
Gt9EU0JfHWrelYcRjJDgqXcAiYnx6lHTX/lKDNLbnQpY+yNwsnoOGz9vgW0vnZfGa2zjuIxj29yZ
Xr0UPwpt9f6bMESPDgXpVllol+V41M5gnTp/hmy5F8GJIMo6aQInzlxK8nVQ8Oek0q+OBdIUCcnb
fE95K17paGdb8KCnBCiF7AHvDSCTARjeYx6I5lQVVhcr1i9h3ajh3sA72TFjcQ4W7H22QA0OqdUC
o0EWsUS0bIqkK0cbMg+rK9N6aZvYV+PDSBTZwZDeBYuitu7MHjFMSKoFXYsm7aLFbb1orieDh3YF
TB4s0IKujFpUuAbhBWCu8OzgmgM9Lj2o5jUw2ulYz0WyCgtV2lBf7hZa86SXzXSAj38RlY1fP3l6
JPFE1ByCKCmiBpCl+9LUxEsMhCFL7Hs6P6rcCtDcAQRACEMtlc6idNtwnHi1swK4Oc4TI/d2Ow2J
XdHu0cgUB66moTFooGNoZU4Nc0QTduGzPa7nb6M2SrvAg3M+ASbvDdsqc/tELEF2pDX1sIEFfjT7
WQP+Ysbol7klYG7WQHrbFWrj3CzLu6CepijTRhVX1IHtmmVM+7bzgMmw6pJDhmTOgBmYQ37TVMtI
4LUN/hRgMK13Z3dmsyNtkCdNm+ebjJLsR+bCPiUkvQOTD1Aa90EBahZr5y5BRAeXOwJ2M58JTTNF
/O2Sy+YISJS5sSdwdnwgJ2LDCVYQphvsueG66axA3AQGAUl1oweISYAAcGLUgW0KC8xw8Dks68rC
S2Y2NgcFxViChss2bRdeJdZESoBIqPfiOM03oIK9EOaC06Z2KCo1wjefHLQ3RTTrIf6qpuqFSkDI
YmCWxBgWsKLZLL1oEuDJ6gfbEfnvwps4DA8GkKNrMNNJq6DK6cBpkKWcgCEfx0MpmflY+kpv/QWU
HF+eatXNXzE/EjPb7u7NwaU3AmnKx2x06u9cUP1s0254oc0ELDIXxV1uz8ZOU58XYUMDvQMiFD4t
EK7AdXyQsAfsa3aPy237GgCFctIWoNe0nkgXuo6S37Vp2He15BZuOpnxLCuuo5EaAVyIh6p7w/4Y
JFxMRkxbbt0w0IaWeDFzncI8AhmnGbxOGEGzdG7zEgidPEvF0FZb5QbTT3dGWx16v5AtMoiJ9lzW
YI25Rvk4I3b6OY05eKO54YseNgnD9JRRb3wiZoHPCqi3OgUvVP+cC7E8SgVqUQIwb3FTZA3udNSV
1Td7NIgMe9PQwF66nZ7jJZiAU1xo9WiRfDhBvjpGwqn4boKxC9S3iKeX0YH/rFJ8V4Cwtq/qrAGg
pOBRIe35ARlccWObMt8I21xeWpaJtJjL/KEyu/ye9W394HdKpX/+FxJVaE/JuErtokbzCXbzrwJC
/Ad4RRcHwgf8wRqz24rgf/keIh/Sc39jCPzfsE9bcdUrfwOEFLpU1STSvPNliK1FPQ3OaD97jQSQ
2gKn7A+O9M+/VwWtl/Ksm1WI/a94QWjgsoj5RKfg0vuJGeRLJHtZ3xroIn4rQfHc6Xz20qorxq81
GnK/mS41Nv6SZfuZAa4usddtkZ8Ga1sbfXO3SLe7aRaTPKLgYYB96OVQG7mWsfEqC+gey7zB/mEd
wMYyl8gV/XJgwvd55PZqihfb0rdQZ81JZ3XyK6ub6jvC7PxBetjEw2L15ghdbYy/W0Oad8XigQQ0
BjADRDIeTdW+4X9hRTffO/XiVcelDppEQV0SNfloH+syq/japmHsWIdzE7wzv4vAVUOjGh0zKykR
sj30WhvHCadu5A8LufNJbrzgnxtj3yA5LpVdvgB7X6ItPygaN4+8dgkSUTAaDkwPDS5efo3vpgvs
rR+AqDoPrDottWU/wAnf5pFvaP++GwwokUhRT8dKzyt3rlC3dUD1o8jm5m3IRH/b2wMFIBoZsTBo
Rfls1q2+bzsJzaElCTZntugHhf6QJ8PKx99a2y06NliXPRo4TWTUT5Q/DjCTS6THwS6hS/8VoJOf
PVSFSQbQTQIN3LgdCqf6Dahz8Cvveq8PvcltH/BORFqZtWxDtjjWEwMk+MUyvOpxqHIzGYA0glUJ
6EdhgXpATErt7gBTr+rQ4aYAk1Xmd43VToei6fqnaRLtEDb458q4cGV9GhqavTnO7PxGjGwjssGh
F8EptMsjriccsjoHuQVv5lCbZQOoNzW+zpYBJ3ANK5gQpZ456UkgsV1bbMSJRMBkhm/sls1DdT/z
bIhRup5fJzy4jVZqWsA3yuuwzAf/xu8Qk4RmXuQ7dIYyGB56U35CcNzdFUZLYlEP5OiMos5hxMLt
fW8FpyGfjvlg39M8BWrDezTLJb/rpOAnC/R0LK+u3i4mFKF2vfO5SZ5BUwKRj0W5NZY3HbJMKWVu
l8ANdMpDj0ng6prUW7GQGsh72Fj2LfaF3qJ9mAXIH4VdbYgvohF+AvNJucO74LFyFSjvmVscFBXW
q20VZCvEnN0ORRscqyHzb2yofvcMry9RGn+VBmKfEB4lKnSafOkQhDn9Cnuv+lD703hCnzTaQHPs
9ygMoKE4dwCgQh3rnmCPSvCfgdtDJd8PhW8/TwBdhjZ4dQm3qHGLtiF7Ce0GISMwJ/x+DsYGG8LQ
v5p5DRAcFd5Pq2nHJOupddMgEH1CQde5b9p6BIC4HLYmAHp7Yo0T6ktZUMZT4dW3fC6KB3gLwcK0
KnnikzK4qagCEli4y5zi8l1UEZuwRYcgGxUH4ff1AwMW88keZr5XC7jLFZ29L4MlythemfZqhBQw
/DMHwHp4PMxNweBaP9QPA3Aqz6jNspuJjP0d+nUBSOyWqtnVQtCdP7bB7Z8p27llxcMwtEm/ND+d
FogrQ2ZL2vu1EROBfxV3kHnBZafDLl9h3xWlU2+AMgHvGI4ya7qX7+3cB3GZlDV2Blbhv1TVgIko
t1l/dFAc/v+QoKPGn0FKNnwrv2+IpLtKejO8vlSjkwbF/q0NZvaWZH13ks3o7RCvuXHPBPKTU97/
ZAya6BAVkvwwzBZy9nNn8SLpYX71hXVdl9TlnCfMnKq7yitJKHvYzHSGUcbC0CwBTcqOicmybYbP
Rhm8Tyxp8pOd5Qi3fEYeRsP0D4VWeAo4g9PC1FiaU+NtpT21r8KU1iOdOeCUvLR/8CpDo1E18S3O
VS/tnEE+NJ7pHUfR6y0uONUvOEo0j7TMW7C8+fCM87jc+LmW+0oZjhvxhZnbWozVgz/2OPXGJuvx
hLAyVTv4CQME7VDVIFxELBdLkwAjW34H6h7PVnSmcVgsIl8cD/EpmTp/g9igexRdDr72+n4mYIm9
0FaL/iEkQ47Orga+Fw6Wk+0Y6kkhvRcLDVqnDXfCr22DGxbwjr69buElwT6hGd+5g+o3rWzaDfg3
Iu2wK8XNyFvkx6olzPrSTV3jVy9+YrU0CCUFtmttWQx/Ktg9UOfglgtpLx1utCN+uGZWfSeLfHrJ
wPlOu6FpbmrLCTZYHe0eBRn2q+lbDmlvT8Ub6wP/IcfZ6EVWXetNrwP33u1K86DNkXcxJT3ccJSX
V/eLq7uT3THveTT4yMPSM9mJB3nzRgvU9CMrl8W9S6d2CSkFuD3kgKPu4LvrUdAADdw067Ij8UBb
+uQWJNjbAkx4p3aXW42M2zdo8WDd5qoAIFlTGIgpemX4P7yqZ/C7MtEGWpACiDPfQwl0IIOdGkFQ
HUcp7J9qyplMvKKtuwRZNOcnHIkC2BPlQVKRWv8YOi8QSaULkNAXFVQI2JHGjdhQjUFkWxl9Jb4w
ui0Z+kCHpqfmN4sjQ7ojXjOjHR7unE8+LgzwfWQDPpHFWKN+B7XfW54viLb8CYtoBnP3puykfMVK
0z9AGVCQo3jexELSILiy1zvARhizcRAy6IcDqRn8c20QDtvInzl1IPwR2S2xccuNbG8c3K1RUrFr
AVgHKWloF0h2KMJ5R2fIng6A47Gd2XWIc0c7qHDRNlsf4e2kCjCbOgEEGkw05vvJJiAfN1P+xcl1
WyWcZO2QlrqbPTTcd/Betp0Cv0E0GgGiMwRHwbBJxoMSvLtllgl2PDZi+9l3OJ7gGCiRKnvG6sdk
sOb8P9x2bJ9ZEw3jALiqQIxmgd/ZI2BSjqWehMHrh9ZsAyQtrALbexs4Exz87byAq8dc46H6Xp7f
Vx5eWMwMGwFpi90+tSlth8NQTRqdPUarfrlt07+hOYBZsW8hDs5sZ/bToQTw9wayh4GHS8ntNXPO
rW6rOlX6t/7clt9tv8u/+EtXQHPiNnOTsNKvxhinsG9sJwW8BdyM2RDs3da22iPtrAzndm7dTrCq
3mV2bitAuDLixuWcoZ8JNEatIil7EKYtNWfAR1QsSHvSQAcNqmUusSL8XsRZ+4eVQXy1/gMmri9d
g/8qIQpgoNRhMFtPjGFRdxZs1SZ0lwfFb64YIKcDqmZPASydiljM2rvzFJsFop2iGqPKXKYvAlar
2Y7JCs9vhqM4Q/aR+HjNBgzasJ96CJ8x4R9liX6XjbRH39+qrJ3ZSVXgq6cqwB+Z22MJI6XI9sMC
dAa4kTVYpQSXeTgrzbNS26axALLELYv9hNFZVh8RxeFlU6QMwlEVwETm4FlgKTv0VZUm1k6Vl3Jn
VX9+qcCXvRM1KWQytARLwtCifnDaZfRBGF6W/YQz2YoNYrV0s4x9bcedDWO22Conc9/hovuySrP9
ZEH+Y9mIInPQEUUBhw4LlOnwyJRt73LkfQ6zBylq6BHdpHzJ1Qst3dHFLXDIHwzt1EeOpL6VMqO2
Xn2tpz62sb3fmHbvDruMW+i4G0TglQlf1yv8eLIAiFEcE0sT+DcTR4UUkZePlbFQF94/k0ZOIERn
Mji1ZTvheBht9cupGAUCUVfDwaAGfcWes24HBCuP2TOOe8/MliacTJ3dQinTf51ybDBGZ+Ob6Xmn
ly1UqJUbNx0chsIStszPjAFhZntyeluA0g1iTxB8JxbT6pfoXBeu3FlmxLBeQYiycPwfhGmpX6uZ
x5JUTAJkiZ/+raFe9hC44zyDC9aRcW0qbo41mWB1D2liHpYFKd2wtWDo1rmm2DugPr+WiFZPpo9P
M1qaRT65s1EmszuMX0fL4l9w9WEbiWRrGWUwbbOBC+5hYmqhLy9UYxY8VnSVAQVVDWJxhtTIwctV
vZtG+FOMvdSPQ+6VqTv6M2IoO+iGsIcHbYwWxemmEI5132Yzrgf+PLZTWC9Vt/esjP3qFZRUpLDK
g1w89+dke4WKC0+ODx0vnPvOtmdsxip/g6pD/fJo38Wwhze3g8Z+VwoBkCU0mfxL5+PsNczM6uOi
MZcbf1T6BY/f3w3ehLZrdImE/ey1kYlD5IhkiodFRPyT0Fa9+RNDL2i6ipBrw3VcQxmAAE8hpYCr
N2pQCBM4cTdOyYJdO7fjfV4G3Y1LkFwPWyGNpMsysWOlcl+Ai/ETiPDg41T5bKvQ5HBs5nr5inAN
H47I9G1V1X1k1w6qM5Y0OjhpTfgQyAings7vdpCzdfBkQpq+6fshlFL4O4/K5jBl2kEWYhYbWc7t
tltMI2n7Pt8E08RPGgDXo5v54555Uuy4ZMiDqA5W3mtjCp2pPIJgX+1dG/huZ2iMFCpTGiN167+t
WzfyXT7ZV6B4g1UasMPgZtgV8KyfJ0brfW532Y4qx0VpcbRinddL4mK9xEzpfNNpD9RPZIwiOZj5
owlH0G1RBki39GTalQucH6Vd/0Zd7zsPrH7XThzwZ15gxdskT/KGOrEPLGvE56y704MBRP3cuNFi
LBwGOi3kYAC34uf46BvrWvaCMrGVDnZVPTW5yg7g+oyHqoVgwPEr4N/w3aCzAFVl9BaA4UMm/JTB
MmWZIAFdREiz0WiqlbprpfEsAsE3fUDlbgzKLnEorv3leumqmhEXM8R26Yz0GZqpZFIOWCUem4Zv
PVxCIXf0AzBDcr/elGuuBqk39Wvx4MQWViAo7wbZB8eaa/nqzqwjIaGWt6ksC+Rf6XkbLx/UDueK
dU9ad4nnZnB3gVx+FoZZ72dS2wnFp33rDrjCuATlR8qFv9WukHgVRg1MeTMjmMjMYYha0frgkrtk
13cN+VUEogRVoB3UD0UMnnRzXd5KMrJIQP3wdTKMCmBDYfIbaYJtNbrWj7pE8GGy2t9XRV4cB3Oy
XgBgbg59wKHhlPbwhU20AV9Wuw9qdLIfs2HopPQamGzUtNFbBxV4WKxr9BHmLD/W1LUOowA/eHZW
uSgKACfDcXg6WYBVaCRNbmhJ+QEppeyUV93wXXe+PlnaHW/xYvytw4byDuylX5BIjnvPkf0GF7J5
y2W1wFckyyNwfvGDbDIf6sBEr3LB+9uiXhO3dFFwgeylARukCRu7AF7my9A57ovd5SQBIhp33t6D
F0HTOUUe5Vng74sJOVuXAcIlW/KKXIuzHSfLTvViO5u5d9x7v6NziC/YjIoS1NypY0EE5E8dS3C5
Ixtu7KfFW7wDtPptVGSIKnocayHzNd2bowUOiLl2H+ox3zYymDaTXVaJzyZ5RFw07cliIh9baHzu
2IrQHdwPXQyHKbjX0GU+2E07JxA1z2+GZZK3Xlrzb6PVOsVFEEVLq6ItwhiJhDSiTHZXZ8AvM1Gy
HVZo+Q0QaX6AK2wflXNTd2FO6zqeJ7+IO2Kgw9Ssig0sL6a3wh5ezQVZdMizs2iSjdjNizE8QAnK
tw0etAhHMk5B3HNlf20aiq+0ljPbG2PepyVkQkDK9/a2QaXrQcjqag+Bealei/4uuBjB1oJa5x6Z
KGFJRLxNHncJ7NuPw838Sx/6LSSFPpqa7S39UTxek91dHtNbIRBQq6P6+HfZG1WeGTrfDsqEtr0f
GZTPSD+mXY/D8krN8VKBHTllCGHh/4nmr7MCe1kLNZEBC7TelXca+fkuKmBQP8vYuYFffWz1Ya6h
bp63BtiJ1+wZLkp03g9/VjiWqkOvniVQc0fHurX6wqCa1O8KyKOegKQ88Fs0Ox3L7x4U7OJRbwxY
OWlciGO90c/V4/jjGt/qUiX73Q/643z9vmyOht4gn/E8+mk9NJE1rB6uPPJLlfn3Q5yVlD3SjyUO
mvWR28gW8hTh2XCqNgBivPmxhIhdPgzdFhnPq66F6+M8r5+/H5r+va4mrl3WrW+7tBN9N26RJNpn
+/oRHbNQpLFf5NEN7a8LDE1gVlWk1173tZmfCbJ4ToxeSQyPCCx2ijascBxa3tdqaa6U7S9+QP8s
63NzqIra2qYFnvFahyMVi1nQQKTy9vmrvDbK+vd3i2WmANFPaBqJp1VxVf2oiu8V7Bn/t0HONAEE
ScS6L/CJADJ+qjxIvfr+1PNrHprX5rJuFO/mAtDmUNsLhlkkPymBu3eR1m2ffj6Za5/X2XYT1Eyq
McAoLgrMIIoijfFf3gna8YDshuiKnrf6tEiFTRXS0CDnIt6wwlbvRvP757P4aHoBZaH/zyDnuwQb
e0uAUJfHVljv6O82tQ79LUuyeH5FLvEJ1snxfFhOyIj8uEZZuvgNod8QmlKYjqHX9O/31OCCmJER
QwtLhAGs+2yEnmzsYhcZ6c+neXGolVhnord9RVv+PZTwrdLJOBL2qPok3dSkgY/AUGrrlbDm5fOx
Lj7SYDUwwLVl7W092xtGM3PKRWMwGaPZbOzD7rCeCXLXpsiBTVv/qcXOCDyrehQ8VFdhapdW5vvx
17+/W/8ewuVyRBU1DrLnuvnVXjO6+dh3gjXzfoCzp+mUQesSiQFWJyKeZi88xZ3E3WP/30B7Yydu
2m5UGZXQ9O/0Rp78h2t654/daGe/4f+oO4/kyLE0W2+lLOfIhrhQZl01gGunu1MzxARGRjChgQst
dvMW8FbRG3sfIrNeBZ00sqN61LPKYtAvIfyK/z/nO/MT/+ki1bBF7N7yN6Q71np7PQchl0s8Lyah
7R9za996gX6+5LM5RRTSpkXFcFqcXIhJP1VSpVqa7fUg/eBdne/e2cqGR9EGtIPSkuips42EDMn5
USvE0IE+efHQrqsy9DjGbt9/TT8Yxj3bmIlyIq5dZxhbxoswx1cTTp4WfKQ6+2iYsy1CNGV15HYM
E/kqAMk5IyLn4BSs37+aN975n2+ae7YdSJDEhHrGMHp4a1ewO7hv74/w5oVYAOxhC4CnNM/eADcL
TLMPy2BZx5WnxMVSsU5jHS7+Z6OczYk6uMnYlozCSXOhgv6hH7nAYvLrKzEggX9dzNk7ZshKTQ1b
crvK5yrNqaiexkL74FrefCb/GuQVik1Po9jkrLdMy2XVfrfRKP07N8s2LZJOsCOcq+L9PvKn3kwD
zF8y8IxQu40K8LaD/ctWdcuAHIbrVWhkjyDkfjnZtFY6JH1J11UXCoa64ToorY8W4jfvFlpQqDNA
gF8RWLO6bSPTbCjs7cPvM/i7vndP9TJ/DLf17Rwlp+3ev3uvUTfzVf004tl3ZpKG1mmCESMSo7Pl
V+sRleUu2nXZUqzdPbCb+4+27W9eJKYeF0TwG1bsAA1eiLKVOp+dLbL80BKq+v5VvTUCdw/uML7I
1y7ljLL+qPdUEsvmEGRgObvsz9f6P16Eatb/+E/++1shR3qJYXP2n/84Rt+qoi7+aP5z/rX//89e
/tI/LuVzfttUz8/N8VGe/8sXv8jn/zX+8rF5fPEfq7yJmvG6fa7Gm+e6TZsfgwTPxfwv/7s//Nvz
j0+5G+Xz3397/J5F6LIoo0Xfmt/++tHu+99/M2z8Fz/d7nmEv358esz4zavosf2v//vGrzw/1s3f
f1OE+juvFHGPYGTwiekWy2j//OePrN9nxzoQD2JmifSaPdZ5UTUhv6b/zk6JLYVLbAtbQXrHv/2t
LmjC8DNN/Z1PU0ndsX+ASV3zt3/egKs/V80/nw035K///lveZldFlDf13387ezuEi2VeJ1sFuBTO
MuNchG+INjbjQQW0HQ40XKVn5E8/3ZA3Rjg7lzIToUeH5gTSe7bn/3CU/rQviWuqdKGFKWjeG7Wb
Zmtw0o8/pPb/mST20zbhfKBzWFYtK8W1cqpkdUFAxo58xuxOA141Llx/xDhhajRsksGk+drR8W+b
Xr/0BXpPrxalcxfZSXmnjL513xii1rxGd+tVImReIpYbhO8VgUV/M6ckilAsj5ot4g06NyM9Atez
rbD7IrpkuBsUrUm3jupHT2Guwb4M6I4JT8yqsEDLUDYmcxo9Dg9leGryQNAC82kPA5cBObuOJl+1
vWyMnM6TQWB/ryjLX1ZmCTu8nGhVwh8xwxupq0riKc7YILeFGmFuuFzK6nKoyX9yFMK8F3GrwA0j
hUMLqTXGxnEcA3mp226seLyPzue+ixVK3fpwVWhadsjcyUwWNH2gBLtT1DxipCy+xkGc7uFezQx6
Mbp3iB6y7zEdwq90DuoFcu2IAPtscGjVV2501/hV3mxGJRyPsTYqq6ywC6znWZAsCl9NqrWvjcDi
ws7WaU8VXWqukKRowc5MdbVYYOcq6JGjAQFVFNN1WcVSaF+7mDqpV6L7jU98b/pPY90Ej3mkhaeg
EaiKAPbqhyYZ+sNEU3NP3RAdP/Lib3pij9TY/L7/KqBvLSajdQ8i7dMbJUY+U0V2v6EUqm/6sr7N
Fd/fRMgiwYv7+rSyEQUciklkj43fiE8NQlBtmbc2zz0vZVssQfdWn43eJvE+yMTGTbUy9UaXGqyV
GfaW0xwRKtmoWfugc3BJB0nnLhIcZdc5bh7AiS6J6AsdzUuy6rhze85qznFykdqlzeTcKhKxbiEm
BRUOYgY2ijF4O6fK7qw0N760U8TnBVOBdskwaPxKvKoHTa+lTsU4U4rFSGP5q2+n+j4ttCH3QitJ
0HIFZUeXhbo1osJc3Vagh74XieATmiwayVnM6XSv5Sz5q4bI51ngkrvP7aq8zlNH29UwXlrcS61Z
r8ywNAdPrQHjBKEwyAWIwTFbNNpp+7N9e3SRc+2SMOxuaMtmJ4gtKLf6Mr2P6ik/KYEVb9AmqBei
i1xPVVT34CiIxxS3Gwg2bh1769CRWtiZ5dSHWAbUEdE/NHT3K0kdHTRX8bmyEnrdRdTviE5UttVY
i6+m3iCtG3Eme8Y4luaC1l50GyDq6TAw6PZ9ZY7lJ1SY7Rclc8PeU1DFaZ6DcfBKHdXkgiTY0lkq
QaRuaAyIdV/QiLdjaR6xashjabTZvUw60obQQG7yqI0OXZTE95TyLXwdpUurjqq35ab9H4lfTldh
PnVXcZh8bYX47KKMGoSpoyrMR29CvZFf0+Q6GllTbhM7opWXFZ1+QyexQS7ehl9KP3M5LAwGTu3B
sE95ZquXI2XsmGJ/G11kfSpcj8gD372IzDBgLlRZlbZmabjs0d2KETW7FR0Vun6kUTla4pq/1XFR
UefJUxdm9ZWc8M16UW2oFc14haBipFPqTRi5WusNtOduc8cgHy3PzJF0Mc3IOWjKGM96544GxwG/
U5VVW5nJNo4adTwNAnFPXxdEe5sBfhI77G6Tmr7EIiqSAbK2mjr3PRxAsbQwMX3rlKZe+FJNL0zZ
tl9QFxuXmZoPFF6UWvmGDofP64xeH+jZhDRN0lrTb2LCQpnKR9U+aMoEryloG0KKyzzIr5Uc1umu
0axxrZFjLbyIafyumFRdvVY5KZ0SJaAJ63APnukIaOamzKRgqs1MeSmivrpNna6BM68FsY3pQ6gP
yGqb7eAqJnpiyymonVgTs0DXjtpFFTBpLxEitdSA69T4noxGfCiNdECkUBfGXY6O4CR63V+FjhV9
pgEa3/M8SWywtSFZimgMd8VQVCtV65VxUYVmC4I1D4Y7LCXBBfUx8hjrKYNCVbrlp7Efx8+I5ov7
sA2iI/pU9a4u9WmXdHGwIZ3IRwuSNBrTURus+0gmp7ylwZqJbni2R1WaNHEG5/sk6/KbomYhEm/L
XBNCqewwMAY7njeiMt+3upPZC3NdubZ5JZ0cslsrFXeXljbLk4l+6KgNUvukm735kIeuP6s9UQsu
hpLu03WXO4rcJE0aEzRq6J86XbeubXT/F3Shy3Cl2nU5rSYQ5kwDSRFeDEOd8h0q+2ncys5Nj1WX
Zggy8im7T0c0bQtYETgwAYw0m8HVlYe8HGk1KGg2rzVbq4zVqCmmFzmOeVkLx+eOgFLXtChFMplL
+cWP/PRbmCBfXuWIMljDspreW9wyo2VWbEqv7CzjRqXxdSIcJHyoddoIS8rdVbJQ+q5B/Z6U2VOu
iHCnijF9EK5EjUQIMf4BrbprpKNdJb20o3lfkl77yP6uDESll0Zdx3f1pDRPvpy0yPPHwVxNMqpX
OAiaz0ZI91Rr8nma7pHot7HSHiF1tvKzWlAutoeoveDNg63s6CT0EpOUxnOzn5xYGgH6l0hHaej0
Bs2dKayMaCHRZBEHIhyxHWXnO8uxdYZbqbqKWCCh92sWrmggJSBEVYS+OQlKokbD6puvGchxDacY
3IWV+ca6HYgIi3x052bWh816aFqRrowqD7Z+YAyHMg8xIimJNJKTcNs2W6iVM97rtmVGy4FGXrtU
bBubm9ba7lUl2uSPyBjMg6aG1UVn9hE4IDUuL51iMusFVvbmc9NFZsTUxh7b89sh/WSrGc6fsLIl
+rMo2zjZ2B999JD3LZ21qwbnC7O8FVvMywmudCHlUgMbFiBQb5q7YrTbat1JM33Ssi5djaklXU+q
E0nDk+n+wU0ndKKahmM3DnRQy3Lgbmj1dG+RHnMTR2G/zFJL/DF1rgoTNTci5ErlAB8w5IdzoJmw
l1JHTm6FzeCs/GBw2C2KQnc8K9VnBbnVGs9xHva3fauXT3U8mbfITqJk1QR2nK077nDkISuqt1ao
iZWiN6x8OOo0Vtegn9BYGT0K1LJ2R4wbKctNN1ra85CJsFvCRne/10ptBwtKDsEDmy+QKQ6tmcrD
DVMz+UvnGpkad8QqZUVQdup2z8Aix0fuiL4y+0o5Jm5eJx74DvkcpX2dsviESrTWjZYAhiAb672f
ak6Ais1Irk2p1d8aOY3fsRGVV+MYGnJRVTZbDWVoRLNMfR+jUdW25mNWlrJYZSECc/JLcMvt0ti0
oqUJxRsPYuk3bKlGG11QOcnpiyCQaOvD19nCNPYRH7m9dakWQXMYnDh4SvzWAn2TuMw9lYi/ybxv
PnVpLLqFnjqzVzpR7goz5f03CyGRGSpWszaqrlxVaT1eqKy7rWfzb++dKuJ9hWks0dQUEoxw42Zz
o1w4S6Er013LhiH0wsxV45XBwfp6hPkze0t8907rbSaOMRjQ945DW0tsmVGN/BaxNLv1TjAfRcX1
xPa4mBVS+m0gQnfjE9XIR8YYHr0Qx82jXxBAthw67IpBEOhsI1RtkyazGjmPuuhTWgUUJ0UTxtXK
zjuzIcsoKTKWUt8M6KqP7bFoNPQKzGkWAoZiwENYjKrADdaHJLdVnYp/ipq4NXp2KIfTFNrpp86K
m9vUtetHWtTySDUJoWU4lI9o2to7jC/+XsRO9pVNC97OCJ5E7YWyIpglwnWnjoG4HSxbbHI3Q2zT
DWU14G7r9HAVFRkp4S1bbk8d56A/pVUmIq0atXzADMmHG1q17/F3rTnYNLsaDGbgOVWCTk4dUyyK
be3QT2waYB5KPavkiiun7JR1YpXllxiJ0aZh43mVl3MwBrsntD9Thr7Q193yyMmqPQ16Os5UmMR0
PU1JzEvEhcXO1/t6J21V2SpO21yPdB7hKQ3F8MWqwGQyw1j9PlOtqVvp6LtpbGpyZM8x1ul3LS0D
js5Orx2HIaGBEQ92OL88LsbleQYoV4ra2EdjCsujLgA6eKmfT7qXDQM6njJrzW3uJP5jYEZi0zu9
zkxSVNGdqRiTiR6XddYzu0jddZHRnjjQWZzCStKliVJLfRQXQetcylITYluq4R+lPanXdlThaFOR
c13rlTHtmiTTnnr0tt8TFNnPAxrNS04J6b2rVd0WQ1WyxUNZ0gmS8T6QWX2p4AkCSiabTUfSJYaR
2j7ofkOTqAjSTRjL5FJPWgTlQTldVo4Um6moglUFXnaBYQbpHRbnxSAb1v+q17sVqkRz4whM6jFi
FvwrIfu6Ukus267OgJfwAq5ErrXHThbqNrQDuTWKJqy8qEP/Ugkju4olLg3Pn8Rwi8uh+TS1TG9W
4JfXetfGR8XVuhv8hk7FrJHai2nsZ2FSG4xLdqLaDicY5wU5xYFA+gVI3rXb4tZ0Qn3jcLI6hGWM
wUh02tENbH1jsrKv8FBVa63JrIFDdKmuhkqYmSdNTNpjUtSjJ6ogurPHfPKSwCy2MVqhozaVw5aT
ljjUjigeZdBn+y43QGFVnWhXRm1rK3gq6XZImXws32w+pXmXnOxBYBPkiMN0yNtx4epj+60i/v0K
3Rqp97GjLl0qNV8VFJmbokz1SzFN+ib2je6p5U5faq3SWUuRqy3GSMmbBYGnOaETldsx8uWFsEdA
ev6QN/2SbXm1Nc2qeFDUHBVxK/Uri8PQwhiGcF8UQ37dNjIn3mqo7KVfwiJhltYJWWVr6i77nobA
stA6/Edl39z1wGtmK+6EnrzvnCWtIZxEg62uGtn729jvQIf7df2J6mKJZF3E3X3qNsnBd6xhHUzd
jHDWku9JVeOtMVP7U4psNvIG91aON41fk3eTFW7+pLfFmK+taJq6Jb3NgLxL3c0O3azy9iZ3DFDC
W32w9qWNKErL3XHuF2j7MO36h5qXp/E6ZDEqM0tqH6eyiHZJBRnK05FUVl6eVGIvlTg89oTxsVN1
tINpNUq0VCJKaJ6jxKrDxI4Ma1Fiunwe6tGRazPT2O+rmTPh2UEGnXjJxCG2Fmj16eE2Mt1XRV/e
Ys4anuwRogLnV+HfN5w3sPniytS9UGTGQFEBfOq2jRrtUhF+8CjofyBh1t3vAWsRTztVHHwSFVF1
lTKGl5Lj2DYdLYsJIRi1A/5O56RanXvJCq5ECA1lhE6M8GzKQaY07uSYVH/0jR5+Mv0gWQ6ZU60s
x4cG21rF+K0aCpdgJaf2b3WtVtakOrF9yvvrUosMf/l+ZfBcfmXpNhVp+KOQOVSg5OdcZYSCmV8G
eCKHz86m2ukruc4vw3W06FZxvpzTUz8mB533SV8NOjc2f6pHKoiuI0tQj+wBTg67dIlKdyE8jbRg
ubFu/oeXeNYosdiaVU7OJfIm7+ZLNJbtMYMs+eMSmeCWH1+iOV/Ci0ro2X0965nV2AGiyuESKefg
L9sFF9lK27pYkMjpXi+LkwlT37jop3bhX1Pv2vZHTUc1u7P27cncmhk3nv9tro2l5HnYC3Xt+8Cd
Vu4G8dAx9ZVNu9QImsUCr34Vy2KH2/v+Xj9IOa10j0lh2X7QxfjwXTlr0E12rzdKxY1E/7+qdtpS
rrWLP98Vu4TqmCxTIvg+eHpzL/adG3nOc6QUyh6CcAvPBE86HVKyB6ttcQi3cvORRucHLOzVWKy7
nIF003yV110PXaLmyXyB+OUejCWyydts06HT47sQ8134KMRCP6v9//lN+NeI51enuX7XaAVX1yy7
pVgwCnxef9kfp22z9beO3nvWkrBwvhckpHnVQuGxwro1Nx+rIs97b6/+mLO2+GiFvpb2XH68I2zw
yl0n+zlloluhWNM9inwf5kedp0y8GlJ/ORPYMxIkKLn+8DCtg6227SZtPV2giT9AQdwG63aBdTpb
R2t7yRkXA1e16S/81V/hDL/UP/vf1hmDdjcLJP7jn62n152xx+q//s/PjbG/fuOfjTG6Xxb8P9f8
sQg4Ls/7r8aY6fzuzP+34xoqvWXV4rn81RjTf5+JnHSrHKJmyOa0fuqLub87ZFuAz6dMRjYLiqZ/
/m1/Nanea4u91DaADAMgC4vfYVmaM5es+avz0yKhpZNZjTQuvEp172yFA+yAd9TzA/vzTzflje7Y
PP//61v/YyALJiajMNrr/D8db6Lrg63xpONAP87ya6hyl9CBqnXdJBCBtA/Y3/PcfzYgCFx8DQZ3
kZ7zfOU/XVmWl6BkAJXQesEzU1n297QdDo4a3Aa1hKaeZkuOZx+s9G8M6tBc0Q2KzShFzhN3AQa0
EqtCwVGpFoFXlgI5XdZJKt92tis4rq4zzNaXVUsmwfs3+OWT5B2ZW6gAl2aVN6eM8ydZjKnZZgoe
2nwqPqscDe3pS22rX355FNckh0gAI3TZGp6tTliKy6nGveOp8ns/gFZIvxqK9cEa+PpSyDsiLBRX
GsI9GnQvH507RqZoOpgqXWPv7Pgog9Grpu7XZD3csHkU4ejk73BC+LF/+ukFiSmcAfdxCq+vcKy4
1NHFjQX14/0bdrZF+WsUWLCEp2mz1vHltWiyJhK1pzTRaA8iq09t1V/a/WX2kWT0bI37cxwTI/BM
3gL0dbb/iv1wyKSPfT033AtztLcxfacPnsv50v3nIDx1kmL4agFqfXkxA46uGvNl4WnUMEUI+0gQ
mivqY4F51OvsJuGgJ5LvDsUZKBC17fV+eDcF9K46CEAf7FpevyYmdgag9EgLbL7lZyupSxEBGKVe
eHkY8YLk8QT3AE14kGcffK1f31xGmjOwaO6Tg2edPUSl8vU4DTLp0XAfD4GC2L3gIP3BjPXWKISA
knCnMYb4sdv96YWMwhQmKkUHCBywpQYz/BwO+cP7r+NbYxgWkHTECriIfyC3fxqDYlDgjg5oUFim
S0eq+1zUN+8P8XIOnCeiOSzMMXQuxeJunb0kZZFQCtCY6Y0g4CjgDvHWbgb2sWlePY5hKhZJFXe+
Rz+t+TeeE0HqXBv8KJd23sv3001Cf9AGDgNZNtqrzlVAJtS1evf+BZ7LfOcr1FQVnq+B1MNWz0MD
YCjNtDS+a3NObLQVCRvKI0V5tpXzCUtd6wdKOhZc/5achtUYrfunj9w1r+cV/gbgz4ahz1Ku80uF
BpsaBQZ/r5+P4EvVbSfNs8sqpGGfRmXvOdKcnA/u7xuPlmglVlOH56vSCH55f1GmNNTNmJhDRfvW
hM5XbhDspnIpRu0TpVDfG6aPSNdoLPnUf63kP16oHwhcdCuwp43zELp+iC0/rnihahOOxsoXiC5g
lVNyBgg2YOLFw/8pl58zA2xM890nNmIATUlCj1faS+GiPXA9hR5amlyC0IJZpi/aDHTEPqXbU7NU
QpqucHJMU4MdlpzQrwEsYicGPxCU6yS9aacrp1DX1UDxA4SZ76wKe4Xd0JQ7AzxB0eDn6i51FDRA
G9Z9vVajbTL4EJOQ7w9rHw9lVZsHp45WgXtQ1LXhPnaOSXetgrMAwGRu+VLjGcNFMu2diGKz5ntV
BtjBajwYP1R3nfTQt3G5z8Lhi2LnXqB8dWhIRtVC8+NV63wFZeNViIWjqdgGrYlG4L5v1na4LUag
AQsNSp1WHig5j9ql0wpOQIKsAuTosb7Aqwlb7lqMd75zVOP7UNuGcwHIfNDafhVkKIlwxjbbOrvu
h7tUXcdhsJD6DWDChWHvAZYs+tJAt3NpqZc+oAxbOyXFHwLQXzvcVwrTZbVvlGCVC31ph/4ydIO1
43+bEG0a1h9wSibjlKjbqdLXYUvpuY8WjbmZ5Ddz4KDYPCbtjeWs3J4IengwnRkuKKgvivxT45Z7
4ebLKUkuy4huntN6U0J9NaGpvcZOoLcLbNKrbpiYUvcJdBn3S206Ho92N+QAWWtyW2D3xfqWiPl9
q2zQgyQQbB062fbCytehfwr9+jSkGwBbcN6OfQnHKfGMIlkWwb3Jw/cvtemyV2/78gJwleo+AUlX
k41exIuoa/dhgt6nu9DlddDgkOwWWnEzEKlqdVd+B/OmAcuCaUC5Eq2+LsLWE8oXfVpP7oNeUZRI
bqP+cbBWiv9FTbeavcn652C6L5qD7i5BFY3Dpm/2VnITxCszvdaTdZfbRJEBNIuKdV1+Rd5Egu9T
RVetbLAJR9HKVHa0Lbzc3mXVln64Z7sXeQ2wK00XcXeSYmenySI0m6XTscKmFhzGkTbGV7M9oavJ
8nAbubo3jF8m97nobuPoNk2oTsCAG+KV5l866VcTyZPMo71DV9c0lfs8L+iVYvGkL2Emw14f0q00
VmlDpxMMCq/3Wlr7zr0OS25BN5MoCs8axWKiB6Sk7TYCINEIc1VhvEnLbtlYVwlkui5zjtT0+VGJ
nl2sCdFOqtlTeakXUHo8dXI9XXnS/eGqbLuVVm1zje9n6Fmx8sF27625Cg2q5aqoUMnq4Uj386lD
WKODkzRlw2+qPQwv3W8xf3fhzgdUYZz8pJq0hxINyP37a9IbeyHLUm2sotRI52PPy3FlMzpztAsH
j7H3d2HPmuGFTiwfOjjgv5hGN69/CK9te17cf+yIzgYTVV2Fkk1Ea1tNyzc/DGg0aVYTYxW3fjGD
+s/RKPQhCJtPu+cHOQXOjNHNfGEUH5rzZQQB9v69e/3MLDIDuXnzHh0k79mGxR31KhNjAn2oLjq+
HI3j2TbsJbukrR2tI5Ue8vsjzuvkyxXNmiWoNhVhHaa2PT/Nn3Zh2DyIJ+tY0XJMhLupDNKtbUMn
e3+U1+8E1SoDkqLjCscBnHU2SgW6JOPQTQ/gKTaetKpamNUH6d1vjiHYBAlX19mGn713Q5v2DoTF
gjSWGefTr9mW7QZkZ+9fijbv5V/eMbarP3S7GsmeRFG8vJagNoXVcHKm68Fc1umGzvwLTWBrsEHa
oaOmtktlEeK90WySDGSdN+l6GC7aNv5ol/l668X4nLS4tWyFxHmCYYFBA9sB+4XOTna5096HTjB5
MrV2eiO/v3/hb9xfwl/g/6NTVXmYZ88wUqIKsRFvyljyKqZpPSwnrL3L2Fbk9v2hXr+ULtJl1NbU
D9jCn2fRBohHGr7IHO7CFjOABeS4V1mq/41RNK6FSYoyyfneWesavmnJ/FIymXlx2+cLweL1/iBv
3DW+oQb4FS5F18+/0QaiiTjJmDLg9nhRohPNNyD8e3p/lDduGM4QTqCaztTBjvjlOwnvLC6BUSEl
b8JVatqskB9NTW8MwSVwu8CEows897mMQSwaXTKtj6o5s9aco6VGm1+8DFKGxFwdt4VJgc44K+n0
sT6Y/cArxmS/lYHTQKYEqvfrg/zp9+T7ywn3bI41xi7T1IgjU9b1wKVzsDVQT5wPcrFe3S4uxdYd
XTV4k5nx5p//NK9GNjpbJELU/KbvoXFd/fJsx+eTf8CpllAHA6L/y8+vNQnSwaa815VpcoAiGyPH
jqJ1UpfGBxuJV68wfz2SVcZgKA7qZxMr4CC04g11o8lkNm2kf5m12ReSk5bvP5i3xqEgS10W2wYm
kLNxakOA00GE40VgvvZQSpStzEBvZf6v5gAb8wOZ57GZCQ+J4vxFMwuz0U2UKERUnNQJyjbKwl+/
GJ1LsSnpsZ6frxIzk4BMK6Ywt9SWXfzJGB8pFnwwyPyQXyxFKH2p7MLOsbGEAfF/+RJUYd3S8Oc7
6dgcGVt9FYYF9jBmy/6zAp/oVy9JwwpK4OPcK5uXgbPRRB/4AJ7m0aJLUk23lRXvQyf84DU47xbz
cDTBusqX88eW4bx8jOsC0m7KrRvKDlJWUbdPwgyNJaAHvrQUYAtT5B77FnbNCDjvYrsyF21nxtg+
pvLu/Yt+tcK6qGR57W3MXLww5xECg8kmLU7YRSOj/jRWZB7LoEMglBl3Sex+cOnnRQ2wudTOqVRQ
2OCpGmdfagXoXMxNZgtTUUcZXSBIxnjqLGs3ZPWhaybkuvKDiYon9+Nzf3qPmKVI24ZWYvMj9u3n
ixQOPLeuDY78Redwruy71siBg4MaWskwlbSes3D2X4Dab+qjQHkzPaAOhDXilSQMqCbCXlQPUIQ0
MS6aEgihztE31ArQQWqXPbSWP0hIbnGloz2XpkMUjYgGDdqSKYe2ZfmlwwQcjGi0dBcBeddvtLEM
6js5WXV+oeaAIZ5igNDNSjojZUOvy2kU49oxrSB+CCtlqBfFKH0gHBR/g8/o05NhM2H1kEe21XI4
BmPsNhstR2sSePEYWNEBUJzdXQmJSOwhi81cgW1X+9W+TZL5LI+m/hQAoAr2rT1jslyrBwPkOmVs
eEZvwo5UGlWLyVeIhyvXV0aY/Va9DbHex3vcoojei8jUMrSnZZN5kWXQE9FbOKMrA+DgEQC/fYMN
BCHvBieSuRLgkncdSUCAY3Ws3TVQt0+lO9mts8wVd5gJa44OVHvKJcLj0HXSZeVDvTZr/gbQkWPd
7QKFvdtCQWtSL1KMJLZXqsDblnqihkhzRk3bZyKNV6h6UzTqeV2nCwhGzTK0kNv2aYATBUMMKYMu
3Hs3EtWt04bH2TmrJ6cBlf5G4hiCmzFCtBFptA7GMF8HqUn6oeygBkameqodZVpmDePyAMNdi25t
q2iBuUFkKg6AYu2VUFQRe5hRaauEer9uHZI6HCJKMRAo7kWp9dZS5XzqmXqXHc2kIEeiRFltAgNf
Yl4PV3rg2xs4k8WqMXxAv42K00shxiKzmNAHOhErQb38sqhCY9eCcVwXvjPtWuD3D6NrjxvNHKK1
ArcUP09Z7zR2tZdku1d77ETEoOAkuZJapxw5PFtUMExtFYdAMUvTR+xLgfdiUJMBmRS1Irt3R+Si
U3uURpgvDDPOoHJowUrpTf2PehT6bYQ8/zYxYc+Cznbhsbrqoi5Cc+G0A3vPwFDQ/7vygieNl2hs
3acaUeO+7lRjJgknm0olMNhAQbAwjVa9yAhDW2uFOnhd2BW7NjEN9GrtdAmkDSUrgvAFDPjp3tVL
kzC0SbsdxpiEEaNJLzJbasTYJNqsTvO5k+ADw1LaJ6FgL+bhKfs+a5DCAohbmpki2LjmNfFm1Dzs
ENh8qkztJp6yDqxUrF4FQeriExLNPo3BSiITbQ5mIKDIhnlHgoirrqY+dXe1Y/ZbXqo5KiJwN8nk
uhet6oYH26+eRG/4m84ZshOzJHeuqsOVo3T6AnL3dAQzRm07FtYNn5HvY7IobtDRqzdTJuqt22X9
WmdmeNJxge0oQsTrKOnjA80oa9M1fDGDMlZOXVa6+9Rm0Z+sqj45Tlg+ZhKzl6k3482I3Pw0De20
VEJH39bsq1dU942jMub1IoqsaK+jiF75hlrvJpnUOA5Gx1NKTfsythnFvR5O3DSMkrqSS6K8C9yN
r2E3bcYkGb8oLQXYIqisCyVrkbgNqlz2KmkfYZGbDxLbzjXMLPPZR7K20bDq7VPZR0s7xauG2CxY
0IbX8BOVmLKULtx0zEm7lFCVHfl3CjOdFVJYjI0N7kJ50aVKuTGDxD6Mjvh/HJ3HcuPIFkS/CBHw
ZgtLK1GGlNQbhCy8NwXg6+dwFm/1eqY5JFB1TeZJATsMlGiW5Kg2e33dgVZErtSD68YrgVUhU6qj
QVN7IuhzCbJuan8I5cCWIBO/QOC7OjsXpSrKTyc1U5w7dq4c5q3rjzoyewFpt7A/QaUPYCkS5cJP
1B+NjATPtrKlr0GtjX3eio0QkQYzlCjMdtfEY/8Bd5hEeb2HTK1jWvVpAMrvpU3SP2ObZYX7X3Me
msGCcs079abcbw93oNcO021I3wgOYhu2tC0uMsTvyZvEWYscSp4hzVWVnhwlq8feqXWQ8nfMQazX
TEuN/VDjwgu4xzlglMTuXzFg5A/brL3NgzOFQlKIbVBVhspKp38vfQYcnAfDOjFHqd+XeE6uiuUM
t55Agadt2QDXMWa5SetUfKQkSRgoG2PzDiwv5xDIL6rExJhuIh87dHa52AZf04ny87TO1m+sSbLr
WFcfaZasL2kay0eCNaN2So9bo4Lk3KB56nIPKcNazlS3J5tZucWV2TXmC6JHcLNJEVIk7gvRfBa6
HNqOlPh4a89VrfvaVJ/K0n7Yym3wTNI6bGmIjOpuaWIWo9uVjeq2f8UOeULrcYhtC/malnXHqSjf
MhVkq2U/miUi7LSzJTdDPLzJ8HqSzQwI6qj3aVcf50SpmD4vtpc59tEkegF3i2IHqciflLx5no1u
rl25rmXwdMPntOxrtVR8IuOAZfHIJYLwoHlvGs1buaZvICQxyeBoxLyZnXR7QpjFLoJyL+w6eye3
oZ6ox1n9Vu444IpF2M7W+cul3jgy7SrcVUhh46ReP6GRF6svj9VDEoudyPtXqoRAWy0+TXJQ4vIJ
y8fTphkvS5lERCbsLeYoEi5bsP47p1xPq7AJjcu033kyHrDmPE5xDu1bXcLc/Ma2Z/k4moHQGhCt
1dXBfdEnVKWG1LCgwWZVY7Ia0vsAjGAVOc/5QPmIdl01PUkil7XeOjybauVJaW1DIEWU27Y19GAi
fVXpdyHDBTxR4kNYZGoNZAQ/3fBrpFgPnFr9UJXpbx6Ay44Js21lN27G45ZybFF5uWUpeYOEXlXK
QM4p9fyOxl9xZUN6M2viINa2+sjwla1K+dI60BDMxsDVCtc3RRtf/fKKAHjm7s4S/VAsIOQqDiGS
Jd6QenCDFxhpmjEQlCe4TQpMFhkRHlJzMmJSOhSMOGJxAjhS5JJ0UZmkX5WqE+EnuYJMCndcB040
2Uss1oZaC5yF3UHGHmTdRuC+LXsNolh3BBL4coGURW7zk0haAK75euKRDDac4vVEYiSaWyoG9Yw1
aq/bxROBBIUHArlx444ELwnN76qzDNU6nXSt1f7sbCeY9PlYOFbrdR3YJzmtisNWI8NOsza0hfFS
zc4zvlKoUKkR752+kS6OkztubPUn5GwnY628RlA0aqoby52/Oj+i5ymUM08plH+ShcHW4twHZds+
L+r4XeMV8JREWB7s6XeQnC9Vizw6HYxgncsw1UWF2V08OvioiJUYGCHwa4nZ+tG7+dpspD/j+Vlj
qjdIigcVzbo2o4wv0mhLTnrca66KD9Lltko8rBZ/df0hbdvGif1SrzbQ+CLCb3XUxAte1sVHj+jN
GfNmjpMTf+CZUxlvTdFeTFn8m0r7toHO9bm/tMjIFp7DTH7PC+VxXqyzPcx/qaiYQ+T2nVdsvLZ2
+73IOOJaVR09mvpjQtJslaZYZaF3ms6OA/sISd/reuEmzaiFaa3eSrn9zbuV2+vBaBDGOhCOxvfa
FK46Wj9xJj3UfMkEvRzMXH9b2upuv8FJwg9gSbgMsvOQyBcrEe4kVeeMYZ4mynsgEofUzANYemvW
+zJeMkVgxtIifbRcSTqi6O74r1PouHKKRvZ6XhuzC8K1pCteQk4WpsEwbzo++kOZ1I+rRgc6X7qq
9pqt3BUQXvEfhEMPqD+d94K5SDJIjISZyiocWVsXqHL56gzlQXDIKbByt1Jyy1T26qFZ3WXkgexH
Frz6kwyiub7X5sNFJJ+z3ENKvqpUIz2xSU5tPHdzcRhVZNpCvslLfthUJ8ylKipMcrW0JTlN2aeR
P+PRcMduCyd1OeIW3VmYuMrYjhqDOIhNP9v6z5ihOmMpWqLXJ6bFJSrK7a0bmGwXx+ALoHl7c4iy
Ea/Y9D47mO9JWSKWT3Mg6uZuJhIC9Dr9yBgUtfrVkl+VLwy8ew6W5KumY4FT76fVtcrH1xkfyZqU
8OqtXZEZXl4UnunEAHV53uvNy2T1k1GKO5VHPho8avqQ9SBbNwrtc1234Zp+Uo2HBssQnNhR0pA7
NGAUHasA/iIuki7AwbpfMFQuBSYmakZ1Svy2qw4SJUfZ9/sOMANxEC7n8pXCaD8zmOkFsfT26c6D
xRnjjTi9BQhW1n+uQL6/Vo0vL6nX1l+Ep4CK/8vUmW1+HCpCEIWQRL00HVT5w6jrYIUe3uh9mGm6
qw0fknZiosbPP7M/fF3xOwAjcNs+Up1t39AXkaURTZYNypbTmU3SoAxRZxIq46wPU3OrEBaUdtz6
aXqiXJugIP90K9ce10pbdXyVM0uvaFhf1OlUipeaYBHilBwBaHqfL51PBoZHSjAcZa4dC8wxJWST
fLNJcIs49oztWeLBxvnl9UocFOZhy5sHW8fqAYvJSZN/CBSJaNL+dDau9EMpVn6I4epEZkqyG0vl
1aiaPJR7urYcNrkyzT8652ZCXqGMu5O1E+f6uIZVx4Z6UbfM7Yec2j9mXy/aw5xYJzZuF6YIidsW
5Kw1P32/Pg4LqGEdC1Z8BL8fLJnkqS0ZFBpairWPBu5eXbxY8ZFFks3mVKi75T4uFjroEIXoKDpE
clHMiiJTgF6lGeZM95zGjLaYZg3fbtxO+7IFsEtSjsK6V93ak6x8jiQMFEmPzUPxbRb5ZJJQVli7
bfwcYXswFN8L8ZSNxMWVnI+PabEy1vepgUOFt8geqtPgwFMlM40KtSM0iASAp2I2fa19HLvDLL8C
KbaUzNfp9Hrww8lnnvT0xW99s8ee6GfiSVBeJJdluNbFw6irgW5triF960xMWgoqWwkShn2zrQfK
KNzSuKGuw9vmGmywsdXxbGDkpsXM0FUsBN2qehWlzRgOiU42D/+tZutXK0Drihw97GyqVvK6fOsz
Co5CcvuSNyRdI/rLZ72mfLVOshWy8Cm2mnXM19a/tfilkk3x44RfJOXbzVevLVRX0qKt29O9AbSx
XaGF2NA8pfoHVKDsTu36WQsZurHlbsmf/Q+7ELfJQ53pbrF6iG1chUtw2x4wQXsGuFQzsJZ/mXwk
TW2ZAzxLGSZwiPCwQ4hsISwy6c4WU2lkJXQQIdmMeGpH/tGwsl+H8tXs/Zl5gImlpsg48gf60V+d
wZRGcADygllyeNcebJAjY7IcmAK6kt7t1YIQGW6KsXIYAPRRbi5B74DS1uhv1/mQq6qXaOZPL2DB
bEnQpdz11J8t+52aN1tl2f9jogrZigfV0aLFljzm58SvUXxgVB1aIDNbddKdPe/cApvmLh8ZddNj
MvfmpPpRVotd3A3EN2VoDorfJpe8sel/J8kA9S4jeVq68TJjrXIhtjybzuY1GlTAeU7TMG838aUn
ZbFrNpsMy43YvmQ6bGXOGACfpGHh1wSTWGW6R/T2OdMQDS3WLm57v1IAsFu4vLLQ1uywdHbp+gRN
fw8+QW+vNo+DQgG/qS8lOZg9XtzOzEMQWwFl5iEdNCzn48WikkxTk8aMokDQBqXZvpIfbXoy5XU0
Lsl8Bs7hqoO9kzbC0rZ/ywrGXMf43HxgBuwSrFpWEVZG9jZg4a0wTyPbOBrzi5RLAYpFsNqKP2bW
wXTC1Fp88p18YbzL1uoruIogc1SW8Pss0BtA1u8OkdAxAtGeGVpOLM7HKL0BoHcVbP+WtHlJZ/O1
tH7SPTWYT1sKtzJ5adObIb/L5rGPH2bBnJLgV1DmRAZM7RP4/ZwporIeqFdNS7jtHCn6d1GuewP0
AuGb7rC8gvzGLl7sh9kJ1YJ39x7YWEGHJKep1F+nLdKd52ZwfDJMad+avZpMx1n/VrAzZmQS5p5q
RWuZnJ3tQ7SgfQtuuWZhPMf3hQ2P6UptPKz1rs6ulr0vlRe7edc4+U2aMmIuTBsb4IvJA2hgQlJC
o/7S9QhajK280zDGQ+Swxt7yA92GCxTLE8luXh71cWeJa+Y8mOnjioPcmUBHT+G2BQZTALsGcoe5
OA+28TlG32IYueuUuDkZDAeDWUc8oUKTg1hYDMV48blQrbm439VMGx22090uV0Fd5Osz2SqS5xSx
45sal5ed2O/ZOAtfK3h/FtuNM+YhW1wHS+1cN21+ksnbVJi/x9J4YGlz6EQVje0jxJdArYjLSw8E
Gl2wDvtpI3sLMSo6pPQeCzE5665SOP8qkX9Z92zjxPJLCVHeet7k90nbK+KIuM8betPN+tAgRa8h
U7a/dVaUkAcwUHBKF6Gfku5VDI9L9Q7Gvy7r0FbL7yy9e83H5rig81Qw8YiBulGu/bjUcJrL/1Zh
BtlEolyBFqu2WyysFHSztiPr6TRWxZ+t0OoY4onC7iDJid8j2OSa90i33tXV6AsoOEl56lsBIAa3
vsTQU7UZKoAhKCZ0aN3i8e/Zj/KPjm0VC/pebimC2vWHGK3nuZ5vm41qZdgiUxp6+AScuo32lVip
lwji+SrSjySl53HIURdOHrwsXJDDdhAxZJo1h8TX/yZSe5nWQMF/OX4sgzubWNJVRCkjyxg9WaGS
vGrZNW6pl+Bur90j5lavzp7uzXIDdjZe84DQIn9adlslPnOJ4h8BbjLUgWTNByhNXjJWb7a8ekIJ
HXA2w8zxKtBUT5chr6jIO2SBTlYitZIfcolEKxzPcz6/V5LEFWREk0xEq/47t8eNKtuqznfLLmQo
EkxOktIGM5FK3Z7ZgF9siUuOCv80q3l5eCiX+4uMvZVc2oNErClNIRiZEyTnnWgZf8icKMq5HevC
3cYMV5Z4mTduknQLunFi+itfFFMwbOyukmKdDFgdyhCMwrp2ybXMS5K8GLqSN2lo0lPrSDd9kqOc
ggzn/a4YA6MWF0dLf3TJuTTtQolYoeZkYIi9QbMmr1t5WNWOWJIkoiztt9inOH5WuMpVCSWpkUaE
O/l6r+8lUQYDtUxT/E2TGabDu0wFsbAwNsZnJz3o0nstkzcpfYul3qvyD1oXr4SXKzGR6FtUi7cG
fophUObr8UFk5km9a0dtJQJvtV/GOZhtzkzxxgLdcyw1rAnEMesSpkvmpVvO4Be3+h2NNI27ahFe
1af7Mulfcz1+zsbz1G7EK/5wAgHgeaUdDtpso6syqbwhJs3SCQH8vir7cJqfRi4J+aXurT3vvmx/
yxSD1fg+9LfG4LeDdNVfU2IxMupPUFOnqkte42LgMGi8kvDXAr4J4JO/mvq/EGToWUQFU93Km1eu
FHwkHk2o9OjLzZZhIhy4EhZEB9ZmFB/q8JCqhz5RuIqkfTMi8Et87Aee3r6t6W1LTCoaehG2K/d9
AYy4QmgByW+u0s2P0/hoEA1pLfZhoIPJNMvPcIWuxCuAFGiKMogNXseZb0qQR6RJzaviPC+Gv+bX
Ud3P9Uqj/iQ1tKeKFCVzH/TtP0saCepQXLOidTe0t5ivuoZTUn/Z1pPNkqpD7F03j0vLArq8Dd3H
oG7+YPJkL+8CEmCv7NrF9k1SeTJt/SVzIyxqgxPE2t3vXDvHcxnP956LqgXPFtdZ76/C8AwByayH
ryZj6ncYojPAztYhbJnyj2tNbp3uF1rqp8X2IGfqrqLrIrc0zK0xoNWnlao4t5pjYbNG6s0onijN
NPk8b+Yrt4RXppKPQPrE3HkvJi0oitibOqYt6JMxWiOKbtzcrn360KDN2UoZTxnh3ko3wllZdhUv
eMMJtCFz3SSVzDn9gBGK7UBy6mERyTFlF9u+pqjgvgwey3VvwdjercgGGZwUzkSmTRmkPVpOxw4I
ew3AKUVAZYLaLALUXSxJf2TKXS6XKlgGsnUy4K8DOU3bQAmN6beY93PlPMnOPyPPHu8BdYlAy2CQ
WI6Ye9MwHHDDrzp5grYMrI/EQaF7Wo4xXo7DKV5hTNgvucXZmEmkIuaRhQK4VO29KZdMfZM1edxi
M9KV+pUBh+aZWf4+k4norRbdAjgm3jqH9Dlig0we7uK3a4RbTwI0dXYu1OW6zYNXWLUnFR3CVMcl
gyTSJ+1Tyn9qs771xvZalr+whcLVEm+LIG1IIQqa5NyOwCc5JZ0TgscIsydZnLe0xrRHCGtH2wPL
Z3bIcC+eh4rj0pB/hDn9jsrs26YSTKuI6rU9KDq/YAv6oCAoLrnVDaQV5z4dtSnaSPBlErFFfTGh
IU58WydBaZ4emrG79WvP2OlU6KM3lAojkcYzzBD/iyTNuy2pDzZzpbRhhM4kTdOViIH/05Q7wUbh
Osgzc1/tWR+kqFi6vWO+E2Y/m/8ADRw4sHPXWJWALPTQFCLQF6h/9UQKAZ+Rg1dum1/CBR+LVGcy
WbKs5Uln9pDzOWxKlJKkzMnWzwWZnsVyVoQzE/erUiMvf430lW5McO3c+tia4jSqn1RApclCovpZ
yR0vc8lPl/I6cpikSv5B/guHIClqcmKBuQE+xL8yV996Xrml+B2NYqSnp5HM6MUMPOTbLUOQd294
1sWk0i4QihM02PwmfPVikj3kLrsyGQaX6XbIziXqq3HXmIbf1Aop9d9z+brotEzwMFUWXCI290Pb
7hUdX65tnpcVq2CDG7szL1o/+FLTH7Zh8GFoRJpIAjhrt1nCxC7HD2JrA4VZKnfSqVU63+qZr7Xp
RWWkYVfSL6PMm1Fcc+cn6665VD5YscE6L+NjC2rdwde3x7U1NDSp99RI3dflz1bjPitUhe0vuBHe
9q1Ujwbjg3pIQmzFfmPV6GTz3ejkO24QX2winIv5lGXqoSBVuxJPy5Tv9fTKeou0qo6vNqM+wyeW
ZCQPZcdtqh/V/j0jJ32ZllsDZGsmXqitk5OUTUFXOC/9rD7BHtuRjL6DoOnGM53RCvJP+ob9cBA2
1cOkHUglYrOejgd2MC6IFrQOw7OmUQrQ9PfMXhTKptoOTW46Ccm8NhR/wFJ4ydqgLGHaMCwJu+VQ
TOCszNjvmiQwkphzY9HPU2kcZKUI7syz2U7CjTZpMtzeZmZrGN5SPTH5ei7i8ZhOFsjK+yHkYlNy
sw6pwsAmmLkeYGTWi/KHHNtuZ6KmWLpglUa6fJgs0x2rM0o6e/RJeZKN8gDE7rfYhq8pn78KiINU
05UVEWbJjKFiM1VohenC4fvG8fHkLNOD4FN61Uaodm3TiagF4yP2OSArE7KfqgqenYWIP6uL8lWA
tCJAGNFx2jVXW+9CYIPBYtVc9VX3Us7kfg7q+G/CZcS9iXNFr+M1WArtdU2TH1KUblJa/ALruDGG
+F3AKrG04/TsRBejusgY3XbUr3kLk2daaAvukl3U6aBhOjGHEru4HcFURiRYt5EV5cf81G0/GWFq
9FBktqaM0AadILU9muz//U6XfjStuJh9CYEM40/dxs8V3YuPYsP0wKm2ru0kS1QX+lUVHL6raO6P
dadEzmoxVgUi6ml1XCKh7ZpnkWiMP5zJ+f+A6AYiMIopod7X2ODP4sEaFtiiicWiXzYlb24UxxN9
+yIzsb5PhS6ISjgQDXAhnWF8JNkaQTi6THUJ6KU5jD2AH5XTt1ZfWeyxAdIidbEeQGhZvqIsl8Qs
/HjWn3uN8X3NVaiL7q+RrRc4WLfEzt5bGYLQAGfIM2TpkPb160DR65Ke9ZdJ0lUT4g0bCkqTYr1q
cnatCM+D2WpylTcfVpaz0FCmYzNlVxQ8162xolqqSFqzkkfDRs+CIeEwxUuIlmFfozZgKG49m1Nx
mqXhksEKMvv5wMJmh5a2ifJqe8uI+r6rXV/V1PLnhC4SLhUuu2dRMnqM2xBXwKctugto4EDLnYu8
MDRaaqqD7gDU7EOhsG+bgQmMeswZSWqptUcJdAOVeS7H/slQaEhbRUW9Dd5SXTaWjmq4YJDpBfg/
jjjmIVeMx6dML58bHefIJLOO7c2d0Nk2MKPgPkNRAQGverGT5GnOgNr1qn1shvIrzRgcQ1pD5fFM
6MEfu5B/erfuGjH5o9a+zdhdklRjllYYL422vawLqzJzK2NXMouTFHPiaEg7TE2h/orfINQ9aQr2
Krt4NKvqNpcAdcD1VqJHq7Scesaf8SLtk2YjXmWawhiykN5Ne1HLwQCVRMuUh1ZN/pi7+v247FEv
7QdrpQveKnbymGqH8R5oS6GTThKjQPmhYLfrtCr8wfapuLOIW+5XJYv63t7nbGoraTlIhbpDp+jj
J9XcBB5UzRZBUu2TJE0fWWleO5vlg4pZh1EhUzSaOAyTj6sKN3rNomGew3Rtjo0E3DWu90RRHlLG
PnZ7pzmRd+MsCAw25nuTXDxvahzWrM2T+bvLtFshduOcBETu0iKQLMbKsLRLrzbPc0/tuyU+84uz
NI9RVWGJt9VH0xhf67TZL3P1lBdMUqgyE8xbkyJdyu4XziyGr5iD1i6ipTGCNK6f7LV85GTaqbAh
F1l771nHSI11mwqQuM2Ltb0bzc2Rp1dZBu7Txv9sKQkbw3oW8J8c9SHR1rMx50fBpk/kJrKBMkBn
B07Leuq0IkjNal9L7aExyRfYFpbGdnuw1nVXjo3nOKc6sV1F2/xtHfzRsj3Aw2zPskiVsIxl2iHv
Ju53nXwC85RkX+p9TCd1B81kwa28Ds5XvZaROqIMYfmQploAs+pU8DLWMTpyh52Zw+dhWKI/bwl9
Epu9xnmTWQ/3zAwYQvM8r1hT9MNIGCCcWlevVX/gFp3MNpIRL8jxbzU54VLqYadJEVnMu7Krg9oy
PZT5DI1m5DvMwYs7U/ce2s0tSb3Pj/antc1nKSH6mlb70Ftn2fpkk+g5I0vordih/2KytvJit3/U
jvteuapVvev4SwfzucjT4K6O7qsJ59pnUd/aAc3eqn/Ay1wnftqOPQMqzqIpwjRn6SgooTsGkSin
uFrCFYumKF+zWqd61pgRWL7K6mUktBGNjRs30H3wG7Fh2rUqMtyyn57VkWtLkfZLuRwc4tqLefEU
qaJr6xESjH4LZM7WTnb1YTNRHxq2wBs6FOWUlE/KVkbE/mLnm8kXZ7xeCuYkDTVaCWyy4XKnyq0H
NeSxhvLGAY69DL5eM36b8xXlRTiZL/dR02T3riFPYWI4J6eSd5oseRux8j11f2NXYVJz4E/fnXIs
BLloJX96+7bY8ySy8qNOWCHzjZEh27UuZrM8olMz8YUqyZdSpM+KAbk1y0/Z1p2rLQ2Mhbu+j/cg
CAM76Vm0/iXshET7ZM79t5QMbiMcqoGcVS4oUEZTaEqPNvZIQtbRJTp7u9UiZPn+Yr0QcurV3Nt2
ZoXygGN1Fq6jVHs9R2PHW2wVJU3655S+Vfayz5ivEOYbqC3iw3vVsnJHDozBZ0pU4uAqZJGoAE7I
xA5JqvrbzLG6rv84woCZIZwfkhPg8yOiuUR7R6QmibeZOFwjyX1DTsJlsG5dvnzWpgXyth0Pq3ZT
VvOP0/Egs2EYcvksqjwc2Vip1ZMi/kz0KgmtzJIfu9q7axuc4ewUbL7XF5lKq7n/rE2zIy81AJQQ
lMZrzLJaPHdS4i31uWIYbvJyje26epnUJUSOK9dFqm9xL38pI7j6xpTdtUFJO08dw0vlrd7ulkUH
2Ctf1iSJ3aJCHJPU73I8rvnCaiplmErcKocFU7W88Kx6Owyl4TKPKaVHy2aYFYuTKEcPVomP/Bol
BxwemeTIodxt233jQ3xgy4+rKV7JZnx0OIlg4sp3GO42MVa7AxJ7MpApvwZlvk517i2W+Mt1J6jM
7mCzC+FJH3kEq8a5TQ3q++6DR/1WIMZr+Wkzltyiy17MQbvFy8pryXQb0rlbx1HC/VJmxPnOPeGN
16F8rnVPCLzu/O1MGI5tssvGU463GtPc5uwKuhwQWXjBuhVsxynFkTrKO0aXw7jnohaNJz+as9s5
72p3Nbf3CrKeo7CdIhdT+zVYjdgH07hYjRIwLeH8ysACMwsdZcbbl3H53kgPdoJF/VTWc2qGMwsV
VrYsf9eLws1uVZAnef2QAKCooZwbBOyJJew5FbV69oyvan0vmZ4Mv7J9AsLCHABs8XTS5iiOA96l
khDJ4VvXPZSNaNDdlZ7QXK8qDF5EX5BrJejgSnmM9X9DRa0ZVWzrMjONBDG78HMUVLuNlxjBJL/Y
2teSo3DA6/IAQ3k3WP9QOsizr5ZAGJ1pT9ATys7y3a6vIxemVM9BZj8aNJRgFtUlSpKjVkWTdGB4
7pZm0OQtzWCkz7I32+vjWLxSeXk6qeE8wLHFivuf1D+Z2V+zPHXAvZsoM69G8XD301ZuV3oWHt7h
R4IlPryZVWTJZ8rCavu2S9jVmLntxR3nqNROomZw2b4aSL+qJxQCQJk9RdwEkdBjUBs/WUZPdDI6
2gmJmIihiLK3LkbZCeHnLhfqjkZ87Y39JAUlPNk5VLsPulcZRkLcNa40hE62BXAZyyaymmfrnq5t
0bfssewObIJtt0KlJhHALvVBHV+35Q+g5HJp6ams7qE0/EWBz/5Z3omA1nnt2f++l0bnySJQG2TN
j6V6Gwnb7K9T8blZjA+IGxDnWjm21ac8kLa+Bhkb/jshcAb+QpNQc2u+LVlUZva5mpO9KV0IjIP+
6KLBujBG5a7x4tcEa77ml85lWnIm9jsuT9bsWkZlFdXmv0UX0f+wsQYao4J7P/dGZkMSC518NDxH
SzyBIrt4UqAB2i/jsJ/SF2dzebWS9dx/1QLrysmYowmAS6yEWom269Fsrj1YROQv5Mk1BX80rNJ9
Je0InndHRvbv7VtdvMQGJ+s3Tc7eZHWGuiRGfaftYqnjAbjMr0Nx4Umx8Bs42iND57wN+VxGHocl
jY5B3SbCBHJB3pytngE6cu/+KFdvKp+uSJ+K5ncCEke1IV2M9qFukbGkVZiq+1zsxwE4wIXkgcO6
Bp0esUiZucRBNMfWD1LNzNppOPSR1zODPhVN9rrdqcUo/BZx1PjRHYr/YlhdluusQ8E4IKWqisCA
QizzXeVHhfvje+KSSQ5azdX7sNhXaYYm5aMwSh8lFGAlocy8OC0ZGkWgEXbb74SEobc+D+uTxvQL
UxWSte22SEF8P9YEw4bqPLOilsfIEKfRmfz5M9l+aswD6R+rE8TQgZyhrGH6CKvhXWwXSNUVU95F
P96fLNQCvrife+3NQdvWK9SFqM/VxE9XxG1oRhJqfXlh6/BqwP1e/2nSm0BJ0+i/cGuRcvRZWFtB
jZd6JdSEKmxIzsq011BXoAZM+Tp4QAr7oiRHpXmpJvAH5kO2fuf1qVdP1QLMbjnLOovk75Vpu8UL
nb6UIlTZzsxEYTzazo2Ac4nMSsakZDTw/muHenpxpkiSd6bybEynCjkUhZaDTT0FHSUOYzGQd0x+
M6XS6DrrebVumdhRKzVmWM8v2XQS+qE2PsvhAzr5nDwW+YehhVlMwx0Y1gtp2/ij+upz5cnUI/6v
ZiP6ABZjsXfsPYr9ksipQj/k6WmeedX13YJcYVPeAcyODovc2EOss9p7MhXuXgj+58nqGkroJbt5
CNTcZZpTb7faTrkjvuX1wxqOq3E2oOmbjyuA7vRrlCuPuxMWSONEJDkgPEvRZVd+JZ9mwKW1/I95
uFl6mg1Rwr1PQDj/jEc773z8OzT9L3N27KYdYDQ9pytijMG0au49i+NvKy+MtObtNOm4E1gpf+fj
yCjV2z5wdtxFO1TMs1dB6Ge1JweN+Q3T3O+RBk7SY5Xcqva9TZkrs62Zq+0hb8JuGN2JmSEHtJP8
S9Uv2Gz/cXReu41bWxh+IgLs5VYsonqz5XJD2GObvXc+fT4GOMEJgmRmLJF7r/XXIjtr/99GB5pl
NOvVUl4WFYGwCy6/EaLdEmEPzu/N8h5CSpHkdpTjyAmTW8DKTznaJh++W1az0Emz3ZycSAamhT0v
aRfv32ee6yn4yMzfUfyJFTLL0XOwqbXhW1d9GBAy1m1abSsgu+h+iFjaye12CskZexNkAh5k0RZ0
n8cO7bpDMn2KjLOh8Kcf+EDKl+gHgry9J9O4N4fC40puh2NefjMCOZr2taTvKsQq4qL8X4LjGKhk
A+bbhJzOpb/UxH0XlhNol0mXPZhE1PfcwVH3EqWGJ03INOePcPjQhsGdlsnpyHZM0Mq3ClbWdNks
wrFbXgoOrhmkjwEwk7zEqlFfwQ2OT3KQGSBkNzQVt0TLabBENQX6RM1Nq3OFFhzdSlb64z3T5Qu0
RSlcCs0TKFmSlFed6ClDPcFYKO+G+C/hOcx0QFTl04QrGdy5wx7udtBU6PGpoEA9spGTFz332xRP
zNVKXtXgoncPlBlZslekV50O5e5QI2mBEqKuHnlcCr8vIlxyQ07eOD0m9JQXFukrGKOUP4mvBkDH
DrOD3D5QeiNQeHSZjd52u1DZVI+Tuum0Pz68KLmoSPZV3e14SEflg983PvYCnCNFc8E5yG+B9Soq
t07bSdJ51K9N9ZaPTmh6Yf6uLqeGhgOZ3gZnEkOOQ/J/0TKwoFflkfYYu1FsOYRu53L2iZapjNei
+pAYOkNLdMxCpwHqEsEey5XTI0PpuIMlhGiRsR+6s1k1u6T7E4avKbxVgOcTAzHuizbubapFB81F
7ZOOJl/qJk1giUVnJrMmdokgjrU3tZc2dU9SKqPS0kro0v5ayODBvPE4ob+q+RabHfn2Nr6GczoD
5sqIrm1cj5tieBWFG/yPVVxWkWsArL0SDrcCA0IsaieFLom824q4byRGsF8R8V722RvUTMDLLd/S
+GXBfEeastW7g1m96UAoolvQRme6AgsYAyGuWiAYNUOwTvfJKGwL6WUuPywA+rhBeJ1cgoTUXCho
iR6TkOM84tYgBiZ+dNG7/Ja1nqrDVKTcwLQ4DU6SvlQ0FQzd75I/hvmrI34ZaRx4T6SS4mKdleq6
aD9zQjzMydS/V0tUex3nbwh1O5rf1XlnBi7+oHC9J9aarfkZE68QsXBSHFDbKrCSaa8iCBR08q6f
DiIK/UQ5oEKwpr+CUhCE9W1Wu9BogSCe4jixQaoRkTnsOqQCzZYtEdkO7k+wUiahu0ePGTZnmrqt
WXTkZrZ75YmaLI58AYndBD5dplC0K8dDFjd+U4L8/Vny6CsLpY+c/RUNRY/+Zkz/8uZ7aQVHMr4T
zigZkhccuRfIMhpAmk5qdSVqleuPaYHHgpLTzunkn4mAMC2XvST5HMFVanlbczqJuBoVd0z8pH4x
+44n5iBV3JojEwxhOJxP4xsOgll1xeUNWGALQs+zB+VZKLcItK729fpTX86CBc67KYQPSXJlWn8K
Zq8k9btkH4u8GAVgUbVt6q80uUjxeVa9ZRx3/fCBPwGhEj6jxLUoUxNZ6LCNRRXI9mTX2jo39xt6
rUX5p0Sn3yd0KOKh9hBpbMjoB3uB+krPZfCXMPdJaeYZqmdUVwVdVDN9cWzo/MeUkIWc7WTvlA64
1/LWJX5fvsahO/fIaZWnWXzILLXI9aL6xZD+5OraWucYCoz6Ja+sbdbWFhm5/BaAd2BDgOFbWyRv
emJnFn8HoVvwy1TnMf3FQ+2k6JOXcylxhn6owlGNSwfqMqaGIsfQUHFYZjHZXAaYDFiS4RfmUyah
XD/pfPRx86pM//Lobhjf6AmoN7uZH3iMqJGts3Oz/IZU5LIEd9hfis8MQWvVPcOI65s/BUu/tYzM
j5SqcoWT9/loB/ANDC/ecK94AhqnRgDSa3Zd0puHjCF2Fs3R2z+19bJ+J8nv7cIlYqEgbM+F4UzU
ArX2qt6UyNVaHC3kqm/5MrTDxNEYsCIAWYT5gTq+zTL+SMtuIX1iPibpuWHDyTZRaNpj/JtEPLJ/
ZfGvQsJiLNIuVX/N5TP6p6GOoI0oUz4jKydwPTmq3Razmtusj/Ubck9TuAuVI7MtmYgp8+6RDJ8D
YiLVQt21lUza7y6USei6p9GqYhB7nXoiUud43HKsSOIf1EkmnAJhXwv2NDxYQwZY6mY59wmN1Rmp
Vy2Wmsjva/KQE7LVg9nW8XWwHUjSrx6eDP6dDhq0V1DtXnS9puDBN+etHr71wVMBhC4MqqA57vmt
OEfV1LOWz6wiy736UaPDIBFlFjgiU0mcOfEA5RUNp6jyRX6gND2khmstJ0V/6ceDVV3F8BBAZgRP
7Y5yrhvfdQG87TVrCdifvSJi6YKl/VJRRJlI4/RJAXZ91D8didL6ZzT8lHRJgPds2uAUInCV0FM/
2Uf6NXyNxjVwUbpXGJDA9VAYiJ+S/ptULMJQNLY2PI3qp9FelGTXN6Gt9/uK11LeFsFDW85R51sJ
CO9JghIIVMaQ9StWuHsfxvCVxF8loriBkLPB00oPyZkc0C7oQSIb03PMdlqzEyOOdZemQLJHRyy3
kw2X3AL0UeSV2YuO3yQGblnclMOUp2Mud+yrGe0rltO3d83ED05HIfcTnx7tHkZ6IpisRR2bQsbq
D1a8IfhLAdblAVhtHwSdp2Ii53myIi+tbghTQXT1/LDE50B4i8oPYfBA0tT0EeWYpIrPIYN+eIgi
Osethk1v4lxpnEb1AvVqUlEmuUR9xtmtne9QYkPc81r9pojrhhIAZfU1cUAmQ+wFrc8krsnntD3O
3a+EJ67hdm94aZYeWOprPQCJ73HKGECvfpYlvxQQplKvoCeLbf5pRN+VlO716tsEYlVW2wEUhF0a
14LlBRPYpqph1LmgkGI0nmAe6x68z8/JZ+wpaSEscBPA+qJqT/ovIUBN0+2S/Pf/oe1VMl+ojutV
4GsnJxWt5cwliZnz5s+ki6Dn4h4ojSuSp6pgZDr3oIJk1ZlRdGavjiCLpX+EG6MqOmF8VnLfKq+t
cBk4poUDGQbgYke5ZaZA7atx3ONYP0zBPtb25uiMP7Kx6avfRSafvEsdE8X7CHjOaqmjAE6fM6xE
9EPtkIEooGeYzOujrCBInXxEHpiXIVJ5ZXkqt215NdgwE+0nBKsWE8kWn3N6TdvHWPithBzSD5Rb
YaGCsG5hqVBsTfY7t2CKznXoWQXrkmIblKZr/AjCBqxmzZ+i//bhu7Y8tHDgT0/A4rrigWoIEVER
rWgHUngKczsGfscFZi3DSXrCLqW8fP0+5NtCwcLmM2AVQLELqVDknvq78hWKGePHxbCxoAXaxPlL
qruyZavpASJh1KD4SQt619rTYtwiGt/CU2U+s35PiSbqpY7OQDblfCJwVNmIV5xfPBfmFZ6yJyYv
287BtKFZZhD+DOUcP4UARw02pwZZDFRooiI+gzKvWu6ac4JseBpd3GcsViZ9zBDqeQOB4MPFlS8t
YHmXxDY2boGzhIqVG+Q+ZiKRiuhsbzY+RKqNIBc7P/9CKz+r/FGu3Vk57ga3Ez6IfEyGbUReY2EH
5cxDs5BncCsQF3BP6tFJCBFu/xJOEE6HED/2VEzcM66kuzOMYvUIUhMHEvb8L1V5VNN2hifAFKgC
XGNXQjmFSlAcD2HJe4EqaUNFqfnSQ5YEWOWY6+pX1DuKzuj2WWKJqmYEnX9i6i0ZG4jfZlvFQtWt
sCGce1bWMy7XbrgNHZSMcOpTjkCnKe7wdMKk+YLFGgInLXlxtCO6YhPNx8j4TJSvSH1rl3+TcLfG
b7nywXGJA9jAalo9Makq/mBm2aH5lORH1AUATDY0AIAfwluvrQ+kguLCsK3+osKSafG+qDcBRh8t
JaODJipDfljw33G1A8AY+sk2NP7BP8YrwjGyDs3yVsDuFO/FRXmQuE0GJmNi12ww2Gxk6UD/X5D9
lLKHcZdRW0I7vjceBsKfcXVq/xOHU92dSxjAoP5VZIyCAKQs4SLssYJIeBuqTxIpGVtz9YePa9vz
Ounmv0pwk2WyzbFCOX7jEiGuYJEOY/+aEPOICsZG11dTR/DRfqXNNc7PU3oplm8VcYMC01VhV9lH
gCvGQatvazT1zG2cwAmhdBkOLRoVoA8Fi+G1Uu+myWjW+LK2r1o3mInphM0d/LC6DtH3kFJZtgy8
0fRwIEM2QyQC4w+Vlbg2BvNoottM0GMF4bwZIRojc/QKum0VpvX8T50OtXiMMj4t66OeyVkz0dPv
8/QiVu9tWbn5eEZBL5rcGLuYd64c/daUj8Z4TZPthGiEzjR2vidtoEgiz0J8WjcfdWcOOzCzLLvP
EuYZ7aL+JFKJevMmDrjbRbxDh1w3NkHFG3dMYSjEXU4xY8h1NMm3Ubqyz1XpNcbFBYxu62xQ8lkJ
PDOlyZY8hm60BetFnnxsWoX+r2QK505eXIEjscLY0cMLdOBqCmkZz5JTBllmXv/Jo4swTWYDnznk
+7Z1Rf6/w/2T5HalkiY3+cSSNjk/GxtC6MQVmuD0jaFJhLeloYhb3uX96xWYPonrglusXdH/Cpqs
1W655nSieYimrxyX+lD1qMG5blD5tSi7X4fpZVZGz8pk1Fd2qrkJPWZK8CMO35r2khs3HdUqsjfm
JbCx5o3KO6W+QpEMyCmgRxenbzi66v1CwVxWVds8BahAa9EG9JlEJ/xMfhrV//Q4/wqao5Y9sumk
AzM3nH9Mix9oVzT1l1ZyOD3PVA8Z81Drg3YPokugVhH+EX7J2IAbOgQ+OwXLdZH5KsnMAPcIDtLw
p/4Y80XSPZ0ytxz/Ap/Kr/WrzYmtZ+k2QXE83xj+FMAW9UVvji2tXNJWH6DxL3rjSwrttLHbFfJO
5q9+8mgiJeYAzLFJfatKcRE1L2iS0tiZY8XhRpyo9Uxarr8mxk3LWT7bSfHVJYd1EIly5vVR2hQy
TcefSUF6BppkzjF1P6tPCcx7Vbrt+eO1jG2auqNnttoVyHfNEkDwOL133U6j7ks7wg8Fw7eZXQvi
U0lxyJNHal6k6gl5h1BW1dcEWA4PEn/Flq/gYOXXZrjL5U4aPOijKlNcc7gCcCvmgY84iMnUuDeI
XiOMr0u3N8SrIJ4Hbn2EP3A3JmidnP4bJcwUKMVQjofVaQxp00oGO+oventOAdml9hL3pznmKAVo
yJN/4nomHcGOum69YzddTEzxTjeZZhB8FFikl9dC+5C1CtCNxh54jyZ9k5IUHvEfRCV6sY9w2Zno
4bBTQBweQgywhCOYnjg+u/6E337TFpAw71WJgJBTT9X4am+CciXgBfEeNIV61YcbabQhU4IsP9T3
Wntdxi852Mi1O7DDlPcoe1mJWSJSOT/VkJQaNyq/YynwC02EXX6rp2dU3MfgrlPBo7NA7rr6MZMy
TTCy1W96usQRv0YYGzZUa2FktfEuom9xhPEaAGgX7tJDZKItyHYB6Kt5S6WDMFN6xYH22qqqV/WX
rqHZNmPo/0lMYBfJy4rfTFROnQbuBfyPGv6YKJNjmaMrLZWd4LAMVFZns0QDSb4u42GtGrZM3DFd
QbMPL4zlKeNz4OzIrsZ4TyRnFq+xeqmkY0/sb7FJigZru5tThQVmbHZ2onygiiZPpx5qZ/glGiIH
9GWk6VGGq2ulG4++VL3JGA/rYNdGx4LZOiK2oGnjjRq86JprLnaLBrKN3y1OnXm+acUP/nSCThak
brCjKOrl6gLtX5cRwvJnXnqyuQ2YkTifW66N1blzLqRv8hnwXYb9salPw88izcQwLXu1Iuxi9f0+
+Sd+SwpCS/KDjm6iQC2B3xv/uwmSHX+gT+H517hvgtfIOoh8QdwWkb7pkr9qPaJ4y5vkNy8/+VDh
hYvwswOGS/utuWoJCBIv86P8O5cwstxEaEcVdJ0iZPMr6WP462G7oBhwLYE87A3eMLoYpVtpcfhw
XOGFEr54MgmjMmb4VU+qfUu/CwCWjXyo663IS9fiWS1lHw8fZUSUhiGXW6HQ4xL8MogEAB5abiul
X6doGh2U2LPA7QfwHBKQ0A+1Tyepl74a1T+l1Z2YUxp8YwKKGL9420i0UNQ/OIc6P5gFUgdEGryp
B4ArK9lm3Qe6Efa1KfEKcL9yPxt7CzoEX1oqo9QGXM1eS8UzxLvBD0IZs2Rd+h5wmgykjJuQrsF5
Iz+jtqMl+VPKXptUBGBLvNZM7PkcRZeKfZu2b7AyUpHN3m3ES9yQRlz99ggGJEcxdkmJMh4lA6pC
euNsYXkm+jOZrkvwbjVeke/D9tkljI/lLeoAYdP9miGUVJ8i9AQNxLbedccOu2GiHRtjX1UxtNKj
SSvM7Sws4sOAO06eSvSCj9oUIdnPrZA6dHlXFC9Kd6QBVoPj9RpoXr/uGfJV+X/iPYrxy8TRZOrs
H1QmVvMWTtAkkLpkK0J2y8r7FhtPGTRulkCJ+JlH10jexPBsYbmp699mOQR8AuAEwYFsAf4r3eTg
0YjPYv4EhKMyPgj8OLlHeOTy4d2AnwmQu+hPE50iEmKslFyw5IqL6acQ3uT6rNZPc7qls1eZu/Gc
5CcWGOJBxthbuJ/KvwItVZnu8DKCco65Iy+3nIxI6hBF3DsylOQeeitrffkV3Zmi+4u+7cq7Orm5
xLLvTgpUQQvwjMyyHL5yFClh8RBqaGagaP0CTQVUOUBx7Ivpd0ZVM91IU5Cnndq/jP2nXKCC+SIw
LMh82lU3Yf06amQiyYvNReFqarvT1eukv4iEQIjWV5liSrinOcPE5Goz8DV+F5vCdrY6q/kjSnpT
ma9ZdU5VZDM7ZfrJA381ptCn7kixP0+/Fr67HDEovwNeG+1cTAELByKjdC/jk07Db5QXOWOEjsBo
y/grWIi+x7uSIXcv/ATnj9LuiugbFWxs3NN1vdkSVhCo54nBmg84Sf6a4Rt9FdHiK84Z5qeJcBFQ
o8jwqon9G38pXtEhuxTmizjeAj7bHBG/ihTfRccKuwPDQ0bb6OF/CWLX0k4d1FwCptzYaOBs+bNj
NY2wPQxFR9s1krzsGqPyl1qihN5N0ZZzdyYnbdyitu+Tu0HTXLqLq2/B+KdBYiMYhOpXOa7beBvF
dh3bauLL6mNeGBwpQw9f1Bi7r9d/VAmI+nVCQ9yhLBHXm62nM9kbw1sdsvXsZuVHSfFXoWQFAEc/
woLYZ482Og09RwgZhcEDDEM16o1Z3nPUORXWLy+PfZyOU3sdusCxivOsK9j2/9BCbduxQsXVkhtn
+Q3X5QDUv6R3c5Wot5/q6pX6VOoVtqUVIAW+DlTu8J+mf1bEDqkkwsasspA1m5kBXGGASZmicv40
nSg+ut94OhaNl6OuGT7C9GNk5Kjjq2DAok7k2c8yPx8GCwIHpI/mLoeQws/2QTl6IRwNnZeUnZPL
T+09QTz206cglD5XAMO8yKHSbVmaSRhpgl8ZFMmwO+WsLzzffqOTR+HN3/HiyxEj/vJJnooAbz9O
36r+GpFjOQefQoJVxKDr9WhOz4Y5dt7GgytoHmnVMU4R9bGUBzDSWfVbfhDlXzz+G4grkZlds/Ew
qh95spPm94DskVY9hZKTII9e1xq7H7EEoRwznyVCyvqymrDzv/ajLia7QQEGgSX3DwV1SMUjyNKV
xdS8nVT9PCv71HjPM4gFHz03cgXlFYyWdtOucHBuMMQ6AmAymvKF99LELE3nOyypwW2/mO7C86oX
Ax0rJq6bnWBgLAAVeEubF9UAhPtaMuIfgj8lP4raQUWYgB16QEUYveIJU6anrByKjFmURyB212W6
aXw1Omm8GKnumevX+aOUx3bF49oDLsosuivYwGQGl4kJJ4VYnMP7VD+qVGOA/TJJoSq3q+y+Zefu
qTjeYP7Nw2LTh/tJ+ZRGA7Gxo3+LiJrJWOnmS4J5sczeo+I7sW5auVffw44q8re1/IJkSRUnLXCA
lCMlR2Qo83kyWDYTHQzCJtTvYrcb2xqdVsYFzWYcyIdxiPbDAFzMWduXtoQgcVXWr37Fji72XvRn
xRPSa1A+S/SWs3rT8AQkKP7lws2Lg4A7i9QG1Za/ZdmXWOOodkiR/xbChb0xR6Ut4Fdr/9VEO8LI
FswFiPigGi5Wf2/HQ9OeO/2QWO/kLxmfXXTLFnHbGLTBoOMiYmnsnH7MPXMeCD88LOJRGn5q4V4m
biwf+VhRYPfzFsfHpvkSVv5jQDsL8Ae02fMgmFjWaJY363+0TOsjE074K0zuqP4AHmeBpxHgoEjs
XGw4kfSvqq2NjuSmB4BQ31O6XCNwhdeMKwLpuYeBQDrRxlvIr7OChqZ6GsLbQMRCFt7N9opNDCBS
G16aiZifZ2oYAJwsEL0/oWyQRlIacMGFlhPyKyMTXM9A4gPxpChfRvso6NAQstOQnogGG3GOZ8Fe
qf9wdOritzk76hR4OLzk3pMEy8Gwxzf5M/WXmMyy4TlUCFOtl4mxTJA/Y5nK0uw2Y7TrUOVG/FEU
ubTplIMuG+1qlSvCY1oJbh5HDLcl+Xqi/NoF/poNRerl8j6DZbboFnum1/JYTB41CoipLzKZMoav
NvsSqw/khJEeIvUMb4SH77tOK141aGLNdBbpygaoq6eyP40RjbL7tHIE3Q3x/ooHvIZq+dkCZKbm
a6Q9zP6PUIfKuE7lA3kih0GdH7mSm4TX2J0bxudrX/PfwLSS7jPQwyIhCq79IjrWvOdtnjuRfFfR
li/JuF5EVeTP3aPoHujVHbk41vWuoxXE5hyq1E8zew1p9yXgUvJxMaANyY37MN0A8c3FSY17Lp+4
osYPXUa190YElV0/oJihNKAwY+6w0sZVZi61vdrNOx/RkyqBSt6H8iF95um96we7e6NbaxT5VA9L
/SGZ3K39tMVe70oWUnZnQWUfxw8URCU/L1AO/Dj6XvOhsZtFvGotQu0UN6uMujwj9aiwlAPWOx7s
D/0oWtuivvTI5uPwEfS7QHIK45B13ZXIMicGMYpD40qbzn7u8NVsWhlieItVu1YBpBZv1eXPz8YI
kVrf8TKLGWOPlzYkNG+q3o1fB3N4DCWvIHjAAruWnOVkR+5cMPyS+9A2g9PH6AZDGL6TsNy0nnCx
/C72t2mCfj1o2XdK4Ek2/ZbaNa24o4GSGs9EQNMRO+bmDYTocE2jj2B+75CwcyC9x9FvoyIyJWmx
9qrWWazJqStrKzD60fKiPsz1qsTim7pDzuAiQuwwCuKnL5HYYIaF8c6Hl5DEyWcUo4lVVQLKbqiP
WI4FJLPow6bK1lHbNNrbTG7HgLLXsn6nYr/AYpjBzyi+y/Lshmri6P0HizJdy/gLkZeQDhWhxVAB
obKYczXZC5o7vOq5PePjjvY4hABtq8zhcq9IsEPxK4Hmm99N6Y7LN3C9NvxIKComF8CP/SmV9oV+
rBkPJ+11TA+z4E98QfJMMpgEA1JqBHg+Fy29pQUwOC07Bk81q9QO597bKAI8dQy0BilQD1U5UdQe
NDdhORFnZLNUYyzhFCwiTye6hTwloaZYxR34DFaxtOom4ppdR1Qj5rCrCOxTGr85YxYoAslGrc4V
Mn63xmXKzqrWcM7Slxf6OcOYLn/NBhkowO8dirn8JFcbg8lrRg2LNKHe8oCryVkTdyG7v5bqLOWk
J9QbMJ9W/5Re4+Qfum5BdBPNFsN3pfmok181Jjv03MJ4AA3K3bOq91ZDD9CLzI2Mub87qNOVL5lE
BdU6r0knI3y9ZdMoRXQHEk/Q4eanUnyFDwXBiObJlk+oaiAgFvQHorDIPBQPgXZC8Uw+qdOhhuK0
B19YJRfo/jlfKt6DbEJ6MDyxqNBI9kj1xdMHy2mm7lXWvzGyeYuGG8k8z6EtqHcVHbRadptZ6J15
QsrGv1vIKuw/vx14eZwHiKrLdwMxQyH019qs7FKE1gmItppgw8WtKj/y5j0Rmp3WPfFmN/FHUGjc
WahNjdtgfPQxDk4wKWV4zOCxZJiipZW2C3IBKTn37V+YLG6LqE5mMEAlOIWzryQqWuzoWot7YDNX
sAAOI7b11hYIqagQJqqMZ6n2mea7vrw2zSnEehDH3HZJ8Zph/bcw39WSJwTXDP2jkrukLgOAEUmx
JsbKOrjSKm8GalGfkxzZ2aoRI1AuCsD4OnmjkqvSD7s68mp4NzG9FehIB5KQsIR5S/A3T4QVf1mk
wUEVwti2x26gsbl95DXrGKeiqXlT6CVgtmNcbUboRhwP5CWlDk2xXOzI1RIdHgtiCOPfGFQoZjDB
hL7BgTgsp2UKXFNHtQKCkXScYew4eJtsUnw3nMXE0elfVp1uZ/Un1uns4vKKiI5SZ6+ZoUr0BecL
iIuDs7KA5VPnGNUiDn+sU0CoExkKOh5Yyl58OWkBzZDOlidsZG6CvKuY3spC9ZfkPsXwqlwcKfof
DAaIq7GOyZotS9jy01US27+QDXpBZrZXFQsBZoa+tf2WAvIOmjbdQFckyS6Pxt1see1qyn8N59/e
vGGwwl15CxrOQZhbssnU4mYJH0LwlZtHchbtaX4dglsmfaj1R0NoHtvBci6Kc5R8yvKtIjY+5IVr
uPXmCQoScoVxhIQCIoNHMmgXMMNazrly3/BM24n0ImYPtftcknfJOrXQaLP5FFHrQHkmUN1aHdhU
dGEJAaeWOR8j7q0wwCykA7ksi3nOp3obgXrF7Wn131ciKq7mN03Mx7yqZKPkQADxP6tiZiSfsGCr
Ji1h00gXsUHBfBsz2qbH9QYj1oN4zrS7RGZ1CBoUgO8JYnnabi6LENlRxK/AbDDkiZ+BGQ74xDoM
KyQpkzAmezr2i0pTCBZZv9DxKeLptwbuGbl0J2Ll4RXsgGyPRqdPTmVvqVU/QAA7oD/RjX9DA0XW
diEntnIsxxritv7rCJkzeCqIKeOiVmEEY+KrarfuG1+UuVQRKk4DQ00cIM30teY0JmqNiuMhNf8S
Eo6ztnSa5q3uwm1c3U1hr3X+OO2DorrEBGt3fCsi5FStsLwOsxuQKxw3n+X6R18/jLZ3Z0vnLijg
wnULxeq6VhHaQkKyJe8rWeOL6AiE7Ya/XEnOrSb9CqiZIgKcEajYPdilYL4o+qXODKJouGDIC9GU
DuHphI+6dzLUCKCmuoWNzuPaizrcdxAfCaFRcvyDM2JTrTNThD59p2oHGeYASWqg3gLj3RyOasJx
O27VNjvU7zKzzQKRXGJ67QzNDtNPY/jfrOWn3JwxQxgnOxLCoaVznogdIyUxm8ltFCJCwVt7IRiA
XgAeiEeeckH4OWiabsIXLguIIsMftOaxldbd8Kbq13ikixQEDIY9HbcWGpoht3P1X1n+LGKK838h
f9BrYJbb6hs141lI3iPU58KHyUjHfNaYXo/GF/1nHCIsghTdSQ2P2aHqiANS9mLnCJp8EsMvEb66
QqUi2oB010rRLpQRPAuoOhYRtdj3IeclcrxFIms5PWoRcfWAniKaQBPbjlH+M6rZ66c/ImZSzBEN
AjXgGHh941ePlLOgbgdxTynwIS0MDFcjk7vCl70mgxEawExmNqRVTndJ/6eUJAcAVsU7/C9t901D
GKmdE1T9ntAWBehwGh+JvEawbjoF8E1zstAPIe4ivD8OL0F3W6J/xnxlQJaFt8TESAQEYqKKyYbX
qibpQXwt04SgMWYtcnLpkQxBAIL8mI8vlpxizGM0R4giOyVPU8uXIMXvtcl1Mq+CZYSyJkmhXpJ9
I34O+/tQ3dSa4D5+5sw2kQNgkdt0BlZ4tNoqjDl4pKNILnWio/WOnCApFEeBEd2GwaspEBgoOyLn
t2AO5P6PmwRwiwyVCLKCIyulrIAUqmiXSrtI04k8fk4B4jMSOmGtoGN+VJ71Gj9CabSehkXy0zT4
nebEyUH+pvRh0T/PU9QpD9SvDX9XB74qXsX5kDf76S8nrs+cBbtGLrLusrBsUnutvgrUH5pqHcsC
Dfp1WZB0wKsFSGrOLE3J4EsYhgaAvykGNegoD/xRtZogYowDB0NWeRv40/4rK3jpNbMsY2IdvQZQ
S80nIuIc4iMxQxmasQkxT2Xi4hrmsE0l5qlttORkDKKmbN25gj7BHrCmiAyaj/wtRxoYiuXOkF9j
pPsUmzvrr5IDppQdPqbk0ZEQGG7r7jT3e8EET9rlr4Xw1offq8eA/9UIuhS3CfY5eVktsTDLixB7
SDlDuB+FR+CGT8es7kaMdnLKCfWMAerBLIjUUgi5krFyzMiRSkG8Ye48BahV6EXghmENYuMtwvq8
pCuhS5ZpO4seaigvwnKf4T2YLfNrZgnohn7XWRkudbAmCTA2yna8U8KMGBFT1zUs+y2iy4xHI3ws
9QEUd1a3qUmAPy7RFRiPuwumpUjxCtmlvLPG5JHussnVs2uWHY3wyAIREm8GjY5RPDR9lBPwTGP/
EWYmmkwwzMmhacLoCNV86asteS9auiWtCdvIDAFT+bPsyXRryk8Bl/tDri+lbFd4ewqaKIMkJbPn
wRXaL6givvl9hjb5EGFfQ9Gb/uPoPJZbN6Ig+kWoGmRgKwYwiKRIKm9QT2mQBzl9vQ+8c5XtFyBg
5obu0yxa2AHje0GZ4ZfU4OaXwkVathen29fFvUUTMP421Np1xWXUvE0EpNItlsk6s5nDld89E/ax
nrkt2lXUqlPGIr/hwBbu/2jRyfyYxaVp2FMYgUECK900EzqLs2KOAsuK11U9B+jVcTeYo4ZC5tWg
BUqTtynpt6q+yowtktyXlaC4xJsX33MRBqNN5XCRBpb9gatkZKqD17W9CdbOVvmh8QANHhg5nw2b
8Zxx8UvZ/83gbRv44Dje1zaUw3HT2vcKkX/rvXqipvx+SuVjG59c6kBD8ymwHyPz4rdPtst6RRz9
4nV0s/VEJ+2UH6YOYVXsuxBzK07ISoFWzOR2ga6M2Sk3r7X5F7GW0PTXMkKcPRx8LI92/s/qcmZw
BQLukx4FIfIQk06M/6IxHmRJOsMND1jWUi6dPXHN0q3Cvh2/qXTXsWBpM4S8uykpD0zp9PBJoYfI
sFNp7o/PITHRTNbNve62JlhhHCCAzFHcQBUD30h20LZrJOm36V0Reqs/jfEpmj8QDcT+MlFv7frB
AlYu3S059O/ddJX2uaIKhyG/nYsdLBbMTKaNQw+p6qLQC/Gt58+h/TYz4+j48Jip46WWBkiOjea0
W9SbPSSCmCl4WFAc491CZaYbSD7gWBt/5N5sk8HDvRno5T6O2M5LeRDxUzR8p6j+jZKcpyEJPJsN
gvbWcpDrWFoduXg5kQIs/Gk2H11yERmF7xan2b6Pz3N48+q7myJRIRyYV0RXFwZmUJNReNLOtqy4
v6S1zJFgpiPx+I2NdTbvw/DNGU59gXQIQZC9JFqhVE+sm/bu+87alx+Jw9iDb8UicZrJvU9HjG1z
VbHwK9hSRLvcPbhQd5VuHKXGAtumseDbTq6e/pyCbICis221eTshB80aoF21zgwZwCQCPJfBrG7W
QZXUrNh+PBohXPoPLqIFftZpiweVB07kS4uZgTsJze0G0I6DRtX5sMD3xOM+dA5V+DaOR6vSftmf
34umYBXt4LPnElHeSgi1lhwFjZfuHC/kfIH+pZDBa/ylDfzaYh+lP3r80bFCG91p3w2Hoh5oQvut
m4ugN9hLUMvH+C4GBoNlqbYqh8jd5c1nosWYn/x1Fj+Vvgdt0HaRpjOh0p1+5xn+fnl7y8+G2cCo
F2iVS6Zj84vwaLwF4dHgEGd2w0b6r0NYU2LhyVHBWAX1BlKMLETxVvq/Xn9Kxo4tISY2PWKF428Q
d/6LGcOFevTYmujKJAO+EPJv3Z/mdkJZApCfiXiHsULazsoCTBP63FTm2BwH5/9udd+V9GIydNYu
/WDXtVutqBHX46Npxiao0J84Bj51bt6ePS9lV2o17wXMJPwB497rQDzoFlgCHB0jf4zZecisOijn
V4c5L+WyfJ6RxfjmAP4WzjUlIvLGhDm+aeCC403LzOaAAGbtNg550vCQINtVrYteepmNvMQzmO7I
3Ug7XBn4v41+XYu7PUYbP/Fo5V9HXn+D6WDf/UsFR5vzC4EBWEd8KtIO/z7bmrwY/jDBMU5rwnsU
5utydIhyyrCfuNNWOuanjaOVtPjSu2uKmSzxy1hNcw6PFMV9KGFj4vRpR+aP4I1NBP+xx6ft7mnH
qM5Zu2JcCXnMmOFWbstR1NTvGpq0Gmt4Fx7c7ot7SyJ+URgYsiJZ+654jdl/AUXDVeFu5hCRl3YP
G3YxVnktZnOV69Ubztp8ar8rB7L/qKAZKOxJ+WpAFJnG4Vpr/00C0IZlPkq+zsJb1MNyn3HQKDun
M8T0wCtbVeTPtMzn2VUkXOc9L42q8YjLfcsMfWj/5d1TahWXbtZWCZefi+nbR2Zl19O5cF4XyILw
HzN0BMMcYtrtVl6G0K1NYT35hEtYSD2kH50dthtu9c1/eO2UuRfzZ68wdDKfqvNtS+aYr6YXjAas
dYqFZLwh8BYdLyNLnMhp7R+9/CjAlzmVH3RZfKl6Zm056eP1ZDz0AGvdfxHrUYkXM2eAlZgrE2Qt
GT4kSqltiind73dO8dijqBjzvZl0a49PWcw7iW57UicN6YjP8M4A41wM3yWd+4TGRu9xegMH5zLn
725tOuMCe2871xh8SWFwoT3XGehrdW/hvIfL4x35LVKU6TapauHUIR8/lwjSC216IPbpkIh8bVFk
FkZ+yGamK2hF0U+p7oXHsG+YGi4odR91ganLQMsfU7a9moBjXlYzlpiFyNmRkK0/VnV0IYmLehAB
MJROh2x0fWD6axPN2tdPGV20sdh5jeyWu+OuxCBiIWpULG6N9uZwPfo6zW5Pd19F5JQO2kp2f/mU
TQ9111/iKN3MMOR84dPCBTCL1n6Tr+ksAs2kSqITDdkXUVv1HeuxiErSfgmxFoYNp2js9Wu9Mh/p
/5/TiGm9B9nh1EGmpoha+4gfio6IHdpUDUtBbhZwWSDXwnQjLA23mrfWTJjtGK6ALnXwrU1T22t0
vh0HyKs5BJ3hfw00qSHvcmLpfzO7Me4Otq3WyjPsNTtzzDcrgYVbmbQHZvqe2OVrRJOps9htc4OZ
Rb9tseKgvHzo+18Xft9cUThHFbQI5vrSuegEaI/IvjOEOhCct4szmzne1pQDu0/qBz1o80OnnI2d
PLuM9bWGinD6sWPIvOb3VKH7+Gd74Gg6iNdmcvJRNWtu9jI648eknRD2jQbaRy/bOAqCZB8Uonwl
UQRZ+zDgZLTkt5pSEnb8RR+7Lsry2XGfW2VDxmkAYysJCQPGT3v16xfXO7mmQr716df5QzniOZRw
ulvvWrbD1UbsHXJlN9zDJlq77rVBY0UYSgrrOn8ZXPcYS3+Xmw2yAE61fLpEmv8zVTHkPKTJY/Mo
aqICm3vnY9YkfwkhbFg9CMNGLmksVqq76kl8cu1D3Lq7IQnZpKNsqEDHkfKAeRdlfotTL6btsX5g
ta5UQuu6iBq4HuFQW0uWY/5umO8p0ykj/epcRu2J/dsXlFijDtiGZafE1Bc3u3SKHqI2WsFqon+4
6Lz3XQd8AXeHkv9mxLyh7CY2NDX+ctBIUXkzCiw3mr1GMYKfvyi+mZWPlY/W96f2vW/iyZBwEdii
D2uLZSKrAva1/kYxXJuwsA0NimocaE5HehNJQG7Nz3qnofY1+XhMxhRqKG4ZqTlGSLmmr6Z+eC05
KqueM/jCGlOwfovMO0j5yn8sbSqX+sXHHZTQvURHs0MYQxiAspg/fyTYw00ZEj9CH8z2O+4k67CT
7y5b7UVfNKB6/p2qr9oCqSqf8hQx8IAVmPN6icVQE5jqDjwIQUA6k7rR3cK5p91P6HyBaFSxtxkM
867Bx5gRUMHoXvdsa3P8ag73cpiD9Azj3cw2O1qWv7wYDT+zGqSfiMVLiCmgMwRU9QFhr7VLCtDY
lfs4x8kBXuF6QNKlTTZ7bU9d8obgj5CjMkFTb+HYkz6IM64SX/ZbfZHYIsphz27+Nmb3gGO08uvN
rLyPntQ1xlluQOW3GsCJIxnonTlQDpxpNKq+fR1JIawZ/M4uqiBeRgOj7BjdGrbr/I+8l1/+qO/j
Fg447zUTWQzzBw8CUd0COBfvFn1hY6wH1N529R71Beyce00OSYPVsMSIVLU93Ev3oSy+ZhtXK+Nd
sslwu2mbqGy2Dt4FN4eu7x0SHIg666Exr7Y1nmiR1/vJTmhZ443GYrs0jtl0DWV7bCyd1Yo4mdgz
iApb5fYpzPJdXLDP18dPs28PuWcCwejWITbWHP+YfSuFwSoQXSoDGrIR/zS2iqnQuHmgoef9xhuO
Dd9ZZSPyQo5k4IgZGDvGqbUbZLGve/Tz5hTkSCbJjNmk1HsOkkbDi4OSRLKwrj6n3n3LnAmR1rdi
AqkDrnVDgvjaj1yZp8Rm/cxhlfntLemttcnWuyME0WfGDdDtIWZAUQlYCIM6L6r4FMCeYuAAru4G
8YMQnGfPpklu2Sa2+prLdDV45tHwuu1UH2v1NBrdkjnykxj6bqSercVtTLonnZqnmF2KujaofWdf
QfC2suqljQb6ije8e6BXs41L1aKqaqNb/X6iOPHbEHLa6yI106gKCV59MKjuemxraSn3gzMdLeEF
xCYG1dL1wKyjnCchhvwAj6+DHXksjwmI9SIV73RbqFLENkFYKIb4OZavMtcvto8MmJleO5GwdM3Q
AlTUh/l0CwUxOXio8LnufQ3cGWfXxIGW4PorQuPVwGbLfiLuqn3Cvsyw8IqG87ZI1Tb8nxdqbyh6
+dD7wCJ3bQjVkz+rS8Jgy6o3Hp9Yqf3r8ifLSYBGs6XyjPMQAwbBGTiJc9UwDqzzvzGdtyXNUquH
Rz+KAy8rLkNdHCrgDISKcpwisQNzVNTvKE7pBtobDz9BI2Uhmuu7+Wapx96iBPFidtcUVRoUMq+h
Viz8cyvDU+imlyWqNBvp2zRYlJhd2fYkaR2MpFIn4RxkRrK1EK36qdgaunuQMRg12mDBQEDnJsEE
7wrjBGxWNc8WhYT/ksTYR0MHCRE5DiVNT80f84dljmfEqwEffoNsixXiaqzUZcCpKQHyFCFpDWwN
Q4vVAEWxy3Zj77A8KMsRrSD+fdp14QriSlRQNAcPPWuGyaqEmWXjdgfyAeU4COHSOC48luItokGN
65SrnlER91NRpkePVCq3licKSRR14TnG7GL1xSaK2VdpcqdP7q5py01JXQ5oH7luc2tD7aXGfduy
FRgxQM+MSqacszjsNiz6h55ZCMl6Rq5vQvgpohj4htnKbkz+DZFgK9fMdpHFXIWQ7JKsI8eB1MQf
yrGwkr06LfkNSD95BqnON4LvrkRH7mFGtb7D6rNvP8LkTWfiUEix9kExFMClfLWjMgricH7zHbKt
oiVOMF9LrN62+VUDCovY5g/iOS/WqUDnB5+wt0iLnSkOQ+dptjVGBMTS2MB/UHAsWhF3YshVgOMy
ARH7w7Zj8Br28qNt0Pzm6Brzmk8BqTNsiBD4R42wArnBzpoRsmeUYvh1rCQ72o7/Y1pfqaKqltqd
NM7ToI/BYI6Y0/XNROk/Rtqz5hNK0banNvzrpp88Xrdcjolc6iP96Ppkmkafjf2SzP5Git/B+SUh
9yboL5Z5fVP9mc6wksgkxkwwjzUPlUefk9UbEHxrE6eJYE6Q81c1zKsBl3zM2RzTTqYcEdh4NXa4
UN2A7HXo4hrow+z7sP5YFVBNpEn1vKMZenYiH0MY1l2mxI2f0cmH67QBWuEN87uL3KnHNNrp8WnC
CVNGYxBpDDYr66Cb7b7MoqPNXnWsX6zm3I1sfgRjwDC0cGSzRsXu4EAawmN1xoG304WGdMO/wgqE
sY25klIcRcMut/pHye7YS/EsxBhnDQ8zUUE+Srh30XroAsloV/A/Zc2mzup/8zTuXSYrXl8Fzowm
ze24LnjaE7kKgBCAoT9OffXqetkh8earNJihufHewgauIDD3gnnlHB97dNNimteGA5LBSQM4zME4
vklveqboY0IqNqkPrdZECmEpOBCxXaBfyHCgewcf1ozA/C6xYHYh2RmqBrM4MgiSqFJZziJINlId
6H1zm5xzR8+c9Xw+YfHXQE1/UIl5lSz5OoJLGiad2VwFRSmeUiQOnW+sxvQ7li9syQNXwy4B2bGp
atS/y+4B1kzvQJMzjzX/tdZgHQUnxprz2LJysTgjBkS+wwhlJdKRlKfnpoyf+ejP0xy9eXbKPWE4
xWrUX3Wm8kb1yrBp5yrAqwiiSnZUOWItrfpRBP549G+Ae3+nMoC/vY0Q+UXtB50g1at8oNDHWITM
9DJElNqmgyKmAGWEpxaXUQbtPnGPSv+u5L7mbuSdO9qT96znclcDh85HnsASZUiXEM7zsffHnzZl
YI+9LSWbJSKTUpeckuB7J+oWz/5syzhQbIYnhbN1ZLGkPyxxOI3LbYSeL0qqn2Iku9Oh6cqabDvh
OxAMqfuIeoTjxwMmpzt/A+MjbZKnEC5CDemAtNm70BeKJy010DjbuiPLxVOargww821Hd4qWwEYf
nIgfG8GXFAKrZYW1A/6qZT6Nog6WKWxhOF1gUqLhxgJbJ2FfPI/tm8BbG8MDCqeDXlHvCi77EnYL
m83HiC+1quxXkkFeEHFewxZvjpMvh3YMTY9gcNU9uQksPBZ/rbl2KVQ1QntYkT3ogrmVwcigYLgZ
RmYgNP00ch7HE5jIwf0j5ZlDmV/MxgJhsXYGlvEhmQmMCPtIqrfQifeTth1zdat85kvRtE9Yv/qY
ePOkOEiLzVxbs2vOVy3RYAQMo9Cq9rlOMh8e02mgt47cb6MYXmuOm1wzKLiI981M9zWrEDhSX6tU
LqwXFmDV0ZS3As5JIfunbLY2XhO9S6COnsqOxMrfejYGYsr2Ws3btuQ/VOhlzPSFX+beuP+qeTxF
tctAqFwB2N+ogU+1FSsFj88Yp83A9t9YDEKu92ZFNK5jeSgARVQZ8hTT/20zO0az2gHbcW9EEMZ4
2vQwf605bogiQFAez49WCtaPZ6ikIPir2JSDf+rwiom5f44ovOcJ31QK/qcEkqe2fDJ7d5T4Fto5
SPOSgp3pt+6IrTBfW4sKTpf4DzJeCKdBL2fU4i2prxjN/NTZl4NCr05JmOnZhRSHJ2v4KrPXoZ+P
lcX5WNmPvim4e76WMBcbKF9prfURyx9YZ9H6x3mc9m5ZAZPz9c3QMlaKsOzL3icrAJ2iaKES5ecW
yoKf+dgeKJur6m4UCFqKOBBE7DUp0giP+WnbHU3X4QqRJJl0FGo0DTaKVSdJnuvJ2TkCwa8DgIgE
7yh/FSFSlCVFhCiEzvXvClxSNUx4CJZFX40FkYkUCi5p2tvUOA2z8yrrdteY5rmPvcBk52gX0UoX
5aFyx61Vt8e8VciAkJgxsvyrwvw4VLyHyyU4NHiHs61FqJU5sRBxne1Q1q9D+k/mX3ML3KRSWwDf
HENsmYp+a87ykIthH6fzU1iWGx/dM1sgJt/pypqxfeFsNudHkxlY2LkbLmb0TTlsI2Iu9c/W3/oo
CDzopJVwz0bDniQVuw65Sp6d4pDLRPbk9/7wUmDoIT0PivE400JBZ8wylzvYPssETCUk917a+8GH
pcgSRkEMqXQXbQ5jwyk1OGOHm8fOfyCbJYrjwCBrCbOE5S5dw+JydQ6kXwEAZyXCAjAizVaoAXeZ
fwJJ0/bqGiIe5K69T023HgrsBLZkN0LpWwMMmrWvnK7UQIZpyeoxi7wgSZxvOaDZEM1Ot2YOxI2X
3JceJBHNO/0Wa4SMZVuHkuSzRBk3IvaexXAo4xqJ8a9sUeS7eDUXKUKL9kUv+0susKfo4mK6XmDX
JU6u8TDaIPfTiCQItt+aq59qP9yHprux++am6Q7GOcgdTFTdSWJIOzvaWcxe0Olg7T4Kvd9kJYcp
SsWMiWGvY6lVO9mghKXktqv6Kx8+ayTShf/PZrTdqfnZn1lvuyogPI4U5yz7TLmRo3jClDNGx2hg
QJu0X44T3UvW7+vM6bD4hCzgLX1YbEgpBmhhv7r9xSuLk/TT1Zjf3cVSjynRix9FlR1yHMI9GyAg
CEzY+NaGgfPRuS+kkwLOX5rsVPWezcnRba8WBJk4nU6YPYIKT4PvjJcsmbF04gRANG5aA6bvZpWM
lH8LWGDwPkokA2Y3PE9TfnQH424QsyVk+WpFzMhGZ9OiB3qYBDxBoK7OgBqSwjK088XxP9+iaAam
kd90t0LLWP5qVciyb2BOlHzrjaL8G3jpus4Gm5OM76jsSEOSzIWa2GPYYdUhMVRhkMQEKZFm6QKv
UGUaCLQoc3WupuJq6mRcoT4pkvzJN+AQuKdUxuCrmpz4u1SjGLEey/hHFi7dLKK+iC1NZWdbJniH
EYdkrwC5VPpblDPFnJpFbQwEA+KtleaEYCDlH386i2k6tLqNCLuDmBymP2WQThJDPCDw1jhVDX4h
X63DQRroaKjSZv8UFf3NQgKccLRpoj1Lz7mWaXx2xbQ1Uns3FB33Z4fDwiW+5mKrlzl80ibKmdG9
tJ6O9R8XQV5eE2Uep6jZe7i3ZjTGjaE9aZ6LVZLBMFGXZt9dUojTdQST35/9/SSRNZqArZeZM9kL
qYYFk25Kq7uThKwcL7RAIHkQo7mo82M6ilXdv/tZG0ibKxJ63ODWq5ZUxJhjiN+PJRMi7ig7Lkb0
qhSQfY2A+nxBfOscXTJIu3xva/ZZ47IepOStdwINjFScA5QkI8ge6QwXvTqXfGKi5xUMJtFKkA/P
y2uvmnzRkqOdMxPGiy1mdg5wXe4r8TMRGmGwV8sSsfehoKQAi+HPkN5t7jtj2lUav2RuYLJAf2bD
vwhdgL1TBPprAIurous81X+I8HZNbL9EVdwwXaAXw5SLPnVA4Qi1tzPUq7fEeieINTtkVMnSB+Ne
av3hQuWH1gJzme1zdvFY/2X0ac3idtHYa2S69Wlo7WMfhs+aan45Si5TbZ+nRP1ZLqqgAm2moFd0
ZghSKXtT5Xib3vMNBj0Gw8qOvjHnhgClCtrWnbm3vdjkg+6+1CLAbnLsj0boEDpfAtj1cC5GVfTC
IHktlcSbBSz4gTvtoSsxDsWfvf5eT/eqnIM+TNnTEZQ6qP0S3URP+WCa0dZ1p99W1px6lKpVXRHp
CRVdL6iOuU96SOiQyNHANPSAc0zYTJLv9TJ7rt03w+SNqSkeTMsFqAwfKYTK5CIRGRsSagc6V81j
Gx7X3i3VAOUZyaHnrJpgO7iDPFqZec4J3AHTZKFm508eA+LrZfUxlcar5ROHTbuv5e4+ay0QJLAr
Q90Ock/bMcBcUWPvbKhUiScCjUKY8d52MIbnpDCW9R4OBgxdnLha1hziZGKB4TBsKtatZJ+ZtfeG
Bd824ssvhmE7cZRKpAdTY50bgPitq/517XDQHVrt3F7PWXnK4eaZLH8L7S9UzylReIxn8Wlj0jEK
Yn5nBD7EHtF8MTDEzW+h9tRasI24OYsER2eZPHfk+NhKEdZaHNJo2HnV10Cd3zXzqu/vDrUN3QrO
coRvbXor8W/hSQVE8+qp8V3NaIEGIs/tO13vh8LTF+tGYGJN1rKSaU8D9xh3j4QryX2tLUAFOqw+
fpQtUrJkEX6sB0CdoUUemNM+NrK8pclwdwr9phVQh2cTKAm4R+E8j9nwz5bdrpx2HvbIqtbWZUcN
aJO+oYUfZeOsZnazHgMHMWD2ZEyVTDqyhImfdKszbch+Ys0jFmnxCYj4hyDyWz/hP+9072Uo+88G
btlD1CyAdP0Ii5NWScI1mgvzhnD25iZI4rURR59NiaKjVytNB3yVh3tLfFY4pDMeYI4fVukjzLcZ
D05VPjVOetBJNzLc8BsC/COLeLi/8uZjDuksfprFcK1M96kyiVsh08hAVI1C5MrFMDLJYqKloXyN
80tuq5vOXC+ZGo1JeRhYtTraBWmfJe2hQhqNzMTW/M/aRFstxLPW6ifPxME2yJaAozgw0cTMpnW2
Ci+QURI0PlIi5Dr2QKWVGM9A/CEZwSZjYnMeBZPNwuFw6CJ2HyKmhoB5YzT1PamsrS68F1XR2LTp
uK07SY1ooSojayW3P30UAXi7fmPKE+JHrk4XOZhoJ9zPMNfzRLepFZCwSI2w9xBAtVxyh7pYLMnb
0EaojWj/VPuiN/LJ8vv7QBPKQBP0ogEYblTI2CGn8eyDBkhTy+COXviSIwQRacQUs3n0+VGXWj4/
jD6BeJ5UdIdZoLftxqGmbRLtytSCiMAetjBWwGl4Uw09M8bwngY/NnogS5R9qc2h2CYRPcvwRq/5
S4eKTwiFWVUyHKsg5qOQZ/LIjN61XivWFRm+y2xsfoye3adBjko1r8YMJbkcHw12nRr8Yh4OzXK+
n6Jx6xT+Rlg2HkN3E/kewdTAKqDM6rQriKTXMwQArTPWDt4fF8qrhVTFYdzVxe596LN+nXtLLBha
ldJ/Vya4QMoOp2nYP9X/uGGdVR55+06v6C9wisejn+BfX5DUtMULSLuR4t5naHZL54wTj/DbED+Z
Aozx13Qwsor3oi0p2czH2pqOTekcy2Y+l3l2zfs0CHO4Y0Zt7WPzOYIFZLYIYR0GF0jQLbaxq6k2
ECi4hrNjMvLUROZKLXNGvzyx8P7NSjC4LtgtFZMMl8/dCSUnGvs8OVcRCPWCAIBM89hTIXxVnJ2b
ubHuLudsFCpklSWeUSzJGO7yBEKVQg2duPVRq9trr5ozQXfbklICaJT5XmbIJcqkY0OvpStVe/hx
Hfgaxkb1FX2qWdydgWnrUF6Yip3xu2AU0F9roxNosjjW3Y7eSSUOvWT+rzWdkowLj32tqA621r+p
qfjyk2E9F86xNeMbI25mSuBZSJgE7iu3uN+/e5+1fVsRxtjwGWLW5h9ciAi2q96Ncj7ILv0tZE6Y
mXZM0abbpcOrEF+tHuk//5LlBROptgm3usuoKJdHm5Io8ZAlVhoLiIjhe4MvkQOSmBEDqttMVnCT
snASWNJkREnrUYopXNl6FX51efGIvn9Xk2MgTeSwRvQr0uGpNAD/Km0O9BQFsz9Zz5Fn/Ott8JkJ
cq6JMi3qXVSKVNKgxqeaeQw5Uu7s+A9jx6SzgBVT2F2y9sS8H8yBCGpMZXbDosGHT4yfJ8SqVrXF
2QjLkzPmf6nbk/UNPlbJcpMaLcF+drUtBuLFtOSQE0vMdaMO1Km4GpB+6N6+oKdx6o8MbWAzy0st
4Fu7kLCYb+kZqfWZv7Lc5LlKRUDQLwU+tGeLtO6qqZ9ZHW4MGN6EK+FKisRTzi5xtrq1piMP0p2z
Iagv1YSlxKj2PDxEZNpmWJxRaddsGS8dh9k4hzFyGQrWuuhPhjDvKubAz4tTlPrbvBB/qYaup0IN
5DmErBuNxBVebn1ohkhu8Irq7NaoUQYPHZGLRpVploGILbvaCMvIBowQgbBoY5qHABHv/Tw/jy7k
wEZqGPGFt52prkeEUnoSH12XdVTK5k/oFYLi8R7X7Tnx77qR7aXoj3FsfZMXtlFOciwFF3IlTkbL
6tskyMpFHwecUpbhavTKj8iPnis5oUqzH1OfPf3EQp3YWzQnAAoQh1vFe+7Oz8ujUgPwN6G2fAbY
Y7H2sLZKGV1KOWK0lX91CGih1NSl0/pLhMlS87kiEvNkQ3FO+jlIIp8OxsD0Ev31Cty2YZkmBr+R
mg0tTqTOo2Y/N+yxtI5liYGzcPQgj6CheFBZxqzbo0/qDfQIFFqg14zjpIvA7FAMTQTAWdwkUWtf
uynlmgKWMoobIb0PRW+v2ZvvnIyUNurkh4KozkLvAKZTxaAg7zv9LfQR6LNPJqLax2uHWwnScO7U
Z2Ez2FCY3UKb/nakTsd0TZRia6+jEjPKFOePjcAI3dqo89oeI2SxCGCb6DB77kueEGiHRXPxOCFS
2Tc4fGqhv1f6+Nw5i3JFhYHw500/9J+uo/F7R4HrRucM3i66RX1d4+qC13PTOpbvjWPdi7DatTP8
LV0enK65zjx3ZaNKyYFBR1aEROPbs0FfxdPdNj3qLqNgsZe9dCUjV8enZBsumd9wAhbXjl7NAQxn
hsW9k8mzcKLD1M0v+ayxiMJ/U6b3HGyCsoBfsLpmC8NIGWydAHhP3Bx2TgAMWEcGuSeYkAYXlgz6
rP5mY/en69p6cqG6q52X2BtzyE42odGGDzRPdP6nRw+icchHne1DgEOlOQ7fjffGmfGuh91d9xgQ
ExBi63drdlaxogsftFsHFGmiNLWd+urhYHIK492Z/KeIkVtOKHhFl4ICYG/UVzCz2CfqjWm9pOBT
uHrgVLEuQhtoTNp5HhFT9LwxZe6+xCyPHKwpjlX9ItF6i9wE3+aLPRhXXDq/Jiexiu9sq89VYu/t
Ea5//GFnfJ/IQZTNzVtBDraGRz1H/xIXzVE3xxMhhrhLXyw9Y8MZoy9Lne4xcZeYF1TiMiZPgPQy
XzBstxCBqumrCtkA4W01obVomALZAD+NEy+V66xG9arZDa67jF4aXFxl7Hsj3EvtR8EHbFu1mxyg
6EbXUKxCgZgbfrotrLbee6nU+5jyiOT0Gveoo5mS6oBYVEaCMubS0WKwpSJyRghumrjFuxlHnZ9D
J4IXkhaAMEBFL7uG+SNOkHuEzq+tc1YWAKxSUIEECgJG9yzcYOJfTTc84HFPh4nY6e5RpaDGW/+E
4fEcDs6nybVQDsa7VxUPNRyHwUteJt0irf17qNWLKwFcDy2sTOTA7Ir0og+0xefUPE42GzEDK5np
o4BIM8XMNDsoXWNE5S90sU1JMJaXEQjiEA4zJqdEgIzQarHTnA7UIquMmKDQMYQENVOpwqW+JDVq
NNuLr4NszrZEQqp3NunIHdGc7ODZwaBqCYy4Oca4a13re16WLY5zwbdBffZVjc5P6rWXWS1jahQG
WWT7dER4nSrmKcPwPSFunl0izmPNupZezTZ9WoeQIUzWJDCmG3avJt6gtop/mrJAKsmP3O+mM6kb
2xG5GtP+/YT0uo1JTuAVEa33Bir+XavJxcIXppB35ra/pC5qD0XDfZFPzuPco7VtC/b0bRGgnhLr
emJ1krCJLhBxP9SmKvBvgJlO85jzsAB5A7td074yOSE99MOdO3U7EbdHX3AwGxrp0fn8H2nnsRu7
kq3pVynUuIkmgwwy2Oi+A6WXSXmzNSG0Hb33fPr+eC5wS8qdyESdGh4DrQwyGLHMb4ZbbUiQO6rJ
1NIfmrL166xgYmb3kIHzDLxo7OMf2Lk1noMF1A29nt4a3XyoknpXtDBoBQluVf+GtPEQFIxZ6blj
9OSC5UmqDhuG3AXO0m2ghMKZSsQva4SwNjraewUinhTQTi/mzaGoc0A8AFsYEBPJOpqbhkn/gGPy
YcpqbAOda0Al8A+C8LaaJcWMkgmY3u+trngwW1rttAWQdmiu+gHlkD4Vl9w21CkjIOreZs7Qi3iP
6JiDgATS7VM6fdfy4lZk6qGIaMyXJb8Z9N99lBbXws+2VoG5tVPfWzK41PBSl038UiPJ0EMlSrFa
AxrgfpN0wypS9rrXEPwKqZOVhTJwYttQzWDe4+03WzUYaL6ZDc89KlEHGPViNyWA0DUnB5Zv3oR6
+uj65YcLSr53dEgRJpw6ZLhsBLyw07JNvIOTkCLDSH4iQ7yc4t+q5pVq6hKBsoehzz7oHtxhBLGN
Ei7nLvqBJpK5bh0LuBnCfsyQaG1zn7gMKsJE7iIu74ve/bAQaZYoFVSQtBxZ/LQt462Np0s6kfdy
KDZ+EzwValq7YsBRVaPf5XcKepp/GSc6GZEGUx2JKsxEFl7UPMmyfjRlelvmiFCSrYJKwbQY5Fg0
YcUOKWAA7+FyfcbCeo86f1km8jGqQD6PZAojslBR3IOsA5k6GHjnKbwPDSiiSpRPInSfE4E6tSrc
J0s3n7F4+NXT6hhqhXIqahFOsEPE49oeO3TMVHtZSX038PH7SXrtF9UNo6mV0uG5Otq+99RCGbDP
9WbrhejeRZzfJNZQUimjbestsRA7aUbM0TjkCy+lAS0hcoO5M+wQRbwI2rSJAqJX4Meueds4D66E
Ht+OwniNM+zhamON/QGKVLMcIjKupkMX2AZmUHTV3m0hqiIfGBrRsnduDfQQB/o/UsxGDHp137r5
hit/HQz2rjIveykNhEYS68Y2UGzLgjuso8dFh1dVk7VrMSR4atHVBJlqjGDQJAjcfqjwlBij9WhK
DGjq1ZCU12bM2Jtl4tAa3LUJWpaeqa8gf8ZYeKFxKQYqB79HQntqZ9kuTNBSesxTjwxMqdP4JF8Z
AZyPufZkgvAZjei6qpEtznzAFhq5YIE3sqQCXIoR9b5Ymy67yniQ0bTLDJx3RgO0TR1X2GTKH12r
9k3VPg0GEqx1pn8TtfmmUurAchYJ70GW2jmcL7eOOVILEN9DmG/rbFpXOQNbEaZbDzLhkPrWuq/s
aZkGwXOjBIw3jnmBToM3PEdj8mzW+Ikwq+cQUtqsNsMpVeftTgbmex9RkyH5exuSla+N3l1PHES2
ZpEFoOhEXyJf5fALLmoj/p779o+/uvxiegtNPGP9Sfvtu/ZTobv1KteglmKDuVPJcIVN300cTh9K
9wC5TOpZpXDVmyq4xF91M6BMys0HCWpA5SwPnNdWje/F5N/T49skuEaWfbsNqNUAVraPKB15yJh6
yzbLBrTo0TzSIS3nZvFg2emzlnYGaMTunW5uup2d5ruq10Fd9Tu/4jDt1VxbR0A7moGeFsrFTF5o
5aZxCklRL8DMzep12bQohLdqrP4pTyPI4xFaEV3D3MnKIBQGqflATjz7zBWPqS2Z2wJnqs2rsFev
3QjF0YvjfrZW42xrjMeqbniBAVpihZ/d2LHaW0kvFyQUWHUMPcOKEZ4M0pq6zoTW6agiopkEW5rG
Q+Bm1XWvEBkn8o/eZLZbKvvF7phPGj35a0Olf6G5+UuKBoXboyhQDzwEXdOqtYE7qxsnmCH3zU8t
hY7dw4BBoAchG9WW30GJPIX6aC21ckDFUTxoXf+eRQUYMIN62/KDrd/HNJOyqyoAdhGCcp/wKExv
W6/8YVmkMLGA+e3m/U1tyG9s1O9kuTWDnxJpJH4aJQWvdVAjDASJyGAR0v1DCeEptFpnL4HCw59K
NK7/BDk0J/JAlYWIOonEQcG51Tu9v02NgNx98AJmh7TRwxS5lCzbZHR7wzD+3SE1p+HnlbYtXgz4
BiGUqRcMmBwUnxVe3Dd+/oLz40oq97Luvld0Lzwat9BpQ4/8L3pHxJ5pU8SQ8h2JmXsfX243o36d
OHo1qve2rRniZGwT319nBRTmJL/R2/HDwQEtdgoE5lvmdLeuoe+Hul/rbX6rRbBXwB/5vDD+zqNb
N3d6KS9Qyi/qcVF3xv04dle206My/YFy1lKfoRsMsSfhfFh+eo198KaAFN/hLdADvF1K3CYu68BI
NyVYOlxHm+9VXf4iKYbhZ+LJ0sEnW7UhWpV1UGeXQ2kzHkWQSblteTXA5rzrDAAmVo08GT0lABCI
i1eFPV46TRI9lHZZQCDOwWQl+Jf6d/GEPC5y/k1BtxZTAhvz2HYW7xg4YBpYKzYFZ6C7D3rmwQHO
xe90YuYVo+1RoYyCyBWco/HBBHIGUovRKo/0eqCaUftihty/c/ro6SZFcKZ6s/tlW+6baW80M/yE
IkJuI4zPY1BKC2T1umjjJNoKJdNF1D0i6R8wSRdMU8rnydnJ+s1UuzLHdiHNV6rKll7+kfvoj2pr
gYD2gBOU428Rm1wacbryavQB3CXA4R4qMA4/rXOnGHKBUqjfYWUyK2Hqc1H0L5BSaUCGzRp9tKK9
QdLKzJF4306M42brjFn7nz0E4HUr4AgwOg2yR3NkgApKdXZJ2KfdhqIdzm8MKiTzX33UsD0bPPbD
UK9Uiw4a2j0TQgvo+eQJnFlgnOGehDGh3jflzVh8hHCrAs+l3PytIT6JoQDtoF8+XKKuSxcR+Drb
DG9pbfLJUvVzmjrM+Vy2r+lHi6hiTK5xTTR8u1qzT4D92TAOQ2KG0ASQRAHNRtMX2c2PjtkW7oTN
tVmhVpzvSpfngfr0e2BeNtork3oswTTvyryHOLpkek3/He9VRvcL4WxSFE+tAFVgSIH+LkfSHA2c
8HW07e1QAUS7EO+8HqPEAFmtcgCXlHBg4a8GOuMWlygjPiqtPLydh/9l+VLgHBAwmWbKmGPZm5Mf
YpaB0Duztl2SrUILdBL5CoU37BYunW5uPC8yUL56+oKms8G3gGWZqr4FwSXbuG02dE5wPpPd5dCt
wfxcVEzQgguNXCkrfs3Ptr4qsmtpzGJaefEti3Zmc1ejEtJC3wjpcC3KgfFIsXCymy65C4xhAQbL
+FXR0EX6QJi3mFzo7fdhAvOxr/v72FxbYiN9HYeyDUXGhfHToYi3aQobzjav1h04nmie8gBRjvdO
9gDPzUVQkJI2QPc1w/Ci5k+/xuAZmvByntNDXgU+m8mXsnkYy19FDJlk+FXgeqAoLFz6PViLVbzC
uNg10Z7KrIKW4LkAD5DSR/oyyy4s+i/UO8BO0qto7B8MdBjzULu0KQpgyHANQk64Uvyi6bFMrjIX
KCklA+JBJetAn8CBL2y/QqafrIdKoXHwUkOD1FaFu9PaXdX8aJPbqX6YzCvoH8BD+Sp8srcHxJ6w
U0jpuWnl0hg5gz20Ryc0E5MngQEFUh8MEOkeQfxxELf4gNxQBy9kxHMffNr21ir0l0MO4Hs7NZvB
J5PpQGdf9IV+AUmFKhW8+2YGZjH1SGzuBnZfFtJXBr4olqKml/+ABoSJenn34UWPtnOVGgK+orXN
ZskMK4MF064Uk8t630XftCTZTLMov9FeYNQBVkbUf9FaZ1tequ9UuynQgSrdm2refvRT7KWR/zb1
+zB/0IdvcCRTGKsgERBj23CoY/IRBx9xuS3NZ/qCkoNksNhLSATEd/zT0nbgv+QAHSngoHbEN3qI
Qmx1nXr4ry91xkoFlbLdqbVbg0ZZGSBMtQ/ZeY+p2LSSPwDFb7QQuCbrgHXH4OkiHPcjQynKsFUd
AKLrkEsvHuHbLksdBobFECnEa8rBw3Ejh28okawRDFgo2G++JIGxqSXvKnmfhyvf3USIMEzi3hx2
HV2PaXZqq589ULLNVHF/bm1tHnp84+IN4o9ArcsBfcHipbZecgBe2lMaz2oScBwWqSouSt+mDP6O
GlrYrSOEP+3myuaOmRXNsJUF72BuUfjAv0ZoK4E+mEAkgtpxDJFZQZ9fbZt8H4rXkH6CQFsmTvaM
xUCYXGoTWqb6bcuFPLQ4XVnLrvmBXKjVXA3BDQPsOAeltGp7APAhw5lFww5N7wNw11yPwv1ZDdfB
+LM2P5BMLcHm5nRa4uE6yR/6XoCs3UYzE3a4LEfE9oL90Fb3fnFd9NMCR7dNHCGmjxajd9OEr37w
04XTMETffD4rjq0OsQm9uG7FBrGBLngGz2PdRvIOlxuXlSMC5OZrA36hz/OpzFfT+K2TyUxL13yj
hLVQzRZX+nCLsiSYg3RYjwkcmbseRGDPccQnhrXlGL8Kn3Yhzm/DnZOR0/JE4l1JWYWrSFKjYPNa
zRcGnV96oxcx+zv31uR4O4nVULAtgOiM+7J/NmjHy+8aBK2gxbf0EQX8C7OaxQsSBBsK996v77Jx
LcnYPYTr0A8232rsmxiQVwKkJyByeQnLJa2uKxCAGgKAiJG2zTaBmpxOLsf6ZWBcNfJHpb072q7D
DiPC305aTF5WxnsNM0YH3VjvjPCngYxMm95r9cukmbCfEK6RXB6wXZi9ZnwVFsaZQbOr8YfVNPc1
HjHbQCwzmraOjWw0TVpS58BfGtZLlKNDcFmpetWbL4kmAJftMvutqe8KvEr0twyIjUd5XmG+Biat
w0pnnPUgrgdAkLDlM4GDy4MM46WJuqXtXWp8vGgFUagtTS6YpN17AkwUzS6OlnQt3GpTZ0820NUu
fJihFWxP4ZsQE7azllSLjiNtQOjpRQ+kGa4DQsfpZUlNLoJv2KvlyaWDIGcUPUTuc2GA4tKfRTe3
rOjeBi6WK/c6Eg+M0dEv2DJH4uB9l3qCmJYJiv+mCp+G9M1xX9qKsdDWZCinOMhkz73bv0s66SnS
+1A7qHYKksobOykAILVLTOHWjaoWgBE5GVC1HK/bsWMaU2yamGnoWnf9XW2O65HOLVUppf5bzj6s
hi2S7ZupTjd9trcsyMPmXmVyW2uIgJvbxgK4g9h8tLWct1lvP0K9DvxY5bwZcbgCvrioQcPCxp0w
U1Q5M8v2h6H2EgoM8HQaTqDmofhy/8GQqhA9QAatVY+a/9EIGFsQMd0QBY4BBnCFQCHM6xkMZfcv
DjpOfeBsRV4+5Ebw7uGYo0rB5pmJZmCbwBEYQMaVwgSJWbCX5/DjxUXdujdMObG3GC61UntsOhrl
LmyOZOZrhHa4Q/diE+A8Z4QgixFJQZH3G4hdSr8UfVA9Q9429yRnt1xKZhs6NvABV0/SJ6vKnklp
WF8Ntl7c5FUuUKf0wLO48RP4EIR4EYNKdbEIHXfbzPCiLAgewSwzNwXrYYYwYF1nM6LTAO+8vtIl
onTDrHugMTBelJ65kZ6zSZSHoZkX/QocGoA5G0g1ib9rZfk0lkDdXLrCd62svZ0I0AUefRdD+2JI
l1rYFq9RU0LYGlFnB9w6kmu5bfh9cP/qgKA+Uo7ude86u8EsZv3DCYK15AswLb7oAv+IWk4BavCt
3PmZduc4frz10ra8bB1Aa2OdASSV+k1e2q/KMAYki9hyfVrQYvNtg1Mc/XIUB+q94udexL39ilUy
Q0ant9b2IL0XYA4MFswGCdWBmSwKiPRvnMspRdUfnCT53DTsXQ3CTlqYzvw07/rcaq90zS8XjoX9
lNNDo7eFsafJSz013SRwHVyzItvox6uQRC9JBWQZdWu6NBIDUquFqOBTM1jcFlCJm0j/ME1YlC33
B8ABKtRioVfCXqYlg5qc6Udq8cmKsO1p5KMugo7bYGOegsxAnI+XmUKmc5Q/lAZOHbFMrtkGrnhd
mptBSHNb+dV2CGdrouhSSgchIneAWmGxnjLt9oMZv4Y0T+D6qt1EsTMC0B+NkhkezLBxVj3kqq2Z
kOcK4cmqnb0MYoZUBSqNum3jY4EvAQQpBWllRDTeC6LfoHFxBcbFtZUPAidOLUKJOWyQMMtwWRsB
lMuW5kn+LbTUQwf2L4CCsKy7btMUzq9sin/4JfMRfhsTnQH1k1r7GALofRZDgqzRP5pmpodrP0Xk
/wpM7TmXyKG4pPamdpPg+9WCFahFheBdfhNZ4a4JeONauk9VgLRGgBslZ9xk7hoS+8RSL4B3gD66
2Q3zLcGEHUZPk+5gHK47h7Jc+dsIeeAwgk+NM5tl15A660vTqTemrr+kPVhJ4D+Az8JlVCHs2ECg
mGy4JXa2pzhGEc6O7tMKB/O4eQpr6qXaRWMFxUGtpoAR74mnNUijGLDRG88xcQy2IzW6WGUxKap+
ey098odJ0rtnzBP5HGV+o0P9Rf/RlAEy49jPUtZbjQx77opK/RxToxp3sdRj682WvddcKyN09Ee/
SAXSNKpsEU82ohH+fpZBZ7BR3OsBosFOCfLrfDInm00dQK60LBsnxchCzoTTaIDzrvUt+mtxFkOd
8aMRbTShQcucXWxxo9GERKmTNr5CpLa1M7NeUqN14arvY8g1kSC9WI11k/YkGWP9o05mQFJUK9fd
BglywOwXpkYblDxEj2qQwnrEDZMC6vskZmxAZENAlHUq0m3SRSPaW8KDoWjIyJluOLfNBiszDyPG
PhxK+ZQTm0oSDayIFJk5/KR9FBDqMPUZop7vJeEm41F6YjDkgx7KALZYF1PNuAzO8xtldKaLGG3e
CLACykLIEHQw2bFDny2wM49vVDdRrdgkRmBZN52ixCC7mFKmsgvLdcvyp2OADQdMnJfhVeq5wbQF
izdl76MlLCp02uZDfI/iL+6bWjhKJPvC0e6NuzRKmNWBefZakiVg5g0oLab3/VXg2cA4aAE6QXlL
pd+hoipyfWTbxp5eXSk7iVyw402cmKghR6HSISLomiz2ZUte9aZsGp4bv27G9A7dVeqpWiaTuc9S
YwrRrpsM+mV1DXLpVSVCaWgK92EsxEXeMc696uO0y5JlPTb5+ELvMsViqu9xMENxmS8xlKbQrlMF
hvYXrWnKHdAwZrGobR+njz5wrcuMP4q2d8O5Hv6o89F0OhQfY5v62AGvhApQghr2tDBh6AdvALbb
7DppdZOrDE1euA+ppqgJlcvs/CPIGIjcwwY3mvesM9yHwYP6VqztGriczg4G+qb7wNSK0bcE5WOg
89osncHtQ1Z5TvPTcpo8+9ZWua9uDS0f67Wf9y3zXlOwd2XvWBIkZVWI+0JHiROBDzPq3U1YNj3+
11qdIX1ZMobA72FMLQGbppTtZWdDDOspzAQfE15W0ncEdSVql27Js0KwfYLPLEOnCN9aO5/1UM3W
9eTvrDb04DbzResiIaUlUXedh+B+6CeXMx65cPIBO4/SDiJucKZZmffdr4cGeM/IC8wfhHQ6zk7k
2goGXDFYDCxde48Skty81biQhecUdET4LMzXqizAag61bz3XMs1a7ok0oV9IfdB6cTQW66H3xtYB
IKk6yujlP//xv//r//4Y/o//K7/Lk9HPs39kbXoH7K2p/98/7X/+o/jvf7v7yT8pmNa6YdvKBdgt
lXBM/vuPj4cw8/mfjf/VeqEp2hb8uZduDJTKyvy5RtMtTLTr04HkkUCmaSghbOm6rul8DZT04ZT4
ATKieV+oNRlyvxiLFgWi2r76zyKpr5ECCXnaHLhXvOavsilXACKQthOx7i1OhzKOr0rZZFu6Y9uH
j0+FMhwB5mLf6l5U1/kebsky/OVvsIfc4F297e71rVqdDnrslZm2axvKdIThqvk3fXplfhiqwawA
BdWttg8btUk7xrVj9JMU7e50qPlRHe4Oy7AEc3VTsED3ayiy3DymvU9/Y5R7ZdPJo/0HuseD0xC3
0WVZ5VQ+/fZ01CMLNCwIOIYuhSnMwwXGAGVAFDE+H0Nr0VnXUNFo9VoL7rWL05GsP9dnWIYjXd10
hSXE4aPU0iozdNraevmTaSSk8fBMBMM4FkIYsHxN2xbSPfjARpkajuETApLc2lEXYP2vxzWpglho
y+jMfjyyHQ1pGUJJS+rSOtyOZjhm+iAYi3oh8kOmKWmphOjj60lcnNmF86s/2BqEstiB3JSmsuZ1
f9qFdZM5IgwAFqJJvJWT/kMXc5/N3LpaipI+KbeA7Ffr1plz5NjmkIzVbYYqrmMaB8/TNaWX5T76
K4OwXmSTM40ZV6PoHvBp3Z/eHUd2v/E51Lx7Pi2x7EhCpoZQnbgTuEUWwsWO8nFqkxsrxhxK3Z+O
d2xptmnp0nYsvjr94GvTKytwPDitWHWBvQ1aq3+cItMmDW5pEoBgWv+NeNKyHSEV8zzj4EhWYeEC
YcWMlNHNhQY6ViPvLYdy5zDwOh3q2MZ0dNe2lGEryd78+igHM2ERMww17XHcqrE68nAXm7r29+k4
808+2JVAY23dlrYyyS4O4phN7yAKz5IKjUrVnbVq9YjpTpQ2z27BdNmV1nDmMR45RAShTIe4lkST
4uvaVOjVw4SW7wWD2CrnqBzca5AMrn3mGR7ZHsSh8wUERpl/3KCa4v4OzYovbmyadWpn40ZH7Dma
WXK5hU7d6Ud55JUJ6khXuXzl0nEOdofgG646s0VFAxWgFfZD0b3hqYj+jBedeYJHVwZsSEiL48Sw
Dt6a28RuqVw4IHMrXs4ep80imZ5SMLin13T0VTmO4OCgy05b6OurAokHjs7iVZVM0yobQUzr9nSE
YxsQyooQhmGatnF43Ju2sCSCksBvU+N6ChJQHYFfTOhO0z+E6pZd53iMnFnWsednwODWIdRZHIkH
rypNoV7XESNSC2VMnamWRg+gCUlAEA47vb6joZSp6HxJpQt1sNml4bqD64OPUtm+Q1S/jNUu6G4t
/CVOBzr2qgyXu0y3HFey3b++KpEZTgxfGnJ65z+3IE1I2y9PhzDEkdPic4z5N3w64M3cFjStdFJr
5J9cJe6DvrOR1LWvnFmkBAtjN56+T2XprWTOcB9x5pIW2elfcfSJflrowea3FR2uNJh/RIxxqSc3
Yfx9qDzaYvHqdKRjX/Tn5c6/5NNy42Bsgwp1wQsqeKoJpEmmV4F01ekox9fjcBBa0gRNefCNdeSR
kaeD6YxQh4sA61ChLhWqzOm5w/6vC+rwtCcJ+J9Q8/v9tKBJVmmf+eyRvBr9S1S0pt3gZDCXB0yY
QbW4K5nU9QYnkgoCsgVPXvfiB0PqSFFPro96sm2RK0muiqkr4L2MYNFtGK/r04/k+IP/1+882Mvm
RLYOMHXOWa5joZallqzT4ffpIMc/mH8FOdjMwxQFJvgwDgH/RoDMiOjyn45w5GyzlWO6XOGWFPZh
fgL1G0kNm2MmM3OwRdMw6N96Q1nPuhrAzA1+DtU8rYJAP7Oljjw/WyndUcpxhWse3g/e1HgV6R1J
Shu+hn0ZLzuVbYMaNP/pFZ4LdPCFtIwpoFMSqBttgEU11DUIyIxL/7MwB+e1V3dxbYeE4SGDA/gY
mUoBcP8bQVy+QcGzE+owuyPrm/Q24231ongKlfnT14EROnB1/rM4B+W2oWmFNQQmbl8MMBPnKc+h
3rlnsv6jL+bTYg6uHVpHZRPMWw+uTG0H26wslm53rnw6tsFhQChwy7rLVjs4ugIZFhVvnHJQv0lm
/m3we7KfYMFuqv7p9FM78rWSgfwrlPh6dJHqx2EMCpY5c7WK6rsoCs98rUcjGNKwYOEYpn5Y22bV
5KJGwSOTLg1nnplszZe/sYhPIQ4+l5wRVuYa86vvnJ9THWxVi0j76RjH3rzLqUOFrgzlyIOzE/aQ
V5RA+WBM529amL2XzCuNyjrTNDrytBwd9RPk6cgP/+gESBlDjYp5H4MKsq2BpjCsVwSzTy9mfiAH
FxZRHJeujcA04PBuTF07zgKLKIxx8ZwMF4gmNxfcYzjyAZ89HexI+YpNDUg/KnSTDOrg7UBPMCPb
hwBtAnrfVOkQ7EsPRrpXuCaG4+i/INzhbL36bApwLvLB+dblodsiflhyySbNc5AE4qaTdKgdD9gE
gnP92m+h7tWIPZxZ85HXqKAMuFJJW4cucBA5RbGhyf6SXu+blyia1k1dnHmHRzbkvA3N+TQyXfew
lKWtWwfKYBpv1jCAoxiZsrGrPzK0jJanX+CR48g1DN0xpeIDNg4rMA0qOqwBrBe62kDlvZisu3RA
Thkh9+GqdGqDGVrAlPp01CPrIypdMYMxytxI+noyZSlg8TzRkQkecgQanl2FyTz6FaejHHlRriGo
LF2qFjbpwVFbS5IHPSaKjdKlAlXkoSh1OsSRj80VKCDR3UZvEOr314UMiKPVUpCIdrM+iCZzHXw6
KscIT9F708S/vy++hJtX/CkZDSNDqS4kyeuwukd3Gs5pCC1k+zcWxWMz51TIluLgIpxomoJoIApV
YAPJDGvPzH4lg13FvXo5Hcs49gT5Yjh3ObScPzobsHY6189JkeuVgQwI8KOF/ZGs7SVUncX0Ah8F
wz1VL/zluSLi2Pb4FNnRvz5Mq7FrDUAYxzEs7l5XF0ZvbE6v7tg+/xziYAd2tnA7I5tDlMBxaoQp
vQqcsn/mhZ1bycFFb9LMRg6DO1Kk08/YI140dv/+HUnf02KK40ppmYdHUidbrdd8rpUizvaacVe5
0zWkvDNn69EH9inKvFs+bfC2z5pqLIjiDw5w6pd6zFaJ//v0Wzn6uD4FOTjAs9qjqEsIYqBjhTBP
dC3i9t+/6788rvn6+rSQ2GjrPJjfBBqzs+REdR024+PfWAfXhC4dl2rJODh8nN4klZxn/GH1W3kf
Xf7wn/39g9MG5ZIwBWqFf7HZPrsNvnUz2vV0jCPXOF3Gf63h4CaIx5KTwWMNqCfjLNIYtzoKkKOB
6J2JIR53H+LZIKlPRz22zWyXC4iUxbDo0319O0Zju2j9E9WDXGLEGGvo0C+ac2GObbRPYQ5PGOU1
VWoVPMB8/DBwYtK9M7vszDqcg/NFC/pUs5n6w+REKsq6kohTdeXH6Yd1bhUHp0sewjrR58q4Uh+l
EyxJyM9sgqOXAPNNxR7mvnEOUyqqh8wu5sOF7rl3r6/0X7CVmC5pC6C7s7TBxXiNNvYCcRbdXZ5e
3rEMiPm0I5gcC/ePeZboINEl4TydmF0kQxSbq+8Ks/DJfwqjM53bY4/Sod1IJNOyaHh/3XdBWw9t
PPiwG8nEGQvCC0/PLOfYlmDYwlXKahS9/K8h2nIsIi1wuQuq4qqe9LU3IrvftWcykWPX9qcw8vDy
NCZAoylh/MDbQe7kceHZkI47LQ7/xiZHI8TAP86mxXCYjjiT61lWyQtSlfNUmxmurAj6dn9jfOR+
CmMerKhtbLMZI8KETbgCZbI2PHc1tPqZlOCvU/mgPvsS5+CbbbR2FPm834J6Vf6urgEvLbBPWXTy
yt3kS5jtZyIe3XSwzySVmmACchDQz+BuQGEEvqw9Vf1MQ0xXpz+heU/9saRPEQ5OiGgqbLdoieDI
9Hlo0xukj17bEquUCqKx1JxvZZ87sz7yme/p2C6k70QFwefEsOVgs/t+rKI8C1B2m/D7rPT4UrTG
FsgXUgRYnJxe5Z/BFLU7CARGizbTnYMNUogptu0QpTcOMf29MdF3q8JZ4JBvIcrAu85cvdMh//yY
CSkZkSH7rDOUOzgvelBrkjwCKVTHv1cOZgn2NC0zIKVnAv25RxRNHCbRDp8AU+GDQJbrj40HUfAC
YOrtELi/EZmSZ2IY54Ic5ER5Eo1uHnUlqb51aSfbEFLKCvmuxxafDORK8FVcQuE7k7geQUfMa6Ng
Z3oKjuBwXmv3Wq4HLQQhbmKHqgKig3mhpZ5+Z2GK9SAro/meF0YUIQOGTg40vCxGzQrljYtQutG5
/u+xbcQIi24JwAb7j0EkYC4/9jMedW66O2zPLgz4XX2gIzFzDnh17IF/DjX/lE9JaDAVidUlhOqx
CwQsYb6iNnfmdDH+/PjZN8KmnWUJhnWH805ZQStFTgMBxE10Zw0XFnJaaK36OKfG7nW6sZbDwlhg
x9zd9tN1LZuLHqt5dBrPvOdj38qMaqAXpXPQHW5h4GxO7aDgCs1bCYDEZbsYCv9aO5sWHw00z0Hn
TxJc2/zfPz1V/C+mGnge2YnnIWYGOv8ixvr8gmltdmZN82f39WDl2TIHpWlIpD+wUeA3pZX2ks+y
l5fkxPZFEyR3Ue0/AIvBYjw5kxf/mY3P8cAZcL4hpmAefKEKOKIWlmgrNZOnX6mZSeFVe6VBbOKI
am+HGsfF1HSS1elz7vg6/xX34Bxv4RyGvDVOhrCB7lUOOgM1sBWj32x0KN/1MhoaRHT/RlTXAnug
6BCJw4txGg0Nf1rg8Jrvvnexc1vhATiSgSzbPNwDotmejndkFgw0hUMWHN+MPTvMzeB9aFHuNKhp
xI7Yg6TyIYmVwSXSEUgvFkG+6mUSvptpNy7mkcsCMDj56ODUWH412ZmHfmwff/o1hylcOpkxIqT8
Gj3eRu43NB3Q1j7ziI9kO1+WfNiDM5oadUejZkdB2bxokZNeSP0CZKowlgFCgosYDt2KPPLMo56T
msMv5/PixNePFAM+GQUOcZHw+2GtEBB/q16aRbxGmPHMaz12yn4OdVCGg0nzA8MmlFEgu1zji5Ix
FjuzoGO3Bt2iGW8099nFwXqkVtOsAo2PAKwdQnGdukXU4j6W1A9+FZ+bwh7dGkBLHJRiTIBOB+dA
OnVp4c9nqV0pbAi18qoPUJMHsG78jROO4+Z/Ih18+RW0+Cos6dEmbtwvda9MVk2pD0sNzadoEE9+
a5fL03vj6PtiVDHDS5iPHQ6tGGRNPlI8NNdznmc/qptymr6djnH0AZJyzMgScIuHNUulJ1nQVjMp
uZ2B68mHjhhYljdn8t8/lsKly+BlPrEtoLqHfQyn9Vua9TSxKs/S/FWb2NFDm2RdcuaSPxrH1NH9
AI0juV+/fk1kSA4Ic2RtQZ95aFeYWDbCWi/a8ub0czPmJPrLd8uKHLIjzkeXlvDhRNn3c0PZPW2A
SPfqdT3mFVq1Xfwjt83oKrahg7YyhDQ8jkgp27Dj+wwK5Jkf8cfhMf8IIeZcGJDfH+BgbLAiYME8
1tLAnrjNsCkMqwzS/TRYWyY/M1W6sxZebaAPNc3Ce3Yn0dvSxLnP4/jzmGcXuF3r4LAPvkRDN0St
shR3rMY2EYufNFxLAkxom8Bc5R0eLGi0oAaJtc5Wkv++pGghn3n7f2xmIclyTKYbM9qMZOTr2086
MwRURhZSd7DEDdVf1jLbWVKdw5jNizl4+V8CHRxyfezWiXAJBILAX1iZuS+RyrLtHo5UiIVNqJ6k
g6zM6dd9fHm8b9Yn/5xAeIUFLdQ2ywvRxdgiRBRXduLPajXO/2fuPHckx5Is/SqN+s9aagHMDLCk
u4cWGSLVHyIyK4paq0s+/X6Mru5xpzucmzVYYKvRQFdHRhqvsmvX7Ng50fZ/ZGqZEMxDKYhTHVM1
xDBl1l3Qf32NkM+Khzu+dT9W7N9DWuYFq7Lr6K8invIRADQqEd82MNo91TddOQ4oc2+4+lXPStR6
W7JpAbHKqCiGYwavcBW8/I1BQ5nGVrW148rB1EIAFFgElVIvvw6G8Iwh2Y6d9um8mRM+iuYInq7A
+aloLqM5XxeW0DIblhUFBcjhbYrWIDWnLeg8j2eM7BF2GulXrUx6E84SxNpShaBlitv386M4deDn
YiKVUQVVDaAVh4cNxyI1VjkbgRMDkWFteEry/lWPp/AJ5KD9GNDkhPwqOn2fyJdBw6CIti9XYpqj
R928gSgqENXTvePYC4c/iqaHBpJrua7N4KJSLjLpc3KTs6Pqzinvg9YZXegxpe/nR3/yKO6Znd8J
e0+rUivoZZMxW4AeLOemfzgXZ8bK82aU2ZEcOZo9Owuvqrc+3bhzI6wtl4ShObwU051ROPepn2xh
zoOXJUUyWKi7wTc2SidfpWW9ktY8NcXknUFoUFGbg7rDsep5ksetQQTSKC8wZlU3xEHQbPIPPF05
JEs25B1qCO8ICPq1zoqjcJL1tWTABSrm57vu0LiaBWnftCznlClfWk3R0cvJnzpUJz1H5Gvw01MH
h2QxCX7esjrwukNrmeqPTTZ72KrObh27fZ7KbK1yeNwmNQ9JQ32UHqITz3I/s6cxoi8P2ss6piPc
NMq7UZGhqdCT4nYADfNm0rv8VQoLcQcxl/ykj0350JnQsyQxfeWWz+2udplzV6VO/nR+y53a2ftf
tzhQ2aAXYRvxdeMAfYxoQVDWr2HgrMRPJ9d1bxIWB8gIDNpkbHztMLMBkYYlL29sgDQC0RNi8zfG
ZBIU4g0BgC1RHCHKAlE34nE72YLSr95GUBmAo/o7ZixyoCYbVQNptNg9hSNXILVx7JAP5aPY5fCO
xtYv46bm/bNnZl7Bfd8zRPmEIBBImGTOZA9oRI0gz8CdFe9C0tbSVSfPBGkAA4CKqcrLtJmlKKba
jk7lRkl4L/fjNo2jcMXPndwNQGDmG3F+NC4CtypGl6aSwhowdqxcGGX4THfvbZISS3VRrq6s02lr
UELMjwT1CLYfxbFaSbrEiJABckMl/CL1yedYM763v/6Go8IFpkd15mcCCfLFyMJqqjJnitHZ6CF4
slCyaJWu2p7f3yeWiHgCX0LBDjjdsiqpQP4Jto1Xjy2m7jppodmCUqVcgZ2uWVncRTGtL36WpyyS
aB6nQuCM4l8fCLANAgqKgjZv7YVXiLsMafbQrt0RXhPTDyg9Wivv+BOjYC0ojGj4d/0I0eWXuTQN
gz+TI//UrBdfXatQnHCgGAAMN5OOqCA+D4+nJA+dHNaMIY+f0gRiNx/ONClc2cPHwzCpM5JkIdsK
pHV5KRMMV9yICWpa0VMV/9SNdOVIHg+Dt5xscjqYLRKPi4t3BEEP3eqIcmRkafedJOkbfZT1bRyI
dnd++54wxduV3LtFatMgMX44YyhPUVTSKGigPOMYDwZUvSr04+eNHB96WJxn52LQvauSTjk00slR
I7eWw+6ttQlOIKLmAvRRjUBEbOQ0s4gpDH81S61ic3YAvAVpN3DmRdzz1FIWT0VpsxVCuGtcp9aQ
glDsxKVp6EJRmmS+JJ6mVUT9ib1hGjxiHOhTAKUsh4rgtFIGOlu869P4axpSW8+70FlZtVNWTGqZ
JI3YgEe3naA9zbQDrIyifPSj5AXi0rWHzHzeD8PfObg3aCYHzoU7WPiDJA6gNDZj5L+QtgpTlLec
r06e3U7jt0n64/wGOWELT22DT2JMxy0CpRqjfKpkM19o1t0aSK3Dh1Igv0T2BDkyyqdJFLeb80ZP
TCKem5tBs9knOKTDHaLmXSPVNaxiUjpACqVNCihJI7s6b2XxjLA1SAZweZxjnrW0RC/nEY2nivuB
d2ZhdVetBfdMSHYCbYFPgNXdGJZfAalhNE5XtSTvbOR7/kL+/a8DboXmg2vhZ1GOdYTkzeJf/+su
+lkXTfFn+x/zr/37jx3+0n89lO/5c1u/v7d3b+XyTx78In//X/Y3b+3bwb9scxj5x0/dez0+vTdd
2v6LBWL+k/+3P/zH+8ff8jKW7//52xta6fkmato6+tn+9tePZtoIKl7chP+mmZgN/PXT+7eMX/zf
6VtQvDXHv/L+1rT/+ZukGb8rBrX63/4xvP/z/7B/J3okwqNqx+OW/ovf/pEXdRvyh+3fQT/PJ5va
Po8Utulv/4D5+uNnivw7iVwTD6eQVqAp1v7tX6N+/Oeh+ueCnObC+IhW986e7tBmqJFKhQxDZ9+Y
C4cJPwz0PL5Af/1r9+fwBv3H1r6KrtIvw866jr4mu/hib1r++oJ99o3FNXBkcHENtCH0yEmKwV6r
bvqoBmmbmJe1AznALxkiSsL9g41wuDqZsGXqluu508QUZRD/N7vcsr47bfuo12tgV9pKDt0XhlhE
bgBiM7LeR8euDiQt8ckUE6QbRvgoyR3hswm39VMmQRwGrX4YT7elnSmpp8GaIsFshcqeofSxCc0z
8AlwXtFUwdDWFMlDlxujhvwmHMOKAblTlE7ZLiAkh+tvVL0wEq/8EipgpjFpL10U6i7o9XGTIhJz
SZEkfjL8lj2OLu6FwXLsmjBqIZttImsjcl08+UNj7ko0LegvrRBgiyW5gZ57hCYTlp3myoF467OC
hO5Gbx3xFFshGh9Vq4YoFVCnhbbeUh6oAEcbXS989AinKH3phQhu7EaYXxHGQt9bs0X5PDMA3fR1
o1/VRQ/XOxxI4ZZYJOivqRBMfxpybaWogkKGnIqqA9Knjfa1Gin9W8DDF307WG96N08JKzaxLPJL
GfjJH1KSic+1pYw/nFqRLgwVQdUXE7XQW3/o6XLue6lIqd1Cj+YHlfFuJUl8V8HmQ0tylP10ph4V
pkbJ02+2hV4T/NTalZxb9aXeQizVVbKNFmKN2o7QOvMedVl1W0P3RgtLwo3rNv6gZu6QquJSnVgq
UBXNtYir6qqL7HaTxQEUx7lhvsDT1D6lpZVd5Anc+/3UIOgUqsM335LjhDKvMm6QAU5vA/iEHyrh
1PdBKXJwHgkFfXhcE+p2UqfYdz1J/XdJqUP0mpEUz7f1pDeo6aT9nRHU42bCIz/HWuI8S8zpTMyn
ld/KFqWthGoB5O3gUdwSjEkIQ0wVXBt6WV51GjIL7FATysO60HfRpEUbNAT6mW5O2SGhbaPBqnY9
nSx+cV8Qbg27GgWBjToiOyRsRHPGRKB4AKuNV9sZNClqSN06Dirt2kaT9WszFUgmOkP6DaXWVtlF
6thRjyS9ZLmlXjcIaCQvaq9UD3AF2c+mMs4ykiqUW+iqKI9Glk23uC7liw13AmThUM88J4PQAamV
lXYlstHfNXSAb5wkcr41SS9MD67s6RmW2fxV11OawlEwyW6gylM+FW3f54hEGErm1XGcXBvZID4b
woy3/RT76DPnMJVnWQ7NYliM5k0MZHq6QUKMynBkOp9h+UMVkSaj6LOl+MNGF1X+rShj56ItY/96
LLTpp66X2rvw6wTtGRjENs3Uw6ht18VWH/o/G79IIeBVg20zOcbGDBIZOltZf8vivIKnWleix8Aq
hk8WwrdwSKZascnoLYqAkRgwmRqGyJ/y3ndu4EAwLoWKRCcQogISalNYsE+HNUpQeEb/sTFCvUZW
u0QRikSxiUTcnDwshzKBUbKOPwV+7M8CgBIxuWPH+g8R0cDfZQ33bRqWn0vNAfWuKJkiedA2RW9t
J+xNAGnMlZTqw1eoEvovvVz5P+NmsHd2YIZfM4iwHhNF5BZUnWaGqlFdljcjzFEkD/sI0u9AiPab
0eUiQpCox29l6FgJN0hG3mjQ/iF6lplSi/hsaOfTtZ33orlWQ3J2dNvq0peEVqBm4/iCpW1SaJw2
sx15k9uTfRMXgHo9qbQQblNzzolF1PCqIuYmA3Iwqh8R9AB/0HZbbGwt1p9ieUieEW5HlAi1oyC+
8iWluJXRvvwiF5N9D5NV23tBl9sj1HR+pnu6WVmPlh5ReTZlEeeukEP9uVGq+FZDmaS7BCFuDGgY
wOI7GYZBttR/05GFF4kjvRBlID5sjNl9kOXt9RTiGmHWkmlwMhr9JZ1yx17p+F/EnvPtpFkzm4XK
U9UGkHQYe3ZFb4x+P6VoU6HnwTXyvRZr6NuTNnhHAkKiW5oa86GNyi+VcKiwYSFO3Yaqa00rUcMi
bP/nKPYsLLISVVp0gqQ4tOr5tz5WbzXotDvAKDLCPkFor4QOa+NZJIhH1ejVcLbWardW9UUxv5wP
Teav3Qu6lqNZQl36orJ7A91WzqwPwVwQfCnCfqtM/Ze6h0JcCwCY5/WK0ZVBLaEv3OewUNbzIlkd
clRm91A10coTZBHcHQ1skU4I4YcbUxkbhhbv9PIWJv5NG9cry7NmRTvcbkh+1EWIOrMrt80dOmtu
4mQIGqwU8NasLA6OPYxNhQgRUtl0F2lXWniXpCvpcWVtIyyCYZgJJ1mWxtQNb9VreVt9igJYVV3h
Rh5FdG/YIOP4IxSu/SPYpCuzuLYf5lTKXtrCL+SiB9nF/ivh6ExsCGO1lWzM2hTOp3rPhKqjCVOm
TKGO0scQPpcd5KUokZ4/Tct2jaNdt3AOZaLL2aQzEpjNL3j+tleKW0Hv7+put0mhod6Bi7wONmtu
4uMJce4cL/xEXGq1gPmGWPO63cSPPRHEffh1uK+84Fp/QUWBFtZ730ZOYGM8nh/0ytQu3211KrVq
MJuOmt78A+7I4MpRiKaQhUFI5O/YgoqC5DacT0d5BeSApNTCFsTHbj30G2Eg56itgIdOjoh0J1Qb
oKCOgMgamuJIE6MO3YSfeoGqIVLL+tpQFvnBf26VPSPLTV9NYWdqyNMbfdzei7G+aOPikhwsJO6N
snL1nh4Rdy9kglRWljnioJV6xXQwBoDtJoovSuIHxdJXtv9JH0It6l9WFn4K9DK6uIJ5U4IMgk30
9eTORoUEFaso38pOdFcn48X5HfFRqjna+XtG56HvnWzEAAtd6jAqXwA+gIvx1tmluwCtqN3wKm2r
TfkWvMQ0mXo0FnnRJhyu1tg1lxXWv9byvwe+WMsQ99xWNd/Q78LH4U/nZ/FEk/9GfbSf43uO/fhS
X3SX5we+RO8fGV24tKp2CkQU59kGin8Vdq2MWEZrI4NQlgatF1V5N+SquS1NObgiZ4CCg4pcmC2L
fuVTTu0uG5qIma5Pg/h6sQQVkpFOmOH14i7f2n7moUJ2kaKycn7Ep07MvpnFLFtKKFcmvY8uFQ9X
4/3epwje+K+IAK+4mZPudN/UYm5zpVeEXzCiFnlsN30kF4vgqafcwMm8Hb86xq54jLfOhhKY+nR+
lGuTubhCtIGmz6LCNHQomFW0XVn3BlTXa9DyU7fu/hgXV4ZuR1AdIw0Ixbn5fZTUR8VOVxzpiokl
qgv6Zwtej/k6dCyog4arUMSvH9P1S3ne/08zuD+Lbm7KfnoPoiLfT8dq6t6WOMrfuvVbE6XLP/9X
8lZ1fqd5kesPJz73hFr8VX+lcS3tdwdMMjVGCpqgdGbM619pXOP3ubNSc6jOkKIgOUic+q8srqb9
TvGTX/jg5QMhofxKFvfwjBqgIOmvVOfGaxjIyHgudm/d2m1kcbW5HVmXL7ZQ6s1UCeO6cyp9a0/N
WgF3cVrQuJdVi/+oc28L6DOmY9/7d6pa5HGOwMRAQg/5RrUxYYImDesFYBY3e+twImE8f/zeVUNK
2plZhuf7TSfPt2wCySUtV4aMNOBU5tEdkqrWZ0e0IdKF7fhY67PGa9Loj7ZeOysOaTHMD8tAolRy
81CfkIc/HOb/KMZaXiyzsQ+o4LxTZmsLx1DWFCnrgFgfqYuc0XZDpGjI1vehfVcWIozuzX56DRw4
RNEE+OwkbcxTzu8HfZOkUm5fnZ/1hROh4qwCMVDInrOxaBVa+OKyNhPLQXDeVSRTuYrJ/Nw6UWG9
/LIVSmJ0+tFXCMx6yeJgJJ2UBAWaArpU+puxtZq7Hp7up/NWFoUxk8GA36YJi3aFuUa2DGCbUWsU
QAeDW41Dd2ubgdW6duE3m2pCKEf1kUCtUrvfao1c7WxRQIQEAfx9NCN8JjsqVub2aF9RRwVoowLF
B7Ypa/Pc7wVPAQKKFCb8HpaWjE6DLuu9vtfNbWWLYXt+6IeeYR65RdsUjQVkSfnfGi5o31RiZrZR
maR9I0vyN01dOMjHVuVlyz8XeReXKyjCE0OzwERQBTFmZLazAMIEBpquWRIMJPvG6bvjI+0cO1JD
J0W/NotLVDGdk7QP0zIxt4cBLV0eT1QC2jonxnYRM252iBiN22EKzYtQl4NdRmy0NfvAf6wKVO5i
qHhn3FmLLOfQ+ZddUSPHbTZr/MJLvCzpRfqaybNRmSflxqE+nPDI7uTJqZhwSVM/kcX/VhftrBIc
3hbSBOtZa/Ea8Le9El2SKFvJJyxdJcYpwACTpX8MGSprudoVqo8ZvsKdTE3Z+X7yIkIkxLPwqvER
VmsTXOSU2itP0SPX9WGW/kPaJNjY1pK8/P9hTLzwWuw5WKMoY9KArUGCtER2VpM0JEJ1EMHMs/Kh
kjVkNJPRWctrLFf5ww5vYfY37zeYzherPKGrnI4jNEDy2JebVrcpaKFnhYac3u26Ygjf4McifJyo
RukmjwMxySvpqdkB712LfAIlW212ajMb3Udl+eBkB4ozAknukeKNZ63JGOyN2yN/8Y2iS/6HYcJh
cTVITja6513KPLYjw6AMAOxCvwOM/nCHl45cdHHaYZhGLfTDB2mTJRJiVihb0a5Y15uQfPwnCUHr
J4qO0sq4Fx5mHjc4EdIEjJ029I9k0J7zLOPadsbU72Z+lMiLNbW+zKzeuqfEXq+M9ISpGU1KKsJE
gZxX1uFIaftswPZC89kWcX0t04GduUZek0YfdFRnzk/rwlPP48LYzPwBGotIbnHhWmWRq5FoKCwi
svSNvgxkefB6z2rRhz98GSGSX7c3M12TzsEyL9HDwcWBMiXcFwPtD07/EMlKus3gTPAiRF48mdrc
yqV3Yr9aM+M6MSpWQV8f2pNTvTAKX8ngz0KPCDXQ6zge8p9RbyV3VTbq3xPHqFf7PefNuNisjI97
0ACVCSpmYbWK4PGHbphZrYF4112VIjalB9fQJWxQUYFxmJpZYXkABsXO1sV4qciIxpyf6lP7CPZt
eiDguJ9lMw6HHiQim9Kipa5bVuJyKJRp05lT7Sa2Ga3cAEcOkANBuRBEH1ij4xugK5K2Z83ZssNo
7BCb8a+cwu+/nh/QMuOK45kFVGDGARJmY2y+iPYOoZIONnpgMvLlTi1BXIUI0HYMSyckepXku8CY
LO46x3gMhQz9nFlFbbxF5UjdhhKqHWRZNOnaslr9M48yWg1GhGp5wkRr6b6jmf/4TlrVYJ+Z282W
hyrqK5jw6NSeik7xqCElu64SieeLLl1Z5KP9jSnI8FTehyBCj3ofW/StACOgZJtM9XMrJNMNEznz
qjr3t9VQ/zSqzn9eWYZ54xzsbqafhCEBLRmgmTFosQxhkZVjRwmss536Wy/3+kYl5wiiQtRbH0If
V+RKcxVK7HBnFK9xEg0rOc6j24BPgGoTTBsvBYgH1cNPgIvRRlraEsBUDFuKkA8Ukk81M3eKP1Kz
1NgMpeQj9WYUvbgcRwFGNgtL9AnOz8WJjc85p+0UUDHx1/JWSnJY6INIIObQBtBTRtGgPiu6VF+c
N3NiuPTP0oU094I6KIEcDhfJwsRJEiRmeSO3WyNKdY+e/fpC61AYy5tO3jYiiy/lmm751JDSp/Pm
53O1WPAD84sFR3LKhN8WTBGRJ3IjA/KtetwjDuffhuBTN0WRfWkTnOzfMUtjAHhnLkR78WCpbLSR
0qFkn/kKzKkOkIkIWviWno60asR3EXaGycXll18G9EvW+LhOHC1G/d/mFynIqkBfrjB14aE1ke7C
Vrorpvuo4HQN9aCTwU/HlcN8ap4pzhNEArRXOGSHy4z/K7rMSgq3NWvLsyqVrnO5kLaanb6ntuw/
gdiRtkWIEz8/06eGOkNFuf9nAOecs9p3rBmKdJLu5IVr2AMyeRmQix+T0ygIpxdS+SPzaZpohwT5
8fN2jx2lqiB4ROkeWD7kq/PP9xx6CysTDUqwv6Azhrb83LNoFGF5kQ9qfnXe1PERwhSegh4GnBYR
5KGppJQcMCY4rRI4zaYMuT8iOTEj1Bum+r4mZL12PsQeJ127iDJ5LX49XluaQWaIrK7OojPL1zeN
X0mgmiFDrQxzNxXopJCMNaCnd9oSOgY5oLO6QxaXZMDL+aEfry6maTrjYczdqS5jLqRERtFms9q5
XClf27C0Pg9KVrZbmE2gexapLdWwlvlcmecNnxozfFRcFgBOGfj8YXvL2wexGjUjaJXI1sPPaRmI
yym20steApHTSEP8UpoivsqGcY208cSQNRkgK5uLyA+FykPLDaDoopxmj2Vl6OeFQt/FOcLcEdJz
uV28tl0gEHA05cJaCYVOjBkMLTcSPTmA0q15H+6NeShhcjBLnFbsN922r+3oYugRPTWGhtbRKjB2
FfqLT+CIytfzs73MN+EeCAR4f1qk8VSNiT80HYusbbqyIxagx9jLVK2+M/Swe0zjato0mfSVKyzY
Og1q8/kkS5sO/Y3NaMfqLq/s4dvK1xzFwIuvWUxEmLatlmQwGA6jrHlJ0fqoFobhUzyAIU36WXHX
/9LElHVg0HNodJVLfaOINRKPk7MyQ3h4u4HyB+B+OCtAhEQy2eroiYkWEAOwiDeEAmnrKiM2qzvl
wkEz94ayqbSRp0R+iElVvdBRhcxlbJjb89MyWzu8SvFzZJXZHWQgeSQcfo1jpZVaqJAlBUM5gXAb
UK/sv0JV7hgQ7thyna2sw3GEovJkpYMC0TUQWfrCYBUy+DqHdcZwUiPflqHcCRRvm8FcMbSso31s
v7m7Spsjobnp4HBoBIyE0mE0eaFlNZprjWbku2Ygxaqr6bxGPCB9deORDuPxM4Q1/FcDsLXYC9Vk
nFzDV0cEofVMS27SQrWDi1Dqkq/gqcvxVrIqicJ8Za4laU9ND6EFrgKXwAW0cBTpVFpy3iCCXUed
3D4WsUa3aK+M8hrj4Qm/QNJ11g5CME4/Yj0KkGztDSRTZsF1B27XMhXZRZD5rf5QtZFdbunpnYpH
w6pGICSaTw/rijc+sfWo0gAzoN8JmpRlbr33tbSN0vkL6tL+qZSCLji9LV5LCB9/fZfrNAnQhYw+
ExWUxWVrlv5kkhqavIHM+IVEZuZblEuEqkExrpIcnRoXTQnwkJGfQVBgEaeZdVQkZcrNGneTWm26
wMSRhH03Dps4NSaq5UA520BuRm8oA/+LABt014cozqHv63RPJHNE7Fb6OF53XZZ98pFBaFfSLCe/
kQCEZzLPQW2ZIUxj+o7BrNJ1MAFEUpsu/9LQAnELFGuNc3n2qwsPQ+2E4iDJo4884eExbPveqsOC
2gLVFW2bxUmyS3iPXiZjwjOhGrILSQrhTtdMYBpZN620pZ04UAfmF2+FBK1ms7cjxKnHPjJ2YxKl
wU7RyA6ubOcTB8pgb/HGJqoh97A0NA1tDag4x9FY+Z9qq5de7iTh55ixw0th5F6kyPWlkcfG5rwP
P2mZarpuEU1Sgl241L40Gx9HlwNq9+H+TuRUvpzGId1FAKNhapNVV2nVZCNZxhp17ol9BBM9tzwc
NKzwhw/eiy7qPjGVuCGUy52wu0qQN976aO99yrosWAlkjvbRnIIkVKZWBCzqKL1e6JYE407auj4I
/82YZ91VpE9OTCRjm16uq9PlII/Ng69N/h2Nr2u6BYuhwrkxlxQslQoaAaRmLzxzpuRTPcjBt7DK
437HzNpPCrdkdt2UZr/SfbzIgs68ZeTUaaOBZnBuFV3spQkst7C4hRAzNLPqsXKMUUGcW2v1uxGy
muCnEmXRmsrgIkb9p1E6rmYFRR5fy45+ErKGFfgpcL0oTLfEc/LXApzYhW2EAEIMvwFn35sX5/fu
Mhz6sMqh4ZlHryq0f4tpNdDDcZwkhztFgktaDd+NLrn2m/q1ipTrKO7uoir+0pMxdGWr3yaQw5Py
rquVzzhaXCacOIg5p4uUtN5iwv0EYp7Cr/gKqBM8+o2NrT6W0pYuxml3fsQLh8SAycNxUmfQgE6z
/OIuKudXXjeBihSURR6css1uJtENvzwgU4UnjjuI1jhEdObF3juYiF0CONbF4BJWQiNSiPoF5iTb
zW1NrARaJwaEKZtKLqrEM0PCoal4iiaUN8vRza1MUbe6U07lFjT36Kx4gKNFmoVd2CX0rJLzP8o6
ofTRCmH4kafSfwSDoDnkvmfFVY+GSD5G/dX5hTremjPpLlU0HudQqfJWPxzYlOZpWUBshqCa5IGM
Id4j45C3w2tRme6UT09oL4euFY+fQtPYJUDEXNNcU3dbVtlIK1O0meWzSYZQblrGE6RdnA42WkJ0
o0+TrdWnqNaVmRG/laEFaGDIYjn1jBwX73JHpG9k2cMXOAjhYDg/I0u3xKt9BkGQQ8TbI7O6OCXt
WMVR1H9UggLw2VrNg9VtSxW6nhiX9ZRxvNZUoI5WATYJaNZIApFpxxOa8/bb28kqCutJFmqZC0pA
MVy90YudJPXsbKVR4bW1pm1j1ZKbZQjCX47SJOdfxaz8auhFu+v7Jlubhvns7EU01FO5gWbN0vlN
fcz/aqiRlEC4RDVFn5TI0yU/+gYEMVFAHfe0GjtNYYbehANdaxE/NRmY5rTB/qRR8Fx4yxZ+9yQY
4UBWnXh66Gq9+jymubXrs1zbtFkv30R6OO7k2oi/TNZY3E3ynUC8W6M0seJhjjbDPAuEVqAqKDMf
dXO3kRxVlUEyhfqw9CUj5H2JyEA0JCLr9rveUwXbnd9+y/M/zztJGxL8sxcg4jjcCVXWhFSASWUE
hRrstGgot1WrhxszTdd0aU8tMTRfyGkTcVCsWsxzXs4VH4nsnEos/zmyhL+hkAxpQ9bFLxDvdZmb
IZLx+jcGyJVPjQZubHbW4QCjyqlMpQ/IyTm95g2Zol0NvM+3ddv7K3O5dNofc8ldNMduc6/SYi47
VUtqcrm5S0UufOAK0Z/quFZXBrSITD9OikGVgLIIzVeQQB8OqNTxUnlSCc+uhfk+FWmyaSeLbqIs
TzSqUVp3JQlZ8XoYRld81anNMgNiLBg0KDhqczi55zZ8bRhMTdLpey4j1etwT+8xZcnLsPTrlWjt
1FzOjom7D3gRpOaHpkpukL7LiPzBtuWfOvqZ7xFaW+NyOQZ6s/3R4CQc5BkFwmYR5qsjiQEl8HE7
uL9XWU7LS8QRkgtLyeyLpBygwzR9LqpatFe5MUCYKEy4jPMqNT1/0E1ACr0PpAtYkDa0zvbX9y5I
LtIJNg8CXvWHk2DV2FUUHiES6l4GXLgw5bmoXNTtxubymv7G8s6tGMr8rMQPL/ZvKhdmIY0cFQCD
oexGRRBepa1wuBbGMd2cH9vxNkYZlrc8cRsoCAqbh2Pr6qgdhIwxyfKJoRwocB0vm1T1u+KP4rsa
Ovmfka1UnyrV4EI+b/x4d2EceD9IJp5a8vL6N8OCaTUklt3qzBuSdcFT2fbS5Xkrxw4PK/BDUcom
ZUbK53CIxZCnSjWStGjLRNyqbTFuBbXcTwl0vJ4mObLX2kJe2TNL2gX8AzcI/+XcQBpzROwzFHFc
RfStu2jmoIaoScql6rc/bAPSLYps9lZJxfc6Um98fbgoG504I4nry1QTkRcatANTRfkba41yqkyD
Dzw9R4xGddQD0PyoEUyFelsXyWPgq/4j2czBzWhv/u6kpfFgl9UvElZ/zAXUGFA0zBBf0lSHK6Dm
vUFKiKd02snxczgl6VbKh+HH+XU+tZt4fYAYhKEY6vqFR4Y4eqDzG2QEx7QPPSI409haMXjalej5
1IYiWIXnDK2l4wNqy3Fu9yUbCvYAyvBpGtKV1UGTWbmxzs9cxSwyx+2bsVyLTD7qOIcBGowhlPBQ
AyG/zkv8cCpzpyyiOOfI0Gt9OZmV7pH9u0009SXUaKmwUvRjeyeW3VAOL5u++MO3u68Igt+lOQju
1FZ+lE39E7bLz6Uz5eTuYolS+th6TicbW63w0Q7LnNHjLmhceHSUzSiZqjeO/UMWrjX4HDsfBgO6
ZIbdQ0i5fIXAWq7nncZgknRUEcowtODer8LoWbMnsbVbk6eI4hZ+sNbddLxVDg0vtkquTYVEezjR
SOlnbyFXn7kx0iRuVk7c7D2XqzWTwsDYQ8v5USW0kaZCGcpQ9RQ/FrtyLKJNY7SZZ4tEbHqrS1eu
65P25skkfp2Lr4urIzaqNB9KVfHCNkwGL5SG6KGX1PE2U7CVBer48/yZOw5F2ISkyOYcA7CYjwfe
XiiSct6lqqX459dGfRUkRntLuKTTo2mOn37JFD0W4CFhECVAhq6KJ9PhzrdCQ/YLTRMud2cc/VBG
vSvf04HummeVJ4r5ft4cAPWPVPHe8i1NWgu/5dR1W4bU4rdlaz1EjaUi8WHFsc4RL0RHWWYH4K3n
+WqLwJIHT2qKnrdT3Ukjj7i+DoC/e9CIFPaF1cUaFAS1bzFXuVUVvQv/vJ19HbugScArzRIOFrmF
IowyiERIIbdU6WGVaj3YyWXxqIJoM17l1FDomIJwrDe5rltEzCbP9oOmcDZgF2B787pJK8rQM5qO
KpDHPVCUmtfXeV7NhxmS6/CiG2pffcxNveld4J5DsSvNofEhC53sBBaOYJDFLtQDsZWiMr6KwUjc
jKUaUrsxpfg6rybtujJa8zaXA8fT1dRwO7glnsa87zuAQjq6uEk3yVsBaeITPA2R59dVdEupJd+k
w+Dco3xR7aZclb1SIS1lVznPSirJ13VaaU/2IDe3cH12Wypu+UXAR3hxWfhXVS9nu9AUvedPNMTR
GVlf66U6XorMkq4a3trbCFjUrdQGYtcqWu2qsWPcGASx9K9Ig/kuqUayK8iKPeBds+ug00xmrCm2
igiVb40mx3e82u1vQgzJ3WQJsSNvK71OJIAGrwBQj2gAfMlPUi9FL6KylO9x3qYbmbzXVqKJg4RU
0wVuWnfyZrLl4S6jF2FrN0b2DJty9ENKC4JbEYmXkNoQlCwOlUlrSL3YSGM36lv5NfJR3TUVCapl
WEtyQDBZUbxZEGVfjwGhcHMzg5PhVxn6tnXHMenfoIBpQ9dR/OnCyVuNHl52QF9d12PnJkVnf9fG
js4AS65oM6dzYVPXUnExaXZ9FzSOfNUrevKQZWX12RC2cP2yjm4p0yhwkrftfQd2FPK7Vsn+lEo5
/myGCGFho2lv4lQqx40pgSs1JVtsZMlskVYoIVFJ0uw2Ta3CM2JyjoYi1O+0X5R3pt/VOyfxrecx
BXtThopyQXvrl0ygvUqqOrx2kjrvt1YWkvspJOMynCb926T8H5KuYzluXQt+EapIgglbhskajUbZ
G5Qty2AAQQAkmL7+te7b2ZIsWSTCOd19uoUr00QFWcqZRRWOZECEESD7y25+DqUrFhm1U7UjkUjL
YEaYTN4Aq9v3Y/Q0joqVXjPGBdK7xsMM7eSJMYyyVlG56UEM2ZBusyiXRC1wUoK/ybtSY/zVLQ2o
083jZa3SpODGn6F4hH8RIFtjdt0SjKgr/WrSe+ik/DtfJ8z3LO3NDxtQze4fvB1fATLDfqb+2iQ7
mH44NE6eVaNftTTwPSN/UR3D0gRdxoFtHaDoSgF5WZcuWwLzM2ZgXkg0vvYJJNH1ss0lzlZ7ig0N
HsIRKYIDzB6sLwV2PHsjFZycvbQ99uH80BD67FV6LqlOTLkwf8lX44W3hnePUtZLroeuhJ7rpx8f
oCTET/M2uPeG9qN39WtcBx8TuPXMQA6fk5GIIuDDsZXTBW0ccqva7RfOutfQdVUmfJiErwlCiaOq
pUeDAnv0MCURBOqJxc331qnHOq3Fru55j7K7ExmQLJiuVF116Nkm8tl4WJKQXqlI7QMS0x3UjEO+
qvoPdLs6r8A8wgqkagoQJBifgnl1s3YQaXESvnMfsU/L1J42WKRnrYvmi56mG1b0w0AD/EAbiJyD
Fy7oMm7Yrv5p3GDytLnuTqPuPlb+PsXzzgyAOhwaEP2TqAt3fI5FOcVbkNVzA3CyWxFrzlwMbpXK
AL8xAoxgvoSx+TZVbSY94oFL8P+2FfwWBpOqbPXVzom22gkd1jcep1XRpAOqLsUjVPmy0Xvw/BAH
dZTbApFO9uqvdLl1jYGWBXjMdlsmwR4NaacmS9O2KZL0eyXVmXXscfH5I1rWDxwjWNsAqTIo3e+z
SA9pAu2aNPMD+P/bAPopN5gO2o+LjnMU6nsMNmSuCQ8rD8vAax8Foycd8YLzoUTSeeYqoOtijsFu
Qi4C+9AeElA1f8EK1+Xb0O6h831pRPPp4uW0hRVEwFF7SdZ030DFCIHVdrHb8krt8KAD/YRpir6o
PXw7CQmUWUiax52EbRM9mwHWWZAX1hhuLBciHqem3reCfy+GVxlSGhtIanqRAc0u2bTeOjsmBbCf
Ou9Ju5s7dFRT0Nl8ir0tq6agVD1BxEr00c3dL7lhMw0ys7156nWfj1q5nLQUSwmyMDli6tj2B9WE
mZRe4ScQyehqecWMDd6mME3Wxdu30Aj3CxtWTtr7njyeT+nY5yC/c46ZDOHWSzR1wYOp4me/lh99
vM1FH2P+a2H1fegwzjybegfvlIOy7QGnfcb96hDp4URWCkcHhrWceliOYAd/J6q+rISiLUVhkG1e
9eVVWxkkE35daAU3j+77hbiyde2V6fDBuZ/M9mgd/HXvRXXDitgR+JTGI9WP3sD6L+lq8VfErDsH
kw0KUgXv1m4gGDYLe1t8BSK2+GUc0hLGaqdNt5CM1cv0S4arRQQ3YpPSet3VEXaXbfcWC6QR6X2E
JOzgNm0LQeZhZ13cFIxYB63dgHluX5wNzjP8TVx9fFHr93s68seupd0J9Use99W+YW2pmwDLuMcS
CyCzDddD33agPkG/4vaR13kMdkxPD3au80TZ+xpOkNb4V+l1t0Qht6BfhCzQYNqcjVzkbqADvoAi
uMWfTOE11Z5gBAHQNSvYENxggVViYKi+wgy9wVfXpwHSQGfOPjOHoa9PXPVlWwtsHiTKBf2EtMyp
mbK1lqeNiUvYpiFCw5GDHsj63esgszETFI4k3KGzzSZpPwYX7+YEgTWxRH0joy+hhrzGPZls9F3V
A875DSvH+/S9dSfn6pUibQnYS1M2kQULsu0cVzn8aX6NTYvsVkOe1jjedUP8wvoAN8GPFWEdHEQg
9kPPyzVsi9DNu5CEV4U47kxy89fn1R8RIY3DWxLcDxYWDRqupLMCrbOkN+6SdwQTXccGNltRHe7o
OMB5zb8DioZsoQYSIV6Tfv3sAsylhnlChlsq2WVDg5/DmPbYpPpiYrjcrRH7BWO2pzmsSjeGhYCH
WLvRbGmCQxqMpdTNGaXXCjwLo0q1J54XDxZpdR3BZSB4n1aI2mFJ/SlWddv87YjQ75wH8xMs7m6V
WKKMzktezcGvpkmvkex/sSGFZw9VUyZUfYss/8Z8JwqvNfiV+g0E4hUraktuCo691LM/3gyYcjX+
b3xyr9Clq+UzEnNhEPNapFF3iej2ulUwPfuZbxj75dqLBQx8+0jcXzFPWL7+g4aPoQdpexPgOa84
JRwncM7Gj8Cwkka165+mypYigPazD2/K9DvWRQeYg/0Dl7mvwLAXkMYhFJK0351X/zEMuxoTuK/S
U++Cr2sWd8EjgOTvKBi2vOng9dinBetdkVo8zqgzJGuHBm/dj3O7gfpQxCeZ9Ov9MjtYAM7woiOo
r8KwyZYoPAVN0OxgnfNgm/UcNGF6sIRd17aD3Eudm879POZnsk17OkWnJRgK0E5lFG/72aQMvcB0
hqDt2xsijmO12oV1/xz13k0K2x2YrP9qgqrdiLAvScee58ScegpzStr8o9v81G5hLnW1M0SfOSoE
mJ5iPPcPvDRQZsXPGCv7JXx9WlDgc6UP2DhHW8GfcKgPThDAYUjpbFTpD0OTuT65d54oKC4vuS57
UDA8C7sYdFl0HOe4pMaVYWJ+dTxusyRu72tEy0X652oKy4iz6yztIcBMkIbSG3MEoI7CNg83HOFI
xUAINDydJ1cXQF7f0/XnJ2EoJvMQvqo4Egh7W5ptPkauydol/jsaXvoAYEbtMje/Mtxbo/SevI3e
l4UFRaDaZL/2+p1hZh6XhX0fY2yGYTt1TSfxchBVuW7PYIPafLbjE0bDHhwGhjMMFi5wromh+qdz
gclfHBt4BJiDk/0LvOTuhiZI9YbkR9iPlsLSaZZFtSKxGsaRcBTbRyp6UbAUpPgaXNbapYVrBSK0
7bWv6TFUdSnS4YqIv2Jd62LhDnzrNzZAOVHQFvECc0ZzaUiKt00zD542aa13kHA9wd/zRnp8vnpY
ou1Ude1z1MmyV1tGCPAmph/6xGbavsQC1yzdXpbwg8y/e/9Zy3kPcfvbOKa7HtUXXDSznr1F+pc3
/BmaFg8vysF5YT2Gr7U7IvAxk7HL6uWTt5d6kW90S09jrYvEpNkqkXwHt8r5SvoXVqVYMWsxj3Mm
JlUo/YWzbk/pdvRmD7fiK5nEgZP2MUQTA8dN/4JCJ9tmXkzWK6bhO2w8BBPVmYLRIKU3olArePIa
9nHexJfK++1AU6FezKGTfHbzch18XrbGFXaAhhLEdDXBgtJ8SMlLKoKT+XEYZd8CXPIcD6XQ99om
lznQj2R84/wmN6RrDvxay6FM1Rt8zjKoictEAOwK690Sweg1tIUkAXqCBoSgBJH1SYf2ARryLHUj
2OGnEHdy66GI7LrjII7r6FAckDNMFHbCfW24P9sNjYncsOOms+fhomN8t/B2v+JjqUpzeJfvKtAn
KTq3plUlMIZTQ5/CcUdASFMxFdS/9+ToN6+u/pSYk09ZXzamgs7s5hsc+/HORzlNxN9u1UW0TTsS
Hnt99eVD2J5Au4EZCwtJ4XbKTF8wSvIl/TWFVTZ4PFtbpM5If6fFqwgfSZDe1fg+dnseBnB/2a36
06KHHKoUkEOYHlcP94CDGycs2L/i+KlDXztEZO8Wiiq7v1rp7SJRlXFtTs109TAFZSj6ni452zC5
ENWIbEEeievHl2Rl+Rq/c9Fk8CfFGpvceOVyeBvSP5TOgDjqsm44zdbKnRSOfbp2Zdu9MrMeeVw/
RSp8XgVyzhv17iPfoGemhBa3nFEyEI4sr9TlbiSn8McyY+0zFbm8Urg1ZHv4mVxu04fZHDcyln23
7rZ5PcK3HnN1wVQif3Aa4E0gXtL5e6Wq7MJnHX1sXogArVsf34Q7bekGM1QCUXf8QOp9HNbnAYMy
cOE8YFQX70P9OB/AOALQU1TtaKpPvZn3ENuiO0lPSWTPAV4CrzpR1OFzlE6vDta9cQcbGSdKIf+o
7jFxK1Cl+kKxmFtDn8h8qKB+y4z+jgNgMTD/i1B/19IWzG41+oRzXPkvg3an2XQ7Mw2XXiZ5hymA
iJXgMf+i4vchgl1uGID5PcVRkwPQuNW+/g3C627NggYfoL3WCJInRGKarbnXafQbZ8FhlgRJGHx8
CkG52ZWi1K8F2qseBWlb/6sQ2pfxAIgHzDReeh9fjFzHqVhp/BDw+JCm8oI/o2aS5KFSJG+9BwBO
hwHEjEJrYLr+ZiHSD9HluThB7Bti4MrZT8p2gboad1luo+jgu+XKV7HrI/+1sTVumGQf1h5um6kc
VZMjbvr0k9Zh0S4DQZkKBdvaSH+26sZF/eLU9Gfhcz6k1YF5SxbrocT1inb5H1ysceZ8THBAlbwp
tYmDAmqAs+OocLEg5xAFsz2GunuQLLiMa3Rv03mnpECzErPMM4vLO4kBm/hz8ONztdWoqjHWJGNc
BO5fEEP5Tb5JvN0Jk6XEDQ9X2ZLPaCtmWoqJ7tGeZTJsLrrHXUrQdZkXv/3b4LCwI9v5+BcrBqKV
i+6jXU6EBFmVfpnAx9OpH9h8i+E/jzZOdwtgKR+eIk8gwoc8dHjrAYyWeaNLeDruHEjGBk7M8I8M
98u4PE8iOakgfVkSe0L1/RzRt9b3ctOKUzKxAuarZcieN3TNgfLLWB0o3uimAQ/hUCP9/IDg8Deg
TDup6DHwX0F9VYU/mltI3dl1AaBSVnQ8/C3i4CU2QI98FKGtPZAGVBEV7Tmp2QNqiwMN9EfkIXIS
3wBDxY+BeLGtlzNWHbuJQsrNYE9cAiWE7dKc64TjDIUmNBHojlQZt2YHoXOm1Fegoz1J8chrDFzE
dT4mz9bry8EH+RgcVd//9VVJ+aH1+sLxP00tEzzG8cBm/wg1eSm3oEAflwH8PcBIJFPwEBljXiTE
FV10wWSVBMczo1ZUhx5LP27eQ+ewdMbM4bwJt1+E04LP3UXp8dLGFYz0AVLEQA+io8U7MzUSpL0R
0NIbq/d1g0xHcajwQQgKMuQ3ZRu8M4bgL3RumYeziqLjR8994oH6gCsaIIL1AyPne5G+QswJBaX3
RarxZIJql8AAkvI3z+AM3bazIbDjWJajU+1Hj/0NFC2bG+oO/pLiQA/Q8tYq/sB02rUx5NIawGcL
G//yoToukEqWFqlpxeCCu1mHf5Vp4CHjtVdQynBFQ2ccxuHfxgvfaKjvEM09C47fdE3mR42JJ9il
3Cntrqlmf4j27+0w4daAuXq166Zxx5Kr8Nyzi+9hPBZCPQbJh8QdYofPyIcW1+8K7sujELjWKEMj
3sLq98y26wC9HFzuH7xlLaIh3E/I5BCdPKz2n+OsgDEwBs7rPIIJCDDJ2M04eL76aSu7uS8T/DWM
IG3DZZCSrAr/VDzYiejTTfMhTuFy0BQbbrMaRydJ/o14lsipTSH6inHpxpUpUhhPe4rvO0FPrcWR
ZQ4gA/ax704sJnvk295F8xhN1W8e4j2TBvpTrBrdHEa5ZIF13SGO1/UK+RkgIyBROKPYcsMiPsJY
u4gY2bXzYYaL/bJ91u3Pg3a7aXtnDUKWom6P7v4YG3aIxUfC4IktHWy0G4wEmAyqm3xNk33T/oEx
C7iSIEco8qFD200WDRo8Wp67anvZ/PY0QepFm1MVqBvck3EMvhDun+P4VsNBxU7fG39kC+4xlEsQ
BuRi3QkzHpoGh4oni9jKYpvdIW0AxdKnALVzG0Azpx6G5TkRBIX2b27jLIHRUje9VUbkdnqu0aj3
eLB1faINMIr2Ccs5q7c0k6sH2xacVea9C0Z4nV+ikRbOoV1JirA6SHL4kcWpHm3/+i3pSwiIh9fL
GaBFNgb4BvZbeTqLt3+qX/ZAcy9q636PEewXuqRoQsyAjaKUHc11SzGPyOxx8aLDRG9K3rrkZZb9
Xk3AMRECC/5gYFcVvUY98IweSD7fJ4T9mhNdOOmXG5BwbREQYNDEAlzqonM6vQWdua4TcK1UFl3H
gfdCsJH0By+Y92RYywEVcw2xQV2PJzKBQWkaB3h23o0m/YkMgEkDrpE+7fewYt+puD1Gqfcsx+gQ
NOrQxuTOY8RaB9AmVMP8YDt1nzsYZjQzVCoBUAPrDTjr/BD6BUCFm18SDwSU0uEZ2s9Do1WLyxt5
7lA81g+wMW+LSYmv1hg4i4h3RMPc4W1wjte4DAgrdSAO6yJOi+f/nnRy2wDFHLoKiawSzSTzZA2Q
qsIN3q51JqPon5ws4Lo+Hb8mb56OOkWN3EwVMrgbgcxTtl86NOeMOA01k7X7lAyP/k8yUgBUeq61
2LUWgLS15g7V6piNrN4Onq3Q/sEHE0VZdAiX6rDB/SLjmPyHUJEfoDV7mUYdZNPMXnU4A1xRG6xp
jdwtndkP1n50fvwYjig3hvix5+jTtgpvpKfYkCRu/6i0BlsAG8LEB9nUy/onqm/wgGHH/g50HO69
GqfvfEmp3AdbEOUAC9DJ8yP/WZFIEuxRXqprsCIWuGtAedl5/S3b4FOzBMgdG+pHH6kRxeQHF5Os
O+PocevFuPtxHCimpoPAdAz00WdVvXN0+qVjjPPPfTSeZ9v/RdOW5oPGu0X6L3QCfMAoobnyZLl7
NomeKk+dMNf7zKIGdW80wzslIugPoVJAFWFhDFDLBkLGdM42PjIgYzQCW0K7GHOCilc90mzgrfCc
eKt6tUy3DBMXs3sLObDE1xZPGos8COwRi6HFkI0e2Q9V0ZxRSszsxUZLMsL4aYRP6WiBWEfCO85M
6D8s4lD8d2mlD6RqkGqRdCG5bM7p7gacd6v/1Au16VdPEAK6C8e4BaSAPXFZooE+mBTLarU9g9f+
DKWpB3KiGkfvY8AUfBGMKRpTtBUl+JXqBIaz/wxcyA/1ZKdSYKTgHrua94iSkAtGj/ruoa2pKdAj
bJns5uGJIML9KMgWnSkyMA60a4Yd0A14029QlAVNV5emcSEwT2qaHYbnuiKd3d2hqz3WAs0iU5Le
fNv3TeYBbiuJH5h8i3WSr3IiaALa+Xtmpsn1jLCsPmF5A6eKcwyM57JZnAOIHkU9Jte6lFZG864L
0vEIWAnZE5DbnkE0Qx7epfIlWcBlYk+tGQTSwIpXVz01MNxPShKl6EZSBBFd5ooyHPgYgERph++2
9k2sMzep9oiUARAlk/CeQj0NZdgG5pnwWT1i/QaFN1HYjvIIXF/lC+AiIcid3u/m/bz8RO0pheT5
OBkOLY9t2W+MXxjSVPMwrtDHwRa1yVcugvf1Z4nOEq102MY8V37T3Jj8OecWjF+0AcTuipLppE1i
MJssGzT6wl/Xs/aH6tq1m/MyW7EhRjmH4yY0fnf0AAiWna6qPQ88/odDlAiKzEbDq1DreGJ15Rc/
uh8AyhHcXpBfUqjVC8Aaeelhq8buYp3y9+EEp9F0ZZhTitgIDitmJ0WA6MKsDhcK8it4RkBQnHsS
0gcRwOxsFcwHJ6mW0jV1Uq5ISznP7U9LArB5pzfVlnRCBawwsfUWRd2vqJ2TLAapsx8iR36gQ/8l
iiabB9wCzGyRjBiM8FMrKgV7J7BZYHAQKtJBiTXJewgvgH91gvAMXw4iHzAdsPP0jHhmA8hybMbp
svYOF/0o/GfZKcy40anTdg9vxRnXrAuM9N9XBRIQ0sgU2v3XbfAfx1ZFJzzutnpgRLSx/pkWa1uQ
ZZWmlSqCapnYRVuvxZwq9XtMPwAylJU8U4nskt/MI1DYvVYQHQhQHJhasCgySDfJd6O6n1CNim7L
sAvDbRzNUUTwjAdrlCjzvpGN9zfdEJu8bMzG+IdQUo4S5Q5exPSeJB2N/oXBGMHmdmzJj/N1uo3p
eoJ9TNo+tSMJ2KlhM3JV7MQjtVsT3I8XZ4n8oYZqeIT42bixmqSFbqFaAJ0WRYn89DUmE79FiLG/
Pz0RyfJ3w2Au2gTasxWcUwzBJcpgTqehFqWGufn4G2CHsw/TsFluCj9aUK1lazqS7Vb3YcdOfmzm
Ht5UrF/0u9fqWHBkAvkBbLrHkFmBRWTnptcIOAmR6YHYkZ53ny1mjwF84OCp3DdJwJuhU6+8wfuL
xZYAJYauBP+lTCf1aD6dNMo9xeG0sCMJm9C+c+4P7CgTEfB/CZb++rj2fFk/kE020FMT93zMhzER
MCMNEWp0EGqySIzhSAGF/1GrvLeegbA7xyGaixLmnwhwH9YhtDvwHNg1iM9J+s9oMMFwl8m0aBQC
C+bmOwc9MOR1MWKDMPvhh9fBGEuL2WAGpKwHxyk0KKlI9oFYyeca9OnnEKYJupcIaSV12QTbUIEH
r0IMReUdnNQ674j0aA34cAx7Ncx7rkmKEsKXXuv+4Vc2cYl5ogSsHIZd/jnPuenbLow0db5NYrKf
HWQGKCbDJfE6YA98G+vX/ydBzUAt8Do8reOPlOHAB0z3X9zTOC4eSvDmvxynniLYaEiDxZz/C2lK
QuboftXx2Dyy2AZd2fXAwYH6UUrsmusU+pQkU/Xqg2eGA/gEPpesG7JRROwF+jOcNhyriF5HLCUU
nAbNcNZrjcRFTKz2AlFISe2jAxfJeua9CJJngVOwg0fk5H3D8Gwd77BlCur9aBg1p7kFMfdvhesT
LAQbafrcxNDm8mxIpgGqq4bLGk1aMJFcCwf/5DAZUHzbKVibc7pq3+DhuJ6YP7pLVb3rPbidnomJ
bFTYZbPBPzP1yVJQy73ojQlv41/UttNDYsGNTD+GPjQBiyME7/frVtfAvDDcpVBlIE+5KkwtNfnG
xF6avsUewqhQ6RIg+3/6UW/eM3iajV8rb3LVRWJTVQdfNIgiAj6BUEi3yWn8veGz5CNRDY7PTG4T
txiR97ooR/jiav7xIWLtMwRdW31IY9hWQPcI7WJtITaSWgEum6XnHgcZofir+qSp350GEfwhlmSJ
9pyPNLmkkFFPLxHChXQZrTWhMCXrpKd/+fWc5LOCAWxeu9EM+YJX8lf61SD2+LYRMppmJLEWIQdi
s3Fv+QpbVv2YifkfarBIZhoQknNYZDWHSPBK0/PWCATnUInsxloYyKHIuPjzjSB9q884V+m1AjV6
xUEJE4zeBB+sBjkNL02LSKx2qt6mxY77WKBWlamL+nIeVgxm+gMifDNZEdgApK4PIVtDUtQVYjWU
M4x7Z1jcQdEWYt64e2zaTv9phpR+QE8MPgJZ8sm39lO3U9iKT1ETtncKK7FfVQtRvyUWgG2bTi3q
FWQcFZilGcCieCG/+su0DkeI3QHNry5dnrXHSIh+JOVwemdgAXIHcQskQhXyknNVi+ErgFPOnNG0
XxjUBJzuoMcN8hrp31djXI15+FamT/Gop+1llLaHI0alvuGBUo/FOIVNBLuUfhuKefXpqVuG6hGu
sOax8oktCecfoXCfKL/edDIg7GmgEN4ZhC2pECPW/jxfxDbs/di9Rd0GvR/GO1GVsKHsRprmXUTe
vQUkWyzi95ol7mLVipy3AAK7fkpuElp19JOLOvEWaipPYWa835x449Fov4A5i5siAy/t2iM7rYvz
KJiOshvIDkUVyZKkr86wdNj2uA3VJeLU/kJzgVwzZk4cCrx8aDQpooYDp5rMlm2ITtoL7vtvZrTD
weqZ3BBk5nm5h5AkeU1a7j9Av4SHKDFR0axVjXKegCmbpiO8jORTBKzuz0q6+c2YtTN36rVhOUd8
8o/piL2V08V0D5ASQNvTYVVCU7sYdocHOj2NsaMu92M4p2SQuAxFBffId+hJxkz343c99nGxDRpk
zrS5Pf77/yalya5hbAOg3gNdhaHPD6+GpD+tgnzA4z0u8RAWJrWXCsBW3FmMhRg0ScQHNLVi1hbT
tGAf6GAotMWYH0GIa5eP68RKn4fvkUWCeKJo9ABJOUT5uExvugKCMVPzFhhAnEiR2s424OI+mq3+
qQYRVRfQh1EGZ49JNCrwH8h1R7t8qRCypg172nyDnCgFiQBPcI6xZXtzLoUcpFlNXnF/1zsrimRJ
ZlhywAyDh2ji/AVP3AXVbdvAirdTFOass4+hbaOsj398DX+UGouE4hSquhhqt8TAgy+NCu2S4Dy5
6IZy5DeRqJIEOEcszm7LIS2Fg1mrUQMmKOgnSHgzxLWj8fN8PNUG5RudY1iaNilGwJQ4mYmenOih
IRpalVuP5XySHVBqCDWwvRHvh6x1pjzvtPRbvIu0hYxhcgvuHiAHcLVWaPDbPp+xWa8ww05A6rZV
3uEagrDyaWFIGNEGW5i0P2c8OKOjN9btLl4wTggTnTMoyioPNp/jEuy2EoYhrIDDwQcbR6CWKF/L
NFV9LivzNYM50CpZLqQNX8IhGUAWD28OCUj54FVRDkH5UjLfa48L5mgL3Ddj0Qo97mvEd51hWEf2
kAXMr0n4YyBExrCETuKspxl1h4Lxtmnnm6wGnVtcyrk2c5D1NDjCIbDfOxsdTAXqY+khH2w6DFJU
NfjJ0RW1QIcwTg3eM5loucX+LzvA9RKzauCuFB4wbNC3vA2lPAJd9yEW+En5FihMulbuoeQAd1BP
l5RFoL+AX4OPtZeQD+AZ24gesapILjsUSW3VvAcTlA3hz4UttpdqaXURyvHcd+Q5CcCk6+SjoYDA
QZAf4GEXZSypbtB4vboQGMU26zuCcT8qVPA/WoUgF6GZnkRvoH2j3XRrWDPvpAto4Vm/4Eu35DNT
7zhyadnXOKbrFjY3DFLGfI1Aq3hiFEexBiCs8TFMSAmd13UbAj9Bd9T9sMNybb+dj4i0FomlOVxa
aFGNyRcP3KNfr59Q3n5obT6ts4+BTa915R6BYuwUSuIMia6nWBHyVgukUyYI251TtcLSOwVG5N58
y++V9egu2fxHf1qBmtXD8q+fu3RPoxro49J5Db4NahWY4rTSQwc1NMfQBoA9gnjLQTt1SBwESpv1
USMekrAdocLxsCxSWDu7kcJkY2y8csT4JNCGob4DJRvALlB5bjAVfgPgMN09CJXfFBu2VxuG0x0j
IXQ3sUk96JSN+x42XJcF6WMJqPMeMihwW1Faqrkx65OnB2zKePbrpWD/4+i8lhtFojD8RFRBk28F
KMuWc7ihbI9Njt3Ep99Pe7dbuzVjS9B9zh+dukMi5r4YqHNIM1/wxbIlOqoJ47U2AIjaiiO60+VF
2uYuMXV9s44FwgTDUnfF3GmvSneWrZfpMuSD/El0GwrQ7dkmSdE+jKxeiPym9aj0bgmKjCW0AeKJ
GtaB0LEHrIU2D62zZGlA9CWUoaIhk/1b7H0/OVHk8U5IaBFk6Erfqh4uZCqX7sBS3EaD7vSnomK9
L4o0zFC1bLOhgpPp7wp7tkJbrf2NK1iuWCutiFK+aQuys0/WFpzXUIcsTlCBgBvkXo30mI1it9Su
vqnNikrLCW2G7Vdf8FLr3TAknGutRCKxjoG+ev5hAS096sSUX2TBx8KnahCQnRbQSdJ+SXoysOoc
0pT6xvu0GO7AKJF1aznv3dgje0jSB2ud652fWOXNGs8f6JzR/bFvUz0dzN2Eop50JUTpsxnWfF2/
5SCBxtf5afXNAXTP7VGwWP3BKFNEJ0qP3Bv02RgA1T2FktxzxR2DOLjTxAJm+8smntq9PZPoGatD
oY8rBgHvU6rxp5UL/C5j8w5dBmqgNPlVWXpLjzi0ZXvoy35ranVxJhfhfq3gY7CBINjiqAeQR8gD
Bs7ao89JpKbb6YmiyV4nTO6+H/Rm8Sj85MgZHQ6poOixfStHoO1SrtcB93rQ2gOrQNd8uFVrbYvG
/jXmrIgW1/qpUx6hdej0IJ05oO2hO4jSJAMHqmm8yUji6TmJUz9i6cGzaffGhHwkfbOViIPk5t7d
UI762trGk+FVCMgKH8HispzdsXgrJrmvBFv5Mug/k15EXlOOSOq65NWJOaCRcuShnfjAE4o20bk8
4RbVjvrIwUAe6oyFvezPXg57QgzRA1fsSSXTEtSFOhPDd6xNZt16aZEn9BBwQsbHMgPM8rxPnuhg
dMuLWJZgmb17PY9fjWW6DiWFsBZ095IaX2a5AONPBZQSBrAtwatp6LYkhuc55S9WmpMPO/X8nE3t
I40d8oCmB578Gm1TZowOghcT6M5JXexP6DdsV7kvs5sYHSR0bB2ZrgnZJ0BkM/TdpSs8SfkiBqKi
RhWaCvdcucZuTrUs7FtTY5XnJymK4hV88tb2KWFb6ExDndIiCMU0FlBEdzTyiuVpPQExtSiTl/s5
Hf8ycZMjNugt8RWMgTOxQsXtch8zuQZiMh5IlDcjuzTCDmgYPcb81ScltcJSYT8zht/Yb917woIJ
Do3Hr6VWn0UFZSMQ7weJYiHtO/FQjuZDUva7NMY5p0/+U6bnIBq290toH/oUV5VBhgohGIYp5ztV
jC2ZfJ9ZKDNJonBqmWECW3To+njmahTdFjJb2wxSoL4su2h0W3s7+dWREBJ19DQk1WZsrJGObeek
WgMytrT+yLxEiuaJl7axaPad4NLS+q8WdDHn9qWFV8dgAagZJ+l+WNIj2+h9Oyf3MmEQkqDruTt9
emn82LM0RmuX/auZ1YE360O/jh9iLePN2lFXaCtj2Bh98qAhGPO0+k6O7tkSxt9MygFOSO0Lld2B
cxDRgG1tyxyQOS38iBgQNxgWYiJJ50y6/jvxkMSPdE81tDs+uqu1Wzz/x0wzP4CLJxijsd5IK7ia
ZXGZ/TE5yUx9ZNmckN1svOfAZRAlrPNOs37gphj5VLx9jHT+YVymeTsQaBToHrldVXae2CUesPuY
F48lGMzXpvx4PqmmXnBOQKQnYIB+QleU4W7JRtn1g1mGHE18LrX5TxdIZ/VS26WAmPSnOot1okbq
X+7Kj2StEUy21fOapNfGXN71GqeFrvfQa5p60G51U/qQ7XJRHtw5P6m1PhF2LQOsAPo1qfxDrSkB
y5eh1RqZOdrJBzMe7QREdqLgt0OyU7T5MZ/UwWoMEZYVaZ8EvD+mccPtL7zfuJieWNx3HI33saHN
WB3mPyLDbxn+wtzjzfvq+X2cCRkDd1VkFuMv1/BdDRcU+SWz4ZT4d6bhIdHSHp3EoH2wqR9cVVNU
mkxbfj20L/Gne8tXGHggmSwbTtDpYIzoQLUu31OE48AANfs16fVNbFde0GmxCKtV/VKonITG3H0q
bYrwdr7iBUM9Ju61eHhlzrm4nfNNpQdb8VQ0Ua8hVgEq0871hHfe6tIdzZmwry1JmLBF2FUgvEcv
raMMk95lopGYcSu/FLp5tBOBjGj6MWbzPalZnWMZww7ws6C/yYMEyPUmcRVBz27OwQmMNTYqdAGD
UM4jWCkW0MRWFM95aj2MsfEg4lZuWouW5dLg8XUXG8VHbm5SBrObELqq7eyQ5p6CQeb0sSrWvkS9
ppa7h5ND6ZaUB/z+L77WnLTe2rsKQUAvDnYch0XlMfqm9q5vC7RtlcfV0ISiVPgcVucDcuHdXyQ9
QTmvZHpYMmB2An4pENbWbTOzXCJjefKcPKUhPU7Cvmfe0Kd91ggoal87JYwCQWMiVxiQRKjePs+O
fXOULKCI+U/TGM6GJqJD3Vf9hqo3/YCRYFcMRBNwxeQXr9R+LWfArjPIZ4CdbjMT4RJrzkkiSB07
E5MgajpTIu+YzrwCEVGqUe98x2n7IFQb+mr+Kc3upHmKV07cSVE9jsC7vhp3rVjfMz+JAMiiuV4h
y+XyVA9aaJacahR4f9oiTgN3yo6TNYR+Zek7FuoHYjxwVrm7rskRUsQBlGqkFWKzIvecYMQzEl06
xyXFgKPVzI7l8utTtYSKDdMZV+9z483v1GCrYJztJ2UPO6mTep11NznAIJdLo7o7Kjlc6Gweu67C
pTD/YS7B3AgTHST5+lLny9viiSe7RT5gS/tkkamym5r6ceEpCkio3Dd08ihwPwwc9r2TuXBj1UUm
aCe8FG+Qsj692v22lf2+CAccxOJhwX0YEcS/FyZatgZ4GOhYr/Yqqw59BRyu+n4rWudvMSpeaXms
IMFyS9/Xq7vp+vHFK+t9PlknYPUL1C8PaXWX+XVYKWdHpUWBwNY5dimhSIahoX1LvMDW6qsxWHUU
J2g4/Gy695f4pIz6kMf22bxZOhHGIC5y+k8boRdizGOdAPSX8x0gnUTjI7c5T6ymEMnUafNY1z0d
3OM1NhRN4NXNvBQT/DJhTB7MfFcNM4K/hrHFe7ERD7Tizl3HfemhQmpKxOeo0DOtOzhmdu718RBn
uDQ7D2rdfTBVHma+Fg1zcmVwxnKceg9pO+w00QaJh/aRkh+KFWegQq22X7X5ZiDLMBbYzHxNNd/N
/rxd5ngLjFtylqFEWIlcDjn474sEr6XuV0Af+Y8reahuwhJ0gb5EYM+kF8uSkkTjlBTjv7bQPwnr
OJtW9arp46O9zks0eq4WGklzWN3pybSHrbzF6FrVu1Z0IZh+hAOKGV2lUIMGG7VhmvuKKpS+vbmx
xmhxLMQ5OB10L76aHTbItc32ReXcjfH0tfrTM4guG3F1akV1hOI59gqf5eL96WxxG7Fa1kb2MXqp
8U7R6xDUlXunu3rkmA7HZvKpCetvHtWTg2doY47OG5ilHZh69rdmHJG9Z8B6C+I4EtSFJJGNUSPN
Uy9Rd/e2ezSV3UWVaR26WWxbt9guqw1DWQSY1fapjsPAGj8SOz5kKjumHDJVB2xouwDYoBbegkqq
n7/01jyKOQ54PraZtv4ZlQzZ9M8GE0VfiHDKzPtEsD9Mzrgds/GY68sfvKKNRzq/ENsB9YNCMPme
bmqyqkHtqtQhrqbHRTwRLfRm6TpjtRc6eCJvonOBut+Wqx3IKf5sOx3KajolWbYVpKRyjspnz2Ac
ROa5Ib/uSIF2lFbgOdMNn4wTRMJwIW6AjAKBXIyWK54GGY5xdQD++s7jIup78qP8Jn+yRIwVQk5b
N16v/mi8Tin1XfXa7pNZ+2fkNal4Sf3o6/HZ00sRqi55sQs2QAoxtyptQ2d1GORG5+It69fi2Fe/
ACQBoEDcxdvXokPazNOKys0wACNq6+ga4wFtIXtKvRO12pjIi0ZRVuB8QBO104KX14z0Xcho+EgA
WpgiIBizicPcvqSr+GoT4ztpUJb6iipUdXuCd5mDslZRu80wY+0KqCnpGZE3+7sSHjevmvvSIV6J
l/PsuqUXlRA4Kh9/0rZ6xJp6l+OOw0TQHWYRh3njhnKWr42oDgQU9rygqY6ErKPvQ837eei++8a6
WYLMPYYrHW0WplUh7/ShPns4rE31OEo6sJJVHFJnOfm5/aBV2eeEqqbzYUpz795O3ueKsqi4PVWY
MczbL+pY22RqT7Ky9nSX44PTnug+OGrtvCe26YIbOt04mIDb0XoUrh6mVs/Q62kHxuEumCZf4bJD
l2NUerGVyIPV+qqgRI0qPnlJa0ZTVf5lhffsEIUZ1lg3QnfMl63wcIOyFtRB04CI2e0vcZ/FBkUN
jE/N/OZAvYDe9sGcgx6KeHnC74zxG9dAVhdYnSwYhS4ufr3Wu1t9WJPVRcXOGVMWxsMU+yd3bX8H
N/8w6+KoGzXvIOyr6WEa7N70gXzgbrx2AwnU/ELI0adMfOSDhMAYScArxypyPUzH+OPhDKk3YVf0
WQfQi+Xa+qQZ8iqNJkQRi5xgiP/0CbHY3FEmhB4UQ7Tv2S+8+FGVvrWJviuFt88sniaPbSqbdiCS
AT5PNJ+lQfynAjBjka3yb2GiOGtFKE0Pf50zQU/ENn5FvQ6TyVKhWU/pnVxdQs5n8FlkBg7UJQub
YY08tEY8348plh7fUcxhtdtcuiRTYPtiOXWLMneeI+W2o+bxQbaYK/Ew/4yJ0yK2rJPA6AAIS12v
v1zslYQnU3FW9iIPdVQ+F130JLjooE8kMrz3aYJsoEoiAqX/Sq05MujtOZwjd/qe24mQG2c31utv
nxuBC5qRVDs440MP+0MBwoBtAt0EbkXOb8NtGTVIo8nFcWkIzeygvkHywMwvqSLgvEmGQM5ijyDs
0OKwKAoGoLpELhX3cmeX7dY31B2BiRu8wJsUy6E9NpHtLjyw+rUm4iTmfY+r9nKzw5NkGQ6M2qY3
XPX/18/xolJwV4tklKIOC5xLdTEHrjHJUMvLA8qgTW6iXkrUV6vHu2kkgsLGpInbphLORiuz53pi
HVRpfrZz+e7XzoWXAz+fuYkJYnEbDDL4P8zkmKjslKCp9li4tJ9x0jl0rUBLjAsf1jmrxL618Miy
GqC233uUfWae+VYl1o9vdJc67yKwD8Z8p8lDUJzip56aIYB8zrf9LKNC+Nt8FEjWer4vIySSbcti
G5R9hVA3O89wMFigHurkyk+1rWf4i2Wy/rTcOCCUCpQaLhaCxjjhB9Pi1y6BWAPucWURTth57XlX
lOBHgD++E7/mmoOQ8aWZnpvpx8+Rw7vghLK8FgBD0EIky83vhTMGQ/0rM/c56Rwq+tx7Y1YvTq62
8Tr9JmrcmujI7TGLxgHPMYz5J6EAULKYS4AZxpshIXt0mno3GNXeVCVZP+hTa6NgqOMhboePLLnU
erYbuFnkPPw4jbrgDQ3LhFkBOhslf2MHa63vXFRdt67N1WOh8N0jPMlhKIbd6L3we4dNsTyOeHNv
kQ7L8DW4S6R4kLshO3l9e+c21alJ2NCq7Klek4s/zEc1mSeqAs7NulzwyvpmyqgI1A2KqYrlZLk6
ESwNX+dkHpn47vUki2bPC/UWqiOdn7C8Ym7Lj63PfamN96m1kPRgX1DtGOhL3ctsAXVr6yleve8y
cTYJ4fY+Vk0NI6uc9WeZGqfY+NPX8iBW5zQwV7eAgMVCzEdHlMVGthyB7vjJS/Dr2xpDaL5lQLov
l8PgXGE0n1JRXeJOXnJCndt6uWK2gGc++gAn3opJ5UYwxmKXwREsPijc1Jpwttqud+XV7M0X4bIn
3YBSb3K/a5X9tGWMA852atCA+lDZxrkYqu/Sa585mMK5HLYNIezL//2OBo06XiQz/etGlw5xeTLy
9GnJaDrG98ARXL47TfkmCs8IkEVdyhgdqdKe/IwCqIwvZlm37cANRgjh9sarIFmSGyYSBI7JiewE
bErOXeY07B7NzoAqKYrm1FChZbdF6MkBsA4eidoCiQebr+fK43Mu5+WvdEoLlgtfQqe/1lQruEb/
l6CF2GirJF4h/RQMOlk5PE3g88Sd7lWClnRy1+fY5t5KBSGyTvzW3eA8Wz4TdgfNh4e7k/sMhRYy
DbFrbapQKmx3GXg8apnHQWoPZjdfoX+j3DIeXP9ztFbs7U2gK/vVybybwxxFTMHWYNqcrhgCaQzi
P4Y+W7+aVChzLAGTTF9ZZg4VrpGqf4yH4ou8r8BtHybd5N0ojwYIiqSyS++XUIv7qEV2X+HYr2Bd
nXjaOm16MpFrD95xyA3Wly6+mzt0WqPcu2b9UuTmccESsWRcKv6w1VClxiueNwIhTPjg3n7p4um+
d7U2ADf0NmOsbyFIO0P7h08mABbBL5b9zpZ1nfPprHdvI414SZHwJWZXXZZHjJJ7Nso7TV/361jd
jZjE/MXEiEy5q+Xclg5EMxA8LA1+SQ9GwvCbAwSPEti5KH9GikqAxbvDAIcwmPKHMe9YWcwXXXuz
gVhvpjHueqGQ1WsPulgPXVq/OmomywQjHSperY5mFE6icx/cft7j6kIIdsCmY3NSJpwnhA/0699a
ViS3rNtezVFb01e6MsyWp2Z+5aI4ckn8xWSNiFbbePpL5vmoRlEKLuwQGNL8zn/xuLhYnMPcX1Tk
5OK1mMddWhv73FQHZyi2mqQ1feaWgM/2mD4MfE+EEqeZHRaj92ABf8wWLHz/lbdrmMU+T7R3YX45
2DLeJPEYWVX2xSy2saQWmGhuLWS1LaBZxyRY1FpYz0Vkt8Y2RTitI+A1Fta8dqZIT/dflKb/og/Z
lRUDskO7xoZW55Mo/W2aAJ130xVt21nZgDo2UhtJKEZtWhEHX9hnLv7zkfSQVTs3lv+mkNgOaYM9
xPk3N/jrhzUEnj7kGiVJmEPBkWliWu1jUcAz9nqU+ldtst7NDAmwN2D1xIDialtX9MFCCkST+Fu4
jhAfGCjxL1sB93e9M6T5Nw7xqQfy1LQXj5CRULTT1aqWo4U8ogFqqxGJbtCN3k3ueFZO+9DnVpSq
4pw3SPIb89+NCiF5/jpZxtts1HtalHaiMXerHCDrSV4jK8qZ5aGcfByDdZQjsF7t5Eim+VHGX/Fc
3HHBQfORSdHWDI32g28YCLHriF/7zbSyR0DLD+p6+k3iAqThgQHwt6KS9b+bq62bSAIvXxZsebNN
xIG9osCYclwKVkTfw0l0JIxBGst4tBg4+gSNHQE8iEwLBHXJakEKDyTKf3owoRV0TJabrzPVGBtI
YMhjHrv4o60xbg/3N5VTj61nEbzCzjPpTyiudBEgMY58gAJR7Wq73/lMpANYWxh7FwErINXFXC5Z
8dVJTqKuDkzvzyQCyeJgMuPmS8wsQZM0wtXIj3jrPtPJP5DxCwGWT/eVNN8bzWGmQ9JAiwreouXc
5F7gOqdKE1tbXgf8GZb+jwSkO1la0bi4fw3WB+qsyZaBSyO9ou7VebK+rRy7fTFHObkMSxxvzPRv
aBeU0goy9I8lDt9u/5PleFpj9+xQG6hJFVayAwFLLyXTuIf8m70/rU1GX1KusGmdcZjtAXkJ0OXM
U4U8xuxXntvvivwQ62mIooETnDfLFqdFvqu+CrUec14phmd4Pdq8s/luLM1vp+deXofmjjn4I0F3
vXAWcCRgfPUsRlinG75Ku79a2s142QW255KiEX87NZI1O+2Yi5wmGEjc8m1EfyUftZ5WQTLkmBeH
h1kVLxWNDEN/g6sL0iHQuxgZIVIyfev4q2nUvF+q9pzwgU4CJTbudhQtYBqcZr3r4XB+TOLvNvvg
ZgqsG4Nne5D+FlInDpdh5edah2VnV+ntQ13e5sz4TIHeb7nJv3ano5x1b9EYeN/ThHFKtV+1jr9e
iGtndx+Z4X3awyu4tR6JJd7Fub6t7PQN1O0z9e7nuvhTy/JSVzvJxY7RgtSOD0LJtoJNqM2eyAf7
0Kf67BsyjBvjS2X+Pxm3HGMn6hSCvox/Nd3c16Ru2W4vdroiosghiifwaVkPMbRztVWERxTnJGYc
q7XlDuNZ9ujNS/zZ3x7JolIvWWZ6iAkhChGOLeDDIou80mseVKtVIbTGEtJhkKLRETq2S+md7Naz
DqJVpHKQQBWpwjwha4oFr0LK+0tO5b7GRxh2liJHw2W5RzROvIRJ2EfhKgz1ZZecFt3uUPmrLpgN
E0uJZi2od70vZPFf61LA4fjtpyv48irjBmmL5rHqmmIbu8vXZBu4/XyYQG3G0lzPrrXJluRl6Bz+
TRtoJhfdZZ2dYddZQKAyJ5VwMudTOmjDwdaQ/wAxkEZ+C3RSHdGdwHbXyYD3JrWwDJIagsJhohzt
bItygD+mgslCBnk/Lt6jN2YuMGplMop1USzwHKaDkW3ypRY7L13PDsghJy0m3aEZd6N0vtDfSyZO
eoHchGRjCwWddBOwwfqb3HhCDAx+A4sON3zOFYTTRiTGVRT+w2gDXtvOviC3NCC+NsUrCa3uDU9e
Pexbnb8CUJWk5K3j9eGs6gORTl8eQIkLHpLL+KppUKfLzfYzmGe/H27ElfZcMlCunRvCf0sQIvWN
lBESaQzSUgDrYK2y6jv+aLTsfKZJbGabobWxqaj1u5h5Yfo1naO1YredDAJUUq+C7Zt7fIH61RLe
ga/nH9FUDgZM7VA75cNEFNToLg/gZHXUuwRdmTbuf1QeoKtFu7VFeXYbgDFozecJjaNdzG+ZBHDI
ESAGs1Uik/OGQ5WtPkxsy0DoO9/9uDrXqmrAveK+ITXeTQJiZcKV4ygjKIwmxJOnM7XKVP6Lcw72
lB06WK3y2VDFLw0Il7yUOBTV4yD0J91r/lnrcruGwMWo2sBDNrY/jqmhn6/TA+6CsO2tz9jDhGHZ
2OD9HJYq6yykwtWvkTkGOkG8CrJhMmhqIGULLWHdO9gV8XI4/noQ6YKAgMzjw5x1962TXpC2/1st
QxxZS7/5XH8o1dNpOseBbYgrOrnPG7jV3MYSOn/Bn/og7chnoFc7CxbXIN4UrmPqvXhDIOwYTOmU
Bmk+fRpqfZPY0eZ1/SpuBvAuHrYdod8h1fZ3TVNcRMYxxxaTbcYqIyhoWAtUlcmWuESFCIEYw9aY
863ISaEwOJUDi1drk6vmS8XiaeXlrnmx+RYJolKClzElqPgwmIDBE8J9uEDEb7VFEMfs6L8VuvVo
kXheuCtf/Va6G3RkyARz8mRYeCMlgK4LehSNBR8a8vrfrEZm001uh/4Xq5fbkaZVIbCgkWkvq/kX
BGDa91Jgx8rHByqJ9zDdrEfFQUOdSKzaFMobxmmVGuA8uhCCZo4QX1+l5UUt/4DDD+nKNDN+WhpE
RblcUrfC+G6QURKPOqP3jdOfhHG2CV4K13qcOBQELl82ZzfnwDULbQu7s01Hndu5tE+5nahdvLTP
zVx+eT721qo1diX9jJt8ZsAckzuzY4OjwnEzEY0SJEbFzleMWyeOX9bFuVe181MPPpdUE5ZlfR37
9rNTaB8bDRqSDsYwy9lxhHhqkZSRo1Nb4SRtIp/TWEPG35y6Kr5DhH/uZ3HKe2NvWoMLtPxBer6+
LRfnidi5l9FDeIH057Fehp9iSO+XgQzy3L3kORBPhej9Zt+yUuPaZ2AhQpS7rB3ulWF9yip5W6fx
1ejEG7g+c6hunmBKt7rSwJj9fwK17SGd5BwuApg3y41hv3oo4st1Z6b6L5TWJrdvkY74tnE84+C0
N0uTdLj6yR2cZUI+QM5cw2EZW8NBtoSioxf8YAsz8Rph/3PM7qstIJ/0nHMSVuxunqrHPL+Nhyvy
U12Q0Zf3PBy53d/XhVdtfRjITNR6WLjcOBoKA93L79AoJxu3ouJRqAxBtm35t1vgnXydfIOL8kMk
ePRXgjxsJSvkyQobkTu626TvqmBpzC7q0+nAc2oFMPRPnfAQPgCm2riGomLkAWzihVda4fDBgp0s
yZWD6Chz8e3J4jwXGAJIIiIDqfTHKO7qeJu2CJ91gXhHzKdMmPeG1/6tOuD84jKoktCJdp3YlgMJ
whfJfx8lvIc0D3HrLHttpLDbtcn3MjuST29s2pqTZ9Xl4OparU4LOZZhZsv7yVFHk0iolTceMc6O
JIwMBnI8VaZTRWSX4dnJe5pNocVtzXvMG/GPHi7qGwaf2zvXGEPjG/YEV7BXDnd0M3LOLoXicKrJ
AAJ4zaLBdh/TlHOG/Ih97vNMSiifGMUPmilmw3mMUul/SM1+c4myibP4godp72b6g19lR1uDZWi0
EjqXGmysYMYj3VmnibDSzbiwqbZOGZaqIZhBAOl0oEHYjFBJZZ8d+ouVjVtLkm99JGxoFpxYwNsI
McWBKRwmdh6yJ+URLlK69XtdgYpiUYsGfvXqJtJdhhGwpgSHZT3MnQVn+zLmW4pDzSBNpNpLnzRP
nDr9OdFHVvAWZc7oIhSzp9i9Ig53933c3tKDH4SwjK1ROy9+7um4pAlOW5VDIqHA1dJkRFWOdaeH
qrJy1N8s966+tgScxH/+QFQPs3mA3LbY5gYYMD5PdI3dLRcBFLS1OWmmXuMkU499O7E9J685ME6b
O5/tDOBvIcOnq25roVYIzLK61GXxipCKr+bWcJaSe6EdB4P1yEQnkHLmowNfF7VXrva8euI6utYr
/SgbG97fW/X3hfiqoskIERbuRV8In1f1duqLaB2HcKlo5HXym3z9VkZsEu7YNe2LJCKv7XFD2qn+
qdrpQP33wezc925aPihu0klSGWDlNeulKggjtXJh7DMa2pCjJLe82AVOxDDHyJsE4SV+ex5JCHcS
t9v0ffMB2XA3Ag5vEng+Mv/0pyJlQGwd+2Vt5JNkKrBqedBcoj3kur8tn3mTPWupdodj+yVNnUvs
a+z36mSl5ln09+4CAsWWc4sXCIy2ORkaORCjvcNaum5aUNtAEm5ESN/W6ueLU+Ody6r5K2me/Lx/
IYV7D5N7HMr1sW4kmw4hGwU1544G4gscVylwS8asIXVfeKb6YEKKKjCggXfF19Ve3j1ZT3gH7T+7
I4o2YQfTAV3hJYhRzh1WfCvg0U5OiBy7m0r7ZSyT+6WITyk84UAeCxHnGy6l0B3EC2XB/4ol3cZ6
dafAEdTwVajlYhEVlRfeG5DQvSp9ZKtwLkruh+ELBniTtTpzHNuitZ7jshlvKZHfDUhuqAntHqAO
vWz+hu4jKOvPxSX2ajFebHj3TJ/OTaeOvYu/hwiwTT2g5kBbjUfs3Ej9O9bRyXhcwpapnofGIUiZ
rEaSCZKJgdSXf6DQ/WgfUFhuYt/eCleGzYr+bC7dk8Zh2mJmRsR1l4zlaZmyc+XXu5Su2L6RDset
RY5LXL3G7fBmas6xRF+TjtobiXrkbNr3EwMLeK7Hu+oxHlQDmqVakvbY92kYWzp3/7DYO2WzztZq
l5ogAn3+FiNzoEDvmPoqBDEBiG0DLW536+SRQ/hJ5dEjNrM9FtPP+KY5Qid/yMEAXCJ/fW1+tpD4
WfWXDppmtKiIUehIYyVGwzFxOSBjrpJ9OfKkLAn//xTSBhlqawIoUr+7zdXnxk2SJLQskhLUT4ND
lRG4Rcm+Zm+jsr5AaECGZ/XN1PCEmzQkCXmHWe9Rul7UuO61K91/uC8I9liO7aj9MrZGQwysZniP
E1mC46C2lePzhdehHc9BxTGMl3eNnNU6OOCHrJbMTWidkuJPFDi1lwxxKTDGWkxH1+kg0OrppWOP
4i7fGs64M7z8GFs4t1ztaqEcLjVI4WJEtKk/jbV5g4Q5IcibMCh83ubgEcSe2TRIxNNZWQybzeJd
FJT+2OgPpHXibbUKeOP17HLSQ54XYZfzxPND7P7j6LyWW0WiKPpFVJGa8CoJoWgF27J9XyhHcg4N
fP0s5v3WjCxB9wl7rz1kEEVKA3TgTCE2t/JfV1u+qcxUisr8jiWEUa2+UxrlhA/6JlFChPjI2MZO
0Qas5w4l8XGyu/WUNG/hiHpMzWk+hj+DemBtjegH6jrfRVVw1lCT4RQ7lm55bFwwrUHe0YtrwmZx
0SebLgVinBJEuLJ1eycCbecYGI9JjOkg8nZrrcnWyogVjV0ITK6Gp7nAY1rpCvSi4jhCp9zoU/ce
ls1blPUcOSMVDiGwvpJxLVp5f4r0ZF9TmZN7xpATsB7k+pVtIHXXGDTCak49huuPnBC7lWWLtXSB
PeTppHtZpOtHutYXoZlY8xGgcfPgaErXESb/tTujni+Hf2ZRXqU9IeZuVr2jP6FTbVd6AXEvqptb
Fbv/ptwd10MSvMQWMJ2KVsCNztWCJsfzvuP4fmUqvQlssdLs6dAO5p2ygeZd4VhVVm4un0qIgJjp
bA3qLOpLqcijiWiMXn1TsjCT5PqV1pcAMFLloEAQwMxUdyW6vhRShvOs5q+gIHjLHLz7zbFoaPbZ
X6pIvKL0DfcNfCQm2vDYIBqVdEu5Wu6GuT06VvfsIoeDGaQzzJ6aK6OdBFhQRMcGrWuknmIYa7nc
tm5e3pl4lqsODegUJccimhBi8hMxMcAiWIm3QIGBW0IJ6zQbYFb0SrG61jrDG7TpQ6PWRXrJyWa4
WHeGWpn2aA/9GKX7KrcirDICkk7UubcQi4mVKm9Vkt+hJksKTf1GGCnEB+t70uL90LBws8HCsumW
lGLIPyJpZb7jNF5f9QuqkcXLSARlqsTr3P6Fbc7pxSljcptWaXroC6oF/R/LSa9tEqaDP2D1N1ww
6yBTT2MNOq8veXaahaltnwORML9ulMsMsWjlIlDZBNFYblS9fxO2cZl75DmBbV7dyqURtxSqsyQ4
CDbMPXrdTac5W1fWnL8zXaH1rOrRM+Fz7DabFriIBb9wUisqtNH8skZuZkTJG4ggPNizSiVsNjG1
YnlXHQNJtvbdMKY3HOnhTWU9im9pxIHe1Ni0U/OpIq3EVwLnnk1F6FGKXqPM8dUe7RV7g5+wxn8G
T/+lUVIHCEOTkl0fAachulsO8S0Q4gkVvp9EMdUDQjCma61vptQ0fUffFlfgXzoyDPt8ei1195cE
DHoBhk4tYqMyYoUbCj5ZCeILpboI8RRDpyvFzWJsuy5TZie22aO7iF4win1HWbZtAIl1lfms5/Yr
qYlolowI/FOzA1J7sZeNLS0mp3P24Sray2QbX73qPE3KSGkZHGdsZUxFMLtLXBpWRaxCwFi7E9CD
E50sYjnIa9yLF/Z8bA8i7AK59WuNTzgvQAg3GDcqO2LIHCTv1ihudWmcgzjZY7zcFBYyQxZF5iDR
7fMZVO1tiLVdxkEddstWo21o3PhydIrloOXAE4qXOeZWlRZ0A9BA0zRzLiFFKTZzrr1UM34DO2h9
rPnU98EmErQTwIVV2XwgBRl5tD40M1g7rbNj8Wn6us7AaAjDUzRrXIghI222MW8FV2GsRbD5pkMW
5Izv9bttljxAKk1PQ+0yOvM5Khcaq3Vpze7U10itXOIESlbiWT/+NrzLxZwgrNJUbk/1rTW4Cpg9
vIuZlAu9U57oJTeBqqCdz7r1iAN7Uu+51NcMOMpFyLRW5LCRXGoJQuEgGs5ObJxM6e6QQmw0E/CR
bl8DU+HNtjiaU9bnjN2HgZkN+sKY6XfMXIDGQtsFiM6ist86xj1C8R8OgEJ0nVo2sI0HrtwLY7Lk
hJ2sPLqt+yNGY4ep/oAJEPNhkOKZQIJnfRv15I8BTHIStPeyTigJ0itYlF+UH1zzSvA+mEgl8aTM
6y5u3vqgvc/Bex1P5zQZ38JM3rUmKba2Di+DUL1r0o6eHiK0Sw3qZtbgUlWPVjPmzNNSSDKlszbB
ieo5UnXMBJtgKubNNGOdUt1bMxceThlvNG1+Oxl7+TQ8E1kZb6qiYaFkEvBjtPmfYfX3NtQCvw5G
KgnUsHixcjTT6PIZc9XIjmeLmtW6h1P9rcbcBszp6NLdyFohvd4KoziFTvsV6kjKXKdct6Gd04bw
97P7dofuo+61DGyk7tG471RNI1QJiWOV5//wgFEs1tSTPKE3pt93vok1yJRDv1QfBoszp9vZmntc
ZLiy0LemhVzFFZ7uFv8U9LFq1+9lW5/cLv5karaPy4aJCNsuknSjjaFIf2qrJ9jWexfgexOJO/pL
ba3iAGYFr6hbZg+/NVoMInxKKtjK7w1tZyKgLNh1Kg1b39IdNbAi7Wc/7gsd44o289KG5JmEErzP
sLdE+ZZN0UIJQUw/EZCSsvFnaIxABbJwYjfbunZ2arU1Q/y1+rcWIBjkLxI7hkLE6DYCqBXw10kq
CBgAV/bm8ygRi3f5UxiAT0uaF1Z9iOvg9WKt1YLsNozTbTbEM1JbX7HTvR0y6UdM3fOsuNl0miSF
mYiNX/y8KIblpQ9oSDnptwmPqtogDVwqvET07lqfuHX5xbFQCKWkWo08tZi5DMhocZpBgXue8IHI
QmAkbmFtdDCbz/UngVZwAqJiwQK3XHBVwTfHllqnuoXosnLZnLIVgMCWc5zHRfsrOJdZQ+gfugYo
ow3ubhe+0r/tullc5sg4K9iVgOcr3PCUWgpmnbVWDO/N0pgiuXmzCiRA+Kw+4oExi5Y9Vy6/pFWy
w7GHFSoyapVfg66lTULhxyHWp1FZBzl+JEOx38qJXBSYd19t2XkylpssCLh7h5joCqXE+I5+B5qg
J0eYYQN236hGnxV95To6w0SBvM8WsOMu1mx1HdoaNV/l2UbiiZg1yDR37KeR/YnOhRPcsAVLuWzV
KjnJEKdQlUynbMq82SQet+cGblJ+ZKmfu97cm3Bi9Ig4njiF/BjU6bFTkApOJqWhQXwKczHns8Ym
1JvDEY1RhXykB0kfLVLvouhXEWxlR4rnfHDvWsUxHEZoggkkUK6kk7jUCc0JBtVJYAAsZXPoDTwF
ao305odZ9lpRmXCn2j8adYRZCj4eKMz3Ue++i6ZscBVDnBCh8u6M1nNeSUqfVnjTkG2x/KKdK1Cw
J5bvUnSuMJ7TSA32Dxbg13IOHrnWfk8BMzEmLAe9/24MBsFmGvkzK/oAk6Q+oLOIY4tYDV3+FcWH
MuNMcJzngg6EeHg/n8XRkM+5zT2lIR8fYlpi29VO/IN70FHDo1u5Wqr812fOA+MnkiIYJL6IR57D
WH1PUu0yjPbZaYe/iAwcTmmnPIhAvFRO9T2qONKrZf1l8O2GAcSFKDrmEqel5e4cmo0efn/dsJsp
O2MbFfoDDMcvNttDajwJfP6Fe4Qb9F4wV9A7+yeIlaeCL7kZx4OVmG9jxandpHvis0/CZkQE6bQN
1asdModQ8nMsWbhSxs5Ou4GXzAPIgCtuNur8arFZJ3XRNzvG98pxii41f52G5DGhhiJFHnX0DgLS
cuRhhLTXBlrMpKz56E8ZJMqJ1WOJKjVHFjtnO/w6eMrGbYvfXkbDnpTMTdjSpSFsHjSOrLn2dDV7
cReVDIecRuc2Y43LGCoXLTtLVsFro+nWfWjeVEb4RZZ4CLZk+Dkszq3yVac8AVPCey7uNSkqHSxF
HpiHOiaHeVESKrmfWgjxjTE89fGnSNgM81rVRBUwe+0rZWePOTee45eiOJuzeXbMH9wY/PLJKsPd
Ohl0MDahlvYjYXdgCXRz4Y8zu2vIVS9TZn2yinfCbBHTQ5Mkd2U3tPa2a7CZOx0jOf2LLfQmGTs/
Zcqhhl/FwjZ35SbKWXN3LwPTp4kbsFTsXRoLBjUprUngpwbPe0FdpeqfFrcM4Tt8tAjLIYsMpkoP
ABbnoqi2U/RJmudW2PZ2BE676LxRuoMdyL2WuV9ussm03QVLuhqZhTuDvtZ7vL11flBYUGRNs69Z
85cLzDcUzJeU/UDkVsOIrXdOCbJ1DYFf5zItAdwlWbazw0OyQm9AbVQVX4WBviHEjsnAKAy2yPFw
o4Z+o/QHXf0QBQKB2ViV4JNiA3Fk+6EYJxin/PxAAIaXCSfMwGGIg5zyc19O0GKxiILJg6jN6cwV
32qtX8PdhKr61JePXME07QTVJopObWMirTV+6olrj2ulyhnIKzTcLHKnZ70/ZfK5kDsVY5srd3O/
T8Z6IxQoFkXANIdrx878ZEi9Mvx2mE+kcEfEfCfYYqsq9A0LNN06ACF5csxiayFWcKPwn6OGp6kw
/kxI5JMLwVnRinWv95uwD8GVai8iL5kiNy7BCzaSp374ITJwFSJIUofMI5KOc72btnnN4H7UseY2
JCTQhIbYA6sDwJKT4ThXkU80UCmO0vKnaaZLO54VgDtiCI66pXhjTLYs6LGYHe44NX7L3WvKZ/qF
xPhyxojV1m5kNldJkypM8yRkO3pskDPUs7LGj8mQO+fFZpk7L3OglgSLqt8zjmT9QdQnQkl9rk6Q
LDtTrtIQRqOibRz8RuVM3HJo7+bus3MZfAp3L+Ut7mC6IWtKcadTMDFfn+utxlvktPmpxSNqPoUR
VL+aHl/r7BuOa6IRLl19GNQXnXdRizemsuXAYUr/mYTQjrW3ptwrERk88iYpL8Lr2L4W6VNnkmtv
L3uLbxRMq4p1kKN54bI0cExP61C4iUfCdgZLpBiznS5Z05NuCTRmE/fmarSXppNIibLbtqHpEe7J
YLZCPKiuVGhnIQsMGEW8Lt/mAEwsxaq8UKWjyTd69W4WRB3YJ9Xe0iUtzHot+pqbt4qGKJwZ1VFD
jhHfbgIQC+eagtaq3jtcEAYifmlsl/mnlv9DXZfVp2r6LNBRV3i85vDP+RdUWD3jp4LulFGwg2xR
4xIEGQBCaC2AU1iePf6LVUDbF7Yr1rhlO83kDCedLxsfnGNYn+0FHA4WLIFaBtzQokkU1TZ3iKF/
sZrNgADZAsqD/5s+4STCXxPjn0EkWTtvBgUJjPvk6LPXheOBmNqVYmKST4tDyU3R5S7hBQ0zx9Fr
SOdpDJdzAhsPpsTQwOPDMpaBpldH3PXUn0T1UcTtS91zgx9LkJiXPpFY7I+Oss6ZYTjsryexyHyJ
9Zvzk+nueecYPOP+rxkEYg7QrTc3Asiqpztkvoc2hvpspb9loqy7svntFQF/UEUDMNYdIj4M5Hmu
3ZeZNdEeEc1YFAFqmOWXGYKzL+GTEhk2boE3HRw3fHV1BEjCTq7s82EKgLGBoxHjAylHe0eq3CZn
XEDZtzFiejdnSyJaNN26QIJYfjErZHk4EYZiNevPGbDKRk08uNW4/mFN9tYhao212nRXm0qSLcRb
KSgK2IkWUbzP1YujQnR86cQ1HM5MpVY6bbEyE1cz/xvZSPWmck7Lj0HDCoE2EFdWLuK3duJsr0C2
WdVRDM9KongOOki4g5sutg8WmkaoZbRNGyneVZwECFHgGK1ymjRmLWa5y613gOB2gBu52RRMOovy
o1PeWvQiWtx6tjIjpsE/CL03JIRKXd4y7ovwuYoeQn1XrWMTPA0yZF75NEFx7rDtVWzBNgnwPm06
UK9aNvs7psPmN1Gp+2XFASGTBd5LXk0sBdJ9O7hbPeXdJQgnx/cqCOLJzJd+9k33XhJ9BGUUaWS5
13FwD+a3Vo+YX5/MBDaQT5zN2Z0/JI5WJEheUI6bGIh1TwPOwLMQTxNSx/jVdvaZ9uyU74BMhWV5
Etaj5eyS4NniARTJfta2yHUYQyDqcLR3EjGZXaAvYa96WPSHi8hXhrthhIdLCtZr7D5ZLNRxs7h9
thn7LWM3kWwNBL0GK88YM293D8heEihJ3ewU1URLeC2BMTyhEv9sIO0t/qNTxYUKM2K5q1cZuAWS
9ZjZia2WTHe37BVIz8DGLIPLywmdd8YIkkAF3h/GkUGMdRldLs5a93U2hpsKFFMbGNIp3aFv0kMt
MaxUlzIv6duf2dQfAOhfcyA2Uamux3heA/NhoFCtIvafWur+y1Fk2lTAwB8Z4NsbczqzCAS7qxGT
wO/QQsyMm60gvY9RgdE8aoBV7b4lNmtWrtI8hfWLbC8jdsjML7Ji6+jZdxzxoCpdeRwVPFkA/9js
rg3El0Fm+FBy/03E4BChZm1TNfULBPY2unl3QKyYaKcuT/8cbBKtkDcKu4NCxE2DfZ1rnm2UtivY
k0mm42F2aip5GFqyVBQGc0uCtTl10Ihr/FLjmv/OvlN/TEfdqLEFEosiqJp+ZkO9D8XwmJ34rLWz
bykM1IaaU7c0vkIbKzCgrzkXK1MBcM2aHY8KtOCA88UmFUcGM/K0RMdH9xsq1bWfPI0xRfcxsuu1
3FWswwEgZpFFyrTPaswkr0FFvTRtuqm+GOMIDu62NMsAbHbBlHjE+BAOuZtz+UkIIrITRM9t4Sn2
cEiJJQi7/M1Rp7XUCKLcJe3A8SpXTdFf2wRkNW/rGe4fk7RcZfKnblrUnixM33MFwb8h/F6Fo2r+
DtVxpsq28/M8677FUMeZTopWeUN9CYHGSIUgLMwN7K6HREXK2j5luJsILwh04LEHJdiWNIXpZJxQ
su5kdcEnz4lC2lSHOGpGHhAL+YyUfDMQFlV3jOJS9apZ0h+6+hXO2UmgAtNalP72KwbJbEmrpMXV
UWAIQ7lVrvIwe5ZaFGSBHu1SeGCFvOJM+TEV91pWIyViDpiEKL0xXBs2FK+JhxV2CxUTdBFEbMGG
4vjOHhUuwIIEinwjhjPVmHtm+B45RORA/vUMJaP2XaWCGPE4oRVzo4OpvBfsbhrlW47FXld/LBDB
mSS2gYlEU52H6gEnn5ebMt8MDjK2TjqLYry1/iTBozNxHxzOTOaXsVy7tr4tFvI7qOyCfxbNCYiM
aVubiN36bpePWK6baE861UtiBve4O/fVvNXDH04gJOB4LiQywJmuyqLyzrhnlJMwzX0OP6cfbh2X
hPpcNPaed191vlWKwbx7b5tHKfjtsn3avEaY42PqzyTAylOHLwHq3wwNLhIJLxUS8Xj/VyxsBBlR
QsHzpbpF8JQBGW8yEyaq59KXW1XFvHUgbcHa1AZWK/mBgzPSD02ocRUpezxLY8WYFLG3Wb1N0WMO
CQcK6UUi+sL8SoQY/wvDq/mZwW5e+g41woys3jm0dDAxtrbYwNiY3jHO8fNkXoCBchj4puRIXiS5
SZp7H8VmSl47fT8UE436TSlpTzXFB3bqoaWyle6cR2h5c1p3YbwFfNXoQIviy7FvDjC/Gg1DUV5G
1oJu9mjrj1afN63Fkz2+y+TQoqiqiIJj2cCnmX6RkWMsEJwg9m65c52k2ZGevPRcVC0ad3c7NptJ
Im2WciVgprGSXasuyCnsWPHUbiuww93Etg8HKQGOWPRmkn703ZJ8EijlNkFlTqtPKwWIwCmPqVP5
VWP5AXZ91VDPCCFfuCXAxynsiSd0X/Fe9oaXpsG6r5m2RM26wI+1rK4wlWzoQ9Hznu1e3GLw2xrq
H0eMu5wXvOQEmiHdzYpOSIx5wK62A71yQmC4VwPKrip9YEB6jokHhNO7HudhU08uPBgGv5CyIpKz
oqZbEa/qxRluDN62SmeCaWFr5bUvhx+VcpfLBX1RG+xB1G86xD/JjLkg1XYQjPdD7t5U959I4ktE
WEIolV0lYIo3lLgG3AJu+MnM6T1VyLLqJsddaCQxaKkAO+K0qUPnObE5G2OwLEHiYxk/4U7dW7it
1zbyq8scsA3WClQtlF1WnLwPls2Iw6ZbqCcSMVhXhavOycATZulvDX626AEdDvE51cfXGWFVahdk
bdYXHbNl3me+2RufSoLhp3g0Yn7Jst+mCBFrybdRkkmsGU8h9vDaSI5qFF6kbPedcP/C0X2L2NE2
lcpvslwfV3hqXpje25zjUqg/7E9+O23YOJbm9ZMk5K86wNSHV1QjPayRATyKEnmhu0xHHYq2dgb2
bc9+k/YeCoyNY+bHYeifyq5+NFPD2OkElhkONs4WkFnC2gKcV5QBaktxcJgrReX0HDFJIxPdt231
1hMOOlO4turA3Ne4Y6vxYbAxwn6v8utgsfZ3DxzY6J0mzQNYvrWk9EzKZs6TrzTmM3Lwgo77BWZw
SSPMmJjrTYMnndlDwudwKFGyodj1jnlOtcVWeNakO2Bz0qmRAd0pXxG2KN4r+2NG0t7pn1RAGckL
dv4zIbjNEmUTjdlrx2ESackHhE4OQUwlamivYuByFv/JRH9DLsSA47cTrIztjEYyphcT1qGfHwD1
/m94phHzoZY+RYGH3vc35KuXvboWXGLY2wGIUFvbIvEbjFYlHJWy0EDJfw/Zy0i02WDVWx1Lmwws
JIsED5hstBzrPE7lpSmzTVJbeAlx3JbNYW5bYJkmoErCM8buMeAfK9TgSc6VpzFL5U46gR7e2A3z
tSq66ow0nFz5ZZT5EOlr4v7E9WuigDcNBPlm8K81Sa3bbsz5MlUCI1sHsgginal+Vgb3WYpWXWi4
B3jbZzifgvFBgTjDnppNaRfb2iZHxU123CAbORMamA6nONYPaYe1Tt4QM+zN6HUJ7iBpkq82pj5L
PQRJlzhDUN4TM9O8xypIgX4k/K2D27AMf8KTEvdenbroePRbmNY7ndH8wiEKBjqjCVwFJmFdOUiH
6qE3DiJmEZtFgK5cOmoqNDNuSbuhFKDpB/ArNMqmwtla3HQKiYkEyP0Bx+clq7wss4gxmWOs44e0
R+JOuFBdhp4IMckASjv3mcAqn3puZcDfDLcIZtpeQL1gZktW9ZjfmHzd06DDL2C/WNlyCLHz5P9Y
I2BrxUEw19Ndy9dm9UMNFsqMYAMIpEXp6PITtHwpH6FT0DLnvXZTRXZQ+/43nVv4RsNXiq+PahqW
UTQiaxhzyMKpkVqroZ++oQne3LF/knzKdT5niDcwfi4KeQp6ZV64EcBw8lxsG7uZ+BLS7AVFXHsp
pim4RHX56phEd2umR9o3V31eP2eQsAg86v71BgAGsuk4IooAqV5qvExR+IPx7aFE6S80kAdjiN9x
jqi9NU7PWoKIiYmd8+ya+jWptC/Zj7QFBsuhcpK9Z9QS97KcW1DmqfCBqx0nkNgBP3XV9EiiRVPR
uZeZ7wrsB/F4saKkxRui/BhGeiXoJvbneGS5FdxzupdNyxe7lmZZYfAI4a2k5qsuOXwniXkVsKfm
uxNpD2JRTRtFQE4OfzOR0OQ7am6PwYgDom71vyrF1BZmBuqVQT7Z2OqZW9pYOlRLWQ+l5qJPr55V
JtbLVOiqQ2hbQ5rkURHiI4wn30mDa19k23AuD12j7iKd07fQXxxKSq0wfH20n7D12xtNA2RjpWjF
zXtjML4nk2tlyvqvVIGSh/ojhPGKnz6CL41vVKjKIWqKl5aid5UbcCMw7BlSvqlJCr0nnV4NNX7N
G9PaFL3FVQ6bMIbekGr9EbModNMOHaPtF0vIeGqHF+GgLnJt4LYsTEuVnaDIFYbiNo6P9DSQbBtP
8mQ1w4GFzQ6kdekn+fwWl9jDwd5jfbM3Q6is0RtuHWe4y4zRY1ChPxafjqyvGMo8I3Gv6sjQaEQQ
Ak49SMcPFCmnqmyZwCDmZSRpRDYhbs2DfIRz1jU3odGQYrrEhK7aJ32cWTrq25H07GbhSnHEMQ95
lYzccb7cS7MDl6Bqu7qxdtJk28CMgvusrviG+/zZCcPbECM1aXTnWLbZVxQzOG5JZOoZAUTzH7uQ
f2ZNvrLsN51RvQ2C2KvIYJaWiufSmJ+nkVUZwA3SKKz0pAScOCTjupahUX8Fb+ST3QxtYiidXqw8
fwxZdJZd+LmwlQw5nhrGn4Rt7MNyrrZG328DnVFAzba3UL2WDDEj1p4qPfxj7gqPa9wL1dy3SEfx
guYbORrVqu0oKXIKnahXGAWqT6nmcArpO+AyWBfQnlXcryTeNo2zT9jU5sp4AGm1a6J2A0AFYWBH
jcoWAQnTSVHgAWTWa+2wfNBTTE1LG1PRxOWTfZn0lNYr9lvoAkQIEr5hsaYt9sGkHUjo2DpVBm0d
cpILz5HlD1sfNb3PerAtKpAYw3cdk1Und2gSvLHC88ftRwjhKnOyNdiHoaH2RY3I/OKM1NwnKmlf
OvrFEt0L8Kf9OOQ30p03gioz7PNtrynXrP6NkZcNAhU43hx/4QtHQXFzpuzCybTT4/44qiA3WMco
pf3oU2XXlM/2/C4wi6j9i6oqW8II/jnKklNo36V+hVj8FBoQCYbkKNn0yQR3JS0BIvz1PNm32ki9
yMqh6xEUaSF7mFEIJU51sKcJ6W+5dt3TgrEiLHqD72fT2ZgNqAMLN/Z1xaYwJAqi7rnfTWR81imM
v/RlTKfUBwPzGCKc1v0qJrKLOnhrLB+iyPDsiQKLl7GAdZi47MxcPg/DEvM+h/RJbPZK901lPdww
M2AIzfNMALlqHrogOBeOQdAXaBRu0d6qfFXH3hD85r27HTNzWxuKT2LTjjgLr7Bxa5s6QyN86i5z
8JTJ3dIbldyS1Pv8aH9GVX5mCjqsfnKQ4J5Vm1gRPIIAo4I53YUBs+l04sWu/qgd9432qufFjsyK
VWshfoi8OktPDaB3Nf1Mi0fVamtlMj+M8TThxAwxPgky2VNU/2QirQtJCV0ziERbxNWyBV2Ho+Yl
hhheoJeNVaLtWb10LbaEBGhIadAHMjYGx1jpwLqypr/riKtUDf55Nh7cKcI9Ma41JadraxASIHiG
4OQYJyf/cJiok/3DBLTwQC+E2U2bM1+lrTMWXNkSHJJJ5iQlNRoUxBI2xkiVW7T6dpHaNJIDHA/F
BHml+7aGV41Zb289L6Om3iHEkWS4ULgn4jV2hqqsZzc6NtT9JTaSkLivoP+utWMqxaZFuifmbxIp
16Gq/ehk1q+SmZEh27U6YLPcgRmx8s2khV9aGt01Ib0iTk7xXJ/zGVreyF3fBPvCzT0nxOkd/yG5
SmR1s4bmWwkJkZIu1UDCKhefCqMp0iKOjkO8MX4tfIJ7pzL8AeXeaD+b4IYAGJDSYSNJH7cBii2X
uB9k9Fubt9hO4Q5Vn330ljtk5zBf0RD16jAioqVqmRakAGPwgRLVxJ8HFgcVwEkx1UMYYfgeOFan
6R9H2IYb/IQP+qSyou7nS2i8u6qnyDeIp6z64Neq4XZs7UedjJ+FZZNcWWG4Nh7aZP1xOh7AKENw
UM8yh6jExkrPb5r8s9CrhLQyUDLxVy/aBrc9uxgX7OlZpdIql5+1LHfFFHhIQL1MvBC3tJb3WgnJ
3DrnDMMtXq6uAnALQQ4Rna69jkrxCBr1S+tqjNR4YNBS8pf2+ERV7a2AYiF7F8AHXxbQnN2oN39S
0b+haEzJyGoqYphKeAOHBVO1JCW5aT60eKaZx2TKxV7iYhEpS7RhNcPHVsGNwnmdq0iq2mw3z8vG
ZzwW4OonAxIIm/EOh3Zi5GcV2ZmDSGqoGyxIzYZIS3TDGsG1cGYg6f8lposqvD447EJ40jsewZyA
6R6DE8E2POqPdMYXzE8bs+SWdby4gB5E2fBaMt3GtUfMN3GWNTiHzB+gE7jma5vdMcJLeaY2dFAs
K8cq3MXdKUHvC8BidncpXQ4aWOLf6+lcIboLE69Td4wu227PRS3hdFws2Cvuu16/WvN7PiCqQ7s7
m++58StYjTgHS1ztUvOYlnB+xdm6YxaK70saV4iQswK1C8DXp4bnztpiI2VJCIoEcLbGzW7DAch4
/ZAAoKihnGuXkK5x23AqGngIxVc+vWdMT9pfuDRz4jMH0K5pfzIG4ko83qUFQ99+mzDaAWKyupvo
Ca3pFY4AwQPPswBwBcU2OwYmdjZqTT9nWxdbkS/DxzhQgkRnG4CXgPj97BhfY4LCYaO5T0j9dq39
D6UDBlwdQlru9vtQn4VnZ+9O8dpxYZI85cXgyNigCWwAox+GRyP3e+XA8JwAcK9MKppB34QNODgT
aVIvVF5rM0Iyp6CNYcX9T2luVvxXjrdagLkExgYk7qnuV2a+qjMYpKuq/VGwtLdvVu7b6pmyMJ+/
nWzRUcJeghYykEV3kgWDy+qFoPskv6EQSBRsLPIhK0TJXiF+4pie6CRAuhD6hnQv9eM3CCiOA89p
kQvVR6j6jdgTOJM5G3PY6vUH3asKyTGoISyC9SAhuikfEBbs8m4rCQBt+pY9FFNQCIizclRqQMQg
vHsFBsfxz9a88VrRU9n1UwYpR3sunM9FzG7b56lh//ueoQZVpaeX2965ZPqjW3InX2G7zJh5EOHM
8gyDsco/1SUmY/JiNvw69G0sEyFNApxsFcu+n8XOOR/CvaVch3xbahhZQvPKGJW7Zh0A8F4RvZS5
136E0kziIQZPwrpiKiu/sP6NJlmGIcS28hAxpcj4Rx2zIYWFTtKJtWuExFCzn7hp4zvioK7d99Ez
oR68Wpjymq9CbgaMlIPf13jaYGEAXB8uVvmKYZ/rskS5jIkiZMVPDC9KbN6ejpH9e/VWkNUjOFm/
aXKwTz1NqEsC1HcGce+4WZm6vLTplSfFxlHjGheGzkkFAG3JRNlmNDqCuk3C8cMqW5JCxAA98vTm
qOZvOp8ujW5p+dsDPaDaUK6ighKPjCXKt5G+T+S+a29yvOLPO+Dpqk2fRcrAJR4NCPh//uPovHZb
R7Io+kUEGIrpVRKpnC1dyy+EI3PO/PpebGCAacx097UlsuqEvdeG9BmaGw1UMdR+ZtAHHGBv0OnV
2fA49HuNL92m+I/r2V2LnzMkkwApVQp0BYqezGcV4aFaad9ghSR/B2FHmU6D9ZA60h9WKIyCs4QC
LIFuzouDa7YkEK6FTrPpJYsMymM9XjWmXwo9QxVPz0FyvPlYw/ZcpEd8kMgw1zqeEbtddZ/+9ENQ
Shj8sTqxpM6R8VaQsojv3Ccv6DLWm5QpLwT1+clCLbDq53OveNpo2yqFulD9q1V/FYyI29CM+NT6
8sDW4Q2PQTd+aNK/HiVNLn61aYuUowrdzHQyAspHa2VRhdX+UWm3EGJi1IBE3Go8ILF1Ufy9kt9T
zFAN2KbxO8oOlXoAhEezcAS2WJjfI9N2kxc6uCe9i4uVPz0wzpb99BNXwoDJmLT/i3n/SQxr7zb8
U3ljsNBuDylyKAotWzshoq7NfkZ5QOWH+UCphGJ2PI7mMyT3XOEkdLMO3ARMkV2mfyb1yyzczj/H
0UvX3NCj4YYxd8dAhv+wSj9Hnkyx5v/KpxWpklcPl721DTIWLekqFrsoOHS47ySxGZArTMo7BIbG
ZpELkokEHGsL5t1sMVgzU5PV0ZVm5SvJiSoGIvRR0zODXtjI3zJmwHo/6kcy1gkXHcefPvhqyDXg
7oRckNvrUV0iPAt6qnN8mkQYzG70D+bhRrLENJzTK1FKcv7pZwurBXkpNP33LtyX7YaUQBHRFTHG
YFpFkqDJ8TclF0Za3XRoxSqYV8rfUdMwSl1Or6FEX7bh5fS7Zao5jKzgqSKyNnwW5UgDW+mc+s+0
eC8C5spsa7p0OmFrL2tctcwMOaBt/yNQv2T7LUuAG8y30T5mT2o/bO1tglBpOjPsSQpgY4Zukt6q
6d1nKWVK3UENg5UfXefsoTDnuum+alozfxUn2zE6Gv7GStag+N2ufcdKi2L6lUCel39C7TMt0XPQ
qdX+v6Z44U/GWAI9PcmY7KL7cQZ/q9brwX+X63+SGu4sVV7i/OOxs1n4D9ojRsZZCX6Ljg8kfwt+
WJDXt2jod1aH13Nc1N0hzb8ogVa6/jnF74LFKuKi9DsKvBWjEuCe5wq0oQoWvIQzAmnd08+Dobps
Eg3o4UhFm7cAwo0yzH63l9+99K5zhmlYNQkOsYDRCTJvHfsBWKVmess4uPBkAlfkVCZGqUR9xW6w
J3jNpIBQHR+kf46W06SJqjL0iTpw9hOUrwndSpJv+ltiqGfWFrl0znRXUlBfaQ8jHBemOLKx0N5N
+TviOUxw42UaQCHUt0CYH4HlYItdWNKXiQQI/IsavRnppo63bXKxo4fwzniJUGYk4H+Uh1GvrGaP
0txmJdRxXHIost+XES45PidvCH2p0t3MvrUtoBvtT+GrYaADNHSv1ncZqWOm34E3orddT4O9KPtB
LBr9jw8viM6CzCNhOMQJUFG9+HPDQ0vWJOIf2zt56dWzH7J2bfStopx641IV/9Iepq/rp+9iOlaQ
8VWCzMkN8TkO4S6gZaBBL/KDBLqhIkCA1GCZy3mjjqvCfGTFS6Ho9G15ZQG3lJg3sj1WiW1GhtJw
B4PRWgTmrmtIJa+2UfMndZ+DfwVmgbhqBc4bVn8La8fpdAe1T4xVEn8WIb9L/pgxuYrQke1DqP8T
LYlIJJmHlEpEbaJL+6tZBgP/4nFCf1XyLVZbiUo6r81TPDLMhaCXL6U5tqp7yNKV/Y+dnWeRq8dY
e144XDNYZ6GsHzVLgFvGCLSOFEqwXxnxXvLRmgCg2MtNX0r/abP5DnRtbTR7q/hnMEKRHSLySoxl
NGAUhPjzGMEIcJvRADJSWmfYcXJcOVhRKoTX0dmLSNhmBQ29BrCUWAfcGhOz5nsTvKv/YI4Ig00F
aRe6CmkTG+RbUbOTb36n9A6eokl2FdI45j0BKS0RXP4CJ/DPGK375mgZXzqXUn3pxy8W6stgfBfj
1vKcxKYM5Z5ghSqNzzBglUPDuewlwB2MlSxoY+QKbkx12w57GYV+pO1RIdjDXwbRAGF9TdQEazRP
ko8hqRpMqhGRreh1wNKONsSRTcncP2SrrqC7R4/pVycJQfMoYwsbl632RE0WBps5n2JgPp0T4J3P
O56qoDfA4tpvRsX1jIevvFL6VzQULfqbPv5Lq68J+6digqIBJcKSlzlyKwEy7pg0HUVxUUAoBwbV
Ao/FxNxk1ag/A5BIPQVZE330zFVKdV1yOsFR1oHyRpuofLNaLGHFXim4NXsqGLE1OZ/6fzgIRmKx
pn+MBWCr7nj2WHlm2jVgWldujPLDgMZnM+cFKfRSFMwr818BP4k3TbQLZV6MjGFRsa7Kzzgi4ek0
CnfqsbN3L/wJs7QMH6sDO9gnDapuDkReMNkeliXgL48qvslgl/7k6PTb6NAy/axcRBqLkcegBhoY
x6fc+4uo+5Q4cU3hmsVFQxcFOptjw+Af1p3e52yHoo0NkB36vyYCO/ogd3VskdNqTyt7qTS1yPWC
8s1U/tTiUtuQ4IvFHFWdlzhbljUycvWfx7wDGwIbPtJd0qtBnovNX7HQzfjXFKceBPEM6EKfPOHT
5Ax9ETctwnzF6jKUYUtiaCg4LJNwXCYgx0lDqMxNZj1JkGdeaPDRh9VDG75T8JLmF3oCDFhX6wXP
zPDdMjlV069fUgkQOG8tw+wjQdBaNE8/4Prmp6Dpt6ee+tFfSVzhKyW41x3zDQwvbncreAKqVYkA
pNUxQ+58HRlDCJ1uZdR/oibna6uo7zV+Yt1GQVifMnM1nLAlLmf1pgKHH3qmz1UPOKzV9wNHo0eL
wMjCT/cheIWp/1Em8qNX0niIyDaiw4F7CTe/D3+jgEf2L8++CyQs5HNtY/FrTR/Bt446QpW2ifaB
jcvV04gQo3XP11bNj/U/5J6WdJMKvL0mNwpL5OYedR8dYiJho+7CLn0cxzNpWYQp63iSTI98N1dG
6gxbmWNFkf9YnSTS0ZN2pUQQ4p02pGNLXU2nNsJxlhCJDtNXDzZtWaztiOxYKCQGvg66A0X5NYgB
4+/BoMbuGtXu2cCahqnZGteGjx/sqTGEzkzhGBz3/FGco6DW7OkjwZZVFT8i2HfKoW+9lUxVEiar
EF9yGnRHUsllfqE43sfg9KYjhL2239vFRfb3HssM76nfUM41/bshMW97JFDp9NHNApoutrSfAkWU
hTTOIICqie/lD+FzMCyC7ifHR8i8Bwbg0UfgCipVfdKPtEATjI3lMRddwjtMu5mNshjkD8X4jQoa
YVY0S717msVPpb9p0RZ64NJodwWvpQoW8K5PJzDxdsSE96iwEvAEZcj8FWvcvXez+4zCT4I2AmzB
WufquYvkDAwRrzxLZHN49gl8gq0ccKw7irUsTLdPj/qwZJdcM+jTt1zik4HfBNoIQsCYw5SnY8y3
9Kv4/0Z71dY33RoX5fAxcT/x6ckc1PERUHSNOjZmGWvcafGIWokZrKsdY7UdqawujEeUcws7IKDl
ijCVia6R7qfw5En/gvwldS6TNBHfgxSTVPbRJawf7rKMznFNNAHASBPlaiVcT1wsceoUBypTmFzr
8cZKrAvxkze/MeK6DvPlOPuaOCCjLiRSZUMlrqunuD6Mza9SxJuK2x2012oiWDT/nA/AOMVMHzLQ
K5/5bE1nhKmV89CTxjb9MIOvQol3RvFlMWLF2sb6iVIiNy8ZzQsmMAIV2ahzQSHFqFzJOpQt875N
2h+jlpxwohzIbSOWEZVx+wl9AVXZNkp//y/aHor1FuAZFIyvVymmzJoz1+ZoMlBPg+Bqubi7nF49
egoNI9NpJs73fD1BgKN2EczhGN+kgaMqOpL4q6UbO7/U0rnjmCZSpeOgGQ8q4cEkCFg6x/1ONciN
24X6jkTM/gdyT1v8TipQGVh5QDfQNMIIR4mAAjh+jmwlgp9p/DERBbQUk2l5UDUEqQPJTOw7Wxap
vLI8les6v5h0mJH+4zOrliPsgs8xvsT1vc82tYIccuNp18xGBYFpPNcWUgRJiVswRucKxgH9T77q
BpSmBCo2CBuwmlUYLX9bH3/rXfc7fnpQBHOLx1RDgnIl1zLBDP4R3krI+B0XmD11R+XJdinm5Wt3
M34WBQudD+5UA8UuS4UsdcXvvK/QrNCdgZrdhBYIFMpbbGCQXIp4zyKhB1PO6dy+6/URmn0wbUmy
K6xn0u6AXKNeAlJV0imnAxR1bSFfcH7xXFgX9pRtcwBBNRKRpbWnTvoztVP4lDwcNdicKmQxrEIj
QAoJK/Oi5q45weciKMHBfUZjZdVcd4sZn2hpQA8X+VvNsLyJwmWssMuZOzwyTlEYEHgEFyXZWdWG
RSruTAQq899Qq88ivefy7OrD3eA00ssYyA5aBxZ9BsD4kYdmWhEIliEu4J6E7ib5CLd/S93xh71f
ByhxB+4ZRzHI+cD8ffdiCwcSTO1Pod2LYT2yJ8AUKBhcY1dCOYVKUCaoIue9QJW0GI+R9UZkCTXE
itRVUT5Q7xDsUScfOZYoeEI1oP7YnRI6ECDla81G1a3RIZxaWtaTH7tNdwURQjVzJEe24AXKbuzp
pEEHtk0bwk5accNgW/D6BOMhMD8i7TMQ/+rpe5Budv+lFhvmuC1qbLaadgt8XJjsWTkjqg9FvQeN
x4BpyRqAgR/CW7cu94au48KAVHcWbMn0cJfh5MXooxMYbOFbNtW7zf47LLYMMEhdhRDD//BNeSXP
wQBolrHyr+NwJ0/avUUdqSgzxr1aYLBZqMo+hWeT/OQYcmWXUltBO74z7ybCn16Mm+Bb7o5lc8rZ
AHrlr4b1t2NAShMusz3WEAmvffHsvQVlayp++LjWLa+TYX3DnIgmLMB9gXL8yiWCdX9S9n37iFpc
8XwB6PogjTSv+jOuLmF6GuJzNn0JxA0am64Cu8ouYLhi7vXyOtqYRbmNI3ZCKF26fY1GhdGHhsXw
UoibZVGaVRtV3xW148EQadjmdhu/uHTBVwctuJyAW7adAz1rbYFfz/ofPd7g2ugswrnlQ4QeCx4Y
SV5MMOBhZ+FbQ4Bvkv6JYV/KhyDh07Jf5bhtQgs9PZ7+s1y813nhAOBAQS9b3BjbkHcu7zcEukNW
ucTRekA0kijgLQj/5Eewk5MEVpDOR2wtApRpx5LbqGCe0c/iJ1Jy1JtXudt1E+mJ6T4lyssreOMO
MRsKeZtO5OBwHQ3qtVcu9HNFfAlxcTFGXxp0UOpJQ4sQO2asER3VLyX7DTM3Ni2oeDlVOHfy5Egc
iQXGDiIKqZgCICFp88w5ZZBlpuWf2jsI01Q68JFDvq1rR+a/G9w/EdE+IliioG6I3Er53egQyD8v
0ATH/yiaZPa23v+3vMP712ps+hSuC26xep7+F6zJav2a6qtGtvbB8JnCe+ggD+fUki0qvxpl96Mb
3kB2uDbpLkJexroDLBXs4Y/cfen6W2peDVSryN6ol5iNVf8AV2rlhRVJN7PRluyjW1JJydqYjHBF
5vs6jRlUoLWoPRiUwRE/0yYmKtgI00+vOujJPQE9xZi54vyjWnyhXcFKHkKiwUJmEVVHPVRvmHZ3
UKa5Lvw/A+elHeCG9hmfHUmqIVbFnL5qhhWJt1e6P/FjjmfFcA3VqVP8C3wqv7BvR0CWSbyOUByP
V4o/jWGLeDOqQx3ztK+NjjX+2ag2itbjmHaaTN0CIqHldP0IQx8S7ryKNzaMyHqq3tAkgSwYQ23F
jTiQBBjVXH9ViJuWs3xcRtlnE+3nQiRIqdd7ZZGpuz76iLJ1RBvI6UP6zSiehGnqs9Jtx49XU7bp
YiujgtuSwVlDAdCsw/BOQJCuLW39wH7I676s5ALARjfBPkX32DorxZPlHUJZYZx7GXgXejF6DL6C
vZ1equ6m5mTduayPikRzrO7CgFuz9nzEXniz9FuF6DXA+Do1O1O+SPKp49ZH+MPuxmJap8bfvYKZ
AqUYynG/OPY+RO0I6Gp7NupTzJBdqc9hexwBfHUMGgigkuczieBWhmjzHbtowi1jZsOimkHwAbtO
IYVMf6l6wdANiAd7jyr+p4BAjY1vFpXoxQgn3BJ46GKnYHFIbBWZuPvcgrPxbNojfns4Vixh3gtA
2pCnFkLnq71K2sU28aUxgsrFxeiuenL1qRJU9S7eS/0x9Z+EHKkkU9LD5LcgeZsXsx62TPEj/LXX
OEH+FSreJtMBIBf/yuEZZLeetDxiDg0ayG1T3kePJ9wpbILpeuzIiynA2EDQL80wS2oJ9TAKqP7i
MdDOnKllkYm2INl6TF+ta6zspfHY2xxoj1oIdwZTVkAhE4r+n8hi7KK4SfabyNqx0Zl7Mf5HDX+I
tDm3pneUCVg/DktP0DpbORrI3K0pD0sBBfJvHquo44a9MJanhM+BsyO5mP0tUlajfAnFuVAOoMIo
5iIyfFmupBpyRqIhmmWkvVBFe9qq7AD8/KaWmzL0paRpUYYLRjoFj75S/COfEyLrtg4OGbV1ALag
qsOF8N4M3bGmZY0Gsg7fbU6dcbzq2Q/+dL13J6RubEdR1KvFmbV/mQcIy59pTtzQ2qNG4nyuuTZm
584pU77gM+C79FtIRMfuZ1LGhW1MO1GQTD77fp/8L5saCkIN+cFAN5GhlsDvjf/dYpIdvtCn8PwD
6rS8R2DvZb4gbosABkf0V8xHFG95Ff2m+QcfKnvhzP9oGMNBVrFmLUEBoDA9qL9jzkaWmwjtqIau
U2bZ/DDoRj2VbRcrBlxLTB52Jm+YYJp2hSBqjhxXeKGkT57MeFiTUmLiMy43tnGTGFhW6r4s1zIv
XY1nNVc3ePhizI8RgRnxPAo9TN4vhQgoaYZESy3flDGaxhVK7FHi9mPw7ANIaLtyo/W0Tw+z+NZq
g0SBH5n5xsAoov/kbYNooYk/dg5lurcypA6INHhT9wyu7Ais6wvdCP0anNyMuV9OVMTOZh2CLy1W
UWozXCU7huhu+WbyiwAMVuxz2zKc7sjg4ibsHHYP6jOom71tfyjJYyabJQqoXytajqcgOBf021Jq
MysrQS23TiWfw6pdDcVvi2BAWWnmNoKBPKFkQFVIxPFSmp6R8YyGC0QXu3IzMDL1s4koH/Nr0DCE
jXehAMBafMisJzIyOYymOTTYDSP9UJm7oghZK92rmCRdjYZFvpvsjqOnFrzho7ZkluynWopXpnwu
JvRTN6QBdoXj9eLpbjv3GeoFqigV70EO3waOJsug/xgcUYxrdoIWfLGcrgjZLS3vv9B8qkzjRsCJ
JA2MvWNG/2T/ZGO5KcvfilQYPgHmBN4etgD/lGFx8MCwbKk/GcLlSwj4mzC6BXjk0u7dZD/jIXcx
nhY6RSTEWCm5YGOKnfhD8q9qeRLl0xqu8egW1rY/RemRBgY8SB+6E/dT/pehpcrjLV5Gppx9ulKn
a9pQlreOjHsHlHK8Y72V1Bv1ge5MMzaTsW7ymxicVKHZdwaNVUHN4BmZZd59pihS/OxOSCqO9mtm
nFlTMarsWHHssgEY7sofrtAU1GEr2re+/VCBlAefanzyko3G5NovH71uMy2ellwUji7qrSEug/Em
A4GQ7c88xpRwi1OKicHRR8bX+F2WguRQyrXqb6S4LaxHUpxiUh+GrTb8pN5mNqboo7FSws04/Nr4
7lLEoPwJeG30UzaAO+NsJldHxScd+18oL8hfGAwERmvKX8lG9N3ftAS5O4mTOH+0epsFX6hgQ/MW
z+3NGliBJ04DhTUfcBT9Vd0X+qo4285zTj89DsBFmBoFplsM9N/4S/GKdsk5s97k/urx2aaI+AVS
fAcdK9sdNjzdljha/C8eubX6sWE1FzFTriDfY4L/aGhNA2wPHbm1EiiQILmEqPwhq4r83YJinDog
/qx+jdq+jW6mv8f2FxZfkvmts8RGMMiqX3Bc1+E6IIM+XIpoo4r7OFE4NugH3kSI3ddtXwXRDepl
QEPcoCyR55utJRXJ7f1rCUMbk5z2o8X4q1CyMgBHP0KD2Cb3Ojh2LUeIvZK9OzMMYZYEqN5S1DkF
1i83DTc4HYf60jXeys5Oo6Fh2/9DC7Wu+wIVV71shb2Bwb7qGPVP8c2aJer1h5i9Uh9aOY9tSY+L
GV97gjv8p2qfhQUY2uLnp5VlWbMYKcA1CpiYKirlp2lk+U5o7XDIKkIGGZa9/PjVU3KU4UUy2aIS
9pgDDGTwGNA7F8qruqk+S+FnfU8i9MhkR/CS0nNy+YnWleRDO3xIUr7hCqCYlzlUmjVNM4SRyvtV
mSKZy0Y7GRPP96Yy4FG441c4bdSAEn/6gKcisbfvhy9hPALQSsQWkN+1sMyzJB2s4TmnpYzrsHMk
3R1hcuMUEfcp3zMjHcWm5hfRvsP+uwNXMmeAJ/2+F6802irjuwd7pBZHXyHm+0IjJOGR6rEEoRyz
njlCyvI8m7DTv/pVZsOyQgHGAktt7xrqkIJHkKYrCZ3JOArjNGq72HxPCXbON+i5kStoD2a0XgbF
e4VzgyIWcNPCRFM+8V5ac9jqM2NLanLbT5Yz8bwaGfQrdlbwTyQTYwFTgX9x9SZMhnCfUwL+wfvT
0oOs7wXCBOzQHSrC4IEnTBueqrbPEmpRHgHCG2imqwpm91HnxYgN15q/zh8tP9TzPK7e46JMgpuG
DUylcBmocGIWi6N/G8p7EesUsJ9WelZyYmznMes6bndITDD/pvCRW383aB9KD88wXRlfMqJmGCvN
eI4wL+bJe5B9RfZVz3fi3W+WNrxKJsjw2QROWsYBSoqUHJGhyudJYVkNwQJkgm/c5GamZqHTSrig
6Yw9dd93wa4DJRdx1pJMoyBInJX1s1+x8dtVK29GzZUgmuXPHL3lKK46noAIxb+aOWm2l3BnQW0Q
S/VLVTcKbVzinWPkv5l0pm9MUWlLM6jsu2xX7LzHjLoAER+rhrMNgqwn75T0VALB3+EvmR9NcE0m
mSgwgJvouEAskT/V9qlrjd3Sn/aTfFC6n1K6EUccqgc+VhTY7bjG8bGoPqV5/9GhnWXwx2iz5UGw
sKzp4coqv1PPMXoqHP9XGpxe/DA8TjxXB+CgKfRcdDiB8l2U9sJActMygBDvsbosA+YKj4QrAum5
i4FAOYoMINhj1NDQFE9T+teBWEj8m1VfsIkxiNS7N/jEtf+MTZMBJw1EuxlQNig9lAZccL698vk3
IxOcz0BHwsndaZ9mfc9afvTk2MVH0GA9zvHE22nlH45OQ/6yxpUgSheHl9q6ikQK9+TxTf4M7RlU
Y9c9O7C0g/02UJZJ6keoFmsjuY4Y7RpUuQE/CkERy5jRljIT+Ga5IntMO8LNs5L9dR5ljqw+Gm8z
s6FMR0zvI7PMGt1iS/WaH7LBtXXsHelZhSljbkS1I/WME3xvxvtAnNgb4eH7KskRmzTWxMS8TMqF
DtAQx7w99qRmp7u4WEmG4+P9lfd4DUX+UTPIjK1HoN+t9g+oQ2FehvyOPJHDoEwPXMlVxGvsjBXl
86Ut+WfYtEL3IfAW9uuqLjdZcCh5z+s0XQXqTaAthzE4X0RFsBmbe9bc0asD6TyU5bb55FrlHJK0
j7y5+gFdzSJRIDCv0Iak5q0brgzxrQlw/S1Vj1xR/ctQUe39A0G1LO+smFlpsMIMucNy8jI4bQhN
wG7ebBA9CQJZ1FuX35WPNL41bbds/mVsOmU+VZJAXorF3doSeyjHjkJmF8cxKvswvKMgyvl9GeWw
H0ffa911erM576FGqB3jZlVRlydQjzJb22O948F+GQfZXmfluUU2H/p3r916yioz90nTXECWrUIm
RqEPDxGmMCFgLTpulcXwGqt2KRhITe6syx+flekjtb7hZZYTyh43rhwupKJ1wkdndXe4qStGM9nE
di06gcCFO+d1v3Af6opklBDdIAFb2lGarnoLXCy9ye11gLvp7fXkKwZ4kgy/uX6JC+5oRkmVayGg
AchLomnFQrS7xMHLG98bJOwcSO9h8FsJRKbWHrBdQVyxPazKwl5LlH7SixLBmq9KLL4QU1MKF5nF
DqUgfvociQ1mWDbeaffm99vkGYRoYoUAUHZFfURzLCGZRR82wHxFbVPp/0a4HR3KXtv+HbLdxBbD
8n56+V1VR8eHDm+0LxrlsQCxaSEvgQ4VoMUQDKGSkHM12km60z0MmKT4uIMdDiGGtkWy4nIvINih
+FWY5ltk7jr99MW4Xu9+FBQVA+HbTFoPsbLLjENJeTjojz7ej9Jm4AtSR8hgChuQXN9yzEx6fI0z
xuDKkncPVLzGbxc0/3ri/pqGgtaEAnUX2rFgXVVdpekIzmhJU42xhFMwC1wDdAs8JbK+Pdnp+Axm
sbRwIlDFdXHkkcvYGzL2yc3flDKLKQJko9rgCum/avM8JCdBUlcbFRzdpOcAOFY/RxMGCuP3BsVc
elSLhUnlNaKGRZpQrnnARXTS5a1P708wJU059IRywcynNj6URxh9o+uWZCfSl7L/rlWvMvoVwJBl
QmmneQGoNs+i3NnwXIs3lRsZc3+zF8OFLxmigrBPM+mkZ19P3DgNf8kILmU6XP0UGqzOvYpgBJC5
vTFq9JyIBTcdKCyYh/Le0wnaQ42GFwU1FKc984VZcoHun/Ol4D1IBqQH3ROLyqqK77ExuUZHUsjQ
PFTjCyObO+m4kcDC+ktJ3AQ6aJE3i1ECyD8gZePvzVTB9p8/jnl5mHqIqvN3EzED2UmX0iqWOQzr
jnB0Um9aXV4L9Z5W75FUbfXmiTe7Cl9epnNnoTY1r535akMcnMyktO4+Mo9NKKNbT1lPyAWU6NTW
fyQbOjWiOpXCAJXg4I8bLRJosYNLSXp5xcdvMzgETRrUSwlIRYEwUVCexfpHnG7b/FJVRx/rQQiZ
WIuyR4L138Z8Vyqu5F0S9I9a6oQU4DaMnZGo7kQ1mCvN8mZGLeI5gFcn5nLZA5Qj734VNOpCwFVp
O2IQ3ZK9m0xaLDrSDhISljB38v5GstWCTxsaHKtCNrb1oSFUK6nvKfESPqeipbuD70bMbIEBL3rW
jTge4CURoYN+xWIPPUUGeywWQxj/euJwgXrSP2yIlNp2EwlVnmMRpFAywYgazjB6HLxNS9Gjo2DM
opGFZZfxehQ/oWFQdqjoX9Atjm41sioxJpwvTFxWOCsztnxiDFEt4vDHOsUIdYChYOCBtal+VEik
gNd5hI7YyJwIeVc2/CM0ZjNFtyFkr8rFEaP/wWCAuBrrmKovVQVbPnlowmzfYIOekZnthGYjwEzQ
t9ZfigfvoKrjBeuKKNqmBKCMtlvPpvyHP/621hWDFe7Kq1dxDrK5hU0msqstvSTvM7UOcBaXw/jo
vGuivET5qoDm0R1Mpyw7BdGHql4L0it9XriKW28cWEGyXKEcgVAwwscKOH+YGZZqypX7D8/0MlLe
5OQumo8pelfsY80abbSeMmodVp4Rq2699JY+iM+Fypxa5XwMuLcIjGR/yMhlmqxTOpTrgKlXWB9n
/30ho+KqfuPIuo+zSjYgljENv+2CmhE+YUZXDS1hUSlnmfAZ69on7aLv5xsMrAd4zrg5B1axJ3PU
Dt4jxPKqhu5QIp4p4N9AbdCl0SZhZtjhEyMPbpkyaFRR9xnYLwpdAywyf6H9U8bTb3fcM2ruDJLk
sFcA0c0q2miYYNK3lGJDoAMXhoJc/LurWJHVjc+JrR3yvmRxW/41QOZMngowZVzUANW1EHxV6ZRt
tYHg7YQIFYeOoib0kGZu9OrYR4LQtviuVN8RsY4JaURV9a9sfGKAbkSF6M2mH3ZeVpxDEePVsRYy
y6lSo3ntRockasY5H/n8o88fRt06o21wF2Tswg0bxercVgFtCRlgqLtC1fkiGoCwTfeXatGp1pVf
CTVT0P8vUFm2zC4l600zzmQXgKLhgoEXomsNwtMBH3W7SlAjMDU1bGx0Ltde0OC+Y/ERAY1Swx+c
EUA1qZkC9Olboe9VNgdIUj1x9cx3qzuIiOO2X4s62ZfvKrXNxCI5x/TamPrSjz/M7n+zFlneEtie
I5ndJRLCrtaAGJPUEkduSOXWS8HCo+mZAAPYNabE/p7GXBCblGmaYbEvnIhAEhR/rDUPtTL3hldh
XMLeZmcMGA+KXr+20dB06TIV33n+M8kxzv8J/qBbsVmuiy/UjCcpeg9Qn0svi5KO+qyy3BaNL/rP
0EdYxFJ0q1Q8ZvuiAQek7eSG3CT1KPufMvvqApWKvGRIdyk0/Tzq6TNjVUcjIrJdC/o+QY43KQSJ
xgc9EHMmwlJGE2hh2zHzb7MY3Xb4AzETY46oEKgxjmGvP0PmtZMk1p28swxtH2cmhqueyl3jy57J
YEADqMmsClrlcFOMbyLaJuQ98Ozxv9TNl4buhmRbVvU7oC0ao8Ohv0fqjGBdNBrDN51Q343P4i7A
+7PiJSDgJ/g2xwsFsir9iyyMRIxALFQxSfcoSkgP8iOPI0Bj1Fpwcud0JyYAXnpI+zdbjTHmUZoj
RFFXOU9TzZeghO+lxXVC3HmfIZS1IIW6UfKF+Nlvb11xFSXgPn7nZGkhB8Ait2hMrPBotQUbc+aR
K00Bs7/q7XfkBFGmrTQ2omvfe1gSwEB1JXN+S1bnwtleRAy3YKgELCs4smJrlUGhCraxsg10A+Tx
c/AQn0HoZGvFOuZH8KyX+BFys3Z1LJIkdPInjQD8mfwN8d026D57Pq076teKvyq9jZAv8rhPq93w
l4Lrs0ZpWSIXmXtZtmxKfSG/EvUH0VeHPEODfpkmJB3s1TwkNSeapqjbKBiGOgZ/Q8jUoDnF/Y/Q
S0DEGAf2pkqItMJP+50X7KVnZllCxdq7FUMtkQ4g4lbgIzFDmbq58DFPJfLkmFa3jhXqKXKEUxiD
qClrZwSt72EPmCkinb5B/pYiDfTlfGuqjxDp/pDkq/nfkjJMyRt8TNG9gRDor8vmOLY7yWKetE0f
mfSv9b9mjwH/KRF0aU7l7VJ4Wf9xdB7LrRtREP0iVA3iAFsxkyIpBlFhg1J6g5zz1/vAO1fZfgEC
Zm7oPl2DhZnuWrhGyqnY/Zi8Ahd8Om5xlSHaSZjmFZGO+rwCBKllArkysHKMyJHI4btg7jz6qFVy
9h8j4+iYjjdT5WmK54UuLNN6FGvUUOsAy32C94A4u6+RJqDp2l3jJbjUmTXpDGODZMc3RTanzaSy
fFF5u0F0mfBqKOL1DkxxR2sz5xMAjyOVqgegc8a0FJjrjOwOsSbcy4t3ybBykpeEBEX1TANByMMs
RMYorgj37Ji3424khNVFk8kMc1jaDO4boJr3ttjAe7HjDbQmbCMjC5hiOxprw0S38dBwud+M8pwb
iwJvT0aijB/FMHtuXKHthCrim9+nq6MPwfZVifXAooUdML4XlBkeEdC1+Z3jIi2as9PuquzWoAkY
/mpq7arkMqrfCHN7olskeiCx5/SMn44J+1BN3BakdjT5MWGRX3NgC/k/WnQ0PyZxrmv2FMbGUN4z
3TQTOouzYgo2lhUuy2raoFfH3WAOGgqZh0ELFEdvY9St8+qiErZIaleQsRWznYXUmwp/M9hUDmdl
YNnvuUoGpjp4XZurYO1skVnMAzR4YBa5nWzGU8bFr0X3bwJvW8MHx/FORM6pG1aNfSsR+TfuwxUV
5fdLrJ6b8CipAw3No8B+Dsyz17zYkvWKOHjZY5DJcqSTdooPU4ewKkjcxtyKE7LMQSsmaj1DV4bk
mJqXyvwXsJbQ9Ecxo+z7vYfl0U6/rDZlBpch4D6S2Uz+dWTSifFf1KRgFV9pQWgbTAbKpZMrLgkJ
bdi3w7c83pJkxBQGIe92jIo9Uzrdf8nRQyTYqTT563FIjDSTVX2r2rUJVhgHCCBzFDdQxcA33iO5
bmu1zIL4lpPjpr8M4TGYPhANhN48UW/simwya6kkqaXeeztelH0qqcJhyK+nbAuLBTOTaePQQ6o6
K/R8fOspwfJvEzOOlg+PmTpeakW2arzSnGaNerODRBAyBfczimO8W6jMdAPJBxxr458OmibqXdyb
G73YhQHbeaX2InwJ+p8Y1b9RGJQU0ca12SBobw0HuY6l1VGzlxMpwMyfZvPRRmeRUPiucZrtuvA0
+Ve3ukniIJwM1Q9Y0PzMwAxqMgpP2tmGFfe3suY5Esx0JB5/obFMiEny35z+2GVIhxAE2R5AMZTq
kXXV3j3PWXrqIyLGs+RbsbQFOi3i2RwL2+aiZOGXsaUItqncS6i7uW4clMYC26ax4NuOLq5+j0E2
QNFZN9pE0HOzTmqgXZXODBnAJAI8yWBWN6tNGVWs2H5dGiFc+k8S0QI/67jBg8oDr3CVYGbgTkJz
uwK046BRdT4s8D3hsPOdfem/DcPBKrU/9ue3rM5YRTv47LlEiH0Q5KIqjgLC1baO63O+QP/KkcFr
/KUN/NpiF8S/evjRskIb5Lhr+31W9TSh3ZqwzU1nsJeglg/xXfQMBgsSJ/IUIneb1p+RFmJ+8pZJ
+FJ4LrRBWyJNZ0KlO93WNbzd/PYWnzWzAWLL0SoXTMemV+HSeIuOyOr0bWI3bMRfLcKaAgtPigrG
yqg3kGIkPoq3wvtzu2M0tGwJMbHpASscb4W48ytkDOfrwXNjoitTDPh8yL9Vd5yaEWUJQH4m4i3G
CmWTXwaYxve4qcyhPvTO/90qWYD0Ysp3lpJ+sCVTS8sqxPX4aOqh3pToTxwDnzo3b8eel7Irtur3
DGYS/oBh5xKLZugWWAIcHQN/jMl5SqxqU0wPhzkv5bK6T8hiPNKBdAPONSUi8saIOb5p4ILjTUvM
eo8AZilrZxtO8JAg25WNRC89z0ZewwlMdyBXyiZOFP+30S0rcbOHYEVAIa38Y+D1N5gOdsTEEYbW
OH8QGIB1hMcsJhA9YluTZv0/THCM02r/Fvjpshic9Zgn2E/kuFaO+WnjaE3YRLk3LWcmm2x6rKYp
h0eM4t5XsDFx+jQD80fwxiaC/9Dl05Y72jGqc9auGFd8HjNmuIVsOIrq6l1Dk1ZhDW/9vWy/ubcU
4pccA0OSkd4mxSNk/wUUDVeFXE2kwKM198mx1azikk0mwdLlG87adGx+Sgey/5BDM8ixJ5ExiCgy
Dv2l1nyNAtCGZT4rvs7MndXDapdw0OR2SmeI6YFXtiz7ddAwn2dXEXGdd7w0eYVHXO0aZuh985W2
LwQHnUkVXxCJ/SQxfXvIrOxqPGXOY4YsCO85QUfQTz6m3XbhJgjdmhjWk0e4hIXUQ3nByWG7Icsf
/sNLm5s7MX12OYZO5lNVum5IpvPy8RWjAWudbCYZr0KERr7OyBInclx5Bzc9CPBlTult2iQ8lx2z
tlT7dKvReOoA1sqvgPWowouZMsCKzIUJslaLENVn+TrGlO51Wyd77lBUDOnOjNqly6cspq1Ctz3m
Rw3piMfwzgDjnPU/BZ37iMZG73B6AwfnMufvbq1a4wx7bz1VGHxJYZDQnqsE9HV+a+C8+/PjHfgt
YpTp9oiAY2yRj58KBOnEmD9FnthHIiVFJlpkRrpPJqYraEXRT+XtK49hR9YdjCsuE9QFpq42WvpM
6A3jNTjmRTlhiZmJnO0yTPTnsgrO1Yj7B5tMC6XTcZqt3jP9tTNK3uqFgMitMdt5jeSaymFbYBCx
EDXmLG6N5upwPXo6zW5Hd18GBXFjGin1/9IxGZ+qtjuHAWmYMOQ84dHCbWAWLb06XdJZbDSTKolO
1GdfRG3VtazHAipJ+9XHWujXnKKh2y310nym/7/HAdN6F7LDsYVMTRG19BA/ZG2xMGlTNSwFKdk3
Ywu5FqabY4KEbdylZsJsx3AFdKmFb22a2k6j8205QB5mv2kN77unSfV5lyNL/zexG+PuYNtqLVzD
XrIzx3yzEFi4c5P2wIzfI7t4BDSZOovdJjWYWXTrBisOysunrvuT8PumksI5KKFFMNdXzlnvo+WA
7DtBqAPBeT07s5njrU3Vs/ukftA3Tbpvc2dlR3fJWF8jgTEZf+0QMq/5M5boPr5sFxxNC/HajI4e
qmZNJq+DM3yM2hFh32CgfXQTkt0gSHabTBQPEkWQtfc9TkZL/eRjfOiUN+tjl1lR3B15b3IbMk4N
GDtXkDBg/DQXr3qV7lGaOfKtT68iDmvAc6jgdDfupWj6i43Y2+fKrrmHTbR27aNGY0UYSgzrOn3t
pTyEytumZo0sgFMtHc+B5v2OZQg5D2nygCSmCnAu3loPs2ZO3QvciWBgw0YuacxWqlveacy27X3Y
yG0f+WzSUTaUoONIecC8izK/wakX0vZYv7BaF3lE6zqLGrge4VBbdkSH+26Y7zHTKSP+biWj9sj+
I1uW7kkHbMOyU2HqC+ttPJKl1wTEsUb0D2ed975tgS/g7sjV14SY11ftyIamwl8OGikorkaG5Uaz
lyhG8PNn2Q+z8qEkKzL9rTz3xwtnCReBLXq/tFgmsipgX+utcoZrIxa2vkZRjQPNaTVCRs6trPhZ
bzXUviYfj8mYIu+zazJnffqUa+Tsdf2j4KgsO87gM2tMwfotMG8g5UvvubCpXKpXD3dQRPcSHMwW
YQxhALnF/Pkjwh5uKp/4Efpgtt9hq1iHHT05b7VnfVGP6vlvLL8rC6SqekljxMA9VmDO6zkWIx/B
VLfgQQgC0pnUDXIN5552P6LzBaJRhu6qN8ybBh9jQkAFo3vZsa1N8as53Mt+CtLTD7cT2+xgXv7y
YtT8zCqQfiIUrz6mgNYQUNV7hL3WNiJ2TCvl8xRGe3iFhIrNHzfZ3mBfz2lN8IfPURmhqbdw7CkP
xBlXiae6tT5LbBHlsGc3/2qzfcIxWnrVasrdjy4eUsZZckPlRxBczJIVcicRaA6caTSqnn0ZAoYF
DH4niSqIl9HAKDsE15rtOv8j7+U3yVO7sIEDznvNRBbD/N6FQFQ1AM7Fu0VfWBvLHrW3XZKdncHO
uVXkkNRYDQuMSGXTwb2UT0X2Pdm4Whnv1qaH241UtKJeO3gXZApd391HOBB11kNDWq4rPNEirXaj
HdGyhiuNxXZhHJLx4qvmUBOnnFbiaGLPsPJkkdpHP0m3IRHpkPk+za7Zp64JBKMlGnUfzzl09rUQ
BqtAdKkMaIwu/aexVYyFxs0DDT2dk4UPNd9ZaSPyQo5k4IjpGTuGsbXtVbarOvTz5rhJkUySGbOK
qfccJI2GG26KGrJWVX6OnXxLnBGR1k/OBFIHXCt9YxE1H2luHiOb9TOHVeI1V+LKlyZb77YyWHtO
J4BuTyEDilLAQujz06yKjwHs5QwcwNVdIX4QgnN3bZrkhm1ioy+5TAkNNg+G267BClT5y2C0c+bI
75ydPFDPVuI6RO2LTs2TTZKirtlUnrMjjfvJSsrXJujpK97w7oFeTVaSqiUvy5VudbuR4sRrfMhp
j1lqplEVusQtGlR3Hba1uFC73hkPlnA3RZdtyrnrgVlHOU9CDPkBLl8HO3LSiSMQ61ks3um2UKWI
dYSwUPThPVQPlepn20MGzEyvGUlYuiRoAUrqw3S8+oKYHDxU+Fx3ngbujLNr5ECLcP1lvvEwsNmy
nwhbsj/ZlxlEwRLut87ifO3/zwu1VxS9fOjdxipQWPjE5075OWKwZVUrl0+s0L7a9MVyIqDRbKnI
N+1DwCA4A0dxKmvGgVX6b4indUGz1Oj+wQvCjZtk577K9iVwBpfHrTggCjBHWfWO4pRuoLny8CM0
Uhaiua6drlb+3FmUIG7I7pqiSoNC5tbUipl3apR/9GV8lq27TAb6NhIRS8yubHuiuNoMpbmOSCxM
jGhtIVr1YrE2dLlXIRg12mDBQEDnJsEEL4VxBDab13eLQsJ7jULso76DhIgch4Kmp+KP+csyxzXC
RY8Pv0a2xQpxMZT5ucepqQDyZD5pDWwNfYvVAEWxZLuxc1geFMWAVhD/Pu26kIK4knyT1XsXPWuC
yaqAmWXjdgfyAeV448OlcSQ8luwtoEENq5irnlER91NWxAeXVCpZqSOFJIo6/xRidrG6bBWE7Ks0
tdVHua2bYlVQlwPaR65bXxtfe61w3zZsBQYM0BOjkjHlLPbbFYv+vmMWIgI4c/rKh58isp5vmK3s
yuTfEAm2kGayDSzmKr2/L8g6chxITfyhHAsr2cNpyG9A+skziHW+EXx3BTpyFzOq9eOXn+QH+tGb
zsQhU2LpgWLIgEt5+ZbKaBP605vnkG0V9Nyd6VJh9bbN7wpQWMA2vxf3NFvGAp0ffMLOKhf9RHHo
Oy+TrTEiIJbGBv6DgmPWisiRIVcGjssEROz165bBq9+pj4akzThF15hWfApInWFD+MA/KoQVyA22
1oSQPaEUw69jRcnBdrxf0/qOc6pqpd080zn2+rDpzQFzur4aKf2HQLtrHqEUTXNs/H/t+JuGy4bL
MVJzfaQfpKfBQPus7ddo8lZK/PXOn2b7V0F/Mc/r6/Kf6fQLhUxiSATzWHNfuvQ5SbUCwbc0cZoI
5gQpf1XDvBhwyYeUzTHtZMwRgY1XY4cL1Q3IXosuroY+zL4P649VAtVEmlRNW5qhuxN4GMKw7jIl
rr2ETt5fxjXQCref3iVypw7TaKuHxxEnTBEMm0BjsFlae91sdkUSHGz2qkP1atWndmDzIxgD+r6F
I5s1KnYHB9IQHqsTDrytLjSkG94FViCMbcyVlOIoGrap1T0rdsdujGchxDhruJiJMvJR/J1E66EL
JKNtxv+U1Ksqqb6mcdhJJituV26cCU2abLkueNojuQqAEIChP49d+ZBuso/c6aIMZmgy3FnYwHMI
zJ1gXjmFhw7dtBiJWnVAMjjxBg7zZhjelDveKfqYkIpV7EGrNZFCWDkciNDO0C8kONDdvQdrRmB+
V1gwW5/sjLwCszgwCFKoUlnOIkg2Yh3ofX0dnVNLz5yQ0iv87F8NNf0pj8yLYsnXElxSM+lMpnKT
FeIlRuLQegaRqD+hemVLvpEadgnIjnVZof6ddw+wZjoHmpx5qPivtRrrKDgx1pyHhpWLxRnRI/Lt
BygrgY6kPD7VRXjnoz+NU/Dm2jH3hOFki0F/6EzljfLBsGkrc8CrCKIKdlQpYi2t/M0J/CHMeQu4
928sNvC31wEiv6D5oBOkelVPFPoYi5CZnvuAUtt0UMRkoIzw1OIySqDdR/KQ6z+l2lXcjbxzB3t0
7zpp7BVw6HTgCcxRhnQJ/jQdOm/4bWIG9tjbYrJZAjIpdcUpCb53pG5x7c+mCDc5m+Exx9k6sFjS
n+Y4nFpyG6HnC6LyNxvI7nRoupI6WY/4DgRD6i6gHuH4cYHJ6c6/nvGRNqqjDxehgnRQhPpN6DPF
k5YaaJxt3ZDl4imNFwaY+aalO0VLYKMPjsSvjeBLCYHVssTaAX/VMl8GUW3mKWxmOO2GvNvZjQW2
TsG+uA/Nm8BbG8ID8se9XlLvCi77AnYLm83ngC+1LO0HySCviDgvfoM3x0nnQzuEphc+0+i8yAgW
Hou/xlxKClWN0B5WZE+6YG5lMDLIGG76gbkRmn4cOI/DEUxkL/+F2bzC5RezsUBYrJ2BZXwoZgID
wr7KRt8OeWfU1kOaX0uP+VIw7iLWrx4m3jTK9spiM9dU7JrTRUM0WI3jQHPKXaqTzIfHdOzprQP5
Y2T9o+K4STWDgstC/2bKR1IicKS+zmM1s15YgJUHU10zOCeZ6l6SyVq5dfCugDq6eXIY0vrasTEQ
Y7LTKt62Of+hRC9jxq/8MrdafpXTcAwqyUCoWADYX+U9n2pD5BQ8PmMYVz3bf2M2CEn3zQpoXIdi
nwGKKBPkKab31yR2iGa1BbYjr0QQhnjadD99VBw3RBEgKA+nZysG68czzJUg+CtbFb13bPGKiam7
BxTe04hvKgb/UwDJy9d8Mjs5KHwLzbQhup6Cnem37oi1MB+NRQWnK/wHCS+EU6OXMyrxFlUXjGZe
7OyKPkevTkmY6MmZFIcXq/8ukkffTYfS4nws7WfPFNw933OYiw2Ur7CW+oDlD6yzaLzDNIw7WZTA
5Dx91TeMlQIs+6rzyApApygaqETpqYGy4CUetgfK5rK8GRmClizcCCL26hhphMv8tGkPpnS4QhRJ
Ji2FGk2DjWLV77J7MTpbRyD4dQAQlfY+SB/CR4oyp4gQhdBK75aDSyr7EQ/BvOirsCAykULBpUx7
HRvHfnIeqmq2tWmeutDdmOwc7SxY6KLYl3JYW1VzSJscGRASM0aW/0o/PfQl7+F8CfY13uFkbRFq
ZY4sRKSz7ovq0cdfKv2eGuAmZb4G8M0xxJYp69bmpPap6HdhPL34RbHy0D2zBWLyHS+sCdsXzmZz
ejaZgfmtXHExo29KYRsRc6l/Nh7Z6t7ShU5aCnkyavYksdi2yFXS5Bj6XCaqI7/3l5cCQw/peVCM
h4kWCjoj6e7cwfZJRWAqIbl3yt71HixFljA5xJBSl2hzGBuOscEZ219ddv492SxBGG4MspYwS1hy
7hpmlyus6eycBgUrERaAAWm2Iu9xl3lHkDRNl198xIPctbexbpd9hp3AVuxGKH0rgEGT9p3SlRrI
MC1VPieBu4ki50f1aDZEvdWtiQNx5Ua3uQeJRP1Ov8UaIWHZ1qIk+SxQxg2IvSfR74uwQmL8pxoU
+RKv5ixFaNC+6EV3TgX2FF2cTelu7KrAyTXsBxvkfhyQBMH2W5P6sfL8nW/Kld3VV013MM5B7mCi
KkeFIe3kkAw+uZtWB2v3kendKik4TFEqJkwMOx1Lbb5VNUpYSm67rL7T/rNCIp15Xzaj7Taf7t7E
elvmG8LjSHFOks+YGzkIR0w5Q3AIega0UfPtOMGtYP2+TJwWi4/PAt7S+9mGFGOAFvZDdme3yI7K
ixdDepOzpR5Tohs+izLZpziEOzZAQBCYsPGt9T3no3ObSScZnL842ublezJFB9lcLAgyYTweMXts
SjwNnjOck2jC0okTANG4afWYvutFNFD+zWCB3v0okAyYbX8fx/Qge+NmELMlVPGwAmZkg7Nq0AM9
jQKeIFBXp0cNSWHp2+ns+J+uQTAB00ivuizRMhZ/Wumz7OuZE0U/ep1T/vW8dG1rg82JhndUdqQh
KeZCdegy7LAqnxgqfxOFBCmRZimBV+RFvBFoUabyVI7ZxdTJuEJ9kkXpi2fAIZDHWIXgq+qU+LtY
oxixnovwV2WSbhZRX8CWprSTNRO8/YBDsssBuZT6W5AyxRzrWW0MBAPirRWnhGAg5R9+W4tpOrS6
lfDbvRgdpj/FJh4VhnhA4I1xLGv8Ql6+9HtloKOhSpu8Y5B1VwsJcMTRponmpFznUsThSYpxbcT2
ts9a7s8Wh4UkvuZs56+T/6KNlDODPDeujvUfF0FaXKLcPIxBvXNxb01ojGtDe9FciVWSwTBRl2bX
nmOI01UAk9+bvN2okDWagK3nmTPZC7GGBZNuSqvao4KsHM60QCB5EKO5qNNDPIhF1b17SbNRNlck
9LheVouGVMSQY4jfjyUTIu4gOcxG9LIQkH2NDfX5jPjWObrUJm7Tna3ZJ43LuleKt56oczBSYQpQ
kowge6AznPXqXPKRiZ5XMJhEKzFMFHiBvajTWUuOds6MGC82mNk5wHW1K8XvSGiEwV4ticTOg4IS
AyyGP0N6t7lrjXFbavySqYHJAv2ZDf/ClwB7xwD0V38JpKsued3+Q4S3rUP7NSjDmukCvRimXPSp
PQpHqL2tkT/cOdY7QqzZIqOK5j4Y91Lj9WcqP7QWmMtsj7OLx/qV0KfVs9tFY6+R6NanoTXPne/f
tbz+4yg5j5V9GqP8nyVRBWVoMwW9ojNBkIrZm+ZkxHeuZzDoMRhWtvSNKTcEKFXQtnLi3nZDkw+6
/c5nAXadYn80fOfQxgWAXRfnYlAGrwySlypXeLOABT9xpz21Bcah8LPT36vxVhbTpvNj9nQEpfb5
bo5uoqd8Ms1gLeX416iKU49StaxKIj2housZ1TH3SQcJHRI5GpiaHnAKCZuJ0p1eJPdKvhkmb0xF
8WBaEqAyfCQfKpNEIjLUJNT2dK6ayzY8rNxrrAHKM6J9x1k1wnaQvTpYiXlKCdwB02ShZudPHgLi
61T5MRbGw/KIw6bd11K5SxoLBAnsSl+3N6mrbRlgLqixtzZUqsgVG41CmPHeujf6e5QZ83oPBwOG
Lk5cLan3YTSywHAYNmXLRrHPTJpbzYJvHfDlZ32/HjlKFdKDsbZONUD8RuZfbdPvdYdWO7WXU1Ic
U7h5JsvfTPvn5/eYKDzGs/i0MekYGTG/EwIfYo9ovhgY4ua3UHtqDdhG3JxZhKOziO4tOT52nhPW
mu3joN+65XdPnd/W06Lrbg61Dd0KznKEb018LfBv4UkFRPNw8+E9n9AC9USe2ze63o8cT1+oGxsT
a7KWFEx7arjHuHsUXEnua20GKtBhdeGzapCSRbPwY9kD6vQt8sCc5rlWxTWO+puT6Vctgzo8mUBJ
wD0K5z4k/Zet2m0xbl3skWWlLYuWGtAmfUPzP4raWUzsZl0GDqLH7MmYKhp1ZAkjP+lGZ9qQ/Iaa
SyzS7BMQ4S9B5NduxH/e6u5rX3SfNdyyp6CeAen6ARYnrZKCazRl5hXh7FVGSOK1AUefTYmio1cr
TAd8lYt7S3yWOKQTHmCKHzbXB5hvEx6csnipnXivk25kSP8HAvwzi3i4v+rqYQ5pLX6aWX8pTflS
msStkGlkIKpGIXLhYhiYZDHR0lC+huk5tfOrzlwvGmuNSbm/sar8YGekfRa0hznSaGQmtuZ9Viba
aiHuWqMfXRMHW68aAo7CjYkmZjKtk5W5GxVEm9pDSoRcx+6ptCLjDsQfkhFsMiY2p0Ew2cwcDoc2
YPchQmoImDdGXd2i0lrrwn3NSxqbJh7WVauoES1UZWStpPanhyIAb9dfSHlC/MjFaQMHE+2I+xnm
ehrpNrUCEhalEfbuA6hWc+5QG4o5eRvaCLUR7V/evOq1erG87tbThDLQBL1oAIYbcmTskNN49psa
SFPD4I5e+JwiBBFxwBSzfvb4URdaOj0NHoF4rsrpDpON3jQrh5q2jrQLUwsiAjvYwlgBx/4tr+mZ
MYZ3NPih0QFZouyLbQ7FJgroWfo3es0/OlR8QijMyoLhWAkxH4U8k0dm9NJ6lKwrEnyXyVD/Gh27
T4MclXJaDAlKcjU8G+w6NfjFPBya5XQ3BsPaybyVsGw8hnIVeC7B1MAqoMzqtCuIpJcTBACtNZYO
3h8J5dVCquIw7mpDeeu7pFum7hwLhlal8N5zE1wgZYdT1+yfqi9uWGeRBu6u1Uv6C5zi4eBF+Ndn
JDVt8QzSrpW4dQma3cI54cQj/NbHT5YDxvhXtzCysvesKSjZzOfKGg914RyKejoVaXJJu3jjp3DH
jMraheY9gAVkNghhHQYXSNAttrGLsTIQKEjD2TIZeakDc5HPc0avOLLw/ksKMLgS7FYekgyXTu0R
JSca+zQ6lQEI9YwAgERz2VMhfM05O1dTbd0k52zg58gqCzyjWJIx3KURhKocNXQkq4NWNZcur08E
3a0LSgmgUeZ7kSCXKKKWDb0WL/LKxY/rwNcwVnlX0qea2c3pmbb2xZmp2Am/C0YB/VEZrUCTxbEu
W3qnPHLoJdOvxnQKMi5c9rWi3Nta95aP2bcX9cspcw6NGV4ZcTNTAs9CwiRwX7XG/f7Teaztm5Iw
xprPELM2/yAhItgyfzeKaa/a+C9TKWFm2iFGm24XDq9CeLE6pP/8S5YXTKSa2l/rklFRqg42JVHk
IkssNRYQAcP3Gl8iByQxIwZUt4ms4Dpm4SSwpKmAktalFMtxZeul/92m2TP6/m1FjoEykcMawZ+I
+5fCAPyba9NGj1Ewe6N1D1zjq7PBZ0bIuUbKtKCTqBSppEGNjxXzGHKk5OR4T0PLpDODFZPZbbR0
xbTrzZ4Iakxlds2iwYNPjJ/Hx6pWNtnJ8IujM6T/YtmR9Q0+NlfFKjYagv3scp31xItp0T4llpjr
Jt9Tp+JqQPqhu7uMnsapPhK0gfWkzpWAby0hYTHf0hNS6xNvYcnoXsZiQ9AvBT60Z4u07rKu7qwO
VwYMb8KVcCUF4iVllzhZ7VLTkQfpzskQ1Jf5iKXEKHc8PERk2qqfnVFxW68ZLx36yTj5IXIZCtYq
646GMG95yIGfZscg9tZpJv7FGrqeEjWQ6xCybtQKV3ix9qAZIrnBK6qzW6NG6V10RBKNKtMsAxFb
crERlj2N7ENTyaKNaR4CRLz303QfJOTAWmkY8YW7nqiuB4RSehQepGQdFbP5E3qJoHi4hVVziryb
biQ7JbpDGFo/5IWtcic6FIILuRRHo2H1bRJkJdHHAadUhb8Y3OIj8IJ7qUZUafZz7LGnH1moE3uL
5gRAAeJwK3tP5XSfH1XeA38T+ZrPAHss1h7WVjGjS6UGjLbqX+UDWii0/Nxq3TnAZKl5XBGRebSh
OEfdtIkCjw7GwPQS/OtycNuGZZoY/AZqNrQ4QX4aNPtes8fSWpYlBs7CwYU8gobiKU8SZt0ufVJn
oEeg0AK9ZhxGXWzMFsXQSACcxU0SNPalHWOuKWApg7gS0vuUdfaSvfnWSUhpo05+yojqzPQWYDpV
DAryrtXffA+BPvtkIqo9vHa4lSANp051EjaDjRyzm2/T3w7U6ZiuiVJs7GVQYEYZw/S5FhihGxt1
XtNhhMxmAWwd7CdXvqYRgXZYNGePEyKVXY3DpxL6e6kP99aZlSu5vxHetOr67lM6Gr93sJEyOCXw
dtEt6ssKVxe8nqvWsnyvHeuW+eW2meBv6WrvtPVl4rnnNqqUFBh0YAVINH5cG/RVON5s06XuMjIW
e8lrWzBydTxKtv6ceDUnYHZp6dUcwHCmn91aFd2FE+zHdnpNJ41FFP6bIr6lYBNyC/gFq2u2MIyU
wdYJgPfEzWHnBMCAdaRXO4IJaXBhyaDP6q42dn+6rrWrZqp7vnUje2X2ydEmNNrwgOaJ1vt06UE0
DvmgtT0IcKg0h/6ndt84M951v73pLgNiAkJs/WZNziLM6cJ77doCRRopTW2nurg4mJzMeHdG7yVg
5JYSCl7SpaAA2BnVBcws9olqZVqvMfgUrh44VayL0AYao3aaBsQUHW9MkcrXkOWRgzXFsco/JFpv
gYzwbb7avXHBpfNnchLn4Y1t9amM7J09wPUPP+yE7xM5SG5z85aQg63+WU/Rv4RZfdDN4UiIIe7S
V0tP2HCG6Mtip32O5BzzgkpcheQJkF7mCYbtFiLQfPwufTZAeFtNaC0apkA2wC/DyEslncWQPzS7
xnWX0EuDiyuNXWf4O6X95vABmybfjg5QdKOtKVahQEw1P90GVlvnvpb5+xDziNT4CDvU0UxJdUAs
eUKCMubSwWKwlQfkjBDcNHKLtxOOOi+FTgQvJM4AYYCKnncN00cYIffwnT9b56zMAFjFoAIJFASM
7lq4wcRXRTfc43GP+5HY6fY5j0GNN94Rw+PJ751Pk2uh6I13t8yeKjgOvRu9jrpFWvtPX+WvUgG4
7htYmciB2RXpWbfR8DnJ8FmfOhxIWMlMDwVEnOTMTJN9rmuMqLyZLrYqCMZyEwJBHMJhhugYCZAR
WiW2mtOCWmSVERIUOviQoCYqVbjU56hCjWa74aVX9clWSEj11iYduSWakx08OxhULRsjrA8h7lpp
/UzzssVxzvg2qM++y8H5jd3/SDuTHcl1bMv+SiLHTyiJokSqUK8G7tZ7b96GTwQP9wj1LdV/fS1l
TTIiLyKRVZML3C5kZpJInnP2Xru7W6q1TY3CII+9gIoIr1NDP2UcP2fEzYsi4jyx5EOtW6bp8yaE
DOEyJoExbZi9uniDuib5MnWJVJJbHvTzLakbuwm5Gt3+44z0uktITuARsTv9Cir+zWrJxcIXViHv
LLzgMhhAqpaG/aKY/etlQGvblczpu3KPesretDOjk5RJdImI+6J1qxL/BpjprEhYD0uQN7DbLet7
Hs1ID4PwoOb+YCfdVWCzMAuL9Ohime6sKQd3ZDipFZ+W9u3rsmZi5o+YgasSvWgWkR84BIbMwRrr
hm2Wt852z21ujnWPg1ZwwG3NT0wb57hmzErPnaCnAC1P3g7EMFQBcpZhjyUUz1QufsgZw9qsrPcW
RTxHQL+4WB8OTZ2D4gHZwgRMpBxobjou/QOWyfNSGmID1TWiEvwHcXLXrkgxp2ECZo+3cqjPbk+r
nbYAaIfuapwgh4yFOLHbUKfMiKhHnznDKLJboGMKgATo9qVYvltVfSdKfa5TGvNNw2dG/feQFvW1
iMqDrAm3VuZBevHJIkvd67IXA5JhxEpUELWGNCD45tENazmym9EC+JVQJ2sJGTj3faxmOO/J9luj
GhyYb27H75420AFmuz4uOSJ0S1XI8t2bxC4eg6j5CFDJj8rGFOHiqQPD5QPwIk7Ld8kOzhOKDCf/
AkO8WbKf2nBLLX0CUHaexvKD7sE9QRCHNGdzHtJPmEjurlcSuRlgP2ZItLbZTwIGFUnuHVM274sx
+JBAmj1IBS0mLeXVX7503vpsOdGJfPCmeh918VOtl10gJhJVLfpd0aCxp0WnLLc5EVk41UFUESZy
Gabdk9eYR9cr7poKCCWnVVQphBajHEsXotgxBUzoPQK2z0zI93SINk3uPaYtyueZk8IMFirNRpR1
KFMnh+w8Tfahg0VUi+ZJJMFzLqBT6zp4krb7TMTDj5FWx2Q05FRoESo+AvG49ucBjpnuT61nHyde
/igvrqO6vWE0tdU2Pldl3Y6hvtQO7nO7O4QJ3LuU9ZuDNZZUymhfvuUS2Ek3E47GIl+HBQ1oDyM3
mjvHTyDipdimXQiIYU0euxUesiq+EnZ2NwvnNSuJhzPOjvgDiFQrDhGMq6voAvvIDOqhvQ16jKrg
AxMn3YzqzoGHONH/8cQaxGC3D31Q7dnyd/HkH1v3NHqeA2gklze+A7GtjO+Jjp4vB7KqurLfiSkn
U4uuJspUZ0aD5qHAHaeWTIk53c2uRwCN2U55c+1mjL35miS0xvd9DssydO0t5s+MCC8Yl2KicohG
ENpLv2K7CEEr6DEvIxiYxqbxyXllRnA+V9aTi8JndtLr1oAtLiPEFhZnwZpsZI8KcCNm6H2ZtZyG
1jl76XIsHZJ3Zge1jclaYjK9z6HXt13bP00OCFZT2t+Ecd90QR3YrJDwEWWpX+H5CkzGklqj+J6S
6mDKZddWDGxFUhxCzIRTEcnd2PrLpojj504LHG8s8wJOQzg9p3P+7BryRJjVswhpa6XNsEqZqj96
sfs+ptRkIH/vEk7lO2cMdgsLkW9JTgEQnehLVNsKf8GFcbLvVeR//qPLL5a3xCUzNlqsn1HgP9V2
YLaVhbWUGMyjzqcrYvpusmT50HaIyGXRz7rAq9618Yl81f0EmZSdDxPUBOWsitVrr+f3eoke6PHt
c1Ijm7E/xNRqCCv7R0hHIRjTcNOX5QSLHuaRjWm5cuuz9ItnqxjY0efp3elUfliT5od2tFFdjceo
ZTEd9Vpbp0g7uomeFuRiJi+0couswKRo12jmVnpduVzWItx2cnyqihTzeAorYuiYO8kSQ2FcuGfO
xGvOXP1Y+B5zW+RMxr1KRv06zFgcwywb12g11rbOeWxNxw2MYYnVUXnjZ/pW5qN3yYGCqI5pZFgx
45MBrWnbTGjVQBWRribYxnXOcVC216MGMs6VP0eX2W6j/Rd/YD7pjJxfOyr9CyuoXgoYFMEIUcBM
/Ai2ZbU7h3TWIMsJQx67L6vAjj3igAHQA8hG9813VCJPiT3LjdVMUBzF2RrG9zKt0YA51Nsyig/R
mNFMKq/aGNlFgsp9IaOwuOvD5lNKjjCZwPkdVOONcbxvPKjfOeUaBj8NaCQ+GiUFt3XSMw4ED8hg
ndD9g4TwlMhe3XpI4fFP5Rbbfw4OTaUhqrIEqJPIFQTn3h7s8a5wYs7uUxgzO6SNnhTgUspyX9Lt
TZLs5wBqziLPq+h7shjIDQKUadcMmBTEZ00W901UvZD8uPV0cDLD95buRUjjFjttEvK0pO9A7Jk2
pQwp30HMPETkcgcl9evC0mtRvfe9YYhT8phE0a6ssTDn1Y3dzx+KBLRM1QDme+Z0d4Fj305m3Nl9
dWeluFfQH0XcMP6cx8B093bjXUDKr818aQbnYZ6HK1+NUKY/IGdt7FW6wRB7EepDRsU18cH7GlP8
QLbAiPB245E2cTKxU+wbtHSkjnbfW9P84FCMw88lk2XAT7btE1iVJjblaWp8xqMAmXTQN1cTbs77
wUFgIg14MnpKCCCAi7e1P59Ul6fnxm9qDMQVmqyc/NLoPlvA44Lz72q6tYQS+ITH9iu8Y2KB6XCt
+BScsR2c7TLEA1yJn8XCzCuD7dFCRgFyhedoPrtIzlBqMVrlJ72eqGb0bb1K7t9ZfexiXwCcad/8
cdM3t91y63Sr/IQiwjukBJ9nqJQuweoN6V7l1haS6WU6PIL0j5mkC6YpzfOijp55c/WxqYhdKKqt
bstNWH1UEfxRaycAaE8kQanoAGxy42TFNjTwAYINwuERKzAJP7261+NDj0rBvOPKZFbC1OeiHl8w
pdKATLodfLS6vwFp5VYg3g8L47g1OmNl//MMIXg9CDwCjE7j8tGdGaCiUl1TEm6LYU/Rjuc3QxVS
Rq8RNOzQR499nsxW93DQYPcsgBbg+VQ5nllknMktB8acet/1bub6I8FbFYcB5eZPC/gkgQK0g35E
eImGobhM0df5bnJHa5NXlqqf1VQx5wt4fN0ovUxbxuQW20THu2t1tzmyPx/HYcI1E2wCIFFQs9H0
Bbv5MTDbIp2wu3ZbaMXVsQn4PaBPv8fuqbNemdQTCWaFV+4DxtEN02v672SvMrq/FGpfQDyVMVRg
TIHRsQJpDgMneZ19/zC1CNEuxDu3x2kIQNbbCsElJRxa+KuJzrhkE2XER6VVJXfr8L9pXmqSA2Im
00wZKyJ7K86HhGUAemfWdszLbSJRJ3FeofDG3cKmM6yN58sSla9dvMB0dngXiCzT7bc4PvEY992e
zgnJZ95wmoYdmp+LlglafGFxVirrH+tva67q8tpzVphWVX8r06Pb3RsoIT32jYQO12UzMR6pL1V5
M+T3sTNdosFyfrQ0dEEfCPeOkAu7/z4taD5uzfiQuTsp9l5kk1C2p8i4cL4URbxPU9hRh6rdDeh4
0nXKg0Q5u1XlGZ9bAFCQkjaG+1oSeGH4o18z9Axdclrn9JhXkc+W3kvTnefmR51hJpl+1KQeaAqL
gH4P0WIttzCrj116S2XWYksIA4QHoPRBX5blhaT/Qr2D7KS4Sufx7MBhrBLr5FMU4JBhG8SccKX5
RMtjk1+VAVJSSgbgQQ3fAz6Bwi/sv2KmX+S51TAOXgw2SGtbB0erP7bdZ5/fLea8uFfYP5CH8lZE
nN7OwJ6IUyjouVnNxplZg0PYowvMxPxJEEAB6oMBIt0jjD8KuMUH5gYTv3AiXvvgy2GU2yTaTBWC
78PS7aeIk8yAOvtirO0LTCpUqejd96swi6lH7rM38PSVCX1l5ItiIwy9/DMMCBd6+fARpo++uioc
gV9RHsoVmSFLXDD9VjO5NLdD+s3K8/2yQvmd/oKgDrQywvzD1rrG8lJ9F9ZNDQeqCW7a9fGjn+Jv
nOqnaz8k1dmevuGRLHCsokQAxrZnUSfkI4s/subQuM/0BT0WkknyLIEIyO75u42v8L9UCB0p4LB2
ZDd2AiG2vS5C8tc3NmOlmkrZH/QuMKhRtg4KU+vDG8LHQux7jz8Ai98sAVxz6sB1x+DpIplvZ4ZS
lGFbEyOiG8Cl14/4bTeNjQNDMkRKyJpSZDjuvekbJJIdwIBLjfst8jjA+NSS9633UCXbKNinQBgW
8eBOx4Gux7ImtZnnEJVst7TsnwffWoce39h44+wj1rtmgi9Yvxj5UiHwsp6KbKVJ4HG4LHR90UQ+
ZfB3aGjJsEsBf/rdlc8esxLNiJVF7+AeIHyQXyOsrYAPJoBEUDvOCZgV+Pz60FW3iXhN6CcI2DJZ
fstYDIXJyVpgmdp3PRvy1JN0JTdD9wkuVHZXU3zDADurUClt+xEBfMJw5rLjCS0eYnTXbI8i+Gqn
63j+Mu4HyNQGbW5FpyWbrvPqPI4CZe0hXZ2w06mZge3Ft1PfPkT1dT0ulyS67bMUmD4sxvCmS16j
+CvA0zCl3yJeK5atAdiEXV/3Yg9sYIif0fPIu9S7J+Um4JsDAQqqnYO/MOL3ad1X1/lpc5JZNoH7
RgkroWaLK3u6gyyJ5qCYdnOOR+Z+RBE4shzxihFtOWevIqJdSPLbdK9KzrT8ItmxoawiVSQ3EGxe
23XDoPNLb/Qi4/muwh1nvKNH1FB8qJHozLfN+OzQjve+Wxi04p7c0kcI+Bduu8ILcoANdfAQmfty
3nmc2EPAdfCD3TdDfBMD8lag9ERE7p1wuRTtdYsC0AIACIy07w451uRiCVjWT7Fz1XmfrfWurONA
HEZKvp0nmbxsnXeDM8ZG3WiOTvLlgJHpiwfLvCjLpeIFXOOxeeB2YfZa8lZIgjPj7mjIh7Ws4DWb
CdsAlpkuB+WDjaZJy9E5jjaOfEkrOASnVpvt6L7klkBcdiz9t87c12SV2G8lEpuQ8rwlfA1N2kCU
zrzyIK4nRJC45UtBgsvZS7KNC93SD08WLy+sIAq1jcsGk/e3oUATRbOLpaXYiaDdmxKQPU9ccl6l
FTyeInIxJhxWllQPx5E2IPb0ekTSjNcB0HFxaqjJRfyNeLUqPymAnGl6ToPn2kHFZT+LYW1Z0b2N
AyJXHmwQD4zR4RccmCOx8L57dg5My0XFf9MmT1PxpoKXvmUsdHAZymkWMm9k3x3fPTrpBeh9rB1U
OzWHyhs/rxEg9RtC4Xadbi8RI7IyQLWcr/t5YBpT77uMaejODqKjcefdTOeWqpRS/63iOWynA8j2
/WKK/VjeSol52L3VpXcwFhBw99BJhDvA5tODVG8rbz+FXod+rFVvTpZskS9eGtSwuHEXwhR1xcyy
/3T0rYcFBnk6DSdU81h82f9wSLVAD8Cg9frRij46gWMLI2aQQOCYcAC3AApxXq9iKH98UXCcxlgd
RNWcKyd+D0nM0Y3g4VmNZmib0BE4SMa1JgSJWXBYVfjjxYXpgxumnMRbTCersR67gUZ5gJsjX/0a
iZ8c4V7sY5LnnARlMZAUiLzfUOxS+hXwQe0SvG0Veqzd3sZjtmETAx+z9eRjvm391ZRG9NXk2/VN
1VYCOmWIniXIntCHAOIFBlXY4jJRwaFb5UVlHD+iWWZuitbDTXDABmo/w2nAd26ubA8o3bRyDywG
xpdN6O69UO1zHRJoFqY/0Hed64oHSHd5dOy95mlukLoFdIXve8+ERxHDBZ6jgED7eio2VtLXr2nX
YNiaobMjbp05awV98n0K/tEBgT7SzMH1GKjj5NYr/3DBYO3xBriSN7omP8J4SwwNvveOUWndKxVl
h7Dom1OvEK3NpkRI6tk3VeO/aseZQBbxyI1FTYst8h1WcfjlEAfMrebjXmSj/0pUMkNGNcqdP3nh
CzIHBgtuB0J1YiYLAZH+jTotBVR/dJKc55bpNrAw7BS1q9Zf836sZH9lW1FzqSTxU2rERu8L55Ym
L/XUcpPjdQjcltPGOF8lHPTyQmCW0XduQCMx5mh1KVr81AwWDzVW4i61P1wXF2XP/oFwgAq1vrRb
4W+KhkFNxfSjkLyyIulHGvnQRXqgfz7hKWAGsmo+lRpM5+x9agudOrBMttkOr7hp3P0kPPfQRu1h
StZoovTkeQoQUTBhrZB8n6YYbic3e01onuD11ceFYmdGoD87DTM8nGHzSj1kqzVMyCsNeLLt1yyD
jCFVDaXR9n1yLMglwCClMa3MQOPDOP2JGpdUYFJce+8sSOK0UkjMSQfCrCRlbUZQ7vU0T6pvidTn
Ae1fjAVhY4Zh39XqR7lkn1HDfITPxkRngn5irI8pxt4nGRKUnf3Rdas93PoSafQjdq3nygOHEnC0
d62bnNyvHq2AES3Au+omlcmxi7njVnFb6Bi0RkwaJWvc4h47Dva51C+Id5A+BuUN8y3BhB1HT1cc
cRzuBkVZrqNDCh44SfFTk8wmfYOp05xcZfaubb8UI1pJ5D+Iz5JN2gJ27DBQLD7eEr+8pTiGCOen
D0VLgnnWPSWGeskEMFYgDlqGAka856HVgUZxcKN3oXJJDHYUtAKxH/Q82j9g0kwYNDxTeuN3202k
/xFlyFK/nKFvemZroP9dm2Ss3Cb4ccTQAMnTtfKMUURZDSWHrsqvykzsolZW7CSd1SxgltieGc3G
bp0z4DIBKCWaGQStkJeoOD7i9Yvi2hJ3caU9oMBdEYIuvHTLMpDkSxrIGuynqq3RwpI339LOYkur
cppfS7GKsFvBbbsAeNcSeYxdtpWMNBdm09/nhELnp43ykhAHtRhBgJS0hnB4C/l/19ZA4ES9OjeD
KmB1FWnOzArtb9hzaLCKudbf4tBHyEATTMXNHbXuAEe00iZjbVBAqNYhT8+tkptMWh0FP3BRioaO
mQQ9kWVxaAfRVRLsK9XAgPJqzIqhzDeNKryRo0fEQf/GuER/g2pTg1tfGj8ipWKMA3nysjEt2IVG
ZhQbo90CFh0OupjMYsS1JSVphpwxfzcBLeb5srTjivZYhnwp/B56zCOKLWY6SS8/IWuYnanok7xX
myifQkMYkRcizwX2EREWUMXh4jUIBYfRPYCdrKgHVFiTr3GpNFPBggcPeSdMhS4ABFvPU/VzaYQj
3isXygd6OTuNsxk1ZTtA6Zb5EijnGoHZlHzT4MOITrSmKsYIWAZxFFkAjCPJSNAO4yn/0faND7Pf
2Gk03djZkIk7OffhWnSnjebgmfMnIV7OFm8NKYkmv63fsxQhH+oUP0JaXc4KSX+1WCNjbzIe6Jhe
SOFoj5nbWKSrpD1R6WPm4qTDO6HBRPRb/G3BTBWfzMUMT8XREohgJJoUWC6HnPhWBXUIMnoI7IwR
6MTiQfdPJ+3PyU9zclCttpqBy8WRMyNS9brZJS5DZ6x+4xbivPaflCtwITEb0IkkGNaddeBedkNX
cFgog1xaC0qDop7ulOJ8iezAcTzM9ehf83yXx/PC3cMHr8LpSZZ1vvZ9vUmHb92QJhjuILjNyVei
dIoV1bCz9p8+ikqMZqwd3XEerHn1spqgdRiomYiz4VbF2DnikbB7hpMKvyQ9QjEMmUGuwbQ0EYeu
xE4+npSwKlK05jhVTJN7y08AMBbQWDIBPd4NXHJhbCMca9cHdTW9eNg5sNKmMs18dEhurRRHmwnl
qYUCPCCGDS1Qwiovljac4ujQlHk4gB+KugH1tGFIgz7Rr514y0ds9UE0S8O4pfOtVctTYEKNBpAm
K44/QmAFmKcvW4pSjD8Vx8auawfIei1afOZCSgTzS6FNZKyr0vRpOW2NNUba3Niulxf+po+j1mDX
yd0VCxrOuaw/Bt1HSwLwyTTym8gGg9TVse3CpkMMYjCTG964iEYI4oJu0FuRtIl4NCIM837bhKay
3YccsjgaTgt7QP/TobvfF4+lz8Sx/CGNFaG3TXlCFqD6dlLSU+jiROcfMpSZcxNlsWzo81ZeiT5s
bHBBw8BxKonVf7ZUEayJvsbvX8JszMS8z9pRBBNykSZGfcyxYaBnVmP6k6zMVu3fhUErxckumpIk
RcGtfJrcoaKkxXvGl1ZIb5klRibiYSiSNGreUAnxpF02CASHmxD1C/qzLtuBelFPke0RkTRJ5qAP
sR0TZDEvqmQiNwgoyayhKJeCOViPmHFP/w/1WHFV9hrVOzI7PfwQMvfI+lSkzU6vs5lqknqDbhYU
Sf3StM5PxunRcsN341FIlyhLHqA8VvLa9Zy1awB9hA08tdMl28d54rjX3tSyrTcs4/gMU596qOmo
sbb0F3V6Y0m9dgLbNrCuB6ayyxHEcQfNkP95fly6JD9zi5P0Kglab/iuHDEtR7tKcghdsYNhCdK5
Hz7MNBYUeojOKQ/u0hcBYJGuDPq9jHIbalpuUeCqpUggLtZd7NNvnVLdnDGTWVAOdVXaCc2wpW2G
A8LIoINNm2IcwirPoOPFdKXBV2qhewy2NExlvJFdu2ibjQR73Huw1HRPeYRdegzCRe1NR2Je0p/K
K4oRB1QSJe0juuCCTuIcWqRHRSLTzdtoZMJpmntk0Qtpo2XEL5mHISqWqIzGhLkROoVDMZFvjoW8
Wnh26GOu+jrVVRxoiHPz8pQrhEuVD6cMOk3okOk60CED7hyZkBl9bvvTjQroZZ94KWqf2cXQ4uLl
iI2uj9PV7M2fVjOQAh8F1kuLcg+RXpr2i7qyZJlJpg9Zmaegk4IpQtM8TTOge5gM8Nu2URI2TEhr
GEA80vNWMsGDZhmB+NP5QtVYBXOdxKhGdBQAG2mIpagmJUNDsrq0gLYWbdIniESqIQdHlPtxtp8c
zfy78FjMdi5JXGqvsXNY36c+i+jCjYzO911JSuC1FVdY8d1iJnqEnQgFpy5rQJYKiEV4bQWSublt
6z7+DHCJ94xf4iHcN1Yk5itEWYN5Jkokw9zVZiVkPayMEzopV4QsHhbb8/2cFRL0kkMQKM2rKitZ
5WqREXYdd18uD/SNME3lfMWlaTlptZ4oaN64Xm/3QJt0VewaaWMGs1JUJozlKMNulgDswL0ZjHau
6tEaWS94Zptj6TaNvGqiJazpckRON/8Iw5YhZeIuMy2Zks1xI7TFG9WGnUFlmHWyJSak4yxryaVM
n+O2KLtnXtUqvRyNRWKbTpx+vGXFntMTQoqQtXrypuW663jHnUnV0cZ0CtsrNpX+qWwlZJ9MZ5Mg
kEcDJJu0nxBAyASIXNw+rnj2LOCuXn0ap5Hw14J5VHzNcLTvMAxW0MtRLSLO8TMvGU+ux0nxYvKk
im/ssmFMM9KyHLbtwFR/J0Pb/nKkv6x726DlvROGGdr6ekDLA0/Njyj2aoeAorGko9nZRas+lkRk
uD5KNQ4PNGHzYF9IpVCyKtWxNrWZRtVWWcGYHyG49XLr8bLIy8yrWRbHya08HsMKcGIjWgH3fs4y
Dm5BJz5jvx2+hqDq+DixSyaAMw8BTJdydG75MumdFDJuiINikd9Y3cjcZFZo7Yhga60UfcaY0UzP
YA/RL1ws2nOyg0E8I9wnLigOSO8VqLYu1Lhgkc1thRhwpkU6XwR+5SHf6NwGi1lVj3ptkPrprVTF
5F3WQKGJ8uz87ntmpGTUByBqzebQRU4zyEmDvW56NGkWs3HnLBIxoVPws0Cel2Rhyuo4SKfuMiAs
d6IO02/4RYCruF0aQaZvihlFhyBGxkM7/t747fygQo3pyjFZdFKhotsdsaAgWUObT5/XbSpSlSJF
6npTgeMO8dZ+r4zI8stJVCV/nYf5C2k8BwyD9D7bpRjzvtki9D4CZ8K4z2CZvN2sGROsJRELFVgC
0X8HSqYBaRQxgtKZRtLbzFj1DB2x+UzympAdry5jPHVtUiEz42gJYF+mPVwdFJ8E9ko/JmkTsWxy
cB0Jl9MKlIA1CUnhsYXLSXRdh6sOKhLEufXMzlNgea7M6U5qgIxWO1rzZmaV4Q82YwEqx8264lCa
oKLRyDo+b6feIZ6kw8xeYvRR5AlHrS3YkCyNg5GLl9G2dBw4BokIPEDzmCnsLf5OGKtznDCXMWNK
IL0PEQKno7LLgT5e2z1NFpKpbVEouNS4fDxrx2ru6+uU8+14mXpRGRzjyOu+APYPJbHfeM2wHc4e
pRHPlcVOLdGjWjGqBUBV5akutAISDVwXbtyY+fGZw4uEZZMPLnzgShC5HEkPUAuKJ0VUZRbDIcSZ
yNnGs+mR7uYht5tn+Eplt+sow7I3HsjS3OExKpNNIC0b9W88Fe1BW6PVfvjVSIaqns0Yv7d9j3HW
ASSefOURwL9d1TvoduCdzaIkLwNcV3YfAE7jmV/Q7UrNcWXAyeJkfqMPMFfn/CVAhJWxb9X+cN0x
uhqPU2hX6SfbZ85DssxgapC+DTEDU04EVng9JD5KAgoeVQ0cC1vQaXR10P0NdMlWNLczL/eTJICX
nMJlnkDhmrTaDb4n6gfdKuUSMxBM6NuDpkecnqGemy4r4EfMZtoitjljK5DSPOixOYQAe5Kv2jEl
B4QmsQgPiGvSvgKZoJ/PCo30vysXytJ0sPLzONQWwrK5chCuCT15dyRMqGkP/qw4Z4Mv1Fm6HQpZ
mNfRBwfCpd0OjDbkIR+kHz1H4EIJtulsu2a4Ezcl68I0hWkIWUxWY7IfUNeBhuxbH2RDkI83XjX0
yVbWcVXcIm2lM5rgkjy2+eTUvOaKrrnXe0B1h6bIsqtmbFW3T1CljAd7KrMY1W9U4EuL1oVr6asS
ptmi1rSEfMqq4DJv3THc1mxy8atCGBjg45MFA9rMCur+GTGK4dweYfBgDjO1c4ekVCrIxwBl4OVK
lwnnf4VJguOyZtHHvrVhBWW8+9moR2lWhGR/OWBwicAwyhpDVoa/ql3P+B7qjDhHrNB1tPPbRl1w
e/BYTSCh6dws2UvDe9wj4spjRHNIHgI5Xf79b//jf/+vz+l/Rj+q+yqfo6r8W9kX93h1OvPff5d/
/1v9f//p8eu//+4r7QmthXJ9IV3b8dT67z8/zkkZ8R87/wUKo8/rGGN0DhcTTIvnxMmmyMLOvfjz
hRz7r64kVaDWyzlKBb9eiYrT8mfJ/DjVVQDgL4xGcgdjpB58tRKTPDKYnzFnB4d+dZZK1Bsgrfe0
1/jl//xZ/D9/FL1+1H/60p6c0A57MUEcDmJk4t/8zFzmjud07JjS+VEWLR7O//SarmdrKZSttB/4
gf71msMUKdvi9MXAe2h/UNlDTTCcK8shtGlYNtHTn6/n/ct3/PV6v/3cAT1vyk+a/04DLQxW/5M1
EXIwpsrb/f9cSdnOr9+sDKcpxwSFEdAe3btuKZzXnlr5Ilb+9G++1L/eOFc5nu/4PKv01X6/1NKN
uVsp/MJjttgEZwY9Jy8FvBVrU56wDuvaW/TmP/5+eHdYujxPu9jBfvsla4nmMa7RdfXKJzR3bGKc
gg7e2BQBge/f/udXU8K1A54S13fFb79mwgYegGIlZTErsqsywqY+q6E+RnSg/s0X+4tX0mU7cCU9
bh5uKdZn6J/eA6sXuug6roWvx/mhla7Q0rAo1YNnbz00z3sTTdlmQoi7FtWiPGYIt7Z//sJ/dU//
+UOs//6fPgR5m8Jh90a2h2iQKY9PM9CppmUAklrRZ0iwo/z5in/xamhbu1p5THYktMRfrzggMUNC
yKsoCnrn1ZDWVwHq9Febf/z+50v91U+sBZRUXkaXN1+KX6+VAUlKIrOCJ4Cs7HMazA9CN9DTUlwQ
Q27qvUoG61B3xiPxVZTAmdPl36zximv8usavh4/AFbb2AuHq325z6sRzhMyXlbfJ6BN0Tk7smrEn
xiBVVrUkZ9MV4iRfmCq9/vP3/6tLe8IWUvoCO0Dw27sjG3ZiKeipV24pTos7vYm2OhPcjNuQDqkS
Trj/8xWd9QX5/dt6gCZ9m7GdCuzfniddGTlkLrF+os9QbYfdz8rNcZTUWPI57Xy2WG5+hjbs3jJy
7ENqgIHlWvb/Dz+6J6UIfMn7xZb36433Jczwspj5GE4o3+0sCg/t0CNZEXr+JtJJPGQB9oP/fJfR
bOoiCCS/ui9++72HufGokNnTpGX0t9xMuMk7qVxaLJAriWKx3CDc/fkX/6t7jIjA9z3H4ff+xw35
pxc4zkq/Tl0eJtM6/Wc6ts4TlZ67BxiMXE1WXwEjjNc/X1P+600OuMmKw4vnrt/211/XMoWFApD4
2rHoke5lWdBX+1i5+LP/fKF1W/71afJ8uW42QmLGoAz/9UJtwD3rEWoxOjSMOOhvhJu5oJuVxqqA
fjL3u4Jt9q7t0db++dL/ukz9eunfnqDEStpYNxZVVyOSXc7NxJVBmyhVVn3486Wcf72HnlK2r4Tg
PCj93+/h4rXFWEZLDaBsjk5J3yzHSZWAa6YWPKjnBVsvN2ZPEF0Lf0aCSbLD7Ox4NkkkSxARnuFj
8Qk95lbLUGN7nrEi+gBP/s2z5qy/92/345cP+tv9cCtfMBy3YRyAmQ20eIhHqiTH+FdqhSFO5DFm
y/elacKtVyEipj3aMIr/88/1l7+WJ7XgJCIc5f/2IQD3+LxZ6GhLTiMYXqbJ/jYy3nm29YTjgSYj
oKCijWP74s8X/otHYl3RbKYZjk3p+NtjL9yxb6l9115qjgZ56tIH5/+QdmbLjSNZtv2VsnpHXQCO
0ex2P5DgIFLUrBj0ApMiFZjnGV9/F5TZVSIoI29a10OZZUaGXAAcDvdz9l7btUKEHm544U6fXqOh
mOxYDWEKGun67BrZqtr4bKZzVaWQi5CP2l3SAyAn+qDfF2al0HX20XWcv8AvVu9pWJZNshksVVFm
V2h0Uib7DTLH3MhNbEzItcRCSlz5TgPt/6CXSv2W5UoYAjPA7YuYOI3w5OMfBHRph/aFG/7VXYCf
j8jAYi6r8893iZy5DAoZY5AddY7sFvGqLuTekTjqsYY/eY1RXJhc0xJ9PMMN5fOQs9eegnUa1jpe
pEp5wmJQ7PkF8CXyP4wNKap0C7Wj6iPU5BuQX7r/008/N/rs/hd504zuZEwiffubXvThdZWr1UO5
b/KhI+zEEWwBl2akliua6gpSIBkwtT8koBounmG+uPsqh1J2n6bCF8aa3YoGjW7A6ZVbEdTII4te
ZgVCND949UbGIlE5YV/Ttz0/B0+XfAMmAKuYrfMxVu3ZDtxqbF8KJthlPbry3pp0Vm55Y0nIHg1F
bm77ijyWRJjxhXt/+nJbQtYFrzbOL4p2sxOiag70c9KWsk7ZwhxrIvxkYZPqqIR40y7MMuWr0ZjP
lkX3QHCymY1GTT/v+GrT7GRjJmAFOGOP2iPH+LoEsII0jV7ivlYl886WzO5aoxVI80lHtSNZcEwo
KN03k4ultogqP/8EjJNJaOmIMTBt8SYQkzpbe2DhQ4gqA8IfyhIkoRDxcBiwel6rTQ0FN2gB250f
cZrWx9PeMm0MrAb1EFrh831qrvolUF1q4F5Yy9dUvM1ta1vKhZt+OrO43cxn9hHceVPM7jl8BT0n
OLsAeYkJifKxbYL/8JEnNb/qwoSh2Kau7y0J19LyF3wm2HnPX+fJU+fboSm2UNg0Cb72szvbtC6K
N3Is0FkWirG3hwiOdOhZUHmxbnrG/vxwJxfMcLrCuUPTuVxFn21HpaYzid0ijy1C/nSrIi3gatE0
wUeT90mr2r8BVHnXktmEb+dHPplCxyMbsxKPoWVITKALOH5fE4YXKi1W2ppGdgGfOh6CbVJjCbhw
d0/Wq+nLDBiHHQrLBsc+ZtnnnbDRjVLRkcqtRZ26oaFVPTYWyBXTrYk31XO6X3prdhdm1RfPFPEk
p3eNgoGMafd41EbLRVy3zN2ympJSzKFrdljBcjBbqEbO39aT98SQVZmXxJJNOl+WMRsr9XooZXWd
QCOtYIMWWnKDLwpZ0PlhvrgkaqhMG7aiLE3zzYftV0xdmBBkGpgJkM/JWKTH9c4s0uHCFP1iKFZt
zMW2ze1T9emZfnpmLsZ9eCQNmPYgIWxSKV20j76KEdMd/zh/VV/MyaOhZm9DIweVXJt2yUFJjAiL
NZlKVjiQV7NAa8ROtR99/++Wk5gRny5v/sDo4mNjFgMI38AUN40kaQ4nU4LVvb6+sGqf1jrwputs
h6djL8XZeTlJkRW1sqidAio0BMTHUQI9TLsLX7lYZS2qO4yWIF3gY291dp3fkl6ONufv8ekE5Xcw
bMXGFC4btjY97k+P02w82vslRvGSEr+3amKD5O44beML45w+S2GYuoI0cjrfa/psfclrowUMxsoW
Y4cgPVkOLeg5WZJMLCvEDJRzpDbDvnP+8r4alnlhCJ2ylSXPq4Od4nkRnTgfYKtQi4Mmh5n/k/Cg
0buJmyAJN2WbmeqFOfTVPWU54wOpKRwFtNm8HT0d7SOEBidpdcxPtA+7KwVXXXThrT/dk3DYkPHD
ykwffSobHT88N7HGIcjQOXdJGaJ2NvT8ADEIC4YWZdedLqRXA13uD0QT/QHTqfygDVV+2xhYj6IQ
zTQ6Ng0FTGIfkGmkD+fv/Vfzezoja9PvZzK9ZnMrpFBXmbmBmQ8fF8FYonuI0vZZC0efxphh3Xn5
4BEZhKrq3iLYZaSCiWBle/7X+OJpmFSHp7ItewlOS8c3iQOQCbcY9l5fli4GW0GuFNa6vCkO5wea
ftDRnmiaYRR9bVZh3illmoufXqVs8LsMmRvtoK4lRW2y2ftJiBqsHYxD7+u/1JHMlfNjnq7Gx2PO
ppqZBzGC1zCjtVn590lGOjYqA2Nb+pr0/fxQX9zHz5c3X62kRGGfVLWBU9Cy+IbSv1nTyswuFEC/
vCBbEUJmmRC2OZszcZ5LBc56biLsTxJpJJdn5QKFRLy0PH9Bp5styrw01uixUZtgj3f8vCRd9wZV
RTfvI5FY0GQDLTbUqDhHt4vuEwBaV00RcZrqal83Lww+PZhPk4WjuqD691Enk9njzguPdlmFVdNg
yQoav9qLxMe77ns5lvYMGFRDFKztA5tpIeXeQ1ZV785f++w2fwxPB1OlxM7JwZp/xb2MiAqEZYT3
tXmxzmi070RkByvVulhN/yhBzC9V5ZXQhCU4Qamz96LDRq4qfo/Ah6g+w3dprhkAbhW9Z65We7PH
Xa0oDpw5FaeD7QB3hP1r9UTu+e1esaoL69KX187CxHFVs1Vu/vFzL70+D5Eti6UrD4H0FPQmWNwS
yVj+1pFyPryfv9WzZeHjVlNeV4TGXpC60Gw4TcS6abSYE9xGZzcx4CFlVa5GHXRoblP6s40J0Sub
rnFhjhlfXamh82Vgc2iz+s2WPgulm1faqKMUo6vwcUjSOpdcoPup1aNb6HA0KJCjtSJyihzvBs4r
ahW9La5iegJr38zDtUuLH2G89s1C8nCHEgBJZQc02lb0cNdARfHSzFwN6IHBNvWxYzQkxkmmeYv8
cY/b7rmotUcpRx5MZCFsIZJ3JdP7PaQFklETREMaSYg1o3YKXPuWBAZR1aiwlShVED4DKR0Dr93l
UyMcbxSilT56C5v8Mcy6N8rrkPArDQwaodIC7G3ci+e298FoGLCF67tAJO9VbK+jNMLPX6hLVYeJ
HYTyfeOXd1Glf0dkwklAXJpkXz11vnkURAQnZMWYLcwJ6S+ZZNLI6QsrD/elHLvJpvSII1qS8ZaS
u9fDYRxTctLPT7fZjmeablMPhY7vVI08edsSTm+oT5huuRy4m6b2lUMp5HBTxGa6J0CuvTo/3uyz
MI3H/1R2Ozbbu9MWcycjOtXpZstl1V5pWdJg5zPCx/OjnF6VJuu6NgkBdIPT+GwmjyoGuRQDJ5mS
5bARWq86gUvuouQ2zS3RFfbq/Hinbw5b8umNUfiUT2/v8RoxUGlxMUagBnBT+PNFHxQr4qF60pIj
z79wccrsS8Q9REhIu0/h7GFNJY/j0fDoILYRvKf4z+q9H5IiIwgsXsdTXKAdRP0G0gpct3H4Yfr4
/OzSrjdUb4eFrONuHPHYOL0gnZcAJ2PXacPvwPeIbbBz4+99nv/8TTUgLiqdel2fP4dBGxU9aoHZ
yMqQrsxc1qkuZshTUUNv/v4jYKR/DzXdtE/bqVxYKJEtDEtqWxO8NeS1A2e6v/cbzKrnh/pidlG4
5BHYhkUfdL5O2iPHggL136IyrH6J1NZd2WPjE5PIyaFtNP/CTvH0naGcJVR2HjxyRZl/EhrbDUID
ERoWV5gyyzZNgmSpoWxunPMXNm//fDwvS6etS217enlm703tGRUEB1rZOLYGItoz1owDFShiIMYG
ceCilIq8JRjLrMpNlI/YslsDYw1kkSBooAIWADU0smDezv9iX71fn3+v2cOV+E6y+YMbjGpX/+GR
2g5Up2yWQdr5Fz73X9xs9ni2QfNpOiyd7LSaEMlojXqBGzBUjh+HwDnUoW6qv70SspPE+GAglKAm
On+LI6919STDFWGmNsj6QbdTaW2NGh/Fv33zeP84YPJtkU1tvnmzSNBsRgOsB7UK98rv6AwtfAvj
QhGEkLDOD6ac7lSnV5AdBNtFypLzfX9oxwXfFJkp1I5BtETmTLGbSKB6hdEOL6hQk5u+y0zH9EN/
GzV9PvHii6exTetNnunSQsbRgVN+xA8ZeiJ+iOykgX+AumCB6kTcxVmeDBd+7Y+bcLzr5Ndmik3n
I1tRxOwDrDAjiE+BfOUPaPzpRw0/qlr7UfXQ0nI1tJcevbPvVYK0TsqTh2lZB/7X07gNYIehxQZM
h/jTcYXV78qgRcHY2O2KPVy/aqzMWmc6sD9PjymQNm69Lii1OWZhvuAyxDyFdwRCuSHjXe9+KG3g
A6/1dlqv6JOC0qATCtU7lnPCxmKF0DpfWeqyv4+khuQb8Z7bLnnI1qEp7d+FFclOgyxzn6uJtSc1
7Qfn2YnEURCUAFjJkwd92ctqckjrGsSJFu3sAXq1KpfeUh51ZVlUqKXPz4vTDc7R/dVmBR01hl82
Fh1smZAQJqro6WOI38YpEtW+xbWN80iS1QtKpHm7k/VMlzXKOFSNTfV0MnoVe4Qa/QArtc/CiXED
rCZ0se20R7mCGxpsyUnGhayIGjWuz30fVdX3lw3N2b/9GvK7qCo7e4u6gizE8QeqH5QuyiZPHUWB
8BqnB3p52AprPerF+vzN/mIdp51q02ihgDC9jNMi9+ljODVVKymm/NkX7TAsyFx5g71JJlpJczuh
iIKdgM0RbpeF4Q79E/x4lLAEYy49ZSyezv82p4+eXRjrgU35HnmfPHv0mjFYY+uRQxyiYAwdpLyN
0/utf+VS7Rc35ByMyreis/Xn8+NOF3n8SjOuhaJQ2Gxx5Xm5SwwtaXQB3Jqk7cCvpEHnKHZrXaje
nW7G+FCyuKrcbXRoyuyx6vkYBqmCjCRhXboq7T7cmnUPYTJOy1fc1jhLyrAFIdnhbv/7F0hNGK2v
jlzBsmZrlswxAvQvQ6c1+DI0rvEWk457e34UxMNf3EhUOrxM+O1Y0We7AjIjsQiUjFPp8AqAoG8G
qQKKvKRuxT9bJoXZ72n+IxEEH9Z/uICD+9Z3JI9geBMEE9mVfK/HAR/wLdq4hVSqQFec1oIF1OEA
CbCGPZWwicaxJqRoWXgveCZYKeRl45HhED80452VyeuyJx8ijVa4rzhExkjT8ysBmRaID1kbAGgL
6iPKGrqIHGwxeC0T46ZWenhuAQlD+rVVTdSha4lsA/u1hcyU+jTLDAI7oVFM+TNQMQG2WpPDEEBy
SWpMbgDK7UkQcK34umvCYpf4/U+JzbcnvRAqEAflUnFD1vgXD08dzlhSmfGANfp3UqS6em36Wza8
7EEVWCZKcR3h61VurQZ+lqs5I20JI1SXGcghypra8ORahLE8+1A8+EwP+jfcWWC6nrUWhAIheQkW
paeYXGf6mLn60DT4dMxdR8p8V4hFMd4SX4W/amEqNxGJRxnO3/6Z4BjM27DXsJ4QPGjS7vZhN1ju
r5HccWH8JrhzFDcE2Y3kY/usERHYGb4NY/5Lpw4d1a9Rg6xwZRPIkIBba3WQ0XKxzNLvtV3sNBt+
VxTdIkdcKHAMx+jQkqjZJOsUnxz6fM1cIdDE57WLSPm2f1a6teDRggeDR0uYt9TAjVK3qnB3jbTR
4nXUKEuLVdJcGhCG3BvfrW76eNNBYInKw5TRGrKSY5PJvGcIzQTRKaSNyo9dsQd+IttvGXTFaAPI
FRZUs/OJh6nbPQ4Oj+BSmPRK9tBrIO/aO7fdeHa9wthLqMqdRi5C5kPlxDc+Env8TS1BakaPQfdK
whqhO9BvFBh13bs3Pmf1tYqfAe8AB456Z0QPpGHp8b0arduUBHb2EVVA3E3x0vP1KcO3EtlkUZPa
EwQrHcMQOhyy0LDHjGi6TBuj80jiweQFucm1KzOOlr4OBpmtWxobMPjAcNUvenND9kcCUinAdt0P
P0f7PWv5mj7GGCOiKL1Cy6G4t1b8okNYz1PyRQEi6Lr0nKYZ+DN8ELjs+ezsYN1ucxi+tbFwQ1Kr
mnCdG7vWvvfBjhBLg20YC/igYSMiGDVuttCVgXLoq7KRnRgxYG3cRYQ/tol1oErGH7HFSLV12PKU
jJXt3qqZg/NIhsqkSm+q29+Bolgp5ZZqTYSB1gCteH61+mrRBxkpbF1wEEfEdfzlk0pXDWMP4Wem
BsO1J0XAt+lTX+hqfqzq828LJUrYtkjlDboFx8P0euhV9Ac48Pf6tebH+IbEUtOqQ6YJEqbNOloZ
WML/sFzdu/aritQQkpVHbKWLNiraCwfS0+MRH/upc8wvI6gIqMe/TYVVt5UzqmyBS952Q5bbNk9w
YCVudekwcXr2pUxFB16xFFwtfPmOh5JxN5suaaYLrSF1xW+07nEMhXHX9zl4Fsrhf/t54kiYmo3o
dniu8/GswK36Mavh1tGPmXbnvX0NfNm+VPw8/cbh9NMsnqRCEYFN0/F1TQYevRxRaJaJcj36+Nzh
QuSj0wfQtAh+S6+zmK/A352spv1RyVGFTsdqXkjQqY10LcZTytd+ulXcEvNs6XlX50eZpvzxXJ00
ExzHaMBTH5FnczUccwOrlYd0QU+ewRkciBT63qBkdkoA3rpk/mRfbjq5pl3YOZxujUxqCMRTWuz/
NGMuT8E+bjckyxdIWOP62Y999dDqSkUbESYdad7dmua5vybs9ZIO5+uRsSCg2aCJPH+a8O5FaHiM
LHSs4GUCDKRwiTjDOC22oU+gKIZTc+tWdnPhkX7xfnDYYKPLoQNNzrx8kKtjZBgBQW5T8fOlFl6z
RWlFfqEyijAFZzWheM8/3y92+5bCc2WvK4jQPDEgAAKTwsysUVFGNKdFAGjaVgp/B0ucLC6sfatO
j4MXkbTDkp9gIYDSiJTvzcrJujpdnf91TqebhRp5amvSk9PomB2/SQPlILIfZA7FpeFtCmWTSN9w
2tAYKwGN3Hi1PSwKS5MuWEFOXmBKjJipOecRJUvbZDZsi6elJ9bTc2pi2ZB6dT38CmesRvGx70pr
4KxBhXoedWmLhfXCEnzy3KfhOTpqvGcITPXZSxYIuaFC5fmORXewvRIYMvoXBPaqDZ1vkIRK/I+K
xvX8vZ73zKlCMqyBoBLRAm6o+XfIw3ZpGR0s8lB2q3U1ZCWhbG30KzNEuI8MuIeNHkDHHAYyAw0w
sF0K6+/CLzGt+UcLzMcvQRdBlmmR8n/HT9wOpw6shiikUKoOOJTo8NWm0GVH5AIJR1CYoK22dCuF
IIRxSpgxWuo8HQLXC0/heBJYvFKUSdE3863gnnBcOf5NKNQQkK0kE1aamhGIJANsFuZ+ibFJreQ1
jIKLB/vjR38y6PzRk+fT+ywpE9VDD189EQg2tak8Nk5BKeEQunGXXXjHjnc5J0POv4okoVSSbBBv
0shRqa+KIc9/VZiE+wtLyxfjUAmx+PYiEaa/O/sq2oZf6qCz2McqdMeiWlaebKgY2/MTaPop/5k/
H1fzeRR1ViDItFwuMq9gWcjRpGwGKyzknaESnbvTEXjUfw73f45MudWHSfdXlg9lQMDb7B//+xD8
KrMq+13/3+mv/fs/O/5L/32bv6ePdfn+Xh9e8/l/efQX+fl/je+81q9H/7BKqSMN9817OTy8V01c
/499ePov/3//8B/vHz/lacjf/+ufr38kQeqQgFIGv+p//vVHk9+YMsf0cfi3QXka4a8/vnlN+JuP
ryn/Zsm/LoP09Yu/+v5a1f/1T7g6//p4kSZ5Crp8Hlj3/vEHuviXNTkW0D+YVByoZv3zHykeNp+/
pOr/snW2aJNAgJcPrcA//0Hww59/Zv+LUje1VYpRFHWmhep/bsPdn1Phzyf0tat6XpFAtmgirKZH
LqPTomk5zdtP9a1RMcIiJOPc0TZiPbwHO3WZOtlSWsq30j0H92V+CDccTKy/9d7RJj0ed97nSypg
V2kvZ04EaQtqLcVhrGkX2j1zBcTJKDzSz1enDqbrt39e3ZR7eEue0rJwwpv45uPSlt3W33yaBX/d
4M829Wld/M8beHpd8xXcb/i0ydzPMXki088Ld1VoOZVuLIHILdvgwnAfb/S58WbPb6r8DjSMMmfY
dSsKOPYaJPm22CSHxN+6Tru075MnCJjdSt67yUIzF5d8wMcr219XjF6IehZCRj6ix/fYIFrURH0P
zFIQ9hLLaFt6IS5Mlw+tysl1/meUuRMe0l2cEyqTOdUKiIxY22tvC6APbYtTPvnLYCetqEUspU32
pDr2hmL/Ll31B6IfnOLCkfV4kT254PnU/d9Iv2ZDYcPlBTfR8DFnkBXMP4j/G83vvN30MRafe2r2
OvpJtn/Hz9GykpE0yhw1idOtQiBTPuHbi9Bp4c6+JlfWGvhi4XDvl0TiVoQ4LsMLe46vrvbzbzC9
W5/Wotj0EfJIPjAZ5S6SHmyxs8Xj+dfzqyH0SX2uKSpyhrkyUtcSRUsQ9rO5/KZoV27+lNV/b3p8
3EfDwnNB64vD4tyFD780L4UGswba1YEQ0meSoNbY8JzzVzJ77ebDfOxnP90s+O8xH44MUwThc70M
XlXRLyyfs/PHxxCTXAtJLQZdTgTHz0Po5ZB2AdSl8Kq+QhS07dYgn7eX7KPzVfpjHAuh1MckZ32Y
jeOXbU7yvB3zDWqvNWMRr7Olveq3mkPu+7Krl/JWXJDhfXT6P60n8zHnO6VaG9JIjri2Bi7SFkiP
k6xIlQyX6i67SVbJJl9N3796GQZLwmcczykv1GOON7t4n3m3aVjjTsAxhhxutnL7oqkMox0I4uh1
JyaJuusI/pUWDcqL81NlXmM7GWp6Kz7NFeFbUZaIiMr8snW0pb8sNqQ0O7+Kq3ZDct+FafPVzJz2
Oibdf13jbZuNNpAOnNnEvGQBpGPjj7G7JLU61V9z76ZjMfsntkknTpLO5VRudinujutmFxOjylVV
m+pg3E1JV8vobrjyd5f6U6drB9giy6QUiohk8l8dXxdtUcRJHqHcYytAwd3nbox8Tr3wXiv4q/hB
x3PzeKDZDSRXPHUDyGEO++5hEgdKJPtiXhufu76O7/Rat8kcy4Y/pGIATqQNwz62R4pf1qCRbpjQ
hgBqm69sDIKIeKzwTeoCm4ZBAAmEXnp3VcMfW7qKFC/logPDFFu0Vxo/3Ap8eCtgR+Uu1QL/MBb8
1BQA3M+4t7o7PcvQrxcVoR9pJ611WacVDBnyBx3xbvgDOUCWA2PWPEnRaIJahEWKvCQTDKljmIV3
haSXvFMI/x3dj7SFHvve74qd4lUSj8XBGtTiUY1qAgiM3L4m3YxMmzbq1nbpRddNGGtvkRwCeLYr
PFKBCP21xy1QnSx02+9xWuQ8/H5cNzKMtkk6mUJpbhTlPSqMhsDkBvpcEpq3ZBgr+0aO7R8VeLJh
AVYwWIL3hlqsef1KCvLwKjRKE9KkEZCSZRAgrUWW2IGaNa5TGYi7pk7Z9n2QPAxpO9VDYo1yXNSM
xHwEufzQxuDH3LIIrl2P8mDcdfYN8M1iPaYqdD9lwFVTpD6JoXq2K+NCPFjo+a7jKecE819KeGvO
BzbP3KtiSpn20VQsQc6TDxOrJTHu6rDtEzIZKts0V4FbptdSDfawnnI3EVnoe6snIXphYpl757wR
rTM3Gm+p9hDU1wiM6BrRP9HYKj8rRIoHzq3Wzx52GbSznlh505YIckoUktRwHWEoxk9AHplETkFh
Ki9hWseODElgJfWEQ2m0xT2yNellAOvsDoln1iur0pNH3AbBm0Q/d2v0AfDrMrfWwYj0ozM7ujMw
Nck8ruXnwB1Lx2BCjst2BOu3RBSWvYJJ8HaDRxGk2kdhPNAJ6gh+WwxD1L6S+FtD+FfccQNyUyzK
LveXbbErh4ZkerqIAlCqvTDlwoMAqKtOSeOV5pxVHrzKlq9auHW32GCKb7j9ekLIyuC60Mi/yYO6
vmlkJYYMVCvJb4ns8G8GsGbSibqq3oexRIXemLD0hmSRGCJNnU07HxciItMxjk1yOcNCX+lKr74Q
3khAuduQwhK55uMQ0waDY6VsvF77nvTkO7JL8YEBlODpwG/TAMkkfeuPo/ZzhMpNUzhlwwW/1lEL
03dwDVF3ptG/jExB1BH4e39N0dtadfGUZWaVlb8PIbA+WJIehWvbTofuxqbmD9fei5Qbz4DcvAjF
OGXmdRCED61aqb+qcbBfZHDaFPUAMgb92K2SkVC5hQBWsXNTPdwkeZNeBWM+7nk6GNnLwQ32oMp8
pqovt7uQ7v6Dr5jjAf578K0CB3lny1J1l1Ve/oROMn5LExqUtlXoZFVUceYvh55XTpQq8RQ1yVyi
r0dnUH11Z6V+/QhXUyONlES2JW11SzhJHRMQUMbkSKCU3rtFKn5jJ+IZ4wM0USgIt3QIZtU4KYyK
/MiXL9iqufYsRpk1w0IlBiNJrNwo656E3MN4SzV4I55wxQejPE+Jqw05SyBZXMWJX216wmNWALWl
NzMwzIIAN4MAMkVpSKqyirdBD8oXtWy6jV4RahMYUFpCQ3OygV76WJElHiQ2y2jYmVLiaPpj65bV
IXfBidmxKB5RtmkAuwtkIxWEEF8mgxBhqX9tSwVhML6bLk1PEjtLd+uHUKZnHqchEmpX9a/1IrPI
SLLiTSWRbtGYFvxLm4OmFtM1Nodc7IRrppgbhLQb6WFh7sxinS3HlBBli9AZQb9s0yQRN6UdEI+J
UNHhtaw2RoiEixwga2PkTbmRMk9sBL4nWnKeux5jCQaToucQsANpWI+qZK1ZCrJDw3FwKxV2v9BU
EBOppUqOb8DgRoCur3XJHjZdXpPLLcKCRo0aO61diq1blCZLxkDiUWeytNpStjV0P7wFQY0zQe5z
YqUCJX9uCYy8lhJRHQI3U+5Em1Rbxe/cnynL5pKWQTKBPdplnAflVh2r7qEuzX7bknu3tdze2vZp
1u/sxh3u0hhJc57QDCtjeHURoN1tROzroZZS+6bq/egOH4d0zcwBQ9QL/2C1inTb2zHH6j6vyUwr
4k1vtdVTp/U2qoCBxrJXECrhp7DTGmpqt6VURt/Ja9feKJWDmgZsa9xKNV+1ooutFYIecVei9b8T
vao9FFJjrjKjLFZtUbbfCRfTns28bt/DMhkfqeQNm9av/A0gQhojkfyzBgpLAC8FYmKPLUB1xVC1
mz7Os5cGtPk2onR95dZ1fFB7TfvuwhNfpmrfFWBsfXLgdIlESU71O3skLcOCTurYBu6YFtnTwhVg
LvVE7ZeDNtBkzkcwl3jB3eua/JBbLak8haQTHR0/UuEbwc3/yfYpX5vBFKyVo7vwVMUgGh0iftTm
8rLriJvtJ6CepHvjnqNSsTKA2q+sWKHJFFPxiombTHkmKiTkrcKJcN0iGH9iu+dtUjUL6NS7sf4W
ZElOJLdRxW+epeZThqteFUslVMefJfb1lRZJpkxqtVI+VK033gZKFK3pIYJZCotAcPfa7Huecu5d
jrY2jEArJPC9LiHKWSBP4U5N8yIVRI5YMF39hSKF+r2lkEga253N62gnt1oIMFXCxqfiGI1tWAT4
6kx0xWX4vXT5LJTM22tL0QWJeQa9fL3VXhq1FHsAiYLI2TG2kEDkCE4IDrX2Jdzf33kl894bBGcS
IxEu9aj218Lnw6mFSrsPSaN8SGnBrb0hdG9DYRWr6RGQ32LLBB+mrpPYQ7dN0do4g6K6z9KYu9+a
0Wv3OOltBBUV2Uo+4YxWY8RXsS+1TsaXf0VjM7uCcxktLIDQ2z6W0x07T06WCdfkeTqIfgM1SRur
BeDZvryPkBltGrniDTSjunHMMqn35dhWe9BhOSRmRbwjRmQ9jgjJc81w31HSJyW+r8adWpGLTVRE
8ZjZVn2jQ5Rd14VS7KMuhdtvZALEbzYI9nwG8XZFNLivipwT1WD20IUWXlKwBGnRoORIZqx+H1So
ZDsRBM99Yjc1tpfYuw4bv3gokyG89ys9fAmY6huQGBLBkZ13EwFwfAxBgyxz3b4pCHH9rntFR85R
WgQbtyCMU0MutWi7mJNhKrc4/Qy2VVKmxywkJjlNeRFWD30eRz/scdJ+8raMBx9iAGjxsLIObubr
Wy3N/HWVtgOKpLwjF0SWqa6UevekqrybC1rz9Sv6n+qqiicLiaaws3P74o/ETccHOlPVXkmz6iaM
xowFt7ARKXm44xZ12VQELiRy+D3qs/rV07wsQrOV14SFRhZiGD1Myuepp1mRX29X6brUKw0RnV+K
hW2rRHpJImoiQvNS61YqGKT0bCjiVhm+Y51H1jwmhIOVVi1uQd5Em06xOZkobfrLBChlrBS1tH92
5aDUi15V+3USVfUb8NV2g0Il/dXrpv1W6114LwCiVoss7SUSv8bxZxPZheNj0//G7l/+5Xa2RtJh
6smLUarDbW8Wk66GKLKRQI1lowVAf1uh7wBaEas2BsTt9KYKmZaMQbNXCV+J64RQ7jEEux/9Bhrd
OZ5nW9B9VfFNIkPVCdu+27QY4Damz6eyoH+/6LKUnLGs1vYA1tSlZNfto8GphnNPmR7sXHCzcmCp
JEMMEJTK6LqWouQm7eRubw0K0c4BN0kqanPNr5ffE4XBBzd3ZfL1QOIqckQBPScBTY3YbPQ0yld6
VFC71EJ/pVWlfRcCar7yq4G0ThcXpBJ42Sah3b9oBZpnLerBEWMy2EgjJH+wzumjjJXpChJs6KQS
CQ4E+kRO6vIW5XohrUXBlRtd4K3K0CPqOezzh4GM75VeyhAEW5sALjVkUxnW7BpJeHjITas/hDSL
Fm3R5FjP+g/Up0nIcKZ0eEArjUwxu/pZWKnFmurHL4FvsFoaqv9MpoT/jXMIOWpx0nF2EOrvT1xq
LRLKfaXV2lZGLXXlw1E8dFpiP5II6a0MQOTbBsrpKhosnxDllG1mOMCDBra7ChXPfxddFa9o/AZE
AvwHac3JTJ/AizU5wwGz3fU4pfmqx4PzdQp8tTpaD4pUNvu8SrnxQ5x6N3pRyw8kB1EI56T6g/w5
/FmKQYBXZ7x1cGUc3S7EVZtaxqJqx+qepD5pK2ozWBW+ot6kktESTdOb/jLGq490U5CGVisGXG0g
zOpjPeTGqwzYf+OOZnMdkp20kqir/ojc0dsBxSrvO1nr3ptCEDGl1lXyAr8+u02EZn4z67a+HVpV
3iYituVF2IjutvVQy3uyHzU8UprfZQOJfqF1ZfAomiB745zYOq2ZKjXxFVZyY7mR/N3H0qetgdhT
qahDTT10jWK9pACykfvZIx300f9OblAKVpn9O0HaXrUqpYGCr0EuBWYDU8luRhjbq6EY6wgoX5g8
wMaXHLTXJLtWTaXeSXpKoKOl2G/DQJJNiejuKmPusCvPB97xDEXnKMcg/STbuumpcqMHcuNHJUam
tEiy0PuWRpkgV1xN1iVOs1WPJMAphpFtHlEC2RJz07hSMiW8l1RtvLbYhDptHw23qdn267DIvZas
aEKxS2qYvyyW0avMq4t1mMvaNeQY98r1rP7KbWx4b13YebeyJ9vbNgmG31WQaPqCXRGbYN7ZO9vK
xhB4PRJG228NooD6kXuowsxf+pDiV6ncJ08x1Zf/x955NEeOnNH2v7w9FPBmC1OOZLFom90bBNvB
e49f/w5aExIJ1mPFjLZPWsjEdGclkEjz5b3nbv0yqQZCp9Iy5TRBxcgxYgBFtTVJXuLz+Tp8gmRm
NNL8exar+SoqatWZkFdzCVUI8h0ug+63L2v+r0CMU48MPfZQOCECSHUDwchVYv0KTIkagiAFlieO
ofBQKSqBSKmZcmzxi691OMvXKHM5YRWUBQhp0B6ltmcrjjONnWIjvkx6kzz3iUWA96CZL0oi5Q8C
yTSQ2HOVVSPyBUSgDB3OncZyLBsjw9ViwgCVaNnpj+AYN4EWtN+aoEif8UwgSCzH8mth5MWxysGf
hyXhJyQkh9AWYnX4Df4aoWNIJNFG7yMBJL8meSZOlsoWgxqhc+QTBsFVX2vctJo471AdmbvCr+UX
va0guVtxfutz8NmonVleg/xWJVsRk2ynd9QqdCGUtm2Ol8MKI6VCgC/NV7GSpbtkSoUvVZFGAqfS
Sbwb+2p4ZudvknVHQAxediAfE3obRyWyYd8pWnBHeJVxwh6a3MgEEJ1qKR83iSXrd3FWhc8cZrvN
WPfSPkp94utx/lyPbWf+GEdNOnLoijif+/1VUajRqaoGUhctVGB54FPZUuS2/y4rrfmIGTa80/yo
vLMmvb0Grm8+C31Q/hjxt+WO0Mfpc2oOxGs3ENZR2BOdonRC4hHHg3SO0kpwTbUtvkHpq7s1q5WX
W7n5SwfU/lqwCj1FWdV9L9RW/JESj3LdW726CZWEuE9y+ryGCv43ohaaLeF/qVdOcblPk7Q8lqwN
nt+l416ai/nE1zseGdhsUn1ruqoG4lkRqHIWM2uhm1zLT+Rd3zRZ4tZVpu4HUlhqR1RHdVtyA3nQ
paAncS3qjkUwLuplVcw4p2nZLwGVNHItyTjgi25dxYhHjl4sicRx8bptqg/jd5Jn51PHrPy10Eo6
P83SbvRN7Q6fweD6XUT4r0pdThFDQqSnWn1MdXM+WHKfHoMwg+kOf2/bIet8IgWSNJ0m8NttO7Xy
q9HN2lcLcclXtfX9LUlC4Po6ohzSQGkt5JCY04h/pozY6clJ60hGDIV6fMhZFF8IhFKcWm+FbYWs
H2uAaZ5I6ssPRpTJj1ZlKujm/eEefq/2kiEec7SxCbiQEcbrmmvtPSBTLrh1JZhuTEKsrrQs9jkQ
CdJv5r5wK41CfD3FpmFPSdluUkEaNgUN74RSCZ+jWhYPZiFZJ2uQw1NTITlrdHF8mjBo7/VhTCAl
4HWuy5GyWCjGneMDRHTlZhL21qQh2mfv/ZNyCkEiVVAuwn4SqYakPFHfBegeS1V0Q+W3fLWqfiGr
Zd3dLA31j1qaUlvr5WpbEzWywahJVDzrYraVpUZ+RWQaHYJoyLZ9O4UTCZ0mQuhZ7zbzpEebRMqY
CRWDm30mYcwFGTuVqi+uzXpW7lpQWiepyZo7YhsC2wpJth/6ElTmPHAQwKW5FwmLe65kqeTMSca3
QqIYToNBfSp0s//RDMp0ytoyeShTqd8Eapg968YU3lBdirZFZyUkFLeiZwZG+l3S5mt/RpQ9QVwg
Mr5F1xuj8Q58dmJViUORjbo1H5WAyuwUcCBt2KO7cjeRHV5qSxp8Gh7YZqG8ziINWb2aQxXN2YiL
9XwzUaO8DZeodaDFotfN5HVFIwX7wBBJYgmLgX/Ox5mm6FF9rMY2X7KryYyR4m5rhu2oYv7IFAmZ
Y49zWC2lTROShksyxuxWgtXsId0LLtQYYReVTGex0gcHFsHsnucY7lQhFVwrYbeIWyLdWun0GzCl
aKumkDxGsvY7B0djy+rYsWkf2PNawbyd5Vi4Cc1WvdGMkVwRk23fnkI1NEsxLe9lYRydIJMoOYNb
dac6bR2KuNne6MXyrq/j8toiBmuLMrSx5UEWgKVRhu8nhZs6uTc4W2fqdYsWlmkgbNwM+qhj9KHq
6pUROIxYNAIRGbW6lP+KwZTf94Jef23bOSD1w1KdSNPI1qsLY0MaTcPZcPgpD2QyUw8n/XGuraOE
xmI7ZsJwiMSov5oZx1tDofgtUJl0B0Tz2xFuuR0EBP4S2BgDlqIIw85p9snHJGBgE4VFftUl2nCq
RUHzUs62LrdKrRPJVNfrtB6ojMjFdZhJ5JunpHl1Qtk6vuq3J6UNLYgIbD+SAfcsMV7RqTPiYVeO
s3WFtLS5CVGw7hVFTy5cr324HcJ9h7AF0Y664DfX98tlxOglcLd0zfpeTE+9/r1QLA6CP9v+Qksf
LvLet7S+Yu5TxAIpVzEMgJ9F/nUUXy7cSy43Zu8uulYNrCTw5cw9uhGDi5+EfjuHR5XYE0V2c+M7
Mm7bzwjwiR80X3MEo38YLvGJ1mrfhcDCpbamQBEGmI8S6/2FXtlmSWfJQeViN7wpJv9GZImgWlp1
CK1n+EhVeoz8liV92oksUWXjff4Azjxg4EwQ8f6owDClv/8BXLb5tcBNj6tJeUapbPgZ+NEFUcWZ
4aJgxGWjszD6qTS9b6MwqgbQzVgCCdFIwanMVzjfm3wkUL0vXtqafJ+/3ymUwxrfkGhgpltpEA0U
rMRqSdhViG60hSHdKfV493kb514dpmg0awZybYtb4Pe9EkdCgCo2cu7giM7sSnblZFvNw47mTbtq
93lrHy5+GR2A4TmUcJ+NYWP1mnSxEHo1HLlRMK6K4S6lFp9c6NBKNrYMReWP1xt5KOgSefWW1LCv
RF9eZGP6z5JYO6bEID+wymxMUXDb7hIVTj4zLDQOXBKEGp7gB9tNEcxcAJZp4fY/glflx+QBZ/H8
veqkG2JmE6fbGN58RUn+NjjNHuxPzz8mbvMgf8EGdOEzkM/MA+9+zPKdvNEnGFpBvaDnx3Dd+LxI
TfztcCj35YZdw224oZSHH8cOj5Mr2xDLrgTXvPCVnPkSsTotvhXs/bq0Hk9zUsU4qbk0soLiEZ3K
Sxhd4uyfGUXIObFvcA+FcMFaDdk8C8uAq+PcxTtm40vTkodgCi5IPc71420jq6Hazo1asW3mxhll
QGuKTmjlFx7VmaHKSYOHpCFDxae7kkEEbawn7eCzydTmnyRyxlydTo5vGl+0htQ5sZR/tLX4Dxrl
M4dXyrWb9QGbNRBcZnbEBbhD1ShOhDCCmKL0ahjGX0HRXUWS/NwX8oX176PMhBcGvwK/u8F/mmvf
Mz49wUrDchEdtgLKWGsj7fSTfoud9JrSiOhmm2CjXZg/L7a6mgvIs6vROtLq4Axey00kIjzt2LjA
Xmx11+zJX3YvSe/kMwMHOxrCFpmeYg5b3vqbTzBqcfkZcGhd/5tU2NFOdbijEQ/hY7tvtoJjOI3r
ybdZsE32sxfbTuT2R+aECzPBRynYIrBBKq3hNELXIy7T1pufobSZMM2iViFC7N3hODyFbuL4D74d
ONkmu/WdS0/7g8ZtaZAzPY5z7Y/P6H2DcMqJa5uiCu1ZsGu2lLc36qbeXtK4nfn48e2LKLaZ6jEY
rj7+KTE5AAtN5TYlMcN9EXOXMpg3clzXf/9LwVK4GA3YHi6UvfcdqgxBjFRKuW4hWns5VJ6idDiy
/32EVsbWdi4H9ormheXr3OiBcI+dEc0j69iqe7EIAloh18iNpOnZV7LneFQuLMLnmuCuEAuFfA7d
E2tNkppGUbmk+Wa2LlvPXPVfaOPcW3rbxmpq60FbwJHIK1eWkclExSGsr6l7fr6b+PMGVrteY/G0
ycyfigUJ7/0b+i9cW6k68VTPRvpNJZb4Ne6JueyyJnO7DmdPNVLCNSGYeJQoR7cp5pLLJtJAzXDg
prZBgMSFwLiRWtOYnIjQQsNOYwNMQmtFmucPU7XThT689itNu9bSsXskpFEznS6qxe+kaGhHZr7+
Pq9L0yUEEw7cOMo3SZvLmTOR8IcnVU4cDWKiQ+goa2+QIKaWdN9rfE3ftHoT/DaJLbxW8Nz/EttQ
3AWW5n/r2zA8tVQNvM73yTMeBR9KRpLfBKFVeG075TsVo/9RqMsssP1BFR8kgj9PfuOjDRD0+VBF
Qc3RSVKv5AI5CPja7GGWiV6tGtAvU11p36V4Kp/IQOMOLCjK8FZJB31njFF/r9W69EqBN34MB0oh
M0njBz0iKz6fAqTh5CrvmQ36Fx2ZgPf5qz07Rhfn8KIs/qh8lLss160cbDr4d1AKbOPkC+LitV9j
2Sjiy1MgBzOZ4FJZLQ5CTq6lnjNP95vkSMa1O2xjV/9Khonde9bvwNF35EW60/bv92xBArEJWrhH
a2Qn0VeCVApa6Q6S8K1Jm8NQjD8/b+Lcx/e2idVnUWoDsumWJgTl2RwLRH4/ZunlH7TBpPjHvsvx
YTU5Uowa+yaxStfPVEfPftSJbuMTtv9BKxpqRxTmbBzWhJ4UwHIkcOvuplw7EjEeSrdBfGHGPfu0
DFlH/4CdjMXr/SSik6xekZRcujLSt0k9kIZqB/rT5x05tzjiTwLIwimVsbZqpIxDdoDKVP5ZHOEM
sDiGu/Li4vhRjM2gftvOatdqmEjRtIoH1hN0u59d3Slu5n26kU/EKjqzYxy8YSNumn22Gb7EzqXN
/7lnidF4cf4CjiRt4P2z5BJQThMqW/gOrvv2rkZiMiWPnz/Ktb/0z4drwRRA5W7xb2V1LO7KWurA
+VdIlvHN2slB3yvbcFdvuwuL2DKG18vL24ak972h8u/riYofJ0gBxFjfDfEpN6EMWNvJvzAbLe/l
Q1MLuW85Q+JrXE1GRYAOpdUpEPVpifCwI7b1Owxz4LmXDk9nhwhb8P80tUy9bzeGYusXphnVrn9j
OqTpHgcvupI25M56vkv+s9N6khM4ZC+fmpPgGu6F13dmjICHBA4hEfVD2NCqVtQJ8Iequf73p+CP
++DQ7vxNfwCdjXAMn5wJ0ldyLrW7dGv1hHmyfN4LSFsGo/e+2/Lgt6pa0WyObCbWDj35NZ/37Nzh
21z85UxYTO4f6onTMJoNmh1mkm34CN3JSXme5b47Rp65R05/s8gz7dlD6XNbOum22F3yAp6ZZmhW
o5jJ4Vv54PTPS38WCzEvUZ6Fjon4LNe5QYWFmDWdXYSvXRPcyNBrPu/42TcKnlGB5AAzfL0WqDob
Ch++iatVREiTd7idDb4TuRYuHCPPvUPMQMjYF14ZLMT37zAZUNoSmLD4IeotIt3rsbwEpvjo8NBM
+FzaYv6lisFk9r6NIRJSI0A55LYbYDt4WaAebcSTalvbwi1/NRc+/I/PboFRWLwr7H0fAfMmIky/
DoTCjTuL/J2tqQ5OPl9gzp1thJo8UzL8ZnYd7/tkNDqmoJYan1j+EM0eEhbagODvcVWZlunJm0bM
942Iod6iJqaR2L8xCDcuVCRTgH3+7lijFQscHbhenarzqhV21OwXFbRblmpe50H0ODfCVXmxSvLR
w7f0hjPmwl1ROUGv5n6Q+8hrltpr68aPKiYR2ZZc60tyKJzEiZz0tXLRRGGp8mqnfTL2n/fyzOb0
ffOrhbQLM3My4EewX8i5W/TZ+7v5pr/S3eI6vQd3vu+dnoANJ7u9tOp9XIrYEEPzZePNlovAi/fv
Uc4IOtANYNQZjBa7LrIfUhxIXl1xiaMOF6aOM40B5bSw+7Avwr+1GpnarMWzbyqVaxbPeGLsNn2s
w9GbLh2rz5SCsGK+aWg1btQ20WS14rMeN9YPLsPcyOuv6l2zyfbCtra5zn+yfl54iWc+O3ZCROZg
yeNqYh1LKlgDumKFE4ZmU4J5ltzkW7+DTOUMrrAFceVFm+LL521+XADAK7JVlpZgIOav1bhRyWis
LZXM0X8XYcy9tl2KMM3f3hktTBOUQFy3YKtf30z4UigV2sQ1t1j8UBAEtUgtrBILYH/kbHhhXT2z
4aO15SNkt8Daur54qZRhZF2FQZvuR+xp0k7dT/gn48Ol2tKZyR9Z9J/3Zeige9dFMzSftRpwYU6Z
coxs2UNV40nb0SmpmulX0eXN0LKve78red/galhW9VwqVUKDvdB6s4URQik3aCvcZrozLOw6RWo3
qQ/7rt8afu+ojbaVOhT8nw+bM5/hu36v9mSB38k+qpnUzWdOvDgO0i7whgS+v5heaGpNCl/WCWpb
LHVMrszjxmqrG8ZqN0pRnf75KmZ3uS0x9/GDQZrjVn3oPcURbfG7JNiVl3z/vJsX2142GG/2vuKc
cdEf0HZ+zeYBV6BtbBLcqqWnHNL7dhsel61v7eCBcT9v+uwTftPrZa5403KUmBoIIlqOtR/9LNut
irAgee2sr5+3c2bOefd0l9/xpp0qMQZBVWlnYotkcCYqueJpLjFtPk6nsKElMgQpVYILAqz0vplA
HxVtSPHBLhZ3M+GCCZPxY2pjeoe1OHr5IXK5A0Lp8nn3/pR3330wNLzkWVOpAotM3eZ9w4kOIFo0
h4ySPn4awWt+dwdzq74OFZeXcIx33Y3/1XKivXEYt1lvAwack31to5e7WOr/cD5cfguKZzj7RPOA
llr9lrIf8rSDGhphj5CtkKxeDDD6oYCDKOA8/LzrH97sqrXVCAIyZ0ClpabZiKwetX+XKfV91DYP
/1sz6wGE/SmsZeLe1D7eD4jUUL8LkQOb7Nc/aQjMOCf4P6Ta908vTAZSuyogp5V82+bPrbwvwx+f
N3F2mBLrQAssVYzX1fail7D/9nMA13UjO6pj3KIv3cw7LkJ2wl15D5pyc+kItrz0DwP0TZOrGT0R
5VSaspBwOaN9NqaJSu6l89aHuWQZCW+aWH0DsRjkSO2izCWb1qFswMv5JSNbasNL9bcLLa0jFUuu
X6xe4/l1+a+cUeCbz3GNsXS6eGu2/OZPHtt6vz0Y8xSYJY+t8ZZ31Ol2QNzVpnmd95EXuvJJ2San
3BP4iHFf3pK74yYbvvBT73Gb50Qb4/HzsXPpB8nvhydfG5Bjia6r23q5uPO6jbC9jGy4MFzWVeg+
NscqIzvBjVvphiwxt6+nzec9OTdxcBMpLps19oXrK6Xc9MvYQkLiKua8NeTKlZrxd9bjdvm8nWVk
r1/hspuhuMTWEHTk+ycWx4U5NZXC4mqldpXu1bKzA+2L4n8Jm9+BdoGt9/GIRMGWRUi3cOCj9Viv
BDj0lEqY038vQfO+3EvXBKXfEsljUklSKN+HnvBTOF1ayc+8MdqlvgK3AE7B+shSjiO+yoZ2hTDb
GVr1MmqXCvgf96FL39gnwc4yibNYP0rspMjWjKF2DcDFm3afHLhYsqcXbogY/stH8PmrOzdRvmtw
Ndpbs5QqpKXZ0uAiA8LAH9ocOHeGAxj91b9a9kSX8BZnZpd3ja52goOJ7aLulk3EGN/40m0F77iK
+fi7Czz0M9/yu4aWV/pmU6SOesttLQ2l++VqmijKLQfai9X3Mx/au2ZWK3TUyEI1GrAsEgKqTO1Y
I8nt2gvr88WxsTzVN50J4Pz6PVc8rvEQHbXNAiBR7fGgHETmwctD48wmh5Mr/1pInsgZVksodc4g
qweGOw4AT5R2AUUBScAVPL5OMLA+H4eXGlstnmR6zfimGYZdeczrxCEaciOYp6yqHT/ULjR2ftC/
6dpqHYU4UiU5F7IuHtm5sBVq4I1TOJnTO8WeHi8ngej20vxxoY9rXo7e5oNaIjp284ybpqQxb8Wk
PQiaGbqNUO6bXNp//lDPDksUapCaoIpRGn4/YMjVLEeE6pkriUe5/zoLJ8m6lN77sfa9zFhvGlmN
ygQFN0JmGpHvxNoujvWGiPGN6pV7rGi29KXeCTf57EzXyk3nSp7/PfQuPdiz08mbn7AaqRpMllqc
q9zVtO8apqWa47OOYYAp7X97oKtRGs8yeboNfV1uDdP0awzcMwmF/7GV1egklkUOAolvoSwfCT2z
zfA+Nb583pPzj+wPlZybCwBK74dGiHVzprJSc6N/xIRiz/XoauNsE/3qfd7Smc0B42PJ/6A+SzKF
/L4lMlQ7YdKhRBlJ+F0TEzsvBW8c/NemifGeXwX+hf3buWV6wWAhxkGdzsT1vkGRmCiFgJfUxXjg
AD11KoL4Pu/TuSY4u0Cz/aNUWAuE/mky9rmX9LaZ1XAbmt5vFJ8TWZh1h7xJHKWoDi05A0rZXXhL
l5pajTkts6wkkjJO131KtAM0btIJx5g7ub53/6eHty4hhrmeTl1eNi5GtUOQzfux0nf/oAnmPEoU
VES593g/BAplxmDZcj6vLPlrMPetHaf1hcn1Y3GSiQ+Ryn8aWR7pm+UYpY+hj1a/nBP0g7ZbCryz
03G/fqkuf27dQKhDtRWpPRvfZTS+acjiFUy9Rm+MSX5tzWGnBMJINpJyG/n5Xlebi2Lis+P7TYur
5ydbxcTGm671G9ZGEBHxpnhKvjVO7AqOamc3xFBsZFd+IXqb/cBj/7SsmOG3i1rGs8PyzQ9ZPeMI
rkmUNANL5nXvSi5unwHygdM8RdtFzKk5hu70v9ItirzPR9DSw9WRhpcLsZ1bILhy6334MIWjEGQ0
nAbwHYb8ECvWPvKt0//WzGpy1CZygcSS2lkNz0nJJLduv5v+X4zhd4jht0DVsyemt71ZzfbqrBfA
+HmfRMpIGyw635ZSyOhEJ4yz2841gfTV28D9m/kXBnmE757iauRKmGQLI6PdOn80SlhQqXphMvl4
Xbc0QZocGh6VdWy9x5EABGjp0sQC3825aBFiRze8xCmeDBQvy27fOJEMxGS2LXXnHxR9YIkheEQv
yuL2J8X2zbcJjwIqlEnzjYJ4iOCX9MIIOfspvmlg9QVoCVi0umNPqlk3JWpX8A+fD8E/1osPQ/1N
C6vdUzxJg96plBfzF/mwkA2LX2p2L3L+dGYv97KHYDPDG/Gd4FLixNmP7E3Lq/UtTnOrmmoWHUnV
ued8bIzvSXChWnD++SG94voBMMlaf6VPqCvHlN6p0U3SZ87YTheG4Ple/LeF1RtSOgAFXQhIcQae
l7aD0wi3s/KPJqRFKLAoCMHar3Y1jaBmWqAX2ULvuudERmpajsO1ay+dxP74ZD6MBwvDExHTABnX
m5s+IbIlqpn65DsJHURyp7jKpnHGL/4+c8R9cf1V3gz0lPGBQXXDfc0EpOcvi8T/56L/H7aky63J
/5uLfl/Ur1H2+haI/tef+QuIrpn/MrkIQaTAdloCJMgn+xcSXVf/RXLLEjyhIXlaEk/+g0TX/sV+
GFKMSRII2wii2v5LRJf+BWN0+SuJbtPJxtPMv0VEpyj2fv2Ex47zQEedzT5h0YasFrZgxOmngwWD
ooaiw+nqULVYuaPsAQ949QV4YPxKEInxuxms9tABi9iO/S+9gptYmJLbEidLQgeTDoJuuXZ6C2pe
Tljf5CA3Ke/gMk6kKkGsuZFbKVUc4Gx4mkfVvxs7tSfyYIaMNAEiumvyLr3OIaeRFTapvyTJb7+Y
4Jx+SXlnHNETCddwgLIHZkBJsrumKV7TIIyJKqv18sZP4uqrH1rJET9t/hAlYYW5Me/nK1BsueD0
mGgxOhPD/iKURn9YvPWHkZiJr0omAkUA0XZLqE77SKENwooajQrCkSptbgajCDZ9oOcnYMrJlco6
eR8WlbAzowH7a+iHN1bdBw8cbvVrc1SCu6abxx9hMPg/gkEpHrO2LkGLmXr3Msa9sOukqLiaCP9E
qOj7/QHuaXejCRgXbXhL3R3Zp/1WESaAG8qUiAJB53iW4VBX0Sa1WpEo0BBlgmZmOznP9dhO1Ty9
j+dGsQtSvza61oFJi/HR5UKZfLOymXzhWRU8Ra3bB7OoxY2eRbWXKaV8bXAJ8jiT8LkxpmTelaBH
NlEC2jDB5ez1GCu2ljxRTIqrYZOBiPnei1Lz0IKaf20sq3CD2agfx5DShq0LiQBhStSorVVV+jAV
hVbZcWHVkl10GtGieTLcz11abEQxEp/QxCuHIYpKDxuMtIm6GXWhJhJw19e5+QUkTOdmhWYcjCAO
HyG66gfYLfOmyBItsBOz0V0r1Myvs6Grjij7IvmYZrcbSBU+BHxZ3jh31j08QaxFkjg/qaQNZXal
R8AzBVNOD4Jv6fusxLAumkV/alrAQyrC1acpE4T93OnSaZDH5qrJ2OqlQhgj9BmL1DEUbfQAHwa3
hSyI172ewkG06nQDojC4nvSyc/LYVN28bMWdpdedJ3UWO2J/CqJdrkIerSryRcZUa9zGl4APzLIA
7UXvsh1As9yLmhrdJ5EWGg3yB/O6T06d1hDrquvHLBsC0pc6/VooqAzoYwqxIe2zJ8hpzX2rxlSI
0ypV7XZMBNUGQjXdDA3O/H0sDGUh3896o8h3PawKubzHwN2fBmHwa1hoE4QydQi/mLlWPajwDWc7
6ZToqoCX8ysxpehKzBv0yW2rPkEUDG5ngoK2TVSFd6LYqE8oZ/lHyqDdiwsHJ2igwYEPIPwvAI27
FRM5Gt2w5UDZ93LtiXVbeiaQuBcx6cDYWWP4pcG4dRwMRbgCHTb8Gkshv8t7DPRDExE4LynjldaY
4tYo0/5nyhfjtUXd72QpFh+7pgiPijx0G34wU4qUmvuiFuJTYFXpvRhN/EzMX1dYXwowhyFdSUKt
BFjX5ocmKZKA4Dl6WkAy+6ISBX+oF9jfPDeY/7uRYKSuHsTnwSSZsfBl/3bOuRWz4ya37lWr5qVN
hUpUUzwXOv7jejoK6tTcZnFQeFFPDoRjREBqgKd2IvdJkX4SikwjurJGhqe2QQiIZsyShxy7+Kma
2nBbdwJyQK1P+kdR6dSNFg7l1yEbm10gz9ZDp7SxN5GOfPKBGx8nwTR7z9TC6qpIgcI7cAlTFIuz
cV0WWLJs2VjU0fnD1M3ijQ+MxE4hAu+VdoSH0EeKwggX22A/RSHOzSCPu+M4A5Rws6Exr+tKbigV
9kpy1+rK9N0A/xXttSYWXdgK/YNaI5jwfRh5YRlr902kcSmnCtOVFs1tbfstAfdCJRQKqumpee40
oX6dTaEI7bgVlJsJ6Yfrg2G4KomA90S97jdqmDCt5bHmLP6vLctAR35xXZK3WAf3YqBkCp6DStrX
oFxDMF8jhK8E3VPUZNEG40x1r/Udv39O+ltJhU1k+5KWnfKy1E7JYEz8ldLEH9QKc583/XDQh3Bh
XHbt1gRvk9lplNReU3fmbTEm8oufgWyJwnr8TtK36GRZFfyYtNhAf94z7E1hqL1JrkuHFsdbrdEY
H5UJrjON8Qbl7Tg8YL8Xv3SlvrzyucHwL7bXZcNNmQ0oI/uVJBIneTVtNpFRTYd0kLud1RfWLm6B
SaeFOn2XejHZKVZr7DhWxacU3MmN1OqpV/hx8DjMJrFZRVp7XT0BrWiUaMtqK+7njJs3xioTjCGA
cRRL6aoOSWJlhy9c+0KEnqAXZVeRfWlPkSN50NXEgDQWmxsYXume+kaNQhrek2hN6suU4W/KKX/B
Ki6p42HAPtR1A3I0BaDoT6Fyo1ZTvven4as5KVBbylZyzbGXtmJRF4c2KvVNPqSha6W67E7dZB21
Vu88AdgZOwq/vw2qJvPijBy0jWHV5U8NLElq54WOFUROJ+EKTquwLdtKvcrm0tr6PnchzuSzejct
zq0Rau7W56E9zpYWMFOpWFvLlmhd2G3MFbneumUB4BOMN/DOnJBxON6VALLa6m7NwohhCQnTaxRR
XmlFFjzLEEhAU+p0K3cKTN/QiI4y1Xv8W9SxUzOfv1Bql3biDHCtli3haEp15skVUHA5Kdq7APOg
V4tS6CHSkXaRARYlAmF5GEYMcXYPKv+hiSuoVWnfzfsAwbplj3HRfAFS1nttafobI5BJ3Ryt2Alj
udzHkg4ndWzifZlXZJGaWXErdEW315mg3AmMNf0NJOkkpFW9VbQu2ApGoB9DZfDvItAuOzPUGJi+
TrLrXJp1sVUAgz3OUqQ8dmhAYlsMo/KqCMnqLAJfvs5VHSP0UI+bfmhw0VoDXuztYFThYA9KmB9M
bO4cOKAnMcL8m6hrhVuzDMqHfiryu6FgllX9KXatuUDklTeFdJPl+YCCO53BvApDC1Gh8M36Opch
RPYACz2w39aPcUBDaetjU+yMWAKq3ZN/sVfikUjVsbWWSv/Q6rciP+gbUxUI1WiMXCyB84YUM/lu
burQ0RpL3Uqh+W1q4IfObTHfzX1Sej57hyMFQ+WoWJ2kgmNshoNYy+NvsRWs36EI67WBib2ziki4
sohB3OqgMHkVjfQAAKp1rTafgPcZpBzX8WBdI5atHvrWmhXbVLtho8gLTQVnoWXnVixyMiyq0vnz
X4nEbCKHyVr+Olgli7CkoRdRlFE5AYD1d4PKamqyx9iS3UkaxtD4JjNeHPwUTJWYWzjFixNPcZM2
Ce+GSiqxqM9qdNVErHkJjBZYgGkqAdjPK+sa8in/x0C6IRTUOF5IaBL/NcEifqwrM7oamlFxm4Ds
4UQYWaKXRd/MhvpFbYuy20pq3gS2OPrBZOudPu65NqvwhsAWtInmGjY0W78UBuTfZhD582zqSM3l
lwY5CG9z5H/iFTa3Zq3TWIJMnPAq63ouCBaGz1i/1JhQvDzhKbHDTe8RL1jXYsnPMzr+EVEHq2c3
QxHeqSPrtdmw41DDyr9VQ4WHAP9jOzB1eU1flB6ZU/wYzvuPEFmHX7VYh3d4LU1yMFjmDbEGVSo3
9H9IQoIGAMJQihjD8TvhJ/ULICpeWCEU/G2cmV4TgT9ZGL1wNUzq8FhUogJyiD2LGPDok0zixbE5
82+xi5Jya00Fmg4CBmmxdBbINqxVftkctCCwIv6aP/+cKZX84RZO7oLyvgkx3T2I7dCfCAPKRjuS
pxyJst/6blFk4m4AMCS6GF1KJ5F4wwE7vSszrauHmCDHOzEhD0zMeCiNFLIyUb/0gD+rT6AT88Os
YbnVwnJ67kLdfy0AYW/VLmcbBIDtVVRTtnCiYR5NkhWu6ThPptHoeTPzk/8ve+exXDfWZOtX6bhz
dMCbKXA8SVF0EqUJQhbeezx9f6CqSueAaOIv9fROKqqKEhPb5c6duXKtFy7fTiFai1Sf7qsyj++z
gL/cWaxipycUok3IXyG3S08vGyqSuRy9VOge0S41t2kYWHaViepTWQrEiVCOfC2DaVHV6fOLnK3R
s9EVmC1vfv10OkyRJVQ4RCkYnZc9Lbo1O8JnM0dQcV1VXkHU6vZ8q5hNqgoJ+ycaG/Up5GF7p3St
exvh7XvIifPwi8qEfYUTC4n7DDa5j6WqEAB2EOU+IqiAipTRmjehHwusfA5Dk422AgSJYm4R407h
LRuAWJF9x4ORbk6WIWCTmSZnaWwDPbb90ETDWR1a/yO3nNbuiLsJgCu1YXnAnqOu2g+gz6yyD25p
fpLHbVZ0WDKDEXZ+4n9X33lpJRKLRZYI0Wer32ltXey9gSjdo53npIZBfB91IaOoKs/7XskSx/rF
obSSpTit37Ek8aBsyoFFrSpB0myjZQwvRy4r4aC0aWpLDkEt5Y9dNe3xRqXJzbT4RdmA01Gh2frY
aTmkfWLUETRPxzZL4WJXUUCB0DoZgAaXOW+IqGS/vGzucmBjVqYBj6UxHU0liJEKl5mclyUxQw5u
l+EdvCHvv0aoLjgvBzeDYfgeVL5Ww2gFaY9dwZN1nYm6GDmVEU9nHobfgLZwBKpFCLKuq6pgKl/c
Y6co8T4SFHZ5RU2JTGJOo3UF66L9Ev6rmTF54lIuu20lJkMHR2KDDVHj1HkaAUUmsnvR3vDvWtFt
nzTcTLCP0tSNdhFNe++QzOQ1ntUQME7UpEyeTwWr3/ZmIT3WejQIJBdDs7yCa7d0LIFeDnTVQ/+H
RIZ1WzMrXLGcE/+618zCZ4vr1d7XdeM2lvyAy9sTqm4fVEZrbMVMET8Ygdfom8EtjA+43US2td4V
oy9FTh+7naDnkd5UleKhI6HyN20NLMFXI6rQHM81L70qhWI8kZPvrnWazyay2KIlfjP0mNtC9oWE
6Sm9p9FKPEDtJeo5Tpd55OG7Qfgq8lw8RibxqhhWDUrimRjyHI6KDxFMiR/gBU6um8ZCzN1Tk9tw
GLWd4iFd61S+4v0cEd3YAHUW35laX7+LGiF7tjJL/jrRT35wIRg/FgpwIoQ7+pOnjtWNJkp1YI+9
lL4fuI1uTbGPSMPIyb4Elp7bxKjWj1ZJu9taGBvJrpHJvKe7PYrsWtTKazdXIBEUBfMoRZJx18Hq
9SnzEjgFClEvdhaPpIMMx93e7MVoV0ZFfKJVz3xXNAMtJ5oQ3yTumJ3gi+/Q2vG6D7xt1Ie6SMgJ
jbKJd4jbWrfloOt+Vm6LxGWqpB9ks+SMGJ3xyO7KfXtsGtmB28WCzShxP9cCddqqj0bTLiEB3/Ds
Fw5FmNffIzVvd6IQZXsxp6PSTFvNVjxv3JhCnV2VEQ0b8WhGpd36Xrwr1bG/RXFigFDWrwUQN2YV
/UCCQ2Xg4p048rY6SF1R3wm12z2GnchZGQE9kUWAejjahaUw3UvWMF1ziTT5GTkWE7raSiG+NgjH
vqSdoba7MDRwdCle+dHzW/60ZwwQGKdybSrgi0rcaM0zyoYF1Ag2plyFX1r0Mk5C0ZjGUdAD5VNY
4WyUqPQBPaU1zgylHbmD47M8dG0jINvRccBNHR2Pd9DZd81HwQsJTSKYzRG490Plk2DCav7rK8y6
wjUjdcKBfbm6jemqTNGUIkGR4hv5iJKfQfOHzxK8NmsPUP4GyrbsSjxjmUOPkA395O878pRG51nv
Wpgjr4Dic5u83EL8SdwEECcmJoWX4msaZnyA0OD8zK4uHugU4r/r3h/NA/W0gP3IQwXR+xySPz1o
AkcawqkGEwfiAV3wfjyU0x0nSiTPRIVirR1aBFYe6rq2Z3LlvIwzpfX1NmsoXrauLkFKSjQPJW9X
C1ethM98yae0HSFGZSWQ/WUJdCov/xMWRIZV5yl6DH2/9cqmfa8GruGUrciU9HFja3WjvPeQXz+x
lT00BDPip0KxrKdO19qrtFFCxGZ5s1VQoX9TofsGsCyK+xze3Cs19SOInRWSWszKyaxyfRt1qvzT
gIoeFZNK9L6WBgySjWvqH8SGR0nbDe6DV6v6XpDDZjsC+bGrMrO2Q2hVWyOWw2td6ppNZXqoLIQu
VNpJEfOiyVMP/v+cbUf7FBolBWQCwCquuwSP2ktxcZu2hXWXiiIcXeVYOFZnebciIr27wUugRS7l
BsfOoQs8F0qtEKpJeCI9dQMJfHkyYnb3xIfgpD1BSVmO4RdJK/vnRFKCD5CB1scUBpGPGa9zdxub
pKydcnQR3Or10eIB1vpyxzO6d4+gaOVnpHsQhak8FTLMrnA/WPFYVocCMvQH+qf79xAPNe+aVMwk
O4g9zbBLi0sHvJNbfiSkFvVbVDqI/DnknHKuCq3/1e75/ysz/48y8tQ49EZlJsj+6/uP/zp9SX8E
ZXZeoPnrr/6tWCsiPkuVBzo0UIZghqkJ/lWgUSnQmAAKTKpA8PtNbS7/SNaK/23o9JRMgD04/9Sp
dsPz4ZdkrfLfSN3RM88nAkqAmOjfFGhmRVE64WnB0lUNEPVUtFann59VraOqCYrEM9nr+teCTdj2
a6XdOToGkjaZTAccZzRTAwyft8joUa+OJFULR/PNYxR3p1AONm4/7LQw3PKe/84df/K0aJ8H3t3Z
mrz/Vaq8gDtMFdezCuZfti36+KauZ2phl8OD7b8kZ+pVjrzv33s6LN12dx/voh8gqD7rtvITxSjl
KdqtNUfOp5UxQ4SFWU1jI8Eweml3TMbaUH2rdEgm20b2vWxv3x7ZrNQ8DezcgDZDaVGvCCZfiUSL
mR7FKt3mUXNHrWwNE/ACRZ3N4LmheftHOJIKtrJwmsEJhS5vqf8e0qvkyQI1kn+hi22f740NuYKt
fFjtgV5YPwNyVlA3tAbrsORdziO1vTjUWh3wWRNsOx/5vEqFb3+w4ykey0wng/9c9T72Hu2ZvKfJ
Me2zvtiVqKnXluhYY7sGkphhsF5mHuQVbE6cGpHuxctPqqMWNxy5pSPfaTF5fXrQoAg4xBt3AxMo
+neI7SiQrMTb+EldAbEvbStJMpiIieUU/sxL217TStFQaUilcUtvW7dxd2YRrSJpVsxM5eFzp9DX
aiZrSYos7V33Rd56J8vJrg3Wu9/WTrRpYI15ezfPCfP+mtR/BqbP8B9ezXujR//Lgfn+2f3Z7IvM
oeld/VA4j262C/a6DYLz+7AxTtMXdJLDJGQ772G1YXtxeWl8nxpU6QKeg1QtI9Da3Mdj9N/SR8CV
KdlccEQb8bn+0u+zGmybucv3+Ync/9osTLwS87Mm/batzMBZFLGKiTKKWTgFgWM9mCdl453K26/J
DX1XD+3JCSeGFO1LeBffBB/fXoM5FP7XGpxZn521cOjzUUMmzRFP1rP+ZbihKXcT282mu24e2xv9
IGzclRFPXurVgOEKJn8KsRMI2suNVsoSEiIJbpLH6dYfdSeFjBqFpg3Zwa3nm6QKrR0ihdu3h7rk
PBFp/8fs7Fao9SqnvoFPK9UPZviuip7UZgWstei4FIBg0+VnwutxObJWMtUhQu/OaZST0dPgHHwQ
6KMM8FN/MpZ/DBmzKcw6oZC7jrPah/4VWgNO6mZ3sRCuTNnisaAARgMI/4TY6XI89IO2ltCzUiC4
nbJ56JufnUFSSv+RyU9vj2hxU5yZmvmCgDem5MaT93khkZyEkv2DuMqTM0e7/drvdG/B4wxNAuiU
yyFFuVrCgo4j12+Qa7l29xEl/ytenyfxWPuOUdoG98su3VvK5u0RTiN4te1hqtaYTliI5qTjrZah
faii+wU/5xaZNKv6mYsT0RMFfPcpXe3M+F+GSjpNkSRayeYOnRd603Z9VjrVdtgau2pvHr09/MQA
t2C+2Fubxuk+/stejF/zqwPJhKoF+Jg6W8e6bQNEqQhR3K5xWmpzSTyVIt9n4ePb0znnr35laXbY
kP7KRqhtph1THztESRS7eJ5YBNq9WNsuWjErfmvuQGDNhC0QMAc84BP6auZA4gzBDVHFgWQw32WV
RavjUzg8vz2s+S08NzK7DdJWJ8+WUr4V8/eC8JwY/w4Pqc1//2T/LPTXB0AGuqjjBXG8kooG1VqT
zNwJvliwwMGYcEHDEjhblxqSrzAOxwY54HdF+S5HuqOzDl3276iNfg3ktxltulbPBjJkuaQajdyg
maT8qBTpQ6rnp1zNvry9HnMXyGhgbJSJuiCfwm3MzLS+n3RtViBS4LXHzArRN957qNN0qbjv1tTi
X93GL9YAE/P8A+zzitc0QtIZLWrmTrxrNzJYXOFruGnticCvfNddy7AZrEXbc1q4aSIVXDtIPXp3
ebXOPKLbALWBxQuKkX15bH6mj9I1kZiDkvsGtYjdRA7X7OjgUtJtBmMp7aB/sGMuvmDmM8Ar9VS2
9dpJif4M7aS777Thc9J8fHspFzYm0FlGCiaOSHp+myVmpJPLDFhKq7/tY73cWgaEhcgJ0lgDpfDb
1l6535d5PTM3m1e/EH3VnOY1xc9uAVY/Txw2vBiOU1wZI3q8yzbBZo0IaM7//Gs9z+zOZtMU4zIc
TOySn6W58WZqfHU3gCTQk7LVXbKzNmuNhoszq5HcU0BZG5o6OyShWpZdaqL429bd0ej8HRWvfWwp
R7NeibBeef2XWYVBkNwC5wN7l8e+pDpT9honxHgYdxpk4urROyLJBo/4OkvPgjNWAELTZ24CiiVj
c2lMqS1NGjuxIU8S2JMWeJKveLF5a8bLaiHzAK0DiQpFm7MTothp9MY0ninuqW9zcROc6iuDA99v
zatoE+8DyNs2qbP27pgHXNNEKjSZQ9bJdIIJvhybXMVR3XkoMP8KuEh0bv1DspoTmXct/zXA33Zm
F049VKWCHCvQxRfSzuaHv/mm2uUHfYfeorNG3rBwR+M3JeulJxWw82xUGRUH0fChW46zbOeXjC3r
bKRYV0KBpY1xbmY2KAl4vIfeduWAo/8wibki0qN/etuBLNuAj5BUoKpyKVwuEHq7Q2todeVIhXKn
lMIJhNBKfD+XsHhZHCLSf2zMQhrTy3UNKuuSTRC+N47tswpFf7KNAa59mDqizU/SPthrdypb/3u8
ndjqlaO/BaW6XT9ti1vl/Gtmi2flJD5bM6iceqPv3X2zF959A291rJ3/hMRncX41GSIHNFoneZfL
+a0GmSIk8pFO4brWEb3P6uiHKEq+vYqLG5Islgr5L9M9bxDqpIYguVZ5qfnyg+ipkIuFQCAhB18J
VF5lU6YDPeXL/rY0e6yl0TCYNahpxz8Ku/Y5uC/uu22+ya91lACfgrv6GG8yB2nsawCcQ3UQTGpL
tnyw3q+RAS/P7O8vmc2s1ZhZNIpIe3ayCfpYtdGXWrtdp91//pqaj3Z2DxhJAzd8M1RO60o7o1Bv
aZY9RSgqg7GBNdH1xEdXsj5WQHS61tpFebKSlVtcWB0jBkzBOu3Gl9sna+TM8zteA1bcA9cPPhUj
csdSsUKuuTiX9DHDd6xzScxbWcuorYIOqVAn6wIwsh6A9bI9vr1Hl65vxHO4DwzSrRyIy6EMcHrR
0D69vT0I5gfbDZujX37JJXfltlsaDFOFJSbOFLWZu+nzWknQ0qRrIZfBlFIcaOOV8/aq8DBtDDhS
AD0gNMTNOnMioxeFMSeBBxRidZtaNdtTqU1o5Vxtdk3W+V+GttKQDacrWAXaSte7ePf2fM7Z5l7c
qo7AC+9Fiop07V5OKFimUUdCpnIQjAVXkcEgWuzVzg7VQ7BPjsq2/4DA9ZUn2dVH935tCl6oUOdn
48z8/GlU1KGrBxbxdLkz9/21/uWmORRbkbLBJtrK2wBOGfXB22dH9wHogE1SW7TpFhB3Gl2g1irH
zLyj7Nd0TB1lqgUy6BUPRQbDDKqifuvod8YRPMqj70Rb/WQ+pRCVy09kfc2N9bnb1E5Fg95Aup9+
VP9krBylxcjYhHqQVlg4i1/RNMeRUmlJwdvXP9JUMUzs1wdha173qGN+kzf5Pr5Ze9oseYkzky+7
9eyVKlS6jxourhCu313jfzdSVGF6b80bLh0sCDkV6FtFpnhOiZSAc3ZVL4JglMJEcNA+TnTeyZH+
vA3EUnT2/sm4eC5CgCcTO7KslzvcjCweU5DOo2mv7wT/k+X3tqY2m5WDtOTlz8zMX9+jIiHgGmNG
s7stEol09Xr78B1KnIe1KsvSSp2bmj7lbKXoX6pDK6IXJte+uzqzNgqoR69xeyzEOHCEs0yTQA88
6PMnhSyVWpzKhMPhMX5/85hukr14G9/LENK5zhrl+4IznKyZvCu4PwxapC4HFaJMPAwa1tR9/L6C
6H3Kq2aPqHyvEHS/nj2L1CZlaWN6XsMQeWloGOKp2lySRBgQpXXjYBt73ecgXeNCWLMzHYSzVSpr
RVGhZ2ucgRYiD0aiKn4aww9vb7sFh3U5mtm01V3XZXAKNmROf/Hj17vky7CdCG3CWwCzDmLIsS3T
VY5W7Yk2L3tdTmptpLNwrrfoL0TBvqWAnn40RXAvYUmfvun/Ox5ynPM0Vvi0EaegOqLNxgqYXBCA
6zWOFpp2iHRTjXKjteJ6J3dweSNdGpkNphZQaVVCjMRHkHyHXzxc/wGN72t/cWlnFnlOAgty1pDi
EU/Jfb5L9pPunftc79ffz/LrqGnCeADyIMktk1iaOYwobXJ0h2DuHU7uXrzrn7uttJlCbDQ+pn/b
kQbZKHvvfXDt32tOtJvO+PRuWqunLX4JKS3yLzJgjlcKB5lMx1kqM2o6tp+VXb4rj979JEPYXuUP
0ZP0sb0KHGVfHLtjSxPZobn2+Bz3Pvz8L0ntXzYT/NNsKA4hubaZG/A11wWljZJ50KgHIQCX2oxO
mhjbtw/o0tmw0DcjlJjYqMVZ8K/mSu21CVxkakJpNBwcrfeOMZQ/b5t5fauiqHBmZnbJZY0ae00S
dI5FVymZoK056g9vm1jI+F7YmAcIoO9Ahg0cc/+Y2eQEbwpHcGrqr/rz5F/WozFp6Yycjerl52cu
1KoMsDkia6QSG+Yw/UXXxREQxRZKUeft0S28SS9HNwv4Fa9WpEbCVrurZdvatceUQ5kfEBq9iR+s
bfCjtnuK2/6hJvC0Hq1sl+1yZ5Xee8n/0PtODZPSn6i/OquhEglNEKIG6Lh33iE51V9p5bvv9qOt
d7YE4m5r7dt7ANjVA1XUNYW85f362/xsGvJOVz1BRRQ9aRR71Olcp63K2L092YtGQO2AuebpI81D
MkscfL30MBJqEMTm9131CfmzlUhz8WoE4vS3lXlEBhMVktQqZwK85QkhTt8WnPRgAYmEL9II4ddt
tzwjnOYrb52dfu9GdnY1YYX+YLBTHY5gXkRxbZqMs02cZ2HnoQXfOIoS2G4m2GP7pfbXsgyLU3pm
ZXZt5dy41hBjRa2BZoSKXB4S8PPvkF1c49FbuE2mJAIvfJ6s5IJnplTFKAuh542kgfkOhpuGZvuy
8GzDWw0KF9yaDn8vhWFrUuScQ/OsKmgS1MFQJr8BvrWNKPAIla3sfxWFleM64mO6dmfX/4XF2WrR
LWe2wYDFKkceRsvpEFK9rRsY18Fgfo5FcY0tfKFMAOZQ5iUE8Yv4Wo/Kr6WKFEHakkoUHdRwNtKV
v5niNtQX7tZwfwsltAnhqIg6SZqJZ3FW/+iCto1kBbUdVHAGB22q52bvwUHU7eild7q9dwdEnS5R
KGIc5Ycm2NVVuTrkxUnWCXAkAEyQpM+cTBhnWih0vAGNh8z+rDrRaVpbE070KYeqPYWnB2+z5tkW
9xJeVTMoHU6Yl8tzWElNCPlS3DpC9FmG20BdyRgtnEDekb9//yygCyVt8H2LmW2r+mfSy5CPdekN
G2YFWblQh2EJQcVS4WcltfkLesgMvygE7uHw2F4Tv4CNDVAYs7aqHfPcBBI17EYkX9YPx+IUoh9N
1DThj+cnv48HCqAmliU9gpnjgRagf+8sUdD4bWE2iR2JgaZo8S25+D7p7kLjypBWXhHLB+7Mxiwk
q8uyB9/PRgiPsPJv+4N3PTqT5mxABmItwbxwnTMgDhwAUWry2mxAVZsMQ98S8Apt+FxHPCgGeMCD
gqaNjMyHbm3kSNyVsn94+9ZZXqrfdmeDrKqgR9eFQXpicxS9+GQE1ac/MDGhvzWV9CWk2pcHKqJg
XFnSFA+OV/4Q2mmxloJY9BNnFmZR7ZBnjdj6Dc5K9Wy5TVGk+DzmGc3twUZZG84rJPEksAlinRsa
+k8Yu2dLVZe6ajapxr4I7OG+BiP7zfombmnu3FqOttcfYLKvnuXn5PsU7q6HoEsO5Nz+bD49D3pa
OWm57KRPcefbsfcs/fvU0eUYZzPaheUQVhljpHfHhqgA0UrvSWzXzCyklbHD/cKcQj2DgOlsb3iS
BfEEeyMtQqG2paFUrgbYDQ5SSM/zmIrRxszFcpvpgbkZKTvRq5Sl37uitHakRXt71KT2ugnljm6b
2KVNCsWXzNbkqjvGQxulK8Hi0lMDWTgK56y8Crp2diVFetq3vUGwWHILZ/fSVXAzEXBX/4H69uI6
U8UGOMMdCO7/cm7KMShdIdM6x+sT+oqFoxH3d3Ri/IErnYrlf5uZPXDF1qhqfAtp1sS/H0WoAKr8
R+qtMfcvORqK2PTrI5Uz0epfjqYO5cwPMoV7iEbxCsluSdy/7WcWEpEkfCyYf0neGlR+Zgczrw1f
DxJSMsattKNTeW9ABTkBrkm9b43j2lNwAQ4Ddo5YnWHpuia/XMBnEbsixlrqT/bqZ8jYYRb87kMn
qh+Do3Iyy037cyK497drV8XSAxu7CJoheQ0wYI6etyCCissOu8DaiXZ/yfrpm18a5cNmItVfS8gs
7cVzk9PPz4YaQYITxhXXk1W6MJzItLFahKKR6f0ByGia1d+jm7kE1XeHWhSUxjFv1JMh28kBWvij
hQDfDRQSu+o2vkufmit/Zfcs7c9zs7PNIwxGF6kDk2qBZ6WH0zbqVecxeeb5o+Hcxsxz9+mYJkUI
8o7sAXRgtkafUmBPkJ/6Cjqnb9JJRmfe3FkfslttBWY0ff9btmcevVV7sxxQyubhl+11L3VU63uo
Jw4EMk7+J89MXoxwmEoyNV44pS/3i2HWXhGoILaSNtrGKKAMmr5t/urb+19ZYJfW7NzKLF9JIZvn
bDpV4arI1sPQqdvHt33K0r4/tzDzwaGqhX6fJjzzaHC0izz9qWXDh8TIx7WLZc3SzD9K0GQGmsb6
VPRdHtVtcVOLtvu9PcnfYNDa+CfYSm+Lw/9teNMEnx3roPFSiHOYwDr9FHQq1aH7PPn2to3FO56s
Bpcl+NmJ3/HSSE0vsqSFUyWvtJXxneogbbW1ttXnbG9t623yXo131GrlDaRgf+a5zq3P5jWywr5C
44dMMrBXux463qtq9jUO02Hz9kCnEzQ/YVNrF2WhqcVrnkeq0nqEv4/UCtJ+19U+2venSWXHXEFp
LF4753Zmux4uB8nLtClR9GB9m7BNytcUCKa0V7+5VHAKwEXiVfH17cEtbs+zwc0WEfolry1DjJah
8ozUxCc4gJ4g1P73VRXaS3/P4Wy1YCb3AhIgE7RO2TX4/WYHRvjwBzW3CzOzfV+2ct/UjMipjXYr
ptBkddm2Byfy9qQtPiHPhzO7Nvu2hpeinLJte+O5u3GPUMye2m1Js2F68yd39LmxVxdnqkolDf1O
6iPKWfnULHkJrSWe1zbC7J50i4DeeOhCnRoKBVjjvraDuOuz4d9XX1khmoYpvAIWnMsjFzXhNwxm
rcPz9CBr79Iq3ynJKjPwQuXgwszsLMFt4lYS/F3UKuTBrjfSLtlWTyr9aumteYRn8VncwKDxc2oY
zGmgs9eCuWmnvXIaBoSxFGUAd77AGc88sA6NiDrUKh+A0F5eRV9CJV5JOC36JZMc2gQL1KmKXvrf
VKzL1owYYyTdWe6nLH9s+qOfvreK9313pQSrk7pi0Jpd/q1I1pfSxBTmTBAHayfcBnBhvAQ6KihI
FWma/io6+RuR1h2AdBmk5tJT8t5/l99Xt91h7WQsgEItRH/+mQJrtswqhQQj06bsyoO0852c94G4
jW/VT+Z34yl4Um+nVL+09Z7Tm/LGOE5NWsNJQysAAoiVK3fZfZ99y8yTxnC56fF056r75F0GLyLg
aGlw9FtIdzf53fRSkY7C8Q/gDBdTMPOskDq6ipFxbmPd+tBlwhW+Fm6T3l3xeWuLP3OtKGcPodx3
032b7vLBuGvNZlN3wdYof8iRtBGFcS9KT2872qXg9nx9Z362zU2lrn38bIRSqC/s/aLH+4Wbvvk2
uGvZpsmPvjqyZws497Ol3uag0UiZZRIESt8HwSIAPbbCz7cHtQDumnYtNOx0sIABmT+Z/T4v0hGK
Tqoa8aN5Gn6gWOEYN91muJa+RDRaRF9XLC469zOLs8XTgzDt3ekKmVAidbCdVNPUdFdu5V14leR2
svsZ35jidsXstPdez+jvgc6Wz5MjAO4576Jqm6WAveKd4BSbqnHcW3mH471Zq7Ut5sbPp3a2hjEE
mJxBDmG1JV0kIO53X1V2/sCWSexKQdVaiW3vk+cUt5POwsoZWQ6JwTEBayMlSufkpUuWerTJxlJp
naG0w8di22wRe6WlJb0SyM5re22wYaTdRLzk1y6c5aPy2/TMFbpqCJVdzDvDML5CekwzowzJVrLv
h2SbEIa/vbTLG+q3NflyoGnWmIJSUybTg3qvTFMcJVu3UZ23zSzVcDkqv+3MvFvQTcJuBRMaX5MS
2Vu3svkCDXU3yrvxnXQXHNHP9Y7yc7pNb0ynff6e79c87OJVTljCd9CKi0Tr5VhlrxOFoGFm06aA
4vazsJarnyuDTFgUOrB/W5gdT3e0us6bXqMdRcA4cSZgDC/fcJM46qbZQCD9iHLqYEONtgvgjlhZ
zLUBzo4pfL1BYTQka7Ms/EafIoSQ0trtOG2IV67gbIizg+mZRtib0zXVneSTgSJgeRjvkuMENjKO
+ebtbbM0ILREDRB+KjAja5aPsVSzGyGGoorkHj3o4c384Q8MEMDSN0xOC9qcyy2RylmXjRJJpaiB
SauVKYOvPJiWjvOUHP7bwuyA9YrlFVM1zDFCcRsSoKqIXYo9/KwC5CL+n1xJ5DuBiU0dVuRYLwcU
ZkqNo8Zvhsf6qO8tO/40EYa0iENu5J3xo3xae28s3oJAohQ6TWi5MuY69lZfqm0dTp14u3YzfKns
+C8QnH/QTv2N90e5znODs13RdbmkiQO+RJSUAzl41W71mjJLsha1LG6/s5HNAnM4SdFekBmZr30f
4PCVx7Vk6lIwZkyiq7Bt6K8bl3NLzJowngpjpEicFpKFTRIJ/nao5fiKhp0SHbZEvBM8pbpvqkC4
e3v7L3l/eicVUNU8b8R5pazVAq7ZwSSAqdAuLBNHHj8M1Vo/0vIOOTMzW7BCy0f4SnG85TPa2D/Z
mM74sTy0OEIoqp1w692u5f4Xl+7M5GzppNHS3WDUwbbUhrfzOgJbqan/xD39NjKnLBop9LV6yOqF
TbGLxnJrWrv/0wLNG/K6LkrdPGCByki8HZrqW1Z7kNAB21m5OhZ3AkQD9CiDGZPmbTJyB153zKlZ
6mNxGw3lVdvrG0RIHt8ez/JWOLMzu4N7OBw6xGRebshy0z9Dsr9XDhNORhZ20WP1WO/Xus3XhjZt
lbMXfFTnSlJJmCwgTZpY5Ovk53oSdbr35vci1xTUrQpcXFSfL61UfRtHqmvhKyD6+lYeofV3etGm
bR/VszuDtvoJtP3R6OA/X1m7xWD53PbsTpbNKCiiiGJwvTGTrf7TgCTKp87VXk1YZCTzvgwP1QNw
hZX9vzizKFOrUJsQJs+FriIzQeNQVMAY6j3VSUjO1dQRoJ1/e9OsmZkNbzSbvBUGzCglL5zyKRse
XO3Lv7bBrqfGPfWJWcAZL5evkYYCZmlsBOFByI50EdhRLK0MZCEWQMATRLiBr6WINnNKVUTZ25cw
Mgrxzh2Nj3CF1jZkSLtIdytHGYOvfzCq3wbnzxjLSwEtot/sGNp9HzyK1TFc63BaWJzzMWmzifOq
wq1cX2XiokPmPeiNaMfiWlPOwuG6MCJfrk7oSWPE/uscrbPa20CU4m3SeIUTKBwsUS2r45/M29RF
BzJSR6Xq0h6s02IoJwwKwZdtjE6t7tLMJ66kUJe3w28rs30NO3VB1x5W6lK90SBbVV1oRJvwZCk7
T11Dmy0v1G9rs8gw6K0Edlaseck2ekeke0VT2q4+yKgdNXYHnUG7Hw7FCkhrcq4ztwiHAc3O4HA0
hV6By5n0o1qtpRyrviJd92p9XcprIOSlO+XCxmxkEdS9Y+2yy/UbKAo/0DDzIhnqPWbHSSN0vfth
KT1wYXEW0Lg11fY00YFk3JTXqiMddRDe2WnqeVC/jVu87q2115x1DPISuh3uBLakJZFfB9ZwOZ+w
ycEr22DZ+yI9g2/qN/H7/FjupgRFtZe3IcG+4Ui+U32j5Tp4Hx7UK58GkD+Iry6+YzbnBqkCVx3R
RU1N5XOHusmgrCUqlw49YT71adEAuzHnVbDkAKbktEd6tfg2useuQR3Jt9thJfu+uJiQp5HDg/9U
hI/mckq1vimgU2ZKuxPFfnk7UaZoB39nOMqpBIYJOOWdR5DaHdZSPUtAkYm37R/Ts9UUkoJorMW0
f6Sw8SU6SPRQVpvyalI61BzlaV24fMkNnJucLVyv0XgVhBZg+rq4SaMnSI4fu/gPPNu5kdn58LQk
M/2C3eHVxCDS+16CHauGzBMyzV6vVsKQJR9zbm12rao+mq+B6NIzYxRXaqUdoLtduRCWQqzzlZqX
u5Q8UGstYNqqrSds5fprEjgReVBrmx8AT1BTHj/7/Ua+nuC68kpFeXHNIHCDo1c3kBif7VDDD3zN
y5PeyWQRFvV6M3ZA8VbxtNNVPffV4D//MTPbjVVIgt7SMZO645Pm9d9bY7gf6vyukdtPYi/vxlHe
eda4yxXjJOVrqaW1Uc525lDrne6pMeSfJXTs2VUW7qXEct6+2Rf3ytkYZzvTUEtrKKWIMaKx0+We
05hrfcpLMDfjfB5n+zFutBL+B+axR9zx57hJN/0BWR9k157JltMZvfaqmmbmjYWbb04U1gTfTBlU
grCGWrvbYGzsQv7hI3lYaMXu7SlcWidwfDSMEPjD3jALxkZYnLMxJxhzu96p/Ssp0R4sxVvZ80ve
/9zK7KEoox0d+RZWWnKNlfcxRZmp7WMbraK3hzOtxnzypoYNeoUhyeb9een+myDxfEEheviblOgX
TG8tTfZq1kiyyCZ8blybzNuc+iWWa+TTUAKGyPedrr7vgxu5XBnJkglNZAjIoEJ0OhcQN4M2Qfo0
RaedtEor3HYIH8jGynW5ZmS2+lHedu5YT6dU/WFoN5HxLVy7kZdMUCzkgTTxf77u6KxLk7oa56cN
r0frW6OFthFH9tvL/hr6wYKcW5k8xVlaQMu8BonNvOfuzY8T/S2KwnTkIftC98CaT1gekmUq4FAl
GEKmn58ZSwQULBDfw4Oboh3GOVJYqu332op3WzMz8+Clm6W+qNe9E0vlQQwk3y6S9GOoFiuPiclL
XpyZl7n7PZyZq84Rhg7TqODRX/b6DzL00QYaIAWVohSNwzFTmqPQixJEOUDt3163pSHS+INyJr4H
VMZs2fyJYNRzGWJRXUvGvRA+mOPKOXrlehjduYnZYgVWmvgJOhKOL0DYUivGIauTp8qP96WQ7t8e
zuvC2GSMMFeE8ZEcujm7kLJwGFTJb1iya8XWbGknbRpwSOALHcGz9Y22p33snfvAUbbpl917tb3e
WL44qaZMNxKpD0ucJ6/0yOgqWWfEIWRRdXMV0DE2rox0aVahC5na/oEYonB5eQT6obeMWGXhunyw
++iTkH0TjXvJ//H2hC6YgepiwhqQxgRRM5vPxqz9zGvZmuVofPGS4jpJ/4e061qOHFeyX8QIkqB9
pS2rUsm3XhhSq5sWJEDQ4uv3cO7uHTVVoYqZfRrTJgUwkchMnDzHrzun9qD3d2VFF3YNPSMCpiRM
vup4bPlzRYB6uVJZXLHsnb1rg7vc6W+hqxV+v6KLZmxMAGFO68LQv+Sp6BKCFUFp0Ou7p7Z/Iym/
Eg4vGgGWCww1QCFB5fvPtchspHToEKCoMoY2PVMN7MvN/fcr+ZJ8gQUH3C3osgG7smBN/zRS1mg/
pzkqOt6lCjiq81G/1wylvfJdvjYEVnZWPlDSlE6qhexk3s2/55CAIgFCPHi3Pytn/oChn4hcY8f+
WkWubK6SPocM4BsaYbMC5yAAVLH27qAD/Fzt+UHzq810nPf2LTR3/sW80Z+m11ju0m3H2ZoRQjoQ
ZVvqKzF3fXmNifgrLGplZdXog9QQlIfH5eOF9smJweS7yY/5Lo+zNweo1iLs9238j8kdFqM6BnmA
KUVtvu4BEAz5MBODd1D/Le4hGuW5nL5qznTNYy65P1oNS18Wkw2Y7/7TM41JQMyrwuJKNLHf2tv5
CIlOAZ6A6obtMQD6UIcYVYLI+/cH4lKw+mx2tadm4ULvOcXyrBn6k0klnmqgPKBN7dtVdiWh/pLn
Llv5aYmrxK1nEIPrJJZo860t8RbRLpxou7x4r9ocvNKFX4triOuLB/6TzVWEbBSoJTdcIlmUfKtO
GDGf3Cv56DUTq3xgbtxMN6CD6BeIKGl259Dz99/osmsA8ox+PR4H1uxJg5WSdpHb8hWozNX9r7Z/
T8ZrU/+XslF8nf9aWZdwhTNYUFqDlYU4Pd3zHfB4d8kG8SrSnyE98v9a05rLX9pChSYt/E4WfZBl
N3gmgNBJ9s9TtT/WtPY4YQhW9QR5vKHH0OI55hmSHEO9koxe+UBrVlmoY9rWhFFDn3boc5ZRP9oB
LaLvd2y5mlYZL9YCZhGAezD/u77r0SGkWmMZSCugRh1Bsu7YyJscAosYmhjBBg8CwM33Fi/Hhr8t
rhzbrkydKITNfjHuc2gZm+RVNZ7a8Uqr7vJl+Wlly/Z+Kk1kjwF+YAzQq3tSTmY0H5vHbl/toXwd
kyd0s36Uz98v7GvXc4lEyGcWxgBXBXvcnxbbpm6zVkW22b3MlTc8LA171/8LaJxv1SjFUB5AI+H3
Vi96ySejK2ekXQ2VS4oDRk1ofGc3LmrkpLsSK5bE4ouXQOXKwgMi0tw1XT96SppQlhyXZNSzsl+K
UW7MUYLHmXud+6YTtv1+VRfd8pPBVYDV1Zk52WKwF8QrVek1w0PnQMQu21vpj+9tXbxADNDfqwTC
Dl9kLLgr3CExEDQwbr9bOHX6CCI58bXRj7/Gjb5sIviB8fBmgYVhTSCXJaZTTYqN4GRZ1R1BZ0sJ
G9p0zQEan0n3qKfp/Oo2DuTsqD6/O+AseywE9F22UIUdi7jnFnAMhPIBopU0nSYPrJzKbjKb7jBy
Be0k6nbtZqJMPyC1ULKgMVx75xpJ80+xX4ujf1rJcsQ/Ha26snif5EtiNgA/nj5glgsylW9E7b3O
vHK9X/RvwK8QpQiIJu1VuKgKKxlBS4UqAdRHdH4ZjV/TeCUkfe2C/7Wgv42sY4UBgUbctXA3c5nF
aIOFfYzGP6kRzLeI87/Hw3gqQvdHf41u8rJXLBApVP66iumtP/fSxrA7txXk1/WBC69FEr8pQxpX
JwByT80DAmQZeyLg2ybAWN5dwSHw6l8DPFxINsDMTiAyYS+cZ+t0NAUHmOtKPvuOrfpdcS+dl+/P
2EUDi1yQg3ak+YU8kQ5oHdsuDLSyhJrIr/7adMMFN0GhqiMR1MDB/QXxpdUDFIX7afb7XPeUbmND
q6UqPv75Kj4bWcLkJ79PJoBERx1GlL4IjZYH3LwS9y4uYxElxFOOYXwh0mY51XVmi9kXzUfGtrUN
WG1/Ja/4yiMBrnpUGP81sl4GoXWF4cT5L0KfIfEgrXyn75ZpYGcLQmER9RE/iK0VGVANSoP5H7+x
ruwvAfnTNg5M9LW00TJGzPIomFry+VreuSxhFWsd3MFosuLZB3XP6v4wRgbxVwcmEoVwTIE0m1bD
I2uptrtkJidG9J+ivaZsd83oKlR13eh0bdfP/gzW3XxgfmPPXg7gSK7dmkYdF+L1e3+8cHPhTC01
JMB6gCGsqjvbrtWWGUil/q/FT2IjQrG6+d7MpcP72cwqr8mhpGinSjX7OtgGmkdotF9J27+SPuFj
fLawCoLzqHfqnGAh0DW+Fc9k+x9uOeGX55x74PhVgD1otsUGer7q5vd1Jr9L5+7zD7DyFw71Y16U
YD9MQHiuVeZGKPotT40r2fblnYQaqYlyHFiH1TorK5MJbejsgz4pLIcsJNfa/9csrBZi6QzSzloz
A1Pm1iBRaZ7K1LkSQC5v1t+rWPl5UUDCmUDN2O+bW3U2vLmgfnd1MP0vCM36DBsatHTAOaNBLXLJ
ET+FCUebp0YwOMXos0CP66193x4cvweQIfPJftpyjDqXB7KbdnyrvMqQBkOIYe7YCb/3/6/jD4t7
/pXVI2ZCLWW14CTV7cSV2FR3U2ypiNIN2ZegXTQehrC+A5Os6rmY48Mc5bnvPPPjivnlm33ZiE/m
l+/xaSOUekzY5GSI1xE6pdaujxvf2prHovLcGBqOEblyC110ok8GV/mdjsnaCqIf2HkwAzMOBsJ/
ZQEAy+XDohRcw/mTrDJBVVbOaMsWj3bFHnu3ulKzkIvR8ZON9TUnoUSTMQlGUxAMz+YDSt0wFzcg
kvYLFcRCeR/wBJQ9Q7ftm9AQNFKGW11RPaeoNlw89nYWES4jbpBTp7PNPKeeKU8s+TVNOerld3Tw
9o2lebR/cMYffLTuM4Bkwc0SuO0p60tvrm/r8nlue5Qx97L7+b1fXF4fKnd095Aar+uJ0dIgd28g
p1rmORfy0T7Kb6/DjC8lx1BK/dvOyhvaXhh4uURsHKIxJFEdYbCx24o4fZz2LJS+GkypD85y94d1
5eBdDDToqRNo+iBfWYspuKlq9kmTo8aoS+r1qAe9miXHZiB332/lJUPg0YF258JwiDerP0+YnpMa
v4yMKEEnhE2vafVG6yuH6lKjecEUo4oGnHp5o/3TSEpzVeTWktuF9Zbe6W/LAMvPbIFEjYcGM3fJ
DWaNgn+xMkiZAANmIGI7q5WlZkUSDAjg7u6TYCwaz2Uf6rWlXYoX4B4joJiBYie6iX+uLDGM1HKU
dvYZ+U3pjeyvPY5eNAB+OvQpnQsAYw55+/8YcOg9m34a4h9ThiLCYxIFrdCFdFL96wx8DrG6XnMH
Gii+tN9r9Zc2QWesDcWVnu5XBM3KzMoFcq6NeclRNIsQwFvuQdA0g5wY+io+kOyZN18V6Vz+xvXd
YS0dvkXPRkNF8eenscGdr6Uzvn+WvQ2m8NzptwtCxnzmXjGdyfjwz90NUC44gYl5f1BK/2muckFN
mpgwx/WHHnmiNj069pXAfumwQpIDjRoARfHBVunoTB2l1mp8K5s96NMPjT0R7eVfLAMqG+oisQFh
gdUyErsty1FdlgFqGBvUBd2LWl9pUF7yaeBA0Hkg2sIdu7KhVlrPu2ZZBjGiRNR3o/svXplQsP9t
YuVuVSUsgQe02c9RRzLrI8PRAZzw+71awv/awz4bWXlY6qbN3IG2zy/rj9JqPA56pwZCsPza4bn0
3aFljndWKAKDbG21YS5ePwfTQPwEw1lQMFA7aJvBw5zBU1uHZBlcphhNvxZALy7vk9XVHjpT3SpV
AqvUUyoGzC7zbPdwxaUv3g1oPULKB2+CoHVb1v4p/kiFUTmmcLiFuUIL2sSrI/m8qEdDeeQ8B8UG
Ijeheq0Sv5jZ2piqBObawWDl2q7VF8SQDewa8XBggcS0l1cHS9taBArUQQCex0h66/HoOkHSpbch
CGn8bXyVWDgKx+j00uxYWMkWbo7m1+BxjHNiVvrxGs3apUbbH9ZW7pM4Y2MVDEsVYXa7PGarT9lW
RjKQWzTqIwdxGPz6N/ZjclINiPekV+XJLzkwBqkI7hgCijJj9ROwgWSGwVVUf8lz0z4qPVB/xub7
03jp2QNTl38bWfnrMLvAPLRYZnJMQV13aB+WNMMKREATDwLX++s5xqVI9tnkKgLQXmo56FxRc1LH
czvpSWiJfb+siz2rTzbWEz+zYZCUdViWHhs71Teeyrdhi9EAMHotZNBkZ1ZeEtkYTkje66sU6VdW
uB4GaishpViuNXcswlYzPKV5/36BF30DHLWg4IX0J9A3fwYAtUzrtjeRzBPzV82eG/2mmq4E0Ism
MI6LPjM0+r7U04lGFGo2CNSCotFcPNTJfZteSXIvbtQnGyvvM9XMSsGqilIVrO71YHudfPl+o65Z
WDnbLBRNTvmM5iFv39OEPs/2tVCx/JDrG20Za//fjVqPv/bEFZ0rYULj7WNtlfuphJinI89d2f3o
O32L2/r/923WOc00mdRuB+xblrzp2imBcIzR3X+/c0t4+W5Zq+bTXIq55ctFXQ2aV1U8KAGr6Rc2
yDSCtJb3vbVL9yZQfyYU6gz0cIxVcEdzmzKlQrBjoBpppRmMSeVzCgKma13QSx7x2dIqrKq9OdaE
Ye+QlPpq9e4wdiX6XLTgIuOA0jy09tZ8OFpZpmwkcIhEvBfixmCbf7FXn/7+xf6n299ms6uMM1ag
Ka9EOZH8wXZexn88d4TiA7ftf1exyjHErGVVz/H9LRDsDN3RJn1YWQ/JNbj2V808PMIAqrhQzEDD
yljPXPe9hgvI1mfMcrFtE7qgkhkiYzcFIBUfH5eZaA0jZRaE88x4DtpFPyckO4I0J/XVzT8mEPzr
pwGRESQFFldcuUfP+obNlODW5e6JAoKkt/oBSJEr3/Crj0AlEdBuzHRBMddaVz5mZwrLHTmI2kXx
PnSQTKrnK8H1awBfiMQAO1rU6VCZrO6IpjaszlZs6VsoT3liBkKcO0UJvnfGCzAGmCEL9zOQDOiG
rDYslbleVm6hIs8uHjLDp3cWiMuy+27XB3PAoP/w1Mb/fIwARlE3Yhx/Ed1bY/zruipFVwhMh2XZ
JqvKe3sioUivjW1+jUowYzuoipa2EiDBf540iZNm1ZWOppUyenNq+RUqo0LBxGhxdXp9+bv+jLew
hfIaOt4ORm3Xn4s4NE9kLqXPJKikJjOotdIftGdO232m3JZW5TkSj8rKx/cf8KKbfLK7iiaTqPvC
hK434ABIx/St22E4bbxSsXy9I7E4KHaha4L3NTyy/bmRTuLOs+Vo0peD+WBBCmvEO5vR5/FcPwq7
C+ykvBKELywLbgFRF6RIUL9cP3ZZkkgzlZP0ha1uawKZzaYMhib6fvO+XpL6H1ZWzYXMVswuK7Gu
ykzAxDyi66h45bSjY3ZwlWttp2trWl3JU1pDk0OFi5QJ0j6Fe81sBpNwrizqQmzCotApIQsRAEY1
/vxYFVFz6nJH+opZHKdc7OurqnQXV2IsYyCITGCUXF33XDHGnoFqw0/5U4O6KgEa5apUON5oLxyq
5WHi/+ysr+KJDJBlLloI0ZDsSIwkUHWuejKbjhXlnU9JR7yKiYfWyTeCVEeL6JNnUMj9GeZ0Hql9
6CttwxN2rDjgvq24n5JqO+v6g+uC6y4rXA+znXEl6RGA8scpnTZ1lv3gRsm81nT2jdHpUTbRDSaV
joxlQd0SvCHMrpep0JtnlocXjTjR1Xe9aV8SdJL8TMd4pasqgeyGPlC51KJGYfd6m+i+1MqIzEMs
VRkJ2d7blqzCtGhriDGqEU3G+0lzz8KCMlMz17umN180Z0mkBs31akxtYFpADwabHvMReRYrQCVL
xso+gh9BPSmmsRVkhDQFxU+qGs0zFcpO6ajipTI7qxS3blbiV3Ar9poeLgiQmY6HNCuZb/GC+bSm
oVE7Eef1ziL1Tsn10den4QSqgj0wWq9dJ4ug0Z33vlbOItfuSpCaelPfPxqk+NGVxbZXu4hnzR4k
aTe1WnOfQVK+md27XneSsG2SLVXzg1TMzG8zhfnGODxqYvigmf7REeWjz9hd4orzpDeHvFYwZdiq
m9FNN1ono9mWwxP0Fm71xtS9Wmq3vLSox7NECUwVc2K5o92MRO4Ay3vurQTvFaK0oVwxNgH4MF/U
XL5aLj8XGWvDUqUWpJTFA5vqWCpAD2f6qMa0GW5nhjFwze5eJEBoSWJ5pAA5vDE+coQ8p5I3jooo
KyBkwAi7h14pSGaIeTYHUF1Ck673JzrrEXDmj9DDpB5qDx5WZfOhqs4vwAaPpgGpz9RSJ0/T3f2c
acKTZXtahNQbMXZ4SbLDGTz4YZ0MN0M5bN0x3UDV4KFSoaqptHcq6yKDDwclKY8QZY67QT7kRE0x
jDDHZFZB11K3hZ+luBPQ2YxFLSsP7eLWy3LrDs2nENgWB1fGdJtTHkGxM0i4rm9oI+8Zm85463pW
03TDakgwW10FLFYuXgvbOUF5Yd8zsktHvD91zs5tRblNmKv4djrflwM/qFq3Mw164Lqdec5QPmZT
maJPaOL/QDNBzYRXdDoe+DMW4c89CVHeGNUcDFW9rZ3xIZsmN5rcPPVq8Md7XZl8NJl9rvTWCZF2
HfDg/cOd9KAu5ts+N15dltzbZu2RjEGnY+gjI6FvteF8WCyzvbx17hBEbsoJKQDR6imkRpvGdlFI
b+rMmJfFgRIw6YFsrgAgi+9krW0Lld8oExhSTfskZHpqFQXdRtrFjiHfjXJJ+fAULa19X4jZS6n+
LFh9U5g9xA6nKCXFQZhp7qXEfBGZ8nMQ9oek/IeNSfUJn8FL1Dkamvyc9OZ+yIwSzHBtrGRqaPNi
YznskDq14fUuqLYNZdPK6r4FgZJX4Xh7Dq+AkCjlR2VMB8MdX4dasf3BHD4UB/ck1LpBKSnFVlSN
6xOuu56bWvvOsqDYN82RLofA1dP3uSji2XChgCLv2hQBSR0s4iUuvytT61chXHD2s/ajgEvPTbpt
a7xuaiMU40A6mOvb0qXb3mx8cJ5vU/dh1KzGrzoF+WNPT8Sqfa0yzoJlG5c3YZ5rEQQAImjdBJlU
PQHyoAYw55HhNcSeAqnYGOLvj3X+KpPxxIXlm3oTla0V6vAsTfCTWU1e49gxL6YNJ50vsGkthIY7
/PZmCIVp40D1oXQ2RH+cM/ZUKtpO4yCUmNytlhgg9CmDWvkxjxARw/vmXU3ebLfEC0kLIT5D35T4
FNxWI9vqY5lgsEAYP8H3uE0B0uNNH+vGea7zBNlB020HXhyLtH7X0o+snt7g21O+azg92a65zUT3
oHdgrZv0sM8QjCbzVOTgHGVsr0Eq1rKrWCeIBl3viUR5rGoa5Zg9bEQpPGo/KI4IegyJaNOxBAKx
5aNXq2A20Vyfa5tCksBqGPcGlvt0AruPgRtGojHCkMKQWwPHZAJBJXFjiwL4zM5SBd/Q3AVgLNDN
46ycJheEenRfZeeqyT0E/WhO7LjQApcXQeEeZ5Rt4hXdHW+qRWA3GMXBHyjBBJ+VvqwP+TAh5hue
hPyjY8swsfOQpRjzs3uAn+4aoCKGOQUq/9AVtwhfUT+3fkoe6uZgu0fePjUpQB6wNVuvNXZ72pV0
jJDFe91wQ4mIp6T2uHpy+9sev2tKS9z0me9kJG7nj0lsszz19fxeYpiF8zcb5nvw2nF+l9TaLmW/
7PQxZzfNdMw719f03NPEQ6PvnfRBKQxPz15U7LTD6ZbWYl+MLCwpbvT61DIB8EMSDSlBr/bNZGcz
R0Rvc2ham4EtdNA+hE71hmLKK/K4tx8HFxFKnMvhhLQ5nNIuKPJj1fyc63YHQBGGY59KslNwSeEu
3mvkN5m470jdV1rXK0sZZs25MC1grebAgRKIObx03Y4PQVapnm08VTYmedIXW+v2dHrMm8or1PcG
0lO2WQXAkYYF6I9N59APW4PjW1nMJ7bXkidJX8YU/Oz4a9mTYm5RLHuKHijpHUs6n/e/zfbY6aFV
ijA3ew8M615FND/pkgC+nULkomU75hRebzVhMtAtn25asrOTYLa3YxfW1ZOVxhqgaPOPFjCJaUvB
LZuw2CoLX8mqwMSVjHNa019Oph6ocALKPurcgZhLvVGK9xZPK45a7Sk6H614tEbo6CTnxm49fY4Z
K6KqrgK1xzFwZ8/pyo1CqDfQJnC44oteeCrlILfaET0uS6jwiA4azA9gGtehimNzwHpbL+GHYnI9
kt6qLQgSKqr6vf5AjXuBG7Jv9gb/5dJfaREXyg+7AeYA5SEpPli6SRHWKVroOu4/vXmX/anNn8zm
VA77JYGDU/t6rfmOy33VLQM9vbHqLVza01I038XNrO+y/oC5oWjAx5rqR4kBLCP3q/KlpZ0ncP/Z
06bvN7p4ntQzkcKrsZdF5mUDiLUA0+wsw6tnI8hVI5TgW6N6B+WK/qYSWVTT98RJfSQvvmLFrRpn
SUyNyB4R/9qdnJ7d6nFkhde13B8mpDBz1PVHhT1044a1xcGgic9BjJ78RpXlDSLfthZUT61tlbyB
xwYgVC+Zda+DFomGKe8EF4M23xTFXTch47pJrSGYsKrUQfAINFAYa90jIBtJezfDWdTUF3PpJdpx
Gm6ZfVDd+6l+QW5nyS1xNpz1SJLeS3KstM7j9r2hnWbT9BQ2ekoyb3L0KEWPhyEHmjWQoyKtEWTl
y9zxyLB+68wJDTVBeL416EPS70ZaxYKC10bJD1M1hrVqxiWTTxKtC9A/ILgriHhlVDal76j3xfDG
8o3RkSgbdxwqRvqtS5SYN6qX9YUn6zuavfZNH6R5fTbwo6RW7skijXoKNgIHySnTPSvHUcvMUGT2
IXXroGoRN21wu76O+rvIT1r7u0DgcPQHO72twJA6KS6wqWOAP+CrDJfRjBUk1jY1lLjMn3vJd07V
BqJoX3DzBxr4JWdc18kLyNzioW+82t7YU3GL7Zic94m/JIoaNYmK/sl7lmWBYSBNayVY+5TQdhMv
Z2YomROM5NkZpsjGVwGvna07uMt7T7GqTa0Szx0Nvy9vO/VclM9U7p1pClXyy+W/aT/tjCHixbax
dk6jgOZ1w9hT1j6Y7Kcxhmmt4lIMqRKTHNGBeVkbQ6k0qHGZKxg+1AA9YY7ujf1R5o+mu23MQKKb
iniSTb+d6bZwmd+OEW1+O8oUg+9h0yVvrZu9gv5PS8E17GwkuS+nEysxL0GWuKuAwWhmm4K+kulJ
KOBZVraVcVc4MkBOudE05rm1tWmh75YIeaBV6xm5drbr+oYPbcRtKIqXL/V8Ly3ImfJ+oynaRsUV
qVvJTTuoe2jQASoGeI7ymjR3U/nasSEeQW8MpkcQf4mNY39MyTR642CDEmiOwdnqCyUJloktif9f
Y7ROGg1QJXiCA0dYei/1O7d+L7NTL6iHpN93GMbj5yqciiOElePcetCdHzhYhvtDQTNgBgGsOmXe
6D6PRe0lGQDh3c8UYbZwIWhQPLdZChrt/ZBuDQwLkowggariqUxaD21YfxDQExAuONVp2BZNZFRj
rCTAiinIz8sy4A2KMZw6ddYDqZbbnhR3VSs80dWxAaT03DLfqU1Y5XfO8Guqk7AQmocuWqCP5S4x
SUiIsqOJHUz49xGuRlEAomMyIqo1SrqxjWyTdOjsikOr4NEBGaA63SXYFaJmPi3nwMRBtkcACDQ8
/+YGePQfxs72mG56GIF8pHx8xcUI8J1pBCDlCwx9jnguIlLEwqzviuK2ovnOrdmGIwZWuhonqKKl
aR1SBKCp+I1ZLaioZ8Gg7UsTaqR6F7e4K5r6ZCrQQajM49C3oJgsIrOYghyEM+kMuHZanYvUBU7n
wPJj2Q04RJOfVClMuSnSVHkseuqzGmQG3PSp/QoqIy8pqmByEz/TzKjJ0xc3aQMbLlHDBUaBqD2r
YU/rODWbgLSVXzI3Sh0lmjoEoeTMlm+CyDmDC17Ni1BaJHalFbTFHDlGEwxDDun0PmDTqSUE5chN
1k5RL56Zxk+D8dJiIVPjILVTwPEOkrie7+q+9hpdjzswNBPavhfJFE8aWDXLrcjhkih0nfzGQu4L
PlG8CFXQB5vgy1NosFtRzF4DQJfipD+EOnhCA2s8ujusBzqbaX5RUHyUG4PMkc1EXOeNB3hWYNol
8izmKbLcujNHcIRjjMkNN5sj/rlJFA2wWRO/DxCHmZ7AJb0R6q0z6GhiHOwU0AeKKFZD9pQ4J9wy
7WhuQIEAHbiXRKcHmYiTivRe1V4UBqLa9BdyVBC9Ii7sWu4Gk3XoE4m6cuErlweHt5sx6V7xGOX3
AMSoypkoimc6hd8PIjLHNHI7nILsaUmAG2wBGY/UvdEhG8oaHknRHi0D4/YVRJehwv7QpOgUlagz
0myKnEyJCprc686oQWXUiIo02ZFS1XB0zfuiayMFhPcyZZvR7p5MG/r0TGxVpL5SaKc0lz9pNe4h
U4hwYJFNo40b003vVUv5pTCMtLhDoBnNzz4F8rIvxkjn6GAPWUM8TFnfslbd0kRGllmEpEdWMQ93
grs3YEGOFN7tCJU7iGriMtYCSWkMKbiN1VpFKFBWN6zcsNz8QDDEVZfsFYBenaa/hTpm1GaJTwUH
LK1QyXbSxsc2y99YabiBYOaOZ/Qkp3JT5M6x6LSADFOMt5XISlIkPALJMHkCo/fdbFBQQDLr56zn
vtTn11zTwBPUb8jyC1qleINWvGklnKunbN82BroA1REh5Rkv4kjWpP7TocovOxHgc3SzZ0VBq0dk
v9xUKw+uWQKACgUiH1G0D0Sr7Hq9ugUi4YSxksSb9XqC2ogFEeckfUwLe5MxY1kSFtyoPFY06z7p
yrNpF9tSF0/V1LU+N1CTdkaTIXexb6ijIbcp0hhC0T+kNFDSdnigqAgHgVPbYN9ypFmQGhaCZJ7R
lzW6oGUVMUW4gZYvkODB9SyKboSikVeSzjFGNrfNgvIZxo1ap4esRh0PHdEXbpunRDbb2qCPecHK
HemGczeQ11lxbkfSnMteNOFsWXbQu+6mams0La1zN5a5l48kDXWGcpU7Jj3qvaoFdoqMr3aGJOxV
NY3A+/Fo6z1aK+YDposhwKffWE23Q634rihsJyaycyx2U1nw2dYCuy+ltm8o1TNtq/sxxRNoqz0r
c/akmvR2dOafJFdvFTz6+5WjiyMHci5gWvuY4fnL73kJph4pcJo6fkMoCc1qroKCWO8900GWrejv
blPfJW13BOPIEOPNRse4TFW5iLXy3A9L+9TNeKihuvfUBrR+SEmCLq8XqV2l8EfXbrwsk3qgFvYU
ARL9VBr9I3SFA2cCaXGa1rZn5tOvbrDxXyP5XfO5D6YqFaBNRnOxHETY900mvWzOnLOwybAjuTvE
YpoB8BeZe+N0jVpDV6HO47EbmddAB/OOuRhDC+tm1vvQLF3zKEhiPveQGH6YGiJ+N2Ar8ljrADjA
7Oksu9YNyoaZUcXsORSdmO+MGhvCR0NuWtuq0V1SW99SFROAQIucNY3Xb2UpikiyYjzXEhcDUB35
vszBGNmgpfWKlzrx265yTcGx4M2bOibvPVE5Koa5qwFgRYKDYQ2OiUazGp86S6pvQ12o6BWZyofq
ZtkDTkceqTbLA0jZqptWp04gaGkEldpZXrIMMRWUdfHc5Cg7bTQeMRZq4lXEFjL3cJ85floqSZQN
lrY0FlvZ+yapoF/FpBtrdjNsFKcnMUkY+hVcsbeIrejUjThNqabSLUksDd0A6gaKqxcxs60sUnRu
H7KyRVuKJlVQp6YV065YeJLRFBOaoCDp+B/Svqw5buXI+q847js8KKAAFCbGjviw9UJ2NzdRlF4Q
FBdUYd+3X/8d0PZVE8I0bM2br1vs7NqysjLPOZlS4XC/Tb1GNsOtD+rfTmj0tpbj+jYWda27Zt1/
PFlERU+SEpTvBaFI0pR50Lv62GdpaA1GLNVfWihfRye96ZIrXYz9xhzQBLTINETYOZoG1amPBxah
qaV0hvqEtwaE6CKabAJRIz8fTr444MKFyP0UOurmDaW8uB1KZASVUSvtLBCt2+e+eM2NLrvJTCLt
waFJ8cDGOdvoIlc9JuNiB/WvRQJFSOU+HJPRk+RetzuKp3RYJL5LGx1B79AB6dTIYqdPuh5DKhFP
CZIKUr5j4OYZHpi1IFBXygvuqCoSZlKndM+yGumPSHWVXyBUq1cQyyjxNwprFOpFQ+UfpUGvt0Gj
c9lGm5byKJowR6DC42NS+tE3MBACcIuBnv5mDEXuhAx6ibIRhYcYxN0WjaRMtK+3EML2qsMiJlWp
VeatIFsUn0C8kDoCfkRIh/S735fYb37amtmdAbZy4DFEqWwX4UDmjsoyUrpFlOPGgq5dgzI0HU3V
5vEoIR2IdmZWE1dkhHTaGGtWXJY4+83gu1XHxVsjS0prZT28h10Psh4jmDSbWz9NRgR6o6lspbwm
7mgOpusrKrNC0GIPlZJIJ5b4KrJUeosQDhi2Nsi/IvAdrlJshDsZzSBQqTWOGrpBy50CT8XvxZh8
AdJuh1drCNz7RDHJFQPPZ2pIbiwl2VVEW7JVdK57RA31rY9K8SaQBrzz1bb9ofAGLIoRl45RVvJW
8mX2rTKbYK80mQbnYWhXesV0BNujcejl0HQbCshOiBqXU7UIsIYuRH+ZMRZorKZIdil04wH1aHmb
lbW5MfoG93fcck/vDLo3ax1p7G6MTlzPy22pJVMhoh2rbdNL/l7qG2MPbTPjxNWEu+MwJi8ikf1N
w83uasQiX8dGFhwporx9J8JYWGhD3N4HXS6huh1Rt21jnEt04LLaKPg61tOqE6bZJZHUZ81nupua
WXENv2m6mVFVb9iw3anMDPbC9FDZDDjehyY1xV0U6aUTsDp+xDs7OBYSUmtqJvtuq8SViaegpOto
MJgFjxA+8G+bqCFWBizrNdoL6Ucq56yCpmKBrQwRJnTvCE00YQ7iEa3AoryClFCYubJZGa6PrkBO
ZDbqAUFS+diEvHvUDTN7p6SrHK2n5DlpoTKXRuglNpipf5JSnoYO2hA2RxmTuWmZkj/KQYTCdxFm
t/XI4BcTIwtxgPzwlgpIQwcqR4aMBGyX9DqDEF+r9V9UfGTFDVO/RVGN0LUU3Xej7ZVdGbHwmvRZ
8hAroXBVrReP0KCvIlxmAzxdJnU3NEBqBn3GCidss+ikJD7Dk8Fooq9FnEd2NOKKRzvs5lsRGWnt
Shla41lFEzf9DddYN1zlRh7apmDNIYSYDdlGAsTwY55NpRq1KFSL+UI8NXkW9TiF6HttyTLUw62g
JcOGQnsA25DI7clnHM+8oOIUpQNS22Aeyq8m2kRnFj5GZqGcrpq4N8gjMjfFqYwVSIn1BNlqjnSE
LURVnzRU8g7guKF/dKP3XhkTidlh5sebhhENolqxfJ1C0cVTkYbnW5G0JbN8yHCBJZrRaE8HlFq4
OqUg0riM31Q1GndQQ+UeSQvEVWNbCzvAI/BZz5UEryTe7KssMk5q10OiWDKh9JT5/oMgIxbPSJAB
K9j08mj82snaxsDLA3JpW0oS9AWF1Bgebr5w41QQ5pTxqOwEADuI/kw69XiNGCpYqn6ltnF1H1Wq
/CJqFF6khAmHIpx28zEr9yxQuJsOReQkGu0cs2GGx6MxcWWBBGaOR7WH60Zs4TJjCDaFZPDkuBwg
FM3bzMG7GKEtvLFX5HJ5CsweB8Ic47sgaFBO63086Ue1NjxDhOWDiDUpscD7L7cJK6ircqn6oqXB
9Dw04Ao44x4KuSASxl0EUmqQK+9ZR0M3zs3OCnImH2tswxfUJ8zRShiqCVxN46uoR0dBC1CwwhHV
SB7KssczXYwFfaK+j3KjFubN1zAXaOwG5CnySX4OaEXbD+qVLJT4DnG2GzbDVtfDA3oWffXL7Ama
Fg9dmCR2RNMRqXmUQhJyr/RiA+VWlDHROxh5hQK04Lh5FmrVOHHfbutGjuw0EodmRHQAwuF+aAs3
8VPTUUOUhsdQ3JvMQLKszpCnTF4gBIfTU6vaZtRQe1WUblc3qHoiZZEitxk3G9S7QzRpU8QmF9lN
oRmGJZW5DJGVDLVaReQbkLq57UcqmqWF0l6kAa7ExrA7Ie/TvuMO4jPQ6adkKQ17lFwCTfZInz6g
e3uOvEF8G0OeGwRL3bfGnkEoK0gOclTKOMriPuwxa6TSUfUM/Z3Oqha5eq3b+NqUg+JQRMsityXq
KcMlS1hcO3VUfDFK42Xk0lb2OZB3uRqifDU2XlgiHKUZ3qyUo9g0Nki1jWmFGkuQpo6s4tPA5KYl
hdILUvLRrksl1QbN5zUFEmwr5yjwGCZ7HYvR1YH0yWLjKvQ5t8FzRpp3bJ4hfMM2qsZTCwGSagc5
7my0g7pRTf+RDgIZiDD4Ov0Hnoa5CwJm53XohYwgIUqR5sT3t4yi1Ir/P1L8VzxbmJv2eXzHuikz
mOEHVxH+lypidMmEApM7fRmCCNU2EOlZgQYbIZu+TElzN1XoXirw5yEp+G0KBTs7q/1HtR/B1J3C
2qgudCQ2UMPKlLrb5xR5Dj0uT2Cr5rYgxbGdgB2IlW5jROeOMIJ0i8OV2V2KZ3oWh190RK1WNKoQ
qInK12xsVTtP/O+qED0S5YgFE4pMfxwNX8cW2c8EV4bPiN2DUeIaOXkbeda7PEA4woLCw4sdxXHZ
KB10p4Xstl7dZlAERTomsUTBWpf5eMQlevklyOHTQh1Pkmi81VvlnfSonHQhLj2lkntkaIKXsQr2
KTPrLWR0UEfk8ibXpQdANt8RH1ybY75vUo1buRS5PfYa7YN7BNRQPo43IhHHTuMhTED5IeVTYnoE
yEOk8h3ym7gJEl7bkh98r6fHVzrhJIw28HhuIi+u9btMLbCdhwSlkvALrpFrpetczaC7NubbdHhv
utgp9eoqbxGwVmO887sSeVtDAaEre616475okAuIqJagrU0KaFlnnLIsdkVYbVpKUCPFOlu5Zm41
A6c/qHZJHCHM7tvWyZEkBsyVug3Jt7WpPw1h4Bi5jt54wy5qy2s91b/4JnnoWAC6Lii9Cvre4qH+
ogwSChtZtgc4xx2F9CIhU6aFPxQa9bsIhWuX976LbYMqHBJcCUar1Z0Tytkmq1F9yhHq0EhC10YZ
hRZuahJax4yt3VQ9lO+T2q7xZTxUv8VM2pMmkezG5/tGjO+GSDBZvZ5boISVeMYP38c0fG21Sjng
Jfuc98ZDBgEvuzGKr5rG9kqtpE5UJsdCdG4XIy0umaDgqjo6J1RXAg1Y8Iz9TqOqtzRZfUxw3zho
ZcaQ8Oj3QYPSSqMNd1xOX+WIMyfTAW7iSA3ZWafcRt0geQ1uBD8COkMbDGITOuo2DRXEHSXCUQYV
hpTil1ZZZxkZfzFTfhDlcKyodiNq3fSmFq/IDEalJZnDc69ngdcm+rs/xHtWB0fE5a9AI/cewbQi
CBp2NcAnVt5GskWHEUnULkDuHvkl1KY2Se53VoFLyM4V/04myi1i09oxK0jyghMSWoKXb0FfmG4R
g3HATZyBsGvKbcibcpdKEoBFmf+WV8GPXBaQecrwhlBI/qr0oWmnmbj2mc9tUfj3TMV7I0+UztPS
/I6E7fd8lIqDUo1T0U/V3KDOkF8vxheQINEasJATAB/b5ErpwRmSBHsx2/j7CKKF1ctp68SKEa/A
c9UJgTiDlX5CwM3gnRmNQ6k3iwmei9zTpIXQQzTIiW3VQnZm0+64jT4hbuEgqNiTKzm01OtgH191
T9nD+D23pV2AIqy9RiVbBE6eAfNmGMMsLseg1nPZ1lHzM3B8mwFQCtDRIZKAQuoff/mvv//PS//f
wRsewPEQZOlf0ia5yURaV3/7Y0FdWIEOGQPQcBJ3QdtLTNIZYj7LSZX6yMDb5j3bhLspa/xKLOFG
X+R7JNz6LUrvNmQN3bZAU0q4Dqfa5l/WuIGLoMezXzGDbzZUJBVy+LJd5C95s4WMlzWwFWbIAmL5
00hnoG/S8EkxegCaV3+armnOFWzeI3znCr52ESR6NpjZvhoiCOblkjrBhltL7r+q2v3lRVsClkMm
eeoEDhkvlSqzLZKIsfJjpkOQ4T46dkcA6HaaDBCHpW6g7XI1NZ3VdixzL5tdWCToB8gQ1gcbAZmz
2QRWpayN8USIk+LW6pTvBUR5WLOG5F2YPVWbwMkgUuoayEOfN6QaUt4GDOSKyu9u/aH4zgwpW1mh
D6rC7Oh/MjJD5vMeyUNfRaVMue3e+U3b2FJmATwHgh96RaLgB0jfDnEStevfAeiDcwsR/om8CJXj
2V6n5iD5ADmidFJCkLRHXhJpH6BOSL0CVl5cL3RhUJHKYTKg859nEoUpvS+Q0cHt+UbxBo3QJnmN
bbdwqCYC8Z82ZnsdedgxRBgGcpJJ0RCtqbdhwY4qLzgU4Pr339iAZ8Zm254ju6k3EmaOG8YmR87A
rJD8l/uVfb64A8/MzHYgHh5FXslksPs8vEUCBYHzGkuNLNoAQRltaxnIRHQ2FKMgLVrggNSFxNsO
e0/dBm8Aeu+q3bAr7XSDKsPKnl+zOBsVWDCFX+caisP16EZKtAtN/h/LGUFgBOIYMoXKCcj4MxNF
PU7lFLCvDGlIEd3Wt3WN+i6ERx4vb4QFwvNnS7PzS3jXRyMDMaofCduA6YICBu/FLi0SYmdlQzam
pPOrYCL1yCM6Y4YqKR7aVqeHFpiwlQ0zjesXb3I27onicXaH5rRnwpzkyngs9sxPbDyzOz3fpDgS
KwOfzuwlUzPSZlVSvyIQtbR7r3hU7OHQXmmubvE76k2cffXmsr2VkX2Qic9Glo00KsYMyj9NgeYX
E3Swg3P0r33j22VD037/dVxocivDMWrgu3yewgErNTIVqPnMR0Ir+44GC1airWlErlmZud4qzROI
EGCDBsFppFejOHCxorK5EL1BIGSSY4IHUUCx+TwQhVUFWsbjZokV4uiIdof4rjchdcAooCArxhbP
NNSGJ64zQ9+n2aw1kU80CerndhKWwErGKI0+XV6XNQuzGRO9YUJODox0M863LJKvINi7uWxicVEg
Q4I+QdBCZXN2l4SaRR408Oqk6SxFcKuSdVtGLeiymcWtfGZmGunZVg5jJQrwfsZNpXAbdGdb0UZn
aNEObGU8i1MGJSkTqvQ6YrOZb+raFNB+hjNTV4c4fMqByfuNkZwZmLkbzpqCDxLWpCqBR5VOuHlR
vv2R5ivitIsLc2Zn5mv8hugQiQLfU0eTk7DRAbrrkfJfa7i1eGLwyPsgiSsQ7vi8ME2GxlSQrAJh
v60QoYz9Lm+kH0MyHLUyPzE5WZGLWRoW0Ilg7xogv0En5LO9XKMBK9opeBZBaTVqfB0m4TdUzLaX
l2nRDuJXpoL/ydQ5katumoLlES7cnNwoYQ0c31vfPvzfbMz2mi9VMhIPWCKktIBGfh4rw6rKdOXo
kIWXsjq1vwLzDdccCMCfp6xjbOSjwJShxP+Ye8lm3AQ3U0eHYLVt5IKAC1Tuz2zNfFqsEZ8NLYbU
2YAUI7O493dA4+8kG5gXyDupbnJqfqw9upe8w7nV2aYQvdahyxc2Ia+mhEAkI2+RNQAgh1sZ6LzL
q/Zrj051GiOCJA3FfO2XbjqCAB6moi5t8+vGBb5Q5W57M3VkprvCnmjd4eOAowCXaKdubgcO35jO
+NZs/ZWVXdyjZz9kmpYzp8gGkg/ZGIJrPeZOnd4KJXeL4fXycBejtfPhznZpWANzUHcB4J8EiKbA
b4FILgfNjrt4C5E/2S0AVOVasges4dBLYg+eJbeUpv8Nh3b+O2aOs+eyBigktrE0Ks+VSra+0oKX
E2nO5QEvebRzOzPHqVQabX1USW0SVTatv+vNgwDq30hNiIdF3mVj05fNIycdXFETpHkQsfXZ2SyC
YKTAN44QXa93KcQLkROH6Ppaj/TFA2IwXUbCASW6OfO1hl6UqQ5g5RusvpKRK0RqwokUAMflauV+
+3AnvwyJgXitwWtCJH/mAkzIU+V1jBu0hL8pbAgLPTBILCNHXkJYiQEshsSc/4qmxNi4OCcHtGC9
S/f1lbpJj+kd0hIKRABNZy0BsnSz62e/a+Yk4B+6auD4XX3Zgs6hWf5a77yP8PDS0Kf4/+xAJhz6
8wIgDrsY3Pw6pDa1Y69Hh/gK0aSjnxSAyexJXym7UbYFcYftb6TioA34c/KnSTj7BRSZRyMpMcgh
+ooacZpyy19rNb3ods5sTJ+f2TCAX++USedobOpdmLBjj5y03K8Jna2t18y7wfGmpE0RWXYxAe5I
gUrp7eXDtzgQHDu07IPOA0QxPg+kUPyUZxPiulGyTZAfEqKiSvpy2ciiOzE1g+HixZ0hz4aRclbr
PcOegOwW6M+ao5iPUfEgd6aXrAVHy9fvmbGZrzZbqNojz4ek0cE4dS599iIXOG3b+A6WD/odQxhm
24YrDnN5Gn+OcDaNphyj8TjHQpUczBzZdAL+penWOuktuTAocaCWj6APMsizXSdTPrZiUkkzYUWE
Tw0eAk11K9bmcGm9zu3M1ss3M6BWGF5lJoBhJTgUpH7T6OD4AF2uCh+sDWq2XpRJraYUk0/ioD/2
X2QC2JTBLJWuvDWX7hkDocrUys6EIuXsnik7qPZ+qL4N+xaC0cFh6jsob9ckoxY94LmdmfOnasdz
0E4Rie0M0LM4RPxQjTjkV8ope9ERFLlUseg2thvLvA9t4a05wI/rZe6Dz3/BzM0buE4NwQX0MeqO
ALQo5KcKFYo9MHPkKSsKZd+qpeblXMoOYy7jl9AAFNkI5Cxj0Doni/KX1Jf5Ww/KnSeN6o0GAPWm
GtLGAQBPtjINvJEgIfUhQRoaSW5SgoInDd5YswS9Z7oxsU18shnKmB+ACY6faKTQbZKzHjyWRrsL
VeBr8BwbjyYvpYcEUvx2JHXFNs509iVP9MwDUTi1jUbSLeQkjB0ww2hcjvYzVxnLMyvros4WVZZ7
BFCtCefa2KkWqceRoCmKVACd20Kc+SuauOeog4fVIe0zGUj0sATNTSOHVOe1M/BahqoBNV0A4UZX
VvpOs6qgKl3eapoL0j31SFn4hzFVpD3KpN2+CqCX1Si66l12kpOL+GXRQOlH3xk87aAK+NkTA7dV
ZaXEUXQJRjfFPHXJtm4DyxwrNzHzDUODx8sWF8Nag6DHKZI9hMpsZrIZRUENFUev2wOw4Yg9YI+a
6590DzpMxzXx8qXL7NzazEcSKko16WAty98JsN16+Z9340LO6mw8s7AVokhjG3d4sMqj/1rI5Drv
cy+AksPleVsZyFw5iIM4FOYKnP0AZt0wPujV2nWyIHj/aSTmzIcQEAKGKIUHriFwmgIIAurVrXRP
99QubH9XJlb+o79LH02oHE4qjs11AcSFDU6qhf/cXR7vYrUOwsEArMJ9ono2m9cKBP4hHDGvnd07
4H1O0au+y93ggdhQdLMHC71ofudBe2Z0LvOYx2hX1w940I7UOJWJf6uxyOt7ydVxOi8PcOn2Pjc1
m20lSWszFBgfkJ8eiDv7mMgOmvGsvJoXL6Cf0zjP2wiD0yptcQDMJkLdLOvvupSiEBmOu0LzIbSh
vPcliFK+L91dHuDiHXtmeRaU+1knZ3GMlISOc1e3/iaTIa3a4ZkOYdDLphYPhwInRiCyBhbC7JbN
wX/LfTqdctP3ION1UKJ+5SJfNKHKBP2JkGsn88Ph57LPQhUXbJ6FwmrjGmAb8nB5GIsFVoSrfxqZ
3aEhzaHYIaFOQTfiTjKt9hpMSDs+cQdAkff4SB4zj1/J2zWh5sWlOrM7X6pAqpqoQEDe1pAJKiPo
Tpj7uCSuv9Z4YbGEdz7EaZ7PHjGdxpIaI8QQb+ledquN77R77Vg4APbsE8+4GW8uT+pi2ujc4iyA
BUK3IKBsYR8e+EP8Sl1wQr1sP3Xv6LxNtq+36KPp0utwC+LVTeLVt8Jba+GxtnumBTgfdVj3nUEa
vHjADFKGyO6HtSY2yw4T7BdoqkBjDlmyzzZURaq0ZMDzUNqCDc9dvILdcYsg44SufKUV2OQAoOiK
F1u1OhuZQks5BGx/ag5CN/p+dIyt2HNHO6qb0W52zEtO2sqKLro0aL5NcpIADc/bHeeFrIaA6GMy
09faeAHFxIiewnZPVNkx2h/1WnHqfxnjT4OzIEIrA91IpswK0NoPEaLp2Bbb2PMdAylHxdgO1zE6
iCcr7dKX98xPq7MLsNCAiNan0os+6A4BJn7Q6hW/uXgHoXiIyttHA7iZCVIkndEJuGggLEFpp+UG
oiDMEnLqXT6Ei2P5aWgevdCg4KoyTJc5NGEKAlygvrIpFqTEEb2cmZjdp7WRyE1TwUTlYn3Yvj4F
V4UN7nti1Vc4cMgKB6rTu4BqITXcrEUOy25mat/IoFowNVX+fPyKVAOFaXJsCJz2xql5Hl+Gd+1p
dBC4AFkLkpBVBlb4iFgbmh5fejdz0C97B563fXmul44HkGkqIEcmJCbnl6HGskABbHy6RKY2KZKr
bqqdsvrkXFrSczOz8Wp90+mDNhWgIAwjgY5jRisHYPGuODcxuw4HmfudPo0EUkXP3aPhwZ3Znae/
8LspAg2ctSB76TwA84MuIlO95hcV0ByIaU0S0Hg0WPmQN/wx69m1rpWPl1do2QyQzhT9TCE7On1+
dhuMJIM2cYNCBvTYxv5FiGfZeLhsYulhx+SfJmZu2dd0HpsxYHsgLngS/VIS6NcMrwUPDjHg05At
cy4bXN4OPw3OnnVxDcJTqKJaMbYAR3M/u/FL2f2/2Zj5YcDPdNam5gBCcXRdgmhHzXrFxPLh+TmM
mUfM0L6ZaGCy2IC5voBBZAeE20X40laTMhfkEvwSMh3vl8e1mD48W615NUJqIoVk+VSNuCaNTd9T
Bw8ux/eGJ+BynHEPSZQNfNZveP9zq7MTLIdKwY0Cu71qwTckEaDoqB5Cleby6KaVn+cYzs3MTnEZ
F4CpZNjtCnQKADE3bnLZfJRz/aEgUDoy+LC9bHBxKxIFukCUaLL8iwMMlRopS3gmA2khjT6N/W8Z
AGBLVxnYZ/MUBjQJRr0giHmAj7IFAILDWoZ8MeRA55c/Tcy2ep1oY0bzDydubovH/iG+z7fUYpbh
slN1Axk1h628cJbdLYGmLsqseEzNIRhBDImgAoJHNhQ23OSouLHTfh0RxgXfFIt/6GhfXqhFP3hm
cDbIDOoDktCBWWmhLyp6fiOz4KTQYWWfrw5sdqjTLGiHHrxXWz31zQYt2LaoGVtkL67ZiT2p/4ac
9PKJRj4OjTEJuMnzTouomcLtqxn8yCZUnOzZfJryFxJQ4XpjKy/gbDqhy921LOzk1n85a4ppQAKc
oXfhfAlr5IGzvITbrzOxM8ruKiQcKpDBptDClbLwoikqyyae25pu6rMbJhi0NqDoS2GbWWDXMsRK
IQ/aqhtN6VbWb8kSMueQUJ/qRfI8hZH4fg/lTuggVdljQAzbH2oA3sAryL/85/vx3NDsGVx1lQzU
HqjbkEGwaAxNvD7byMNaMLw2nsl/nV3/LBzlSvaxN8aM2RqYk778yAQaH4s1DfAlT2gyShEIyMDM
zj2h0SQ95A4woE41Yg/q7VAorsrby7O2lNHFPiAaSpOGDkrE7Oqvyxbp4qnInV7X16ozbvMtlC6R
pIO+5WYNe7EwJBhDfAakmAoF8Nm26yiq+lChgpZ0lNiCQixHXtnYixYIHpcQTzdQtJ9di6goJK0U
grxtBM+0ewjTr5fna/n7oVMBXgWeC3NYkFyGgOonmC41/xaRq6q5v/z9C16VYjX+/P7Z79dzf9Rb
lDqg3KCZ0HBNkm8ilTo7RaOsfOVoLrlWGGPAa6FHI9B7MxcuQQME7gZns/YY5IbRNgoMTMmO3xtH
tbVHBaJK1pqTW57AnzZn7lyCcDHkHqD1zaVD1j3oa41KlifwX99P5Fk2EToaJvSQMCa5jaG78jYm
92bAf2vm0KVC03FLmAhVPnuBinNUVhMdy2SjaDY8QgfNDg5BZnUAbFjMC93wsJZSWBzZmU3ls81a
Leseck+4lZJ8V3ZPEaRQDTz4L2/ABf+Gd/jPkc3cKHSvZK41WB/fTDylfKaQT2D0PU4C57KhxY2A
0iq6ugMpiF6Cn4ejppCbMqGujeunBL/1q96uhESLI8FNjSYigD2SOd9ApKYpkRo7wYCAUsmPAdRn
a7LNjBUXujyQn3ZmTq2HTABYtZFst2hl3DfQMVFX3tILQThqbRSXJyhQRJ73YTTbosiw+hhJUkBn
rQtbS5GN58JMD0yHoGTQSCtudOElNVX3KAJkBTHe/FZA1rXS6wB0+0SqPTOAckltQTIQ1HEn1R9E
Z0I8dPMb++HM5Gw/hA0lWVHCpEmBUahByEtWFmpxQ5xZmLkeYaZKEoclXE/b7NuwBuxPctT+tibF
yiFaiiBxb4PRCOyFqaMpyefNPSh6VoXhh3/oXAllgMCVXCYB6mvFVufkx3oDFeDQ1R4uT+Liup3Z
nfbqWXTSdOi2ngrY7SHGl8QQQKMJ5KnMKLmRwvirmNiUKTNcilLxZcuLk3tmefJeZ5ZzsK4VCa3O
7CyFGMvXhF1JyVWVreFyl8wAlKvh3sLzDe0pP5shrOuZEeFQZ0ECZaovijF6GqRppDUXv2ZoNpNZ
T5WcNXhfgzxuN1KzG/IaxKvc7aGecHnqFmMwQujUXwMvXwzt86BkKU2BCoQHQYPwwta8agOhoI3y
kh41OwcvasXcksM6Nze7SHgQxzwo4XlV1DSYpLiBEuzQ/WFq8WvH0F4txz1LbnIfGTT5KkY/Pl9A
ZLdZ6ym1lPVFCu3nuGeL2XelBr2IFleA07lo99baJmQ/bQQiW3YakWMd92jM7g3wPY65W0u1rk77
bImB9I/8fnLc0SPdT/nJyPa3xgaG/42GlUu39/lYZ+dDCzUomE0+XKbfSAfxZ7TREy+XV3bRhoJ2
82h2KOO9NYvlR+BuuoGCUjyJv0KyG4JzjijWUkJLPgbojz+tzBx1WUPst1CxfTJf36IXMET1IQoB
FRS+TyJ0/yyZhyLk5ZF90Hpmb2MA2JDcIAi4jF+IuJDlJYZUYGilM7jBcwTt629QEXF0MPjRaNdB
sqif6qsusnyWsu/f4lWS+kdp6pffgB+g46GEGsH8mHItVcwyRG+k3uuFRe8AfTlBDPpJ9A5xYifZ
yPeNY+ypM3i+NzHIoVv7BGGEwMZbyv6NQBrxAMjJU9GQoqL22WmoOg8goUPR9Eqvm2OQR8xF34W1
5+7CYgO/oeGYTu2Sge35bIUYaaPmlTGlQvrrn/WItQ5eH4yXX+YWwQY6oBHoSM5pXUrBBgAicXFl
7/V1vANoBFDjg/6Ry+L21Di+3YLsLXsc+mS7En3PcUqn5nBitdPqgufXAKoyJ0IGqjDzu7tvA/Qu
kTGxZhI6SL1bkaxC1AXSYfGPlV09zd7ZqNFOCS0/Jl70VAnVftnVkMWMtQ6SdqiRlNfGCbe1XW3o
N207uBBiQFvZ5Jq42n7aQODIbgqv25be5d8wG+0vP2HmBEnF5KHJ08pWx2PH7xv1qyhPFfb3ZTNk
8gqXhjrzf1FJFEkeeYUXk2x3j8QJPcmOribVBd1p3ehGdadWfrpsre6ttSFOn5+FJgKyVNpIMcvx
Tt70aBacoQuDDR25je5ABNHR7P6udju8eWN3uEK7HRSnQju/Xr9y5m7sl9meeWhfzcDfRpsIm9xH
j9BkshKXQMjVifYQX/02gdyhDLnJIEt6p1zrEH1ef4AvzwaImnixINaYe7FAL+uACkgZG9A8EsZD
IUMMqbVFv1LT/chP/bLiU4kMfflQ0dRn4bYConycTzsr3EF1Zk/vWm9wm2PkSkdh1254gpho7Soe
9GMoAuR1WtXsOvzHZIOXjVbywCqiLvh53Y2BtWUhigoa+eIQRPozduCOxdkX0vUbz4zecmgYul/N
sXvPY7bXGgj6VHK9EhjPPOg/fsXkopXpRYAsy+dfgbZzaQQNncqGUCbkAtFJ+T0BbjnRKqtoX7Pi
KIb3lbM2xYu/zPxPkx990M42fJqNfQt1tPLjrFXHCmAZeiqPEMd1sn9czP/1SU2l+lBXeUGry1IE
vJ79598P4qXMKjjm/5n+7M9/9vmP/n7K39L7unx7qw/P+fxffvpDfP8/7TvP9fOn/3DTWtTDbfNW
DndvVRPX/9J9mf7lv/vhX94+vuVhyN/+9sfzayKgwFXViLbqP/750e71b38QOsWrfwrLTAb++enx
OcEf/r/keczS5+rXv3l7ruq//SFp+l+RUpNxo8nAyqLvHPZf9/bxkaH+FYJnFO5fNXDRIAnyx19S
6GpyqNX8Ff986uMMkRMdVLmJdVShxw0+ksy/QjhhuoZVZAMMCCn88a/h3/xj+f+xMv+LDM4H6u1s
m6hMmS5cPO4BHcbl88sjvxNmMTAN6K00BSfOS/ORKt8ioAoTyHrKwiROL8qyz+3WrxOBRutDodY/
5DSCJhdlNSebzI+4DzyGEQ0vkwiseNaN0Ihd34w65crwWYtXgz4WJkTRDZob6dbnA6qJyOCixU7a
y1DPQGPzqQox9AlYaWjIVylPKZMl6Y4LboILSHMSbaMqMxDvZbooLG1oyV1QjWH51lZByL6mfdIg
ahihL3Eiflih+6KvRaMID0ZHWy6g5A4sznWJgj4zrAiqm8NmknKlR0jDGcpbO4ZxYKMZV6bujLE3
9LtQUaUYbbMIVMHDwAiKPYc6swo1fNYEUJZXtdbLkrLUb0ckngBMbwVYXaPqRWqfht/UUG66a3R+
9v2DqWbq/2fvPJIkR7YsuyKkgCgAxdQ4dU7CYwJxj/BUcAVXALuptfTG+lh2/ur/q6QGNSyRykmK
ZKSFmcGUPHLfPfYlk7HtXMvSlxAgFsft3U+rDlT8KflG89a0XebotcDsc/k1uW0S7QYG9Yq3cA66
EdIBwkUFQyaZ2uHRkkmMSbnBUA4T92Ks7BKJTFBYUqbrWsVJ3Bxdil5++JFkMCCSlU4j+BsmTIYb
1C2fAvdtqQKR52tcznqgZ/zI4EqcrK3dR1V5qrj6VodLse6UgygzH9P5IbFEGx+ibh6mhorCmHeP
Jk2t4LFuxJzgTH7zaV47McFis6S5X+78Iu0+szyzrY/Ys2T7xERF2H+EiTemazuB1fFmXN2E2c33
IC2uzMqXxbsvx6jFs0NiJYzD2pAVa5Zc4N33evYw4rallcMIsVLEpOrT1iKCuhEXs638VRhQkYEE
JLvSfTZLYy2nTiC9emKDDnikzZXozd5psrB9qAq8JY9+UMPb8Ef+zd8yVaHGQhvpBzIIK6hEvPKz
ca79dWVwz8EBW1o0euieJThJBrxGHMahdqpvOWMHDoQ4qiA+BXnPdFfYdskkVj3MRfTeVbJkldmE
c10cgMCJHIR2gas/jrFedraioMTEMR3moTj09PEVYxdyIBqQg7ts20AXwl07ra9sb2XmLPK/7GGa
loMxhXQuYrS8DktNWTr3NhbqyZfO29urkwxurBRTESO+qS1tuWuyt2T+0Aan8nSFOZkIHuwhGWF/
qJEZCxBhfqkCfNRc5QbbNG59+TMEvj1f3WYMu5PV6hnKmRrpU5ymFse+k9/PHlYMUmI+UgD3S0x4
LNvGp5AxjzJ4Qa6jugJZBo7W2Fz7GL1eR9GZcFoVSxrpE79I2z+MlhnSE24VnXs3d8aLr6IdW/sz
zPI+vpPAUtIrpp2Jc2TexLLv/dZVw6mJRa1/ajKY8qGded2Xqfmt3wEyps0xn6U374ECD7Czgi6Y
xx0VVoG/p6jqAidQ0aPFei2y2ZfHfqSLXsGHauf0dxrKLJRr6HL58CsoErNs/Nnt+qOBr1BcZ2gE
plvlXdQ6IUgBPCTzbZhgKZoYCF3pygoLOQIMmsdAql95H80LXry0XnHO9+YydQ8Bx8H8qq3cxuRe
ll4ELRaXufGcJbqIfoaupRHpV2NSp/tosMLqyc9soWAUzLl+NNoe6j8XbRxc2zvaUt2xKOMpeUoW
8M/gTwK1kLVo2/du4K2o1tObz0IAbpiJLA/67RhlkXhpCrR9T4zbiczajDa76jzQ2scp3F3geCTq
gD1Q4Tw6MIyK9xFHTeu9gYegH2vgIqChbJxwj93MyMxlDGoHr8NuaOWBEa3GO5k+sLyzO5e5Pqgx
8XHvdpIYu31QF0G1c0WZFl9m9uL8wSl6r/k9AEOGGNLbwXDN8yl1N9LP0ihfc8BBcsH+vcKcGu/M
qojkLseCdPo11lnGMCzNTHWZWlPdOF+gtue3krO71YCRfL/YW+5SYKPrxnQcLonoHSaUxrDic68w
ps60t8Hc3I9us7TCBC5zPrnbh/AvN9IpG+6QVTTg1v3TzXz6l/8bSBGp3QIpVM0eQcx/HUm96F+f
RGTVv4RSf7/q71hK+H9QR2cID0o68n1xGwj9O5by7T/o7rj45zARjpeKJIP9O5ay/D/gTDN9Qj3M
RX4Q3jon/wimHO8PdIL27Z8Q71Iv8v870RSlvP+QWPGZEI/66LeZJ3IiPtC/Bvpq8sqwqKELav9G
2/UA1W3aucPTfRKLe+txyRx27mSpV6RJ/r07dA5u/5G3C32r2beOSjat0XKPi3nzKsww35XhzUwq
sJrgbNeQjrBIhT3hRAvgFMuU7zX1y7coqcK3IFmCP+dRBC+OrLwHGQigucqJXl2R0iaMYnPhttKQ
jEUwbmvQS29CuXh8D3H1zHMV76HfjI99lshd3E7qIx6ttFx10QLNolbiDiey5iv3JReiF0AzKgRM
PwKjldfmFjQl+oN2yYw4EZZ9l0x+cuz4TZ5iLXuAAVXo7BoBwqXFpfrSNmgAV15ZUhfTHmadcyx3
g1Hq0dU63CxssF1hynjfw6JYe47f7pbBNLsEq+w9vvHTOWxm76eNn+sTIQtWzd0476epwIQ2jrOP
cpzj+WhCHPxx6vbWVqNggnhpu87iQW+xfAb6M7ZG7oK6c4dd1fMz2Ku8kTpbKbuyD37ltdHRzbz4
7Bc44g7WinBq7VmcxyXmPe+Djutzl+Q4guP4v6q8PDooJ7U2ZeCIZAMYstjLtsTm2UrCje3kdbjX
dPO9nQHw8E7AXzxZg4Yf2UWd96DGybkrnMVHTwJd4Z1UDOfRrMSHnfhhqr8tjXOzY8rxPFKf2vaL
Xz1oZixz/NMb/NPnhe2C2/FF5RA7TdoVT+h7Zqzs2wFNVoL57mHy++HF4XTcRXWlgFLZ+UOjI2Gt
iirOTq7bFAcR5PPbAOQ+2paN02UwIvrqbDs0P7zBl+uxMn56LJbMnfZkC9U+xTPnGvey466eKxht
zNuNq3AiRaiHtH7tiuRm0Twlj2rxkncW1EwFKPGbZ1tx7/71tLXjWedcNnJvR0O9lZm+8aXt6GJM
X53sIYOjEkdYu5J/1MDjdHrWgwfHILgZPgcqO5v+RotR4VJuJGv/NccRnqlBe9I40SJe3xIA1/VG
zm02MP/j9TsryrrD0HulWiFIia+142EDnMmRqohvIERh95jJrXTH6JIrRLhZ1epL0DpARLqKPKYu
2732JnlwUGDeZ2PQHId8ro5xKeZ7OcNZEWYkrcBQLA02auynrw5zwmdpNz2828Yq10HvOFCoXIXp
LAO1+CBPmc731ayiI7OdGixgZOOiMzj5GeAOqRIm4BV6/84q9zlA3myF4zFUF6r+r45tINgtPiL6
PhHtR28Sk63DLl/ePKvjNxn0VL53fZc85tPAw2Q6IXkXfUuAaPj2G83ABs/Q5PZBUOM/5HMbzXcC
8ScY76EZYZ968McPVZaXr2aZfJ9ccZrpM47NRJA5TN37aLvxR0t+8TPIRfPZxX3a7mMrLH9o2Ybf
+IcBecX1WoptGI/qpetS+70qffaw5hvC/MzczFwSeDgKxNcMEQ7HsfrdDzJCDHsq/S0e9H10ajVw
snUW2MXB7gjACWRzrLqVrR4IBmhwMsV7n0xykbsZPki9a4DgfIPcnXCKtjIbBoBajFghePPwv+2J
oRXB8R5cRHIldhYnSrfjayFuOFc/we66txoolUNrRy8sZ3t7m2NhSicE3WZnRU4gaXkIjgo/QOVp
31yTc/pbwDnDOrpItoa/klPA4vdRdeMDHbXpY4d39AUqL07AUs/JIx7r/FCdZoVIEqa7PGTp510s
79QcgHCkViyvmJ/IqyMs5z4hzj1o2DsJLuLR77yqOL90OppvE1gQ2WzVm51Qlnnp7Cr7NEsltwIf
Hn7wxS7FWqUIpFddF/BnbQP5Ay5Pv4VknnibfF74Tl3NpjRjJ6+Ut4q9bXf83n/tSlNGxV7pcnqR
SzncsyW6nzkz5I+yqW4rzAMtmDOO92pyL77Xrg3Rg02J8w/4Mnk10sT3fAo+Sxdisi7i0HxTsEjP
puA7dsOgfsvg9m4KkMjBJAOvmVJWpeWJV4QCHHJ4s8FEG6uTSKf4Psflea+DjlkYfnV5J2uc3PO+
rbddV0JOUTmb0U5hFykPFCAkEqbJo99/nThK42svZs1+b4P0LEECqhWqn+iy6KLaMDRIHF3JYm+g
NlwVA4ov2uL/zkus5DUB7vovZ/wuS5n7o8oQ39sJLNOKYaeNnjnv7XCKLuwGPkzKX2j6qYJ5Lr11
Vw586mGYvnJL89hhvvDsQxaAvXi31WN77Q/B/Qj4w9xwGnxJpTn7/nq1CTxWRceGuGgHf/7w9sd5
ZJLHFijXWjbG7DIW4FqI2j6ENj74hqe/1YolZMjQ6nVn80FVS9YTdpG8Ez1fhj0QrboiYDWZBUlY
EaXBavT9/M4WBY47PeuIXSf3XdBwXPd5dHe7n59JCavT//vSAZwfDFxk3u3GIL0dg1UN5ljmbcAr
fNH+sHUCWcMeOUngCuQRJvyC41o7BQ/3rwiqnC2uWCiDGA2w+NS8WGeTdbdvDHaD/0qbBrilqCnS
wGkdRoasIAHmscUwWy/xx5FeiI+71T1PZrCeZz8cTiEUPWBps3OX1272oiiAPFpl4913HqSKMlbx
oSgUTvV11qhzICS8Aj0468hU/nlIqv4w5EYf+zwDhOfkMCVM3b5jDVA8xsKvNsIH25CM1czAdQCm
YePF42eb5W/KraPjjFPGdYmc4bDoHkLvIpxDGBt3a9VYKcCSmC7eVDKpFtnQQkwWnFvcBx+7RZhd
XFfpn2QeYlO2Ni5ZgCC3ciav6WwZb72w0lfXnfsvCw+4dW/NtFZcnawDp252s7PIbT1jzoHlJEA6
0lh/IzRwwbbv8g1KSqDPlmx2zQiw0AzKxeC8qLbEcaDHLLBCaWnSrc8XXttDYd6A5SzXiGTwyeIi
RHEequTctMn0jZO/A2lXyVe/Wcr7zm7qL7m0yw/QVM3FId8DUVHa3bkY2hZIVg59xiRO+KiZBsAb
vqrsRydJYRXFqIpfBprmLoh1E/+mUyU52br8TywgFY2xlmvQqVmWEQUOSIBJNgE7xO8yXDVzEyQb
acCvcEQobytw1qs3yq+T39DL3XtZmfJLsLD0CpjPTSNjx80TOGQvWxVcEKDjUzDY/qzCTx37NdXK
Bqwe9jqQT2Km7d+CooH2Nw8juT4Z8FRs6iYd6l2vx0wxGN5Uryq1EegNjh0/dJicH/3YhRbL1Q6/
04cQxOodQozY5STEq02FIN2LKAUrQThK1Uct+HdRUhKckv3Yld9W0mR3nGNLCpTY99TO+JVj3f11
eBsjONKrOiJEzQCUPJTL0n0Q0XIk2Tqq5EE1afFky9ulZIpUegfbruJoW1fZUG1Gxxm3eprBMQ7k
SvDL437A14NSTK5Gu9joOAzTjaysjLZr2rc/wOeFePg6I58UdluHNZ5f8QYCNsUGghMWjaGl6mwL
Dh5AOgpWoJxujmcIEf4I5bQddLnPxglgWmel9XXwdfygpyXHAN4L1X3OXPPDoKLwienY5epQhdDb
BLJKvVrAZ1xdP6WRwogW+O2+bIrsNHH+HxIH+lnnq3ljLQs+2nOoGKOSkgmnlQwM79aHE1mZMaUU
m6b0+cU9GEd3brWEzQlYkhh5jqYpwRJ63UdaOOX3QD+lpw6+mHIPmK83YKz9fA/1x393ZzR0myK0
Ia7jQ+PcC21hyKGC/HsEWv67YwzuWFB4DDY4kiizH0ydt9DHHABcVKH7g++Y+Fg3dQKmrraz6+xo
ENeUlLiiUrfd+uEYgkDFzBNpRcjIHsgrIa61qRpwZ2SaKSldgZqN42DgXm+8QoCnbnNgmlXWIq5R
rvXlNBK3/4CqTbwWDCLDvLFBVK7qvouXU6mmKDmUpjJqTSAd49liZxTtiiBw1ReHKPe9AbE+45ci
hP6QWcOqAC2jukeh88KsBGD34aq5dayt08z5WfpeyGiBJUUA02/SvyKKVR9GhPO17BixWE2eq8kJ
MwqWe9mb5ZmEthu3acgwKJquli/dzoUTIKt0MndlmRAeOughyMBemdugjPy0LY6NhnaCqVFLuwAy
kk4PdJonfRC+FuluEjGwyswmFL65F6QD6VERFuu6X+IK3O7UEY2pdqIp2Sj7kpRgg+AU1cAmvWwI
61WTJe2RVg0by4ora5907dJvcqWb6m6elrGDoSznlFJ8Is5jEwY/cZkJviTzaACPGDz7LsMkfcP2
z/u5BB41ObwXR1D1g/g1RhFihsEPEdBk9VJ5G1yBA30IUuhkNCst3i6x02atStN/l4z69wdTF9W5
5tzD/3LMq/dxKsINrSYbEKOpxwtJrbMvKtEeGwSPmLrDN9rWY6wBXSx1sIlbpYJdnVFrVyUQ7TUR
FqHwTBKXbeBbVVgpmb7fT2SpH8GwjHcjBKdsZ3cQUxJ6x28ZfLK3YOlyYPCBoH5GykKXIi7sYlrp
sVoMvZPGJ0pl76yXlKQcEgc0oHVcz/j2Rpkf3rvwLylAN9P0EEyZ9SS81PqKGrd+bYvYoaWSOeqx
hQzxSIHUPJlpSL/ZAcFXVtdRuO6SYqLELjH1qaSbvwLsG3+YqRm+F0OI5cnIvU7doGguuAQjq1S7
yw1EP4b4IDOFs2nccT40iWzOqeOqu8gJkncZlaVD7dAJ8Pkv8uDntKTm2bN8G4u9DsIeoJ6DCv3x
FNPDwyndeOul8r3NrKh4ZqYJXlt/hAJce5N37J02AhZPH2edU5q5bzvL/Ghq4W5NaAm58h2dUVpv
in2eivk5TK30o80mgZNI6l/w51RXBDMWUnm3xHxj7E9N1NmbyNFwj7OYMycr6Lgo1QEaplixhrD1
4dZmgP/Hzb1y0jY52SnPCdNkfcnrMt8GcpJA9tpeHxiFHs+Jq6dvocXyGA+QhMCaWAM1nW7cBaDw
dkuu252IvenQqrh/CuoaJvLst9uu1dFj0Rfhx1Sq9B26WY1o0M82fmzGe1mnJEtBJAkeHSa3+9Zc
2SrZo0vt9lBPXbVOgtm6DyenPDtRCct58LM94NDu07fATsfRlB2r1hZkX4tH8yRPLlXBOKex+nTv
un1EKFg5J6Lw7jJFXjut23rxL1whwSmdZfbs3uysxqlND71VD9sISNsqCq3wCYCMBY1WL8/YQgXH
gN7hoXM8Empn7cbuR9Y3/UW35BqG4tldvZjlRP1sOMWuG+5igbeTTdp7z50VPCSc8m/jLX3m1rgF
28THNB5qulQ35F1uU6EQVVE8ASwSP7xw7ndN0gUbq/ccgh0V1Y9sx2grclaFZcExSoPR2bgThnMM
WGZrpyzpOCS12GZ+tDw4c53Bn3PyK20tcOqNziCKz+qgZKrvY8fridz9RJqN4yXZC2g6BqLoOZDK
0WtdB6VpuMOTYqeRgR4mqvOAn9rU+4p9vzwWI8n3aOLlDHNanL20cq+zsbuDK3V5ILByu5WdptVz
VOHMAXwnisNqPxkXGtdqGfLaQKFqmx1DX/ILoFq1rfIyvwSOal4QsDdctP5iXpyuIZwFix3fS6y+
fohaWQCSvOiaV92IxWVh+VcAasWhahd3LWAXXnVt4hfO3Ip2gCaHsA1Zjt0v0SX0S2opMVQ7vLRp
oBc3SpZ/EZjj/5JhGt1V020FNUHh7cq8zbuES0UEK1UI7CXrNHyiL6p+C86tUxC76VV2vrTOFIJu
CctcOe+D7KGwtQDHqobMSAZWevZqsre/siU6V/DNijn7rIRb7LNqIaPxWkOxy6OaK1zrbUla6l+Q
TbcihDmWRRSVSILS81/FAS7x6Utywfkr2xoY905JiDtd89e0WccnW0bSZqFtyjVWeev/3cp7Nl14
fsVboUblt0zqViarpolkk5vnOPhF/CQzXz355CoXyHfBT19X6YtL+eWnnJXcNibvNrR5rZfO8ygS
t5Rdqatle9dPBthjWqzCeqqG1WyahJuuak/KDs21DmlPQ0DvwMrUzYW8sHvpQrnvFaj3kiHGizK1
uM7FNH+1gh6umAL1sxpGbwMfjTNV59Y+r+RyN00uBy2t2WhDg75/UbA1fgUmYonXZULCJqdfeeg7
J1rV1cqLKON2zLD1tMnc7FPT+nnJCbSf84R1QKBD0ZO64YFstgfrk/HUWrDcRNxMSz93eFVdwAdS
GKGDTlAckPm2DSUHIQ2hczro8CBc2dLynxIRf/zV0/hbqfIvAox/l8D8R6XM/zQNzE2dgq70v27d
IIKp/8+//bME5u+X/KNvg2RF3joiuD8zLCduIrB/9G3EH/j3+/Q3nIDeyU0R+nfbRvyBZouKO3Np
9k2iFqCO+feuzR83JRl2jJj/ukyJM0L439DA3Foy/18BgxM1UhqaR8BIItrDqDD/tWXTZ3Nn2YGe
VtRD0hSTTF3fwRygxZJ4+pQNrb73h8q7N27VPP/Tc/p7NfwzhQqPvv/85jfZbkBGwMP5T6bspgW6
MgJGhdnsDZ/B0MmfjPfUFyZpy1MehQVz4nEAHICWk35zJALNYVLhD5E51cmw2BHtiSiTG6W0ax36
xQNvW4pFeWucTEgZLVmofhUuJPI/rNi3fvYN7s+PcTQn4iqy1vEh/3nzBIgwYP8oaVN/UY724GoW
cVOuojSp0O1EAXaJC/GzeeYQXNydMwT6PWTShKOMu+e5Hd3mtx5LTB1uJTUh67BZizp3yo2o0Zfg
oJJZTXWexyKNdy5Xo0byV4gYY2OC853KZ5bOiuStNPdc4OzQfFZB90pOIsXa56YV2BpaHLyaaDzv
xkfjTPneIife+cNQ7KxR9Xcw5CP6yhXEWCZlof2iArLlDqFLuM0yYTaDcBv1o/XD9mKhmDCnfPa7
4QExpG+uamhdbHSQQHSnkSoOZpNNqcE5dsh3wWj6GtNuFcGILDWo3XUVKB+w3Syg1dEoGZqVjCb3
yW+nKVuPoUueUaEJezAtPpBl7nXfDKyixWl07PyY48KaiJr5bRCy+IW1r4HKHlNNKWplD0yurYPO
gdSVTB1nYd5vo2KhjhNmDqINOhzTXjUOVPRYDz9anfmnOY7RNjl9nLyhtEmeYo68u5uiSwEKr6Nn
p05Ac1EaykFGcvA3OANXI3T3Epok9U9n3PRYZRI3qLbbE7jm/d7hMC0ulZWQRwphuRmVJyQ6GDXX
GpNSUZbNk5ZRSo3PT8drp+f0c+ybKdmxqGYSu9TrYXQt1C62VIAsdRqbIHgpF2kIFGA3N/vZx+/m
ow3CSm4Sr+5HxFWu/j1kPmXYoMm2S67iU5wE2oKOBb58HeZMDm6Zz21+11FfnPKF0fWsq6kQSDkW
5WqYRz1cRDkquldxMojVQh0sg5vTls7eX1z3e+mJ+UgvbWC3ct4vqX2TZoVnkdZQpBEvnaRxy1fZ
SnG3UCt8pf0m31q3RZ7sFJJiUMmyhiVZWlO3Kgy5Yb/quzDMLySS1SGkbCR3lKbbbTTFCyXQDkvh
qoZTmFpD8sWfx/cdg+ovqXEQXrmJxOMvlwgV6yk6dbOaHvBXkF+lDqKEurld7NBO8BRB+UZrxmby
XS9K62USpt2EJNuf1KynXRlp0nOfCPPIKIjeh12vnhKD7YmtomaT1Nm8wrvGMOM9eTXaFELKbakh
c0fjoF/mouzpgDTeXU3z8Iw2Pnz2aDJs/bHKLlaRlM9oGucN8GUC+JK9famM51xdRvc2i5mdS5VY
9L3IGQ61M+p3J6zrx3bR0RNSOkJ0FyTtaSjnzIWiHotfTu71mOT1wt4MtiXgU9fjKXJy6quJDk+y
mAum5rrmOGvdvxJnZvsA8PRvu5T2KR9lIlbUUoFk9wu9ZYiwSNdlNj43maXfyzzOi93S2Yle2X4m
3mtntqF1JvEOKQFuRA1jZHAg7bWTlek69yrc+QDK7pceHCXU0vA6pkl5l9S9BRaBcyDYzr3j7xIp
i1M24uOde0t0phkqDllf40seBmpdZZX1k/RLPYZcRWvKq/axHBaxNQkxsUuLvKBkdo2GNroW7VBf
sfQg6YAP/6W8KDl5qpteArv1jmUSWQ8cM4YoxcnJG4w+I3giTZoKZ8/eYjXPuMq21sAOVNL/5RLO
0p6EI5q4aFz8psO5uCSc0o4Lwx7f3PDLTpL00Gog6HXq8WWw0j8vc1U+ACpI2L653kR+DFqYY9zQ
/7TmS5KL5MQBmvzKS5Fei5he4FiVZo/HWXhssef900SL3s+UKnZqYBObPqqYQUxjfs0OIWhht7vM
pO6RQltPdWVGXrAqlGq+Kx8tGAUcfSp0TTkmaRHW+VnVvfbOaF8iKosId7hpYtpv96Ux9nouoUvT
vEtfmc1zfisO6HlVk+9faHg77roOovkYVI594DOiCG0r56Fz6oid3YhdTR0SW0aL/BhSsjm1LMoP
j0rFJxX6djt083S/pEV/KIJWXRLHM6CYx+EpzxWEL6usa5jhyPxWjeXnFxN78W8Q6Uqtyqa3DqVy
mmWFiM+Hh9sYCtdDdZxYnu+R09pUWkSzdWrhX1PO2jMzhiT79CYApIbqtbK0+MUdl732FIMfOtSa
72OWpHvddOpxII4/TQXmlV0349QwVgqE3833MbShii+1e0hbXOD04jAmMlEO0IEYN+kyx5ByG/7n
JEYX5WTzlZJEt9JRaF8oHWVUXoLxDQZx5KxkF1j2ytOmOqZ5jbCt8VPxXHGzcTdOki1MfnqmUUNb
WnjLoV3ylOZ2pBGAOShCvCnc8tWa38KifkX2JfdM/HT0i53iFNlLekKD1e9z1RfRahjS8L3MFPVe
SIvrfACB7vTFdIfCN/uzDXreZCqQrFa2W2HkJDCcX1z7GgmDRrz0k1NgXLUOqpaRwWWKXzyPzhTL
Njh6OU3gpYZKhjGI+jMbU2s9qT5+yKabiFVZepfbvnnOCzt8LkXirNHaiJWoGCtd0smizjrDeW4S
5GoEMs+SUv6qcdKcnr8dvcvaMZ/hMPrHJvDJd+3U7KhO69WIUHKz5FV57tFt/grZ289OEy8viUnC
V0SQxVVYmfnQhLn02gezUQ75TdOU2SmP+/YhbCIP960i+ABDNey6MSsgwYrs4KW92M6R6j6soik/
+6nxzjEBxm62h/HWVuxe43GU2xHl2k11Um+jtErvp9EeT4NEAVihWzgnc5Y9JDcWLtLs4gjWuvzh
Rl30RO0p21I99J8n5tC3SvHAQD3fQLhFeyqHqDl3S9kcnNwtKTZzK9mxGI5jXTHVgBRxHxRUObrO
aXf9lOg7mlr1Ka0BjyOy9DYsave+QXJ0aMJYb8Yp8zdpkWXHGj71fW0n475m/2zToHd3NKbAIk12
xIiEGVA5LfEuX4q3OOS2DVpcCNuB7zd06hsguHxOrMk/91N6I19X46kIkaR0rNPPqkzDbZQPNLzs
8ZqUBVd2mL3h0vpTFPn0M/Ncd4/nmX9I5sZ/1I1x156t0g/sfJsn1x/B0Kauv0PHztsNjfUwaGs6
2BnoZOyWrbuhdl2u1dGmidT2K0QP9W+77703iMLDhrhfHjNdW8fIgl61QqvoJcxf+8FdhU/FI7Nn
wXVqw5t+HCOOtwVrkWvUzeI8W0vn0wub220QBOh4Hejou1b65qMN/emiSaHHFfUr576m2XDWbV2+
IRddtrQwmtMi468yDMV97+bjiRGUzl0pSNkQwdnPuwQA1cUL6/LQJnN6KYKpfZdBmO9s05YX9DTt
lgYrTSAT00l46k2k7wefNscmVaM/UUvW1i5RPpMBbeq6Jx7WvOMqyOtV70xJQQzXt6sMK4lpXeFu
c2iLwewracCaJ57Zo6wejoqUDIlCMuRnpzfh2ceJ6Snp7PmlSXDwSW3iSMoqdcX3RBKwt6nLf/ht
7J84U5v1bS9yz3h1+0slY0INPcmGdRBG6QOe6/0FJXj1il35LFZqiYpdqrzhIfSajlSGJmcGIdq2
YImlAeJ5bhru/Z6C3qF0UvpLCObkB4RvfpkSg6hL4Onx0RlL8ytevPRtjoNkWquOrUemQrGWzrsu
P4NaRfdtOsr7NmIFYRnZuK//l7szWW4bScLwq/gFwMC+XPpAkNTSlixLarvdFwYtqQEQ+0qAbzMx
577NG/jF5gNIsUlosxuOCcbg0tGWVAAKVVmZf/75ZwVz714i2IObb9bNfYkm/pXRzL2H0K2qE4vs
NSVo6ZyzTlGXOW5kWK3I9gNuoudlXALxahdMfnq3dv3VTFrX8fuyXBfhNDAM1z9JRE34vIoCGp57
hZLMNM8Lp3OOqTMtjxpY5usguc4CmH0n2LT8zl3VxUcJrs0Xv8GxHKO87F+Y9OC4XTdBuvBENV/E
ioHbXOiRgjGzjNqx5Yqe72fkCUxy7aD/aHAFJn0lXg+Ke7oJXUDeReQwPImG9C5m3qtcMlyNiEZR
AL4aaN6cin7pn8hpQ0f5MsR3GKPuXFLg66rxbxB3PHWSOHX4wYnS0hvPizz6sE4TBeaJGwjSCWSF
AsmwCCx+wizhtr/xuMozITy1qrQIsgjgVbVXPInIm5jGTtqMnVTwT6y4plW5Fq+uoC/lfzRFrtiS
txb/1PykIEWeqlUILgwmTTY3K35XHYJYm0qVt4p2n4E1wLJk5LshtqqaAn6yX/BoOqvadXVhNQ4z
bblwFE8RILkFzXUpKOV7S3alRSq77sVyHqx+rGFQ9wVRLyIbpsPlQn2kV5YMVkB87aZ120GhuIJj
KN1aVlKddjP//w2mUalNpd7LYNrNQ+Z4ycMBmrb5my2apugjxaLBokU7GuhnqMHs0DTFHJHxhSAN
nIaaE9ZtB6dRNqZJ/Mgi5QVfhf0FzLXD06QR/aZgLSO83jZwQTPgB/C0fn0rz0W1JaJyFpJSLAKx
x4FOZCXxQ43qHPF8hYK0jUD+NdQBW19OfVtF+QTp10lNltbObGcGnXSSft6bsmdwta648W9Mj5I5
TTUlUYKjQHkbz9ET02iieQ7QDhyzPEOqXqXKV5tiHKQLb/KWnNnhPnt6q972T406NdUwJp9p6lc1
QdjSKSmWU/RzKzZuoxL6UirXb9nIdvf2XhCNwBa0bItrjX5ZKwRfyTLaFyT1N9Ntb9osf4XwM1Xs
cNIWghnT12dU7hqJvHJHtWdP1GgtRZQw5eOwRja/cBP42KjtTeQkb6YVRMEp6U/vJDJAe5aryL2C
LeB/gWEj2HEaVNM0TKyZWRT1Gayk5NcUkbYlUjih/5X2l405XvmU2501maFSdSRUuPRzb+lfg7zQ
t9nLV6kAbm+l+tSM1iTrAe6zhBPCir7C1/VtrbGqSyuUhHEplmX1IPsJnk61KosbGU3McObkoSh9
xLuqsi/0+ZIAwuYKvil98CKf6jKO/OZDFJAcwmLi+IXryDLPDS1Xb50GWzpxcj+YNGUZXWQE7x9r
2L6TxreEW0dbfzYxspNaDfBR8QVWZNCLpjxFVAg9WPKKN/pcgFNsqvBI0GpIjasacjS6tMSPa5hv
moWQTbw2L/Naaz4LghS/D4LYIfsprdW7xMssgFhaxF9bohFPCK1W9xRKpl+VTKpF4rUy+M2X6b86
dVKjuMzdMDWIgOGuRXoYipMiKONkoslz61YkQLkOUbKHteSowucQKATxstW6StFWYG7PI10oqrFV
gbvart/I/rgU8qqG4WsBinPerLMLtV4WXyjgQ8pkDccKbvlcVEMyVc38QiMZcxp5CeJ+koh+QSWx
FuQguZgvyzCbWKFlTnS6NtlzygrtCuLC1apeNqeNHEWgXsjrzws3zKfQZ1eRzfJKqC9w5PWY6rLl
ZZnnULoqxURyJNF1Hw5kOMHgiDQWCpQvVRJCJ7IEyLWQlKAfKrzw+hwoKC0pVZDxaKIyyW6g8OTO
dayQ7rZlGGAWJN5EnlKZKdgE6qYtivVykhhZfu5RD30tuF7pzlwhIEMvVsXnFKqqvQpbECHxcmBU
ihmLKsmjMaduOYYkHYXnUETp6EqFXXRh+amoI1lBoa1cesWlKyNkMhYBzW8qaMJt2+Rqfpun1vpa
iTTrd4W+KbfLZGV+qTFmUymKqGIrQ/OTJwj1jaOLkkNXyZV4GwI7TutlZJwFtZ++ryNRhPXqp58s
q2z+cLQmuF/iTp0RFBeXRbSef/ACk1SpVEtKNM4MT58tkan6OK8a9zJUBXUBhxsEM1pKH5xcX/9B
V6PsY+mb2cSztIDG0UJ+atRZOpGs2rUh8ien1TrKzkLfN2aFti5mdeKIH9tSlRU1BT7wqqQ1Y4NA
4NQww/RMqCogLNOgG1OlrnBgNdSb4lhnJYU1SnoGTUAk1BkC4EjiRuve8eWM7F2gTkWYZzCFUnks
ZYUJy1iy4M+nyxOA7urUgBp0qq1yeUGfqdiWV24Ivqc3ZzFM3rNEj7NpQRhkJ4bmTJeh4p/qVTw/
jcu8iseBJ1YTS4+aX4lFAQtjUFSQDM0Fx83WZ5YW5qdmlcWn0OqRoI/nwbm3JPOQhpTWrJeJ+Ol1
g/vE3lIurlgmtU4K0oIogJI02/ff5nWap1JVpWO9ymZ6lEKfNm/EQD6nb8SkofhA9eQvUaNeeuWt
E4JLAENQJ5A5Vzo7UV0Zk3klEz3eUDfgWstpkVG1EwLjXQcGZXlkWpi80vojXImzjJ5KcLznojRe
Gxp85NW4ggIcA6364o1n1CeiK0wtqm9px9h6tLp7Zcao7YSok+CoW83HgMT16zMgHTrWMMqgkLXe
CB6LBEnc6ulkkPFCyUjjjMun9WQJf0SbJrP4RJ3o1hjlIZJC36GL9dZNe84LXbnnJtSzdFzPgls9
tcHYTtna04p8GD2LhDcVKnoVY723JMDtfecwlvPU5zsr65VdhMKZKXxq3Op9UIiTQRMKI/LwVlHg
EQZavFsrtaXbNN5Np2TJ3kN5Gfs3Er1F33BT5L6b0n5C1i/11p3L2c+tpnXlivocV3BlCx9WsTOm
Xx/aK5AGWNdIJFkBWVdbmOYTTIRCV08Jkpudnbwl/9LmcPedl/5ztB9hL6QEPtEN2aW5G2ifrAS3
S0TjLPXPfzC/+2/bW7BkM9O6Ebq3rSeeoM3a9i3ta4Zra9bq9zgT7ay751HEQNuHeFZVYycy0f70
Kvai4jae9nU5vuuXHiON5wf6PpkOS2rD24OgqnumTiPktSGCBVIi5T1KHoKkIcch03+qDeCDOHIe
f6AaI2SEDbLESNG31yZ+25udl97/9Vd7ql3ydJzXnv2hm+5OpQRRNFb8wPfXqa4V4SJoqJq1FzN6
MA3WSEZOxhQRie4uLCN3PKJpkEXqsodOgyxCPCFSFlFF6i6+9v40aOqoVfOBzGLufn5k08BxOXg3
yMZIA0hQkaHefG3cj/1pUM0RenCtcDyoQXtxbB3XNLQcpMHTIFkjgmzoR2CR3dVbDaoyshQNLpJ5
rNPwjILRD5tGZQTNCjUiUPrN1TMNujhigvBkYHd112bej8g0tFZ98GLANCgwtQxUNXcW8GBPdD/H
FuucIMe1GWTCiKGWUZJHANwWW71nC4AdNZE0FofkzlYc1+srz6CuP7wLJBFbwBFjtY2T97+7Yoz4
ZxDPFoU7rhdnw26eaSPltvOxfsQxskaEYnx0Y+sXtCMevD6OE6C2Dni82xbHNQvkzESt1UblsQZM
hKyNEF2DnE0surkOJ0LFQ6KHAiRSREq669iWA/Ki5mAPyRzhCSOpwjxsrv52UNknbWMlbWsmN3c8
otMAmu3wbWGMKKZS213/4jSQ/oIHwsrrrqPzkGSIJ5uTasCm0Ea026NFIR7x5uJr96yDjNVEenM7
DayWY7MOOj2qBx+PqDmaSusZbKPENkw8mAhOSUInHOqj847ahTA4flRwAtt8W9tAZv+9NWkkYy04
grf24vhen1zlZlUO2AeyMiLljTwVpQ7d1fv8KuG1jOwMXbA219H5CjL2evAZKXFEQlgCPdjMQn8X
EDd2NR2oeGzn4djMwXNKZf/EV5RN0Thwifc3BdOgEDp3BuFxtRyXVcQmtPLdAz0mQgbwIiCzrWvY
ixwInyneYZoeV8vRnZHPFT/96GpoDSMQwna9d/95aiNxJYit5GOFGOGbDF0MQCkGbZ5woLemoecp
6OCsSP4qurzFWjZH0v/eb7yLS6iJaEs7XhwdEHG+E0LoDbAPMgMRdFcfXdUUJJ/b6zHKOrpTst0J
g50ktBhFTTL+jh14zQO7KONOtv1EKQncXMd2PCDL/ROQpJaM1b7hdic8OSVVjoe2KFDeTsPxhVDk
9IY7Cwh6ArVzBJCP218GnWo61aK7oOLonCVLUZCHGOw0myPaPbWe0AtBgw6+LPIbbTv67jq66Kk1
C0ODSDY9m4ql/ogf9o5H8GV6gqok57YA9A/MwnccH7s0pe16wX2XxfQe8r3+Am/+wiOs9HSAbQKv
k8CVd6zK7vfa1gObkTeZvPb/fznoRNAl1/Z++Jhs2//z7fs9vfOzz/T4j6feQ7bI7tyme9tm+5Tb
ngZ32cP+qdcd/X8/xZNuCTsX8dVBqZyKe30SOmxy8MAvd2B4ucHDdz3yeOF6i/2J2IDoQx949nDP
3Afvnms3scljD73DNE++/ZV5RfzuBknleP8VtnmQoXc4ib1v/8oPBt6koIcOfLHIFpH77d8HD709
coePzYyc0KQkj9/dMzdlsP8C2+TxT7zJ4ejdcTl09KtFdii0sI3Zf8K4i29/fe2t9g4kHTz0QxYt
wq/l3eEn3QDRQwe/9viUD+/OF9GDlx3eYBO+/owbnLAkuQlL5pLuLAemcYug/ty79BfmBpwbeo/W
FCze2bB1Mi86/NAbvsDgG7Br310tyuDwO2ywtcGDv1wVMdDKv6o7P3Dsl4VRBg58wSfM351wjngH
VnjLeRg621feovz217792gZ/Qwe+jnni8GD1bf3H4SNH99/+Ex0e2Dsnfejo2N1FdGh5dznFoWPb
D32jDn66SUi8PvRznt+Oj/XUH3ykmz33Z4e+bvsbdwGP9ct/AQAA//8AAAD//w==</cx:binary>
              </cx:geoCache>
            </cx:geography>
          </cx:layoutPr>
          <cx:valueColors>
            <cx:minColor>
              <a:schemeClr val="accent4">
                <a:lumMod val="20000"/>
                <a:lumOff val="80000"/>
              </a:schemeClr>
            </cx:minColor>
            <cx:midColor>
              <a:schemeClr val="accent4">
                <a:lumMod val="60000"/>
                <a:lumOff val="40000"/>
              </a:schemeClr>
            </cx:midColor>
            <cx:maxColor>
              <a:schemeClr val="accent4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t-BR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title pos="t" align="ctr" overlay="0">
      <cx:tx>
        <cx:txData>
          <cx:v>Setores censitários não iniciados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Setores censitários não iniciados</a:t>
          </a:r>
        </a:p>
      </cx:txPr>
    </cx:title>
    <cx:plotArea>
      <cx:plotAreaRegion>
        <cx:series layoutId="regionMap" uniqueId="{35B192BE-35DB-49FE-80F7-936B3D19D41F}">
          <cx:tx>
            <cx:txData>
              <cx:f>_xlchart.v5.10</cx:f>
              <cx:v>%setores não iniciados</cx:v>
            </cx:txData>
          </cx:tx>
          <cx:dataLabels>
            <cx:visibility seriesName="0" categoryName="0" value="0"/>
            <cx:separator>, </cx:separator>
          </cx:dataLabels>
          <cx:dataId val="0"/>
          <cx:layoutPr>
            <cx:regionLabelLayout val="none"/>
            <cx:geography cultureLanguage="pt-BR" cultureRegion="BR" attribution="Da plataforma Bing">
              <cx:geoCache provider="{E9337A44-BEBE-4D9F-B70C-5C5E7DAFC167}">
                <cx:binary>7HzZcty4su2vOPx8qSYBEMOO3SeiOVRJpVny0O4XhizJHEAAJMD5b06c5/12/6B/7GZpsKVq9W53
hOLG9o1bDltWkWABXMjMlSuT9c/r6R/X9e2VfTOpWrt/XE8/vy26rvnHTz+56+JWXbk9VV5b48yX
bu/aqJ/Mly/l9e1PN/ZqLHX+E/ID8tN1cWW72+ntf/0TrpbfmiNzfdWVRp/3t3a+uHV93bl/c+zF
Q2+ublSpk9J1trzugp/f3v+3M29Wtze39qp+++ZWd2U3v5ub25/fPjv77Zufdq/5h89/U8MUu/4G
xnpBuMcECgKfkLdvaqPzxwOE7XHBWOjz0L97BY+fenKlYOTfmdPdjK5ubuytc7C4u58vXeHZSuCE
1ds316bX3fZO5nBTf34b2StXwvpLZ+L7I7HZriO6uFv4T89B+K9/7rwBt2LnnSc47d63vzr0B5iO
rwCiNWwYZx7v1esgRAMiAkHpc4RCuucLjHAQiPsXf/zUe4S+czovg/Ns8A4ux+9+WFze3Jg3l/1r
GhDy90gI+Pjk3kx8sJOndhSSPRpQwAjzF+3oyY3+jsn9JVhfr7GL2eWPhdlFuTWlK31z+3VFr+bz
sL/nYxEiAQbzDKpgDwVUYDh4DxV6blB/a04vI/XCJXaAuvjBgPqlvsrNlXu8U6/g8MQepQgwYPTB
onZgwhCycBhQn6MX/d53zOhlcL4O3IHkl6Mfy3Yuf/8f8+bsqq9fMwwhvBdiLKjg3/zYU+MhdI8i
zin3X45G3zepl4F5OnYHm8uzHwubrQMAn7a50relfVV80J7wt9gED1Yhnjs3gveAQjAs0INV4UeT
vWcL3z+xlzHaHb+D08Xmx8LpuNRX7s0a2Hb5mr4tEHsi4JRA6vCVDTyzIrwncEjhHHx/fAel753W
yxg9H72D0PH6x0Lo7Arowe///biLXyHwoHCPYJ8w4HIPPmzHhMQe4kD2AgDo/vX44fcm9B0zehmX
rwN3IDmDrOZHSoCiq6K8erwnrwBIAD6NISBjeMeZYb4XgqMDjsBeROIvJ/IyDg/DdlCIfvmxUNju
pt//9fk1gWB7ARgGF49eaTfJwWSPQ2zxRchedFvfM6WXIfk2cgeVs+jHQuXy1uZlc/ua1uFDLPFD
IVjw3E9htgdvb9HaUQS+Yw4vo/B14A4Il+mPBcLZrdVX6nN//ZrMi++BRgZ5I8SNF2M6GIcICMVw
0r2zYo+b4CFsfNekXgbm6YJ2sDn7wbD5RV0tBkjX4815hfgBlBehLR0OHpCBhP4p26IgBAAyKADX
dffaSfi/Z0ov4/Jt5A4qvxz/WBZzeaW7qzfxVXdlgRG/IjaI7YHr4sCE4cfd6zk2BEI8CTjyw5eZ
8PdP7GWEdsfv4HQZ/1g4PReWTgwUJV4RrHCPQ0SBgsej1Awu7KkhgSSDIBQRnz3Ef4hI93Ldt+Ty
m5r3l7N7GbEXl7gD28XJjwVbDOWnV81h8B7jGANMD1WbPzA1MCvOBVjdjq/765m8jMrjuB0g4h8s
+gDPfFUcAkglBQYF81Fu2eFo4N4IKJycI/7V/T21mL+cz8toPAzbAePsl/9sq/iTHPep4P/slL9d
5PT38N3L3yEAId67x+dRa94xisdy45/P5GUYHsc9m/V/ePVybcrf//s12VcAirDwMfPDByF/5+YT
kFNCyFFAtbw3gZ1s5a8n9PLNfxy3YwTr0/9sI3g2XSj6v4NOAqjy61eFxAcFywcR+Ilu8jSOg1fC
QLjuIsQdId6J4981p5dReTL02UphoT8YMMDtm9eMFdtqJCjCD2Hg7sdOxSsM9kB9ASEMvdyL8dcz
ehmTx3E7gPzyg9VUUtf8/i9bQvPFltS/ZmoPxX3sUyC1W0a1fe0AQ+6OIwSK/nPC+zem9DI0f7jA
Dkbp5Y/lzc7Kq/73fz3epFfI7cM9SDgC9k112Y0uCHKWQBAefhPznxGsv5zQy8A8LmQHj7ODHwuP
CwOVLXX1eoDA7UYEwb1+VOR3TAW0FhoyAq1mD2LMTmj5jgm9DMjXgTuIXFz8WIgcb+tZBZTuXw8T
D+1Ba9J2/z/oX7vZICHg38DBAXR37k3sSJPfNaeXYXkydAeY4//wbOTZdIGI/XJtX1NLgQow4yGH
OuMDKDtaCoXGywDqvxQ9lIjDxw1xr6X81XRehuN+1LOlwcp+NJHL6Jvf/7d+1Roj32M02CYgfyKY
UKjI+3AGFw9ZzB/81nfM6WVMLr4tZweYi//blPjPu2K/dg8noAGnd23HTxpj//3Ru2VDU/TO0H/X
vXwfog9ufn4rAgwh/Ws38/YazzTFP2tA/jb29sp10OIMnczYhzwTmpkpJoyG0Ec73t4f4pAPhYwD
TRCMUF8AjdOgnRb3ndGwJRA0bpLQF4gx/PaNM/39MWi9Df1wq1yzMOQhjHtc65mp59zorzfm4fc3
uldnptSd+/kt3l6quT9vO1sg/0xwBp28NCQEShbCh+PXVxfQZQ6nB/+LzHbhToVtPNnA5pEM6Iiu
pwFVxeE4DGN702gl2Emg2Lqt2qN2EOkStoddEBy2Ve2iNtTHplM6CpXYDKrelCVd67Hed5yfkxEf
Qi097Zl+L/rh2uJeRlwO6ZJXN1Xobxa0pIJ7x1OoaSRHo6OsqLtk8bO1ZuNJgJcPSNn3Yz0fei6/
FMWyQpZWMQ7rpEX12VQOZ6MrUpYXK2fq9TAuByIbV6oKzoqenldZtp4bsdYd/sLy8osY1Vnt083s
miUSql2TqYLyg79vLNt4wv+EjDtF2RwjrWikcrmWaoaD05HB/r4sxLrvqstMaBPVml5UqkpET476
zC8iUg3HfiGSulsOeE9FHLh6iVqv3w87b7+b7Vq13Xnm2nXY9ceTHVLC2Du1mItMVoe6G2gciixB
vDievXItZXhT+c3hXDRF5EaviPzMnNBSnS5LsZ453ZfjsEaoe08VXltRfzI1PfCl3belPenwrKIF
Zx/zulxNmG5USxKF+YfQC9KxRPuMVvsd5StYHqfv5JWp2n1Em9WChoPJ9xIsXeom5kewseKsNeeu
KVeBHD8EGu0vxouGaTlomnmTm3l/MO2qFc2p77CKMj0lLZuPqfRuuyL8RHOT9LlZy0Wv8iFIGTKX
gSrXY91+zCuceKI97mh3OATtZqJqXw+5jLvcP/AqfeH3/bsFsQvuq8SQYd0OXqIDvV58mnrOy6NS
9qua1u+7bj7h5bhqmc8isXSJ1+LzlvjrHLEyXmwwRo3XfyrckDQFjXvcDxFGS5Jze5hrDNg2q7Fj
H6osWE0ZSpmav5AMr2VoT0w2pq1XHJYSHYa0/zDkfmz7ZR1ky77TU4qlPGDKnk9Krn27XLmq8ZI6
w3AVQT8yOnxySLPYq0QawpaJ3AKWZkWmorwRKZHZBnfdWrru3VT1H3FeBwdhx6fYZ/2mRWrlt7SM
unZxUSWwjthANNhdg6KQ4SFxpXs/T+Ov1gsPcVutlCxY7Hvjh0W1dRMRVhkZud5rgyYeQ8nhB29R
95tXEj6spUCHXFi5dqK9FkPn0qz1aFr4uI1di4oYd4uIMCvaKLBVFi18tCc9HsqIDuZyWqgXSS4/
u7HLo6qjl84JFilb16tqqnDcFg3Y0RLqyOpJRFphvO/jakUI+a32+kvZ0SkqPf+4bR2KXZjfTnI8
KpvyipM2oYX5dfKbGxegtLW/uoVHTZclzYjXPquSNvdITIzwY8XYYeUFVTQF46pqgj6hAS6ijHAX
FeC3Iugt/Wylf6QWxWM3tHFQzWtpcWxNedSJ8rA1cj3VWQwTiqtgGiKyiMt6wEcTwpeFYqmbzVFo
i1Xguc+hDuG69XwRFO7TEPKEEpPQeToqu3C/ct7aMZ6wgt52bqHRwvw1oqyObEsTHLJVnZl1MFYH
LjCxle5AGHvQD/pMu4JHrm1Ph77cjCM9IEX9WYRVSnX2scqHVT52bVT5PDZldVwu9VFZDU3cqPqs
FOTY8BpMOljTEH56Ux2FdQD3fRlPzCSjwaKLCfHPo6If6dQf8Vafqb44qHDTRuHESCpqTFNDgiM8
LEc8A+wnWnexbJiLwsEWQSqkL461DRec2Nq7ZEwdh0tDkqdPyDyLUtemmW2ZFw9PKn399b+OHx9/
untq5tv722edvv122tzqy87e3nbHV83umVti8fXUb4/fbKP512dxdujB/VNTj/H07xz8PmIBAZYD
p/5zZvEoIH/jIg9DHglFuKWEEPqh2ZlC8KbAUx4IxbagQPyQQ8NHAK2CIBw9IRRoDwsBre0giEP5
DW+fuPpKKMQe4Rjd1Vih+xCqrX+HUBACOcRzQgF0JsCUYqA70ACBYL1PCYUzsnFFl9N4hv6HT6bQ
vE6N63JTxLXWtltZ4hXXJF+8LnIsKG78TNpmHYZVnx96uWVdwic8i7VydmBp14e+SyY2muEi7Njk
VZHqlnY+tLZaEu15RbimYlhU7Gfg2jYuEE0V82zrFbA1s0o83Ygl4t5kyBqbcRqTwZrWRNJ585jo
YarH05J447jyG9dTPxKymGlUyVD2CUejd42Zkiqm4+K1eTTQMOw3lRrDLiLw77CSskHT5wXPJU5J
y4SMsCynd4tth3lFvbYaDmXQFuc8N7RJvaai/eWiB2Rjg+beJHbCdkylU2UeeXAZlRIPwfte5y84
MqGZ3lV0rK7kTBqbVLZBIXinIbNRPtN5iRaIfQG8I0m28oiZPpu5VH0i27buDsks9dpvRPcr8d1g
ozI3aFnioTOiiWm3sBNux6gshyG79ZqxHiOvknQ88qelD2MvtBWE0nLi4xHK6nZOcGUynTYqk0HE
XU/ei7yecpixHN9xVbY6rirs4ZW/zCFP22m2fuLRzGOnvTXZb1lQsmrl4CoQmWqxLEfweGB5bvlk
zyQraRazgJ+ASz3DUp1NnJ8pnuEm6nXRtuCK+HTDvJnBGzRvboplqFEKTEx2F1nvmemk9bPshvXW
ucNM+GMee7IUy6arUYvOdcg6frBQzua0snj2NxNygxgvKj3jBq4uNI0nR20ZcdaiadU2lceTyahV
VdYm3Gez6U0ERLJksYLVQkCTQP02o+fCpTvyCiKbyORUyRN/DIvhpIftU6y0E6U+oJWo0GbgnchS
M0jmjhvZ2Pq4U53np2DvxMAK85H6YTQCBfkEG84fDvrZFvKI65ZS2NZ1NSW59sZ3jjXwBpFhDfda
zLAZ8zEIWZR3LpCxgViXQ0DgA3j0fAryA8+0mQmjae7C4iwExtkkecmsiYzpa9jnPMzoKg9NSROn
gxqd4n52pADGoar+wK9opuLKoF595F7viWihpW3XWCxi3i+wBOsmwaBt7C9d6621g8+MwdbaJha+
zmhsTNj26WxmaSOJs6XeF76Qc9TofvIS1ptGxI0OiIu6nOhsI0QjbVrxJbjKhRpPTdBkp5LXRROD
uaA+yYws9FFdTiGLx8Ezn/REPHA1xo6nHTQuBkmNZwuETXjYjxyV4oRVo/dBeI2skkAB4wfn0g4o
IXJYwJb7piGXBaohRbF1p2DK3di2B+VIiiG2pcn6WJSVpWvwP5X72C65DI8avzUfGs+N/BhZcL+J
6pQL4iqs88/dUvsyQSSohyRkMgxjNcnenCvC8w+WeTztaUmWTavsSCNdds5mkaKk47D62s9XBZ2y
/r3XWoNwNHLfY2lFfVWtWzEvS9SgYrHnDSc9BmqE2kNiOfNWs/PYst/x3ujDYfE02TcaZX5MllkW
0dA2Ok9YpuwJLgj1ktbPyRDXBlxsOs0juFBOJG3TuShMHfcTE8uaNc7/LNlQ1gcO/s1RRCD7IrHx
hM5hM6PtxusV+LUxFJ1Jxhq4+qofmpGvhcrgnZKy5aNHR0aO5pEIyOLUPMWmpUMVlSI0G1do4h/P
BDztxvZDh2Lfmfwmr8HdrV2rpmWfQDYNm0dKT66Mj8Hz+don+QVkmabeuKkXR3JsxpXpNE9HN+HE
tIWIiM51RIDGZSunPJy940Wf37CmZBe4M6HUEUwDrGjJR5ZFOSILUHVEzBjxUHkqJltjuVoEMcM5
7maXn2akk/M+s3VjIBMd4cwwGHp1KTqcDcW6mmu/KGOeF5DX4anU+KTI4f5GJGAT7HtkVBB1Qa0/
gRPrh5XqAv7RNBPY7awVfHoezs5dTbN36BBtQxu1wE6Hi64qqzn2uK0+CmHqOupIAWR7rlpcr0vs
zfNVQ3pZpITLLI9l0S1BPCyGBUdloFwdFWJW9Sl4BYtgktiZiFZFFX7wUaOXuBBDLY7GEhK7dVfM
/pAy6Y3B0SLHqUsr4JL8sEYSqbUf6FxBvquNt3I+dqWJCouy9pQVgTetFzq19tpQKJFE/QRNdknT
StwCg/c9kajKK5eISVfOl6TKShaFuoZY1E8NlxB7aQlMWVGvgwm7KhDui7+oTO2z2vo6XrYUIhKC
1Hk8Gy8vE5A1Bnzud0WAj4dRDDqqOR7rtHAox4eCm+2dgl3l6lPLOG/WRVATW0deobtgNaPGkshr
NUFRj1RTRn4O5Ot08NBYrf0SAkYUVgh2H+2mwUX1MnRDVBd27I551rUsypZS3rCgm/wTzxtCdIn4
Mg6RKqYCYkEFuy+ywBlQImvqFIgq3ZKtfU+XZN1nhW83oedpezaMlRv32zCfULwMOBjPKxLS7mAe
8j4/h6DJ6bFbsrY9Gvq22OYwi6areZq84siFZU8PPc+r+phN3TLBnscj2Qy6n7tzxgNXpTwbYDeM
wCg/OZ4D3xgN+JWId3OFTocSB+QEYOvZZ1/leXGmfdlDthrMizrIZauy95qP4Nd67fWp5qURh+Aq
cf3BD+ch3BfaMpQ2HpJjUjbOBik4aWqnaG6XsFhxD3xrE+nK7z/naMZTXHaVAmHENa6OXVNU+Axn
WeOdBCTH+1UobHjEUNgt6f9PLbp5q+QhH0Tif5daPHna+1HVfzLuIb8IoUvDB7FSQNoBkJMQkoiH
/IIGexRvO5oJNGNSCn+/5Rcgc0KTAEjZlEJbDdo2+H1NL6BHnQSgV27lTOpjOPaYXz3LBEGrffj9
qV5J8B/0SpDDIceBP0RA6zuHTOZpeqF4P7YQjHkc1EBC176aiy+dnrQ9VgMEoOMJsqc+HnTW12sO
9KM/8EpG+/MSTA7FgdEK7VsvG/QpkIiuPJTzVJG14kMnIiD2tn8XCD71KcsE/jiW9QQMqViCBpxn
MLl3sx1n74SZzPuSt91QQSbe44+QceFTaccQsoog9/yzPAis288KZkjE80xr0JEI56d8IVUR4Z6a
IPL7IuyjYvK4XoteQziJqqHiZjUC9SanSzY0TIGPb0t8KO9cGm0Rua2VrNAJcG5SnbnchXRFGgo0
y6O0aiK/4I0f+7ypeIpECLEiwgvogTUZ2iKZyqYnF0JoSIKon3lLAlaaA0n2KzUnkOZpCaKncU1S
th1d9mvpYRerdqlAyKz8PEvaO0+Oy6Ub4zz3iiKIZ9+V9KSGfKKuoiXMKrnBpWz7eAKFi8USIvi8
hu+ZyOmHyVYgqeaazMtaT7ZjmznrZ5TMoa3DD/1cigtVeqw6sLl25CwI+oae+kr7QewXNcRi48bJ
gNRIXbfBIh9d3PgjufFRgYo0HCelIosYTeaROhqB1gliMsbjFLe1Stki2m6FCi4JuKIMmKSoFgg2
7ShHejpypM/4EGC4G0ica42DcypsthzYhfR9BEBTnFSqwRRIguDBlVK9P502/Qg5wpj1g0qUJXRK
fX/YCqys5GHSc6tEohstqrjjgayP50wuzS3RlvYRorOTcQHBsNk3iwwgl0QLddGkOP1icml4NAQ5
YymzYJRrz+Y5XQWgb5kNq1AzttHiyUquMpGR8B1wfofTxoQiuPXUMpNNW/LO3+/5MDZ+opXmhTYr
2FGybuwKQhzPWNJbUEtjLXHhx8JkQf9bkIOAVkdDAZeNDWsxhpwd9v2HjhcIn6CsNMW6LH0Q9TpZ
LnQzDhNkBKpqK3SB+6zPV32dh5DHV7XU+4aVs015OWcsCsw4qotuqmsKG5Mg0M5FR7MmNkFXi2NK
qGqmCL6iZiJnrp0VZPKulHXMcNMNXkT7bmL7TdfxJtVS8iUBfrT076THghlHTPGpBPraBPVnH+Vm
2S8kldOZYPWUHcDXvKg87mSObex5vUMnNmAKtPqsWtAp7CznAx/KsyC1C3Di9wU88JwVcwQqXdP7
IH+WOiRJ4xqqTgvqMZlCxWTqfhtGa4Z9k3W9gPRNQ3IuS/Cj6ZCZ+gKBRrms5Ni6JkaYep9rOlsv
lSWxYQKcifyGG8GGqDJDYUFIbsc5mnTveyktoel91cL97GKbz2iJO2X1R7V0DRDyXjB7DDxZ++sM
ErJmX1CzQJpKsqFKig6L9la3GkjS2IPo99HngcYHS5YVeeSGHvgA4eAhuO3EkaMavlQIFCUg9HgE
VbH8dYZsoo3GAXKR8x40nl8XWZZz3BGoscTt1KplFXQ65JGBgk6QgJYgs3QYJnAlWcexPilRW7ab
csGiSzrWjjqMtdBduCFt7qP9MAhvHOGd2W+CsSYHecBrdI4C3IYHxURYn6JlYnMcgBWGn+FEBqSg
Rr2X5K6t+1R21n2mow9q6zKp7p2v1Xg+B7wwRzSbK3qgvMDTV31oCgsFGitxVOjB1GdMN32R1uDF
5GoZDA5AwcZDmDoDkmjc9oEuVBKAhpxXVWUObR30AbhrDLUZS+oqjPJaL+XRMDD1ZfRYeDGJsMkT
my9jngok8y+eXaAqZiGxO6Yg4gVQhCkyUGdqXv82tIu9Laay/YTgs11Ki2zyU+oj268lVf77eUBl
fVgumaz3Gyjt6IhmLM8uF5ZpPwWvswSptJNUdVyOi6rOQaOpqyL2ssXUwwbTIsyylVS2nOZo8Abk
wIPUKg/UejQL9mJFZRUc9J7tUMQAELEh3dDQc0hDrJ8D+w6qfKUgHHixbSX4bWAIfbauemx/BeF4
W+WaEKR8XgsaWpQL7wPI+o1uoqrqF3boadWrtYO0SUQVRq6MPeKDWXCp6+qdJQpSy4gWC4Qr6pc2
/DUgIM5FhWpBDETBlKN9NKIpbhzqT03dzHrd1Ar2nGZmWmIylvl84noummjsR+YOZZvP/qGpdFdF
JM+7ahNuCyOf+tao9yakLUsLnBPwz7Ji/EBgUM8gsay7MCo8A7J/lYs8P8hrbzyaOsxVShd/zA48
VUua0FLS5TgYVQFJqj+Cabpq6dk6FG05xpnPc3GQ1QTqfWXd8HKlDYHC4Mgn+sX3+v69ILR0EYUO
8APwMZD4a62gUqpyzg0IUyR/P3ZZcVy1rUJQbFvwqdZ9iI5n7qR9pzIQ9GMnx8LFxVgP4QE8KLux
GAqxPhD+U8gmIMZBBZkNB3UmJEswot6w4ji37mwyVZBFWeXJ4FpPoNIcDO3IGDhdq/tNCNonjpHX
dXrV4aHu3k8G0uaDQVB+EU6Q4B1QpfByEqpKovUEnrw44LCcLjF9Odh1W5rKgapBQVo1FEMeDwcU
7CQS1pN/xqfaic0Cck4ZkwbCa8qCsubHeoJUNV8C2DyV3zYpJw48ue2z07ypfByBCsnKZEAL5C0j
qKNL5PA20WfTMN6CvcHWc/mY33S+pjN0YYHS/tBf8IxsPi0LPK0S/D9adoAn2bbtVX9edniSG+x8
59F9inA3/FuKIODxd6hB8K3GL56kCCHfCyikZcD1KYYnU6E34VtPAzzITdm2Iwy+xQA0XAZ1gccc
AZE96AyH3m/o/2YUcou/lSPgcJsDPO1p2LZFQK8FPOKHoHvm7suWnuYIYppEA3McEt2DwpMuAnTu
z3PuCXkBqoIxJBnmrXjXVV2Yn4JCki+gGshpVhtJodK5MYv16K/Ea4pSRzL3HEu5xM4785veFZ9n
5EJyhULQvX7rB1Cl4jL0G1CePOD+CESCKu+CMyLnpoR2B6Pa6TfDSNmlBPjVEPEydGEqZ9lXEYfc
Atxyx0aV4hExc9arrB/Xc+4ClfrhUC/rAgd5H88Do+ZowqUVhyAljOId76caHWFZFUGSLRrZU1+0
BVQq4LGHJvgonR2hzjz4ZsgOFXxTGPsUDI1XJGPZgcpb06ap0wp6AvINtyVoaq4lOXvvhYX7LW+B
nEWuy8j7MSugxsHrEej3OI/CHIFYZFdQZQmh7GjlMJ1BQbowce7ydtr3FXVA/RU4GWCmHeuj1sLh
1XyvB+RdN5p0EO0kEqvgGy/SoFI52S/vxARzJyxMJnBoBYVpVH6gdwrEAlqWSP26zPKzyuXbvhPD
JUzLESgAnI6ab6UMVrox5bMAXZrfaR7jnf5BdD2QDb/TRfI8l32MlCzpvuJ1vZziummqgyXQbbYe
JdDsTUsnUke5bEazAiUaNBUo8wBsud9CKBuHVtsjo0DQjOTCrNiMnGMQCUMcy61Ly/0KJiOXcEuq
ZAECPDwIDG5QsnZe9nO1WH5pSmPp+ZgXI/hNiA/gRMcCOHcyQ1Tw174WRZcoCJRDNNKF+xdzbYPl
pK/U/2HvzJbsxLWt/UTsAEmAdAusNvvOafuGsJ0uiR6EQEJPf8ayj8+2XTuqTv13f8SJivBNZSaL
ZklzjvGNSdCegKhMT9u35Xpc+tq80G/LOHAhj8/xbXm335Z6bJlY9nsGS/7ztjph8zAJ2Ao4o59p
wb5tFrEr67SIv20iU2x1ks2VcFiOUx83Z3gcwuTRouo6ByaETUm5IbDnvqTKZzCYsG8NPlQ3ssVm
tkCkGvL++ybHZGDeh2au7shYEThJzJAvqp3REQI7GP+oTTnp3IQd7YpZuHiCLjelLkuC2k9Z2I0m
PSSWr1tGvu+/g2b+hsgKduJSuXY7bd/266Fs6de693g+qjqw7Ha1fdlmrkrTppDGx/zUNorygo0i
ILuEdtDaJj5UOz8Gm/86Mdyup9ELbq/Mt8pi8H3pbodvFQfaRlQfdHRVsK86DQ1WWmtPS6IhG/ep
CGQuSkM1WrPKqYOukrbNIZSZLUPrHULV9Dax2bQtAI9sMBlol2HVDDvZ1eIzaqcSzwo1/Tq+k1U5
zdfjGI8ZDYJtx8KS5ut8eV556y0EyKZqIwHsyYaryRDs6NcrXptmgoeSSlbMPACVAZ5hQjuxSDIX
0JxZOb8zEmbTvEPgp/5qXR2vhWVOLYUMuthmA/xIA4pi6oNsw8IXIgwLIbiYg7CXeQ0b+kJV8AGr
VIwPsKftatND6ysmd5TUU3y/9jydd5tcmrmAITrNB9Mrqq5H32+qWDoldNGT1u3XyNiLLl75teD9
yIaznUpcSJJ4S3IbxEuSBYKtsqARDOOdtUFLHvt4En90mtj0KCK1locpgIZ4RcS4Anzp0Mye07Fd
UmAkxgL30mE3nMKqpFHO5iZ5ceUoWgAYQ2J20H4jlrUxDLsjoaTkKKdVYjKX6ui9hjlW5SmWQRii
2s3dAT6uBk0UNbXOlhD+aYamo3xeF5s8uarzz2tCZH2Ih6YfjnIkTfkUK/NGk228WezShjkAqAm9
Tx1JhgJ36NxuM25xhZUMRSVf2rTbmaYzNJOlCejR67YPrhLW1zJrSeqn/dZgnchFYBzJojK0L3Tu
V5alo1NpBsBpsQXAIgmzkpt5vfFC4Qmf15lHV6MN7PKu7ARsrJ5OE7sKA41G0s5C6ytPR7s+WnzC
5EH5slJ5Weq0PVbUb/3z0BspAaMFait0aWY4po1hOu+ssZBImO/rF6W73rxMOhpq/M0g7nJeRYu9
VfOy1efWYJm4Ii52/toY6l4jl6JXmk3K5D5Nt+W512yRO+BDjpyblHuSO55U5bEfky3M0akNoMWC
frfF4xleYgMdn6Gduoaav5jCtcMm9rxc+ihPmriyZxrTvs9czFJ1E/aXltvqcVh3ehVLumdlGL6B
SfBRNtKVQ14qy0Y8JOMa9vi2bok8/l9B+d9iM7D9v+RYfg3M/zT29Fs9+f23fyAt4l9gVQCeYCAD
pZi+CMr5B9KS/isBHgudEv+xlFzG0P5gZDHEAWTtJZUGZSJNaIIC90c9SRFFR5WJUlSkFKI1j/6J
5vw70IIqF8Qt0Jg4TMDGx/h8v1STFmWmsZEr6hIl0ehy2uosaT4G04uPpuynuvs/CdzRbwI33Bic
7wXwRZgeDk+C+VO/HE5rMyrbTDvsgHfVnBIoqWkNHwlqi1tiyvfxUK7w7riTaWjzYB5WAdlzCbbV
gvKSwFZy25KBQyWq6Zo1ukzB1fbpNKzo8C3v3m+LnJsmL5MwZemOgc2pumL1KElNMfYz5IHcDjp0
98RQGb+EbRy1Td5vbk14JswoYw8WQc6DKCg2JygQi6fDqHIzl9bcBY2c7TOpIscK0SzhdrTRBpSA
i419DNxYzo8EAjW/bxEZve/oUl1bAlcqT3nKdBbVPSCBhJT0My47/P52kvcAl0pAbINZXuD5i5cU
8hPkGMrxjffpPF6v1Tg+zNTKr1otui/KdYhohoI4aHIs3Y6DmzClLdKGb36v6kZ/6ee6QRlTjSVF
XzyHc0a7Kj6LqG9YTmwZYcseAnUoZRd+HmGOrDnYpenZp849t1LxByu0/QKxLH6HM6+mbBls8BYr
CnYO8ih9GKZ1uJaXTWA/B10N2zVh8Tu3ebG+T7AVJ9lmxw5bgwqWOk+wx1RZR2r4AgIS6sexnf01
hDNAJ6jrfZdRIB5zsUSqjh/Tpao/kaV2Pa7YGtscfr2v4V9OI89bPgAu7INyagBdblWcjcsqeLEG
hsmsbMBKZQBjFwuMEZrzs5qBRGdEcwNLQ6H4zbfO9+mr0MEC6EdIbDljDMLReTumWW9x0yDwp+0u
ZWo+LOtsPoPNXa6Bi3pAPIZUdcFggG+7wPL64wTNbdrFDdq4bBEdKU9di8bgCZJCZCBhNhoVBOqv
L2UVMpcROMVB5ktgL3mL7YQUIm3gd3aJAUgLMbj2e28DXxer09g3YrkxmiXJnAKU2NYKhCSU/bbo
N8ISODCMW5xcShv8O7IZDquKARl3SdeCP043llcqgMswJb3Go03CTux7Ecm12KoJT7lo+CyzLQSc
c9A09EHG0rKp8oGlBlIG3AB2hNNpza63k9+KpikvfxMsjMGXN4imAg8PzAmMBtZpnjCBZ6VNRCmA
G4FByeLQbXUeaN284kEiy35kxlXHOgy7GV5pCjFdDDyJ84v6MeXJKts4G6BCNrsqSbAemQUzP4t5
3KIvivnJZJyOyYfJl22ThVNffoWEKqdiKYMOYrvWIQwgJwUosQjLXlaWBJCGh4ES5JY2dgGxLVea
zy7Wwz4so+Cln3gtQL+6tTxq2231vhzWy2eJDYy1RiUQgtOods99NYDe6KwDjXORnRewDqu66frI
zDktE4Wapp8XX4gyCJIiqiRt9l0IoGlHbCLjnLB6AWhM+nDLLEtUjycSqvQRhiXWJ9wuEmbhONAn
HSa+uQtNMrV5BCBJoQYGSrcPYsraQqKiiI+BtsFWbEtz+cOzRWkoaGNAmc9iCE5gWapt55YoSHPT
SywbVqaNzKUOkUwYAn6BXJSH7NRHUS8yCPvxsHMK31RUp5wN2aaqtspnC8i6gOcULlmdhv26U0qb
ZxcA/N51XQocb8Nwx2BfA7Pi1/UqsHLXsezFScEpefNer/2NT2Xic6+2mO67mACyF4ZFcCuUk49r
4/rz2CFrksk5KesCBVGiHtk0M/FSg1Redm4g+LpLFkMNTTlkdGQt1GLPojWU7eJwIAAe1jacXlph
erM305o271na9fPdug19VQgWhGs+KtfpIw9soD+FqEEhjlRd3Bd8m636qJeFV9dRzVn11spxifcu
JrG81QSwXJelvW9NVoH+AHu9LiRs7odg0OQusoqTc0IdI9BXOyluk1ovdZVt+DYuOYgDLjNDjOqL
FqLymlsrWgiWofT8CFkpbc7EUs7yiRKsW+gf5EvZBKvLmn5r2R5VBrhArJVtdJ4050+eJPXLlpas
zY1ewjcfL1A/1JSI+kSaWo4gRaqlBfiyhLipWk2fAS6BOgOPbu9KMrI8jdvpEc10eFduSawKOvv+
diBp+KYE0yrrLGiGDOAXRe27OOazfoJwfgX9qGZPCV31OxpXZixwiVQFKX5b9KHSVbsLaEc1QhSg
/XJMo9r8vWPxVkOc8Zvb03quh/0FGxkfuEZAaCcU2vJiEtMyNzCZJ9Qhw6gb6Du6g3PXVamKCzL0
CrZz2q7V2xjNfQ2ypQo6WHljs5wFg5WGQAtsSDzsvmrzeg3aRwtRiBZiGyJWSMJdfOcsTR0kXt49
Nuhw0kdGDXYQtXH5iWyAznZrC9f8CF0lkS+ybxZmMhOGQP1HNfWXnQGyAuy+DhRVdViRXmG7ZdHJ
64xWzN7EAwD3HRvV0N2WohOffZVC2NCti8aHtExjPKyodKZsnbqmuZosoGAYjry3x9D1jTrFTnZB
McohwiYBzg2eGywSFmStawaRt5racjeiOVKvKdgpUfiWdYZlTSDG5cVirx8/rVLC0cs2pzdzIBVL
o/0ST+yyF19w+S1MMZv7//TlS0EvULdDXvqp0r2g879E5n4KHP6bbf+f3/shLaMVQMGeXvoDcYm9
Qdj9QZ8klzlgHMHVfxPsP1qB9F+YDQ76BJNFgJ1fdOd/twIRxSQYQpEMRxwZ0xRQvf8D/ASJcWTJ
f9aWL/NL0AJcJsMKPPkR+y0vx82qe08JuE5Q5zkwNJqb0fo8AVpxshUMpszCK/1AUDLfykZcsRYB
uG6NeJbE2r9uK7U3K4fNF9PafIkavT1j2Xc7dKpmR3vdXm98irJag07PYmLKfMZs9EyhT81H7Fgy
QAeA/5nzuk4OOl3nx6VLAbEJeI5LPkaJedDdEJ5MEKSfUivpbkYpnldhFx8i7NJ5n/TtfgahihoM
3KNbU1nAW07zCuOJr0GexywrY7LdgCM0OcoabHwdzPAb3iUpuJs1fkLyakCCaYmPlLb8EHQMoZSk
jPtnaJrpp3Lq5yQj0tYfuWmxIYtmfgX9XiKENSLAkDUbZ581yOwN1b2v92NZlnmpzBLkm9rGIeui
CFxxl1QnBoPusyfhuKPOJF86akHQmDiYL7RCe5vOfL2taby9jLTbtnyq63HL2otBDIeqW3bc9un7
ugxT/Naop6dV9hyuOHzA1C2LwXY9rWfyzWhuYl65AqfPbyQDYZr1sBBRsySmbjJwR4AeYVGv+1Rq
/w7O4/SArQjBgCX0BwAgXa4FkbceMPMpkZG+mSvan8beJthpEjaF2YYN5y6t+u0GC3Kc0Sma80FW
C7qPrcpB4gg45wxcyjymB5x8WoS0QSBBpQZxn1Gj55vTQ9SK9DhPvcg7H0xoy4w5uYYNh9Kk2A0F
2eI8wR16THDs98sUjlksF3aEfzedfR2ZjLptzJoEa6GZxxhVbMIOOmqh0s+wlnGto12YaI0IUyML
p7jJjdVBLkPdQmEcVXAY2lnh47QyOoChmPZtOtDLGhwtaNzM9Ee/NRAjVae6vKJIgbZ26U5h1G7X
fTDGRw2U9XXrKGKOG8E/RHQPQRwFJxW6ZtfSdR0yYx0H+hqK5aZiNb+hMM2x3QnPXuc4ropygjFa
ao7qq5Xujkktz80Ws2fZkTTnCHbkUVXam6pcl8KM7XQiGnZzhj5o2KcVQhAKsZQqk5GYDqLl6k7N
jqHLrqf2E9je5BhOVP/h7Ty9UhC1N1WgQSv6eHJXCGjUOzOs9tmRBh0AR9e84x3pnxHfEDs0FGC2
8CKQ87JE4jwZPr+k1PoHBMugMEZxc6UjppZprx2yB2zP474vwKC2B6BbiIGEQLEKGwUw3DFZP83T
Ek8mvFCEVAY3cRhDxu5nqeoraBP92VrNdxCQaV7DX9kH9QV7bi4/N2h+mNWMPynlAOAjiOtPiEgA
A2mw2z2FerVgjpx6mJHsvearQMoONRn+t718Di4uUDV4ozqT9Ug/QKvrC9jn424QiXqdAdsjNcnh
6WoYu+jc8IO8jPA7NX5wqHX7OLco6ICQotCwIf3+y8lWV0GxtMj3obHVw9VizBeHrmQ/IGt56InA
Mjpp2RTWBKPYSxr760qIebmUfXG7h3rojogZjc+dpe5ohwtBDXX12WySh1mNFPMVqj27F30NUhVC
EfqUymPh1dTnE1ysLlNUB4c4cN2THDt1V6m+8pmC6v4UbrbaIUkipqybfQgsI45P1ZSQMwIN8jVq
w/pLRN10rNHAfAyUiT+21QXoKQ0quwZQQ9ExGrQF7nB6H8RDjMBxv7x3TdvehekgHjgPykOltvre
uhjXkUSI93QdPyDhYU7fr+hg2semi3FF629UUQhhaIfH2L1qXrOHWTQ9IksDH6a7RsxIFllANGs2
Q1m6BcUOr0qmW3lXJqN9SPpJnRpv8ce+3Q/gXOp1QH8Oc0sgq8TKFkUhbp96tRHsH2sp+YAGQL9n
PvDHgOOBahYKXNJu7KWZBLSIpmfVVeoYe7mwaOe2rbYEOHw3nc2g1CMy27TgfpyeIPEhH9CoGOiF
3hB7YnYt79jq1SubLeJScprUayg8GJPwG0ByebBlA64qY/PWn2VDcTYh2G/AfAhrhzWIMZkuAAO+
fbwZpcMIhmfR75uhMqdaaPnWJDge38AgA/FEMiuUUBOzmQBXz+chZC98wXcD4fAEAdVq4UhALz1i
CBF7AZqCQJVsSAWtvOuwRzbauMyOs/tsp5TmkiVIaYUhlmo4iu55sICphsZfolt65PhHuWfervgr
379HDap/fKuRkc5D7BtPIeC6S9ymBgkzpGuAs8XXWIL+frZziRDoWOIKjx1SEX0RzZ02fQ6/ufNF
gwgbL0Tf1NcT2O0gx/h0Nx95h5+wU0dJrkNKQO8htj/stYfihbxBAuzPO/elI+CTcgRGyHUkkIdL
+wE6ix2w3bhgpa98WpY8UaiLLmt3gKbITYgAVwimVCuGsOd0CfwNPpx/QltTjVid6HKbxBTSH2zq
Gp1Ga/adb8KPfpLLOQk9Yso1TVecTdmkD0Ev8OEmFeH04tHHMosC7vOgn9IXNKj2fRIio1NJ0+xl
hMHXWQVFbTq1Pk1PmgbV3VKHQ4LanpoPc5+MLFvLOX7CRS2HPLR1f7QrNuBHJLTctuuDfnlAooKc
pnCYC+Ls/NhPonsMBiq+pnSzn3ucwZtT2t9TDGf4gBfChU9yxUPZ4ma8VoBUj8q7+mgVCWvoQ3X5
ucS3K85EFdIriEzpC1ZbOQI55R32XaS+T2ss69uxIQbryRbFL7bz8gk8RX2NLIy4ZVhaP9qJBCdp
eL1kTq3RoVuW9t2cdMgvgP7Cd1fJ8nAhsfZdN8J+ZePSTnlVdvZmoGN6B4PIvQAFRfOEq5tmAwbk
XhNgn/CcmkWsUIcmRfZdGc3nyGp7t7k4PHUlfrRcyPhuDRfspj1xwUm42uS1xCpTIN+l8kH08fMy
a8TFYkTobn3sPZAIJJXUSuc9YFUGLRxFTOf0uAcnZPAILWW7QnSIuzWv53A4IyMXvlsGeMoZTs0C
rBg9KVIzVfla6/KBgRc7yXWVhxoLN6hEcD6ZaR35g21iekuYG2/SteH7dKHjjIayKt+bJHAIZsJ1
aoslgNtfEBkLKKYAHb8I3tL3CeLGc4GdNn3jySW+NhsC2XhswuEGxEJyA760vGuDdrxHFZM+gKWe
zjaMtidYvxsiIOE6nqhV4yupfXMNJhKMLURqyN4jhJtgDyR3+eDUBomjRxZsyAKQA6xAoGR8HgbA
U6oJybSn8RTcQCbBEIkqmufPJdrW662N0nydgmEH+nT4vCgffGhdbPl+kn6in7eJ6zOhFW7+mGIN
4GgAQggSJzcFoOp86K5X3TSfgzCIsZY0UPNlMjyOKI7ekJZc8wnI6X0Zs/iI6kfcljRw+brp5gTr
D+vMCOjc8CE9zEx3t2TsOvQq0Dbup0R2MKmnUR/WBXUcswkKa/jBJOny1nlWVADKn2pkb65GJGYK
UhlxoFQOYTbarT1OpAlRGHW2AMFujlMzz3nEo+pqCJzO8T6N4B5QoNohrAsEtGlp7pHhv+ta7MtY
eqs9lFV+InJuj2Aqut3MB1qUrouufDdiKIfx5MCH0Jxhhc7HyvTRkQ/tZzzu8mE0A/zbaO1OtsP2
Z93WP66opzChg87zQbHSPNZqDR5sjWki2DqmXbihLBzSUT3PESNFoqW+17EiGRJ//rEsMWCEVMjh
8MEPBwjAYTF0W/kAtHW9JqTd8h4Ty7O0ps0tHQdyIJ7JZ+VVuEvRmd3g+ZE0m5PUvkU26T3UM2pO
ZdnKu1qQoIgbGxxbJPN2axOYY1t25ja2cGA8tLO3SWuCswuSvbbbaxwzsi+BGeeTXNObao6Qh+qJ
/xrUW3MaA0j0k/U6h/R9SrBOwBF2DI/OOn8Z6SY/cSZbfE/r9NE7MARx2MNHKkGInrYycNfAgaYT
CBNkD+Dejw+rF9WIkRlU/RFhAUDODjGMj+2ctl2ewi+4B2KOh6/eBBwaMwfqc93wCkVojQxpr1bs
yHCVsbkHMTi+qm3Xr954ddcwXz+ZrUseG+QDQCh5xtx56+F4O+fYoyD18LEsYzdlTCfjMWqleA7W
3n4JBjOhr3KwUUIJDLdcq+keghPMYEMmjEYpqWHPNbDlu771jO4AJC0H7h12/ECUxxYMLAXovzK3
1/DeYD8MWGYhTY1JmTVjt/JdK6ZIwEETzT32JIzAUF0LciuqNthDTE/jczQM7madYnKeayDdwHlV
/zmitteFBrrt8g0d6F0dj+UDGuD6BntfOjxOmwvkIZByROixdTlGpXRPQC4xS2PrwuqAbXB6Wao+
PRjov+85eMcyixAjx8QRmC8ZoiwkyqpygXqW1JiSoxaDVCVfIEQzpL0ymA8jcN2hPQGeGI81FpO4
2ASd670Mm+Bkeaj+SJIt+YMgQdLkeMtaeUayhdyjGArPcdzPx6EFdN2hiviIwSzydq3H6miWft5H
bVsCRpdCMSAqC/u4QF4563GyqhC+EtclCoI+R9yVYxpECEGg0f145xC3eKgDEOcY+eHLT4RjBSs3
s745msYYD1O6GsvGJtB6RUNAh7wOyuULyr0U66+QFBnMufQ1gvKef7CtqQeEjRt1w62Pwhw9oD20
mpD9TJE7yvH+y3TNmxkmWwEG2nw1yZJe4SKL5bBuaCSzWTrz0NkRrTHjDJtsqtWNKcuqQEQjusK8
gPAYiI57DBbQ3bUk4/CBOCb/CFvDb3u+kNOojbyfDFbctY8GAGRzb3gRR5KcpxFqfzYh98lzhGKh
lQIc2m8gXD/0gZ9fxtZ3A3CkeamyHr3k+zRsUw/Vtopuq3qZsZOtLCoPelDo83pYUqcIg21OACjl
YVrgMOBSj88SGy74j40Otysz/SMMCmRZ0Av1XeYQnDmwpR9eKZLFh21R1cWMMlkA8DtnOmxgNeCu
1qQObxqy1nMGVEpdb7WHs7WM4mPoEnVnIwQQO/Tpz5YM8bPA7hAQ9eDDbS+CdXkJMPQB3fIQtl/k
HJMTRa33VtkeSaCLS3jHcNLXPIqrO2MJPSQIAR1iPVZPUV0lL2UU6lsNcfjIWOlBBbWSZ5wge7UR
9ClZ0w7rjJ1ctNd1yAxsxbR8tyi2PayoX28Mj1eBgQNVMOKr26XX6OnCrNXbfF2pSB7DltS3cQU7
b2oT0PRuSWWG4MG6qyeo2whymBtmqupkkTsttho0Ur0wge1Lr2djYwH6cq7fwWXGEKJgmWIAnyR5
Quip/4Qiz1+xpmuuALfIw8AI3zfbRvKl4/QKs7Omuzio7Z6nkXPIlVbdC3LA7TVzPRLskkQ7AI3+
RsEaP0nk8HeTijtsdEN1Qmo4vVlUMr92dZscx4GVD6FZ0gIJ7Al6yfaGikmdpmGuH3sMy9pTVc83
liztMYoq/j4YHSYWaD/exGu53U8IxZ00UeFp2xLzgn3T7tQyTu/0aJpD3bYWJR/CCpec7bz9wWMi
ZOYSU113+KbsF7O1172N+I21w/yGNIQ/lhgW+KQRrTiWDis/E3RguaoHTD0K53m/oX28T+YoPmB2
hnjXIfB2xBIZHPwWYRDTDKj8aSgRSxosQlWb5wA4jTF7XvXBMY3CBZMVuIWX2Uf1AdnSeNc5q77S
2GkYlKDTK7rxx41BsIimkIF1g1qb+2WLP+oJg4laKvpzi9zEsYS4dI/OBfM0LoLUOgPajRessmGk
l6tk20qoF3PzBRW4ANHJ9d0QCn3XkmCErz4mISsWFaoCU7aGfdtuZY3Gkal3o2qqRxpr8VJVLins
Kti7Du91wf6wkeRz1eP287HEiLSmDA4MAw72fSTWHcqrekcS5DYQP7RXG+LlpwWkHowuOhShY+Yq
9Vv4gN6h3y59rvtCYT6dDJ3bd3HQBcdYjGaXQER9H8wjfVNTha66KqPHDk7l5TtZP2BoEr+pmQ2z
UsQLxmtRhBGNMG+D7KJ9GUl1w7Apl0CCw+Ax6OcJgtLUCNS4UfPCm1AdEgD9GCo0deqm3BrxtJSk
+n8g6/9/G9WD2Xshhuj8ladxeUHYT68B/O6E/Pdv/YCbkH4lHMnOCKE72BMcdsIPuOnydmbBAS/h
1ZnwLC5vzPrhaJDL9NTLO2p+YqJ+wE0k+ReWNmRtYx5hRAYMin9gaMCj+dnNwNxB2BiccOzUhAHK
v8BIP03/ixpBgzEiqtgAQW+whOcVpEjwHYT7/sbz++/k/c+p3T8fBSJKyngEvxKLI0c8+OejAGqm
FNMhFGolvHxeJD7OllrEh26LMdv4f2IL/8sjpSFBEAYwgOAEwNgvR0pK1yjSVQVt5wIzLTJTvlb6
8NcHif50PlAecOXxAqEoxGtn4988IOcRY8L4j6pw+2ifrNcYHQaq/t7swqJC16AOVmUQ8XG6f0OH
/acDI12N/DPHK7/AKv56esg3cWjiQmFkSYdJhAfgGz4t/vrsfg9PIAiARwtjRyPUTxHYtl+P0cze
sjlRVRF1IUYifCXJ312+y1/4OZ7x7QjiG9mXwCVjF4vtp4eOJxjYk2KbLBTNE/JM9/2+O7RXwfBm
i6HAMMe/OaPLVfmr4/1G1Olpjht3uV2YmZBhiUTnjtkeCWbuEP83T/qfD4U9Cy8rRvAEJwZJ59dT
W8rGNQhmV0VbXyMPkYVe5ZidqIj9myfhT1AiMjR4BCOK1SPCE//7k0BD6JAgT8DObztvOqBnSbtk
WmN+lU+6rej7/K+fiz8/e5iZw/F+cixkqAsuk8d+vmuireJGp2BEShuiUE8Qnwnr0+Bn8TcHugwS
+O1+pXj24kvGCAAkXtTx65GiyBlmUbEV5GHLL09H+aF6Ga/QP91/gEBQHMvH9v0/PznK4R4juITh
Bhcv++eTg9MygW3HCoVN/Goj5HGZ+iuElZ/++jD/6a79fJjf7tqMXmFpQAwhLg7PUZkcX8Q7DIe6
V+lyYjL+xw9+GiUwvyOKlRDD4n47XMeYMgBcsE4Fa5EmX5MmQD4AXa+Sf3PP/rxo4EjweDHiQQBd
DX+7ZY5EzFHMIyo2sw+jtwDTNv/6yv3NAaLfIVzWeYFRBVXhV5mD7yzc9PGvjxD9p5uDBBo2QoTR
QBv/9oCD+pcChokqYOk8YYTp4/RQncWtR4WcV88AM81tew6K+Sp8/JsjX/7yrwtUGl2m5vELvok0
KP316eOrvnS1ODmaVVejfyqX7L9Iu67eunWl+4sEqJdX1V3c7ThOXoTYSdR716//Fp17E22aR/xu
DhAgDxvwaMjhcDhlrcmdAW8Uuc1xvo5c9Bvui2QcZlkEQSGoU3GPoaHmUiLG50alBoCZi+brpz4y
3R4Z4gHwQBy7YMpBXQXd2+iZeO/M2J4rIBV0RjlDjoRWAfT24l2z+lY4c9RheAw0jv8Wo1MXMtDu
kHtCpy7uLIB06t19Kf9oxJto/tXC84+BDFsONggJX4RNMmXmJeokPbqrEgzhiEdgYxxDKX4brBxV
CKXhmbzEsHmAsZCzC1coygZ1b+H+bbJkgVbh10mZbEdEazAuRzFobvsfaQDUktvusG8XlILIzxOn
S+5mTcMspkr5wbSQuzhHo6eb1W+Y1LSTpvNG4E+0ien+O0mUb5JGdOsVaExx5TZxlxK9aKUPpGBv
NS2OTnS49kEpcvA38QZGZGrkfpUEM0fyCeWz3F1nXXDqcZocTUZdLhWi4dzLgnFnCcZ0heKoDJxZ
TUG53Aw9A31290MiAYDBrA1/fxmoPcYMrYjLG6NGeDHKhvwOd7P5NjS6IjsVdombtd9CK7bj9D9o
qv9os2wJBC9HwhlBp9Sl9pLedpO4DolbGaJThg2Gjs5/oYOloOhlKZj+pY1GBeLb0CGfiamtGWO0
143IuTY/WCVZpI0AylasJJ7TpkNDedOHvlKuzyp5Wteh28sW54QzVwuvFbytENxb77HJdj/yMc9n
ZA3QKH+S5tie0Wy0v1qUS3zfcQUDlXhgknjDIJfBRgKgdKRQRTnLFaVZ8otcvO+kxfSExLzbF8Ra
NYW4dzwYIIfelqIXs6zRxwR41+O9sp7D8C2v82tVVDlOnro43zUi0YWiEG+lm5SF9U0eTkuIyLBS
kBuddeMg9uiNDWPA7oz6rSmlD/ua0Vf1L4mSgjEZoOSjAkK5qUgIARWfT4mr2SNw1ezoGQDnHuYo
AJgkPaj2utiYFfDL2U6vU462EtmgzW39QThljboZD4DzhPDJUd5QY3aj05LavW0EskvgmYN9ZVn2
AsgtMmqPTkZEWZf2AtKbWTBT2MuQPwLn5jTMYTADRHpfCstYtlKoFVUAvSo2IpRKpcafRCTo0RG/
dqvX1bW3L4p1xLaiqPWDuSCrW0NULJWfMVR7jfl43kP5o8+Hy1DJNY3mEhGTY5Q+eZvi+LUScvyP
5j266b0B3cQH9JS7GKoNmic4eIe3U0zFDNybMo438oXUORDQs4jSCw5c06/FczLUg49G6orjodj2
B61wS8PjajIVCg/1nOsKRn3dHiZhJwdMBrvKffKkOakXOg3n9pQVlrlvxFH+ChChc1cC0QqvsTi0
h9ZWFycHAGhu698Sbzwv6F489c8Vnmu+eGUF6FKQHKBPunkw2PuWwzoKWFnZgN/UJEWnNEcBJrOM
MMbQT4v2xbh1jGqx10p098XQgdf7Cd/KoVSWtF5DbxqOnAwIItWrj4U3H6QHYL5Pb7lui1etA2f3
ui+VdQJxKyBORoYMMyyU9VQ6IJ31GMdiSHQb+O8hHvGG2DnpfNoXxDLTjSCFCparpMYM0ArtgD0z
e2GkCagcTwPHobybIe0msUkSgAF1dEgQAJLtPdcB6lRcG9yk2XN9bG4Wp/UxoSID4sUej9JBP7Ze
dtffwG4k0xGCwk183vuX+w1UvD6gJgKsuCh1hRYFaqdpRkzcJZU+xkDlGTrJ1tC46YaC9V2Wo+IK
k2zDDcA3R7/N9QQdsUkNCKpU+jatpuEMidrd6aifOwMwQgIV81yiXaJzzm0wcy+hsClxU2Wsw7dd
RMooFK0Hds6MRWzd4Wd9XL6u59gtD2QGFVB/tuDybjeZ7P4/bxsI0y63bQKiNDCuIFF61K+F3B/9
xQGIkWCXLkZendFZ+pMZ2wA2R9+Nm57KQOLELUz7/G04kkidchS2p6Fp8QW1MoMy4Q0QZfsHgCza
norU8V6HdNGXGALEE1qsTuOh9eob+cC7Dt5zEntyyOZuIj2xlAi+H+SM/vQ8BEWAIRnPOKEfzuO9
25iecbNmZE03orKsBZFNt5IzndtqaCEyRvdzZHAcMPPu0UAjgOSBBF5Q+rnSi1VjFJFO7p72ano2
zvO5t3Vb+QkIfZeXt2UqtRFGKSWWFUbPFhWBgq76ArhKjPVJkWvOBUd8wIddkpFvRMpbRdcDZW4Y
bMPcUQqVlE7+hgo+ploTP0nroAJ2WiXIx3YqH/cN8B+W8Y9MygIx4zr0TQmZnTd5upMDNuMI0DJ/
9XCkan8JHY5Aph+REZojXEYtin4EkvFCs7J6IhDMSi76qjpHcGbHCiofsw3JI68QwzzEfwSSQtrW
IMsEhfoCKHjuZD22NUDfWs6j8x/W8LdKBrVvKkYLUoIW7VY/RSc6AHTkID8ObnckN4nucRaQeTtv
9KF2bMzqdAIdA3HEq68/N054l3iFA+O/DW3ZxnjabXTLOwDMKFbbSKU8CLDXGh0gb+SpMbqqg7by
xo5+KDcQKyE1WPh5UKGzeuGYC/vg/Vla6uA1S9dbdWMAW7tHq0C7TIelj71+CK85q8qzEvIhW7cF
nM8QDRGpm171V8WhcWIXPAZH01Z9EkGChYrjwHgCqbeHnuQyug+QDJE7BX2d11MNOrz/oQD5K3Tc
7BgV9Yykd3cRICAdpqMUR0EHXKkq4fl75hW2EUMFNloz1u3QYuHUIDooh/6gBaovcq8w5nIpeHqq
qGqhSEztD1pyM60p8YrK6+7bAgjHBB3Z+wtGV3t+rdhGBrUlYjQho4SuHDc9otXceMqPK2bCXe2z
BAQcgMMHqzc99jB9n3dBs7VDMV0UyeQgXfxWAcLc1BnRDpAIOsRNAs9JsVIjGpJi/xVBPmFj4EC6
6VO1gd8l9G0npHs89BU2X9Eii7kqR/bbU3svHnJHOw4FZ2GZ99pGNLV3AvAxwyjC7ZnlnXAra7Np
xyGGL6YGiJnFKFs/K8z4XwkACXnd31LWuqIYhIS1jLw/ppkulUaPiz4pDSQr0V29qg4IxLx9CcwE
0FYEZTT1IAMZCgVQFNK8+UU/KS6y5K5UB00ABr0nBadBPSySY0w27y4lX0/HC1vR1Amv1hq8tgW0
66f0oEbmCc3QP9VyfdhXkbWIWDpMvKI2hGI8dYGaTbwMBoD9XaW6rYAzXgi8GhBTgiyDGBmQiyZA
kS63qUnRYYem5NQFF6Q9dnch7/XCWimU0X4LoJzUtGZAkrEIRgcgumJB8yZAiWmjyTF0nhjqjYRJ
HAODhxAj62cxA4MAULoAeLO/Haz7f6ML3fIxTHpbGqWYujnwvDELJ6LzX9C+ChisHYSccy9yNKIR
h7QFowYA9E7covixyq1bYCYh/otX1lYh+XL3C3kGYqwBGSGQccAU8tSJzef9NeMYGAEK3Tq/GSQl
ZlxgzQCw6czGl6h72hfAfN8jUwLwePxDmpuKAQtVRttwBCUAbei0R9DUgccHY3iueQXQh9kjWb7I
zZ5kF8Blt4CXML8mPccyJNZdbKjv8KUiuFTpWuoqILZWxjJ1tT4gvmhAM5DlVFdhbFdXGOMNAtCg
XOmH5aDYvOc6MwreCiemtLlgSvTkFho5Y50n+aWLhNxBBHqds/gY4T2Ei7u/4szUmIGsOzqsNKhq
USverTLQ4zGOizdt9yxdkYjtbXSqY3ds7RZrnXNCUaYNbeRRZjrOqVCJAIRxAc6vV52nFTJHAlcl
ykxBqAQ01QR+sHd/PcZi6ylL35Y7DCy76O1UDl1+rSWc88cVSzTf7JxeVBXSLNBMi4H0Z6NTs7pB
y/ohu8o7IO6chCD3Il/w9zeQt56UvVTibBT1IKUu5ijBiqpgMP1mX8JHADOk3rcmQt3NQpkrg5oq
2LJALTyQejrra480wXrSwO9qtwEvjuMuJXWT4a7MVEWHxNaVfLPBSD0w9G2geDtKgHwLkjxuGfD0
ZDrpjWVStxtAstp1EGWYTfhpEL7r5iuBWdtfS6Zr2cigrjZgOAJGH/1kCPNJH9R4wGx38P9YQGLi
dEzzZ8s0OunXa5jukxQsIEDEnmZk+YPUBWFCYF3XN7FmA4kh2FeMYySYALu0fgzvxpa14G5AdhFO
BDMfeMHHbuLE+jk+9NegfHjaF8m2fPhDHb2hCvpuLyVKGUbfgeOG1gapxvgZ5maq/K8O1x8RlEkY
cytaYQMR6pSAXiO8BuQN50XB04KyiHYZ62RS4O8HAxghMkhv/qY+jSLWf9eJ7qURKnMBKhIo8uTW
T6rcxgCrLUwFZ6nIan+0uD9SqP3vAckGkGdICRv9mHXjTTWsaLIA6Z6aeVWsftrffJ446hoRy7lP
UgM7I06YyZXeAHM5KhhCOGtyzTmzbL/wRzPqOgEIVvsr6jWF1hZTcO3JT2Ydc4o4PIWInWxuj6xe
AMWdY/0WEcO37SeMU9jRDDQ29VmJ5+P+6nGMji6mAs9AL7MIN6QK4gVp+CnrOWfReBKoOyMvMe6j
kJMzTpaLpic71arg3ylBVnSzYkUTz2g+gwhw0tgIHIHZwdkT3s5Txx/whSh7d3XqVlkIwum3aZSD
afyxrwZbCJp/0aaooYOP/L5RY2jBa6iKcABKnLt1rp9Bh3VTm0Cd35fDzD2iFxGAomgiEXX6AWrI
cbMkEyIFbbnRMPLmgOETs3qu4KhPGoZ/v4CK0Y24BSimJWzEUo4BJIOxpAFJwLVazJmaYGI1V47v
YaactqpR3qBO2yiWLBweNRivOvEaTMFA8UHB5AC6kBvMN7UgTSoc4cQvCvHUo7yDiEFrTZhwlADT
9AJgBzcsyuf9nWNayGYFySdsLKQHOuECprAU442vZXsLzA93tv6lDMoK21bBe34ihwmDwXr9zQKw
CMb6nX1NmE5uownlFeJ3xuWJhD/ZJAfAnO4wpl8CQCfsywTwEQCo1kZjcvelvlv2h7tpI5byFEKl
T2BRhHJyEAaIE4LoaAXkKcnL4vJ2inIYaik3aDIlLw/w2GMGGWg3AMiyUp5C5MzsKUQFDWUk1Upf
4EyF1y1K78IDkCVnRzsp3nLIKo40Yl60MJSYULW20AODoZ9L8wOKBMbATStxASCOR2LSaUCVLDVO
np1s/QcpAFDS0TBtoM+HSo/VDW50MPWg6AjQGbBu+MAAPDSzDkSjknNxsHYJ0FiqYhgyRjos6sha
YG220BgLUfqDkDz1zTkrORcs8xlvapiR0kBxpgJc7nLRQkQ8nThi0QCoiuHdgFSW4twGjr2beijy
ePsmzlw9YGZjkgNtoWjcuxS3lGW9LgrqSksinAYN6DxJmV/pTXErFevfBJSgivktjBjMxh+Bz6Qu
MJlPSoHzrSTFx3Ie8ORtQ04DP9PwdMygKxqItYBHdylnykG33CbYp6F5Q7hiqyrH5piGsBFAXRtC
CjTbkghY6y8g+XCKsgBK9I/9rWFqYWAKAScIBqFQzkcZ+rQVF2S2yxWAa2V0V0Tdz30RLD3I9Bhe
dCL2hT6ho1Ab4B2Df5sARjYoAA1vEtQ/XvelEOdFn1BQtKBxF5N4ClqaLrcD0Cl5q01Ii1ml4tT5
LUit8B+mpNXvOEIgktgXx1QKyyZCMzzu6PapzmpA/iHgrgOz9VdTLV9BiTUTVJyHfTnvAdYHvf4I
otunDGMCrHlJ0n228qZ/Mq8x5df7k7e6ExqdSLqjCsYzMPdUW32LnwHUvrSu6Ga+5fL6mzg6E+T8
7cmK+knMiwSxIKLnr8aiXIsjWu+SZrb3dWbGgtZGZ8ryjUHv4qlBA3bngbriwfilbgBgjtfOBT8E
oN4e40/7QpnKvXO8WqoIqH/aRwngEO2BFeEaQG5epgUYlVMe2U1fcHaU5QxxkcBETRMZb7o3ogfl
DtAKcRzQMWonSeat0tNgIZcMdtF9lZhufiOK7ooo1FKVygLrODnLe0S9njF6g2Yq0HYGvBYMpl4G
cYZEKVWkDmAMiqLoPcVS1asXh8oBeG33Zit+0azpmaMYc7P+yKIfC2hTsEJwQZFDMboj0JW9pnKy
H/Xn1pN96Vr6IeI+q4BVxrNMYnkfTuNGMHUEzCQDK9a0EMtUfN0BWtbojc7qvC/ol45brebJI79v
LjM4nrWIWoRSow/Q5dUm4WFvDy/Kz9xLHv8mxwjAWbQyI8ZBoENdBhiUBk+MCdOc9exo6qoj9K+l
wclEM/fORKgmGuJ7HeVSpdqMwPFArgMRPCircV3hbTwsPzgWQj71w0ZtpBBr3SxcI4Va2kpYOGC0
5rk/vwCvJTkg19PYSUBGOxHHp/3V4qJ9h9tJxrpUAd3xW0VqHdN07UWrgooDmfbpbqaQW0VgGsZG
BBXLr3Ue9uj+IG9KpGrd9aw0AYAG3fjQBrJy4LUGkcP7cTkVE0NYQHJHsH25nHNodXKzYjmlNgTa
eOx07ej2GO0wAMQ7hOWhBjOwrYXLgbOPbGv5I5iK5tQ6KsYpL4gLE4GvakuuclAANePIR6CsPgM6
B7AsTsFJezKkqpqqoBNEM0ivCHXs8qXOeyvXcMzbzFWHyVMEEXStFU87hs8kdDIWgkjgBqkq7U5y
4GNZDeSkx+gACgE4ldiRPuvARHsE1yZmSvIgqd3ilbOqZLuo7QQWgwQcTAkzmSKd1RnzCH2OA9EP
Zbwo8sH46aMhRcUcaP0A2tn4xDMgGsia9N1AJOZdFZJLwoZeWlBYZDLYft9z/vIpOpSC20tOfdAe
NG92ptHuHbCX9XYddGdNsLWnfY1ZG6qDhxBA2thNg27lX4sZYy0GnvZ1+hABvzI0OhuRZLAvheF0
VIyAIO0GB4YeB+qUlHIMNLnRzJDzJ/wlynLSchNoRZJsK3n5Bvhi3iwUU6+NROp4pFocpV0J6jkD
zeHTQODpW79uVk4LM8tOca/jyajizSi/16Q33nRIprjMDWQK1HV2QPQMzM43JQUZ0PQX7S5Ywt+S
3vvFN5LAANkltZjlQNUZ7cS4IeQyGYg59jeK4aAvpFDnDjRIaqEoAhx0uthW/SOZv+8L4CwYPdwN
4rgS40IQUPefaxEgveNTDjBnoF34+4J4mlAml1lxbao1BJXaT2D+Oh3o9vYlMI3awji1jOyKApYj
6uCGYz0aDYw6FWavThIHBIt2vMpnsQeF3Zd9YUx1NsLIum62HyP9eI2uUCdKe/EK0JzGATRCEkcl
5u4Qhi/AjcCY6RaKCdQrc7RApTbKEQXcg+4QTEuA6hMzjqGxnjIqouHfoqjVU8Y1By2olbnK7eiK
XukLN9G15lnXeMbY8gET92fpuL+GrPo05t+B1gN3B8QOOoNU9OkEWkBMVcMeJm+AbuJB9lIfqXSQ
M7lwe0D7Tk/cujjLGW3lks3dbF5boLldVoCibT1mN6uLV9p1cj2gQ64+mI9Sbq+fuldQxXC0ZW3m
Viq1wlMJbP8khW+anNVv78zr1Ue9CINMPkg4b8F8Gzn6QXB5jopVUr5YZcpUo8YCZS4aOX4/BbIf
1g0IljBc1AYm0BQf9hXlrS51gU4IExogaeTuPCqnNaxsfao9KeaEJGwpcMDouUFYQuc1rLhDEYhM
5KsSgFFNsJi7mZb3JwOjEZwgi+VYCDPzf0TRmY0UBE1xVaGshHfjvSkd6uHnHI6BHIWOIkQ8M2F5
lq00yuXrAHlsugXSzE/zm4k8+wzySwd0F+/PNwcTqNd67P/FlmG9gIqCOAtTdpcHItbTtAAQW4Yt
+6xmSOmnloOE5L4QVkMYGhpU9J9amJuU6FfbkPZ1V4NfD2/E9ioF4UBnR8CLfm2+xu6ImA5AAjrA
U23reQFb5Y/kkRfbyYy1vfgC6jGiFJEwgAcpR0uTBHBhe/i0viqf67sYh1B3Z3SMg38ezmf0ZHe8
lnsbjB9j7QtH3pcwrPfiQ8gzZuOBrBHT5mtEiNhiw9fBOpyBqyiEDe8vOUeMSaXPe9BPqeArzoFT
PIHtM/pZttJBEspv/04MZbKgrQGD2IKN7YX+plXRGTMogIcB0vaPvxGEh78FnCW05lKurJELgCmn
cGWDnPmaHgdW179ZUvi0L4Y1oaappLCBJmMC+UXZiQkAyyZb8AYQF4eUumIf6tRe8l1x2uAvql0X
wihbiKSlbWfSZNSqnl6oQJbMjlX0F5aw0ciiLAG82ZMYt3hIVfMhihW71m+sidfiwSogb1WhuyAH
dRwXdEeS7iUyl9M5kSendv2KrKEUaO8TftHtDGxcbv6J4aMvJMuXB2pY5hAAx1hENUAHgDtWt6Rx
SvCaNwPWiM7nFzxptPfZGe4FyzpleIWLeDoC+g5d7peypVIGau0I2eGn1V+88Vjfgq8GnISukWMG
CnMUmPFFBXPfSBnhBA6ASDhR368m8lUbF5IAf1QGI0HmFvNXJTpPkX5cQ0zb9rGzL4jlNLeCqEMX
p4ZUKKSPXOo9IUQvgLBybgaWBLzYUBLBFYvLnDoBqlZocQGoWLdYlC963V2h8Z93r7I2aSODLowC
UrQvswLxbdfntrC+pqDpmZXP+0vFE0I5wkGtlbwfoUiLCYXGNpZpOAF7tw6kJeXNsbCS5tpWI8rk
Q6DSjaqJJ/WE4Jkctgy0LAjrmqOKMFL5sq8aZ4906v1WWzOKzSVUE5Qf4jLb4fKwL4C3duQDNvbc
gsihBUNO5g4teAnr8JCCojPD6NO/E0MdmxK9SL1k6XjnJCnm96T6awnuniAOW86CMfUhLeikPI5i
MrU9VbIA+zoRMgJrLwNC17wf6rV2s0J829eI5fpQrrZIfRfy6DqNbAyirqkQVNeNm4MBMlojB9S9
hxJ561r7i1hRQ35MxmQBIkUk4C/3qYjNqQDVGbpAMlgBoS4tblpuSYhlbmCoNlTw3QHQ433QaWMN
pZ6BuiiCT4267k2RgFljVJy2NNa6bUVQl3yeCKsukytRmy3ABOMpFqZONNyKkeWZqMvs7xJPIcrH
mRmgJ9JMy9wmrO0Wkf3K60xj64PACEgZBoBAqI1JxlQTR/BvuSpq8GnxXU4Mm6T3OuVrbfzFKCxK
g3+EUae17KQE9CRQR6/D63jOv0nh9KxkAue0slYN0FkYrUd+WwZP/aWxRXIuVaEUZq6ZPbZx6+kp
ry2HdUwNlHcUGBkwNemEK4bygG4o4bUaKYZX5dmDIKt2VPIQ8ogxUYlswMb9EUN5g27M13mw8FwF
81MMbnLS0dkn6IZEvCCh9SiUzkCe5lg4Wzckz8kTGUjGlM2hSagFEQyekrNyJcif2joHRIfB2SLW
zCFU+y2Ffh5rhRlFAnmwkntIcnMMxZ7myh2+FMfIAUmvazqJ344HC0A8HNlMBdGmg53DawDB16V5
zItaLFkK0V11p65PoFDw8pFXnWZNU2mA1vkthdq7SRK7QYtjPG/waszO0dm8t8BO5EYHDYM+lWN5
WWWHo6OjL6lAReQMRtWC5z+Yr2e8zBXJAmoTBkmoo1BNxiD3GviNf828d3Z3PYOxsAm01OnAtINH
a2g3fv21z7zpM6iIOt6QE+swbr+AOvPjIAxFluMLMjDZTuEK0jk0w3L8JHO1t1LInm88v5QZQqSV
kBJ+FW6HbzUQ653UtMdzDgTfYHI1B7AJ4et0QIYOeCtX7zMs3r6zZmUmcccBlgoQ5Oijo8uINcaf
IzXFR6TH5ACK0hCF+/kpzhyQwdkzAJLtdD0l61vDSTWpZBcpPwHBwC4GNTKeFPSIo1IB1ThUIBir
2wNSQXIzL/IypyUnC2kT4T1haDx016urO8031Us8AVAZiQd8VhfY3jemn3vd0TwUt7IL1kZwfgbp
oXXa65J7/BgGcfGx1MGIwXahxA3e/SpIFdJU/CyWoKbb3wqeDMrs62KWFqlLkf7uAOkgl11py+jm
2RfCiqUvNKFMu0EheREJebgazC7hbLPJohfH6i49LVz4gHcU6r1dpmy8B/242osQh0zY0ThovvEa
3mUnE3OKZLvlI4hz3OxXivYebfmVm4EFE1OSva9wuhy4qtPPuyWRy3XFt5RXRHXlcwzJum3awql4
5OU6eLtJYpjN4Ua8lUUrcWKddMwJ29Ckc+yFBdSkizpQKg10FFnoFaRERFGGQWGk2YXD4JFCxiqC
nt5vRbtXjuDVG50RePRt0Ih2i9onIkygi/6oK59jUoxw7OI7KFUnU8tr0AyifQoFFc3PPKM89vrJ
LF6zayVY3NzTpmObBfkSFNo1DxKOlfW/EE9Ft0XVSUZvkkpo0B8Tb33NEx/05p7iICNxm+soVnJW
npU1uxBJhRsykNblrEZSc206P0luFvNGAp9okodgpy3BI/U96mcfKQ1nrnvOcjMiga1s+nkP7Cow
rLRYbS0HGYvYfc87MKN2Jae+zNpUiVgX5phQ/aMDjjUDxXFl4BXctHrvxaUYVH1c2jqIDcm8+wyi
pv6wb0gszbYiKSe7CGVYtgM2sorAwRy2KGkWtgi8wX0xrAIghln+qEY52qxQSkldDaj2U49RALal
K9I3JqDjGhUBs3XzBxVlQJ6hsjzCVizleVu5RcDTQz08Nrt7US37h1wuBo6D50mhHO5cDY25zFBu
iouzuDS+yXvu8yRQbqcFfq08kc6DSU2/g4TxDlw0vCwn+Rv0tbFdK8qlrPWA/ssRRh6X17NwtkoM
nvkxjti+KfDEUK6DHCQJtF3IYoXpQ1Y/qPJPfZU9dRm9fUG8NaMcRgmWJz3t4DCM7iBGg7OU+r/b
9w/A5GE6AYklx+1Zg+y7jA6CIf+NEpKoEHRwmVw5l/cNOPIACJBitRaj8QYgxY9p8jcu4I8Iuj3W
mAzQpBvY9zYe/bCZPLFp3GldOZp83HdSg0ejOHg6kFmkcy6dBM5kMGWixR4UZKBfxusUvGYg9+x5
dRxGoYCIQuMmCreMd32tF+AWkyAqea6eZ7e7KX1c2DcSbgu0ywEVIxi/1tc8zFZGrHMplnI2AloR
EX9AbN4eyyfJ7YBCIT8ti6+dUBvgAikRr3J5Xi/Fkd830U6hzLEAtmGgHKk/8vwlke+slIMq8I5W
vSeD8jt1D9BOC40FyPxJceNhim6cnK6Ya+kw6p0AhkLQ2Dq9KOaINZdk8PQsFZ1Bl2sfmbf4YOaF
5Opmljq1KYyPIByuB8KFXYGjBXNllb6OX8H0E3mAZVAx1laDcRN8zy9pu6yOnC0gs5TdKJrcYZZu
zDCygj6WdKdUDeGM9EN8jIoehGOCljjZNBi3s6rXp7JF52A6ZmkQFZnilUnZnjRFbgLEELrdoRFm
sStpGQ9CI4l3iWYunJkYRpcfedohsYSatwmMecqV6nrVZuAxBIbi4FQ/CZ3KEKjflAPg7w/GJ0xj
vIhXZgX8Ov6Nx3hcXsqm/KuuAkFxjRuSSleEKyFcQBSoNvGnDvy1B0UoNJDlTar2A93/86PaFBK4
6bTlvJhGEnkNMDkCsMtEgYoZlmDfITMM9mJVKF+Wgmh2ESMgfyHXltmpmtxihOUM1vD//dFxsQR0
YRo1tCTs53dws/BEYkTPdEcA04CIqP1/LDlHL3qyB6iLBvg7sdtFiSajeQTh51Pzv08gX+pEBWpz
V4xDKhNYU/ArF9qjnn7qyvv9DXrvx6OO+3aHTCpKi+LZAnEBNAEMbZAchgg5N90jTzdSAcLE5DnC
gIHTvYh+XID2CAk4oHbyklHs9QQ9vYl2DvEDs4FV6Nmk9CNhjvi+RLcVaM4t09tX9WNwQJbzjwzK
sek50A8WAzLKzLQNTLioCUcC48FyKYJyAvlkDkAjx7gfKLKv5yV6KJT0pID8swZ3sxLpDfiT5Xtx
nRQn7pIYIALW530lGVH35SdQviAy9R7U5pjXzJ6Tm9k1QBxph3eWp9r5t/xmvCl84UvBEcpbWeqU
N0YTT/UEGMtVn5wsflbMF45WHAk0KlheA01SJmiPSY65l6FE8ir131FBy1uQk7vLQXiK/p1WdOas
GWWAnbWwF3C1H60eHDAdD1yCY/YadcKXvJnbbsFmFcNrFsf2iJeYbHKOOCs22ho+neiN0Q8iNCOk
qIF+kr8VXlna/dl6z8nM38Dy5CFjkZ8GTpD5D67l94Gjm02FVTIa9IOTmKyvbFMKrMGR3ow3Kwra
xCPOJQnCx6JwQJy+4ERE9yrCQ6e/ns68vD6jpnBxLDSyE5vIKY67XMT5x7cUbv6kOpItvVpoqJhc
3bfuDc8INEc+5AEPz5YRAl+sPeV0mgpLP2D8023bDlFNYsvtqcwf5eU754SQM/bRj/9ZbMr1dGIu
TtMIQeLJeqlHW4td5UXzk1PmlGie+RnamjMB5CGxm8faCR94Q3A8U6b9jrJUgy7gHlnj5VFSp5dS
y7xCq4/7evIcAeVqDKvXlwHU5K7em6cqHdym5qadyKfuLCWd+mnDXlxyAmafY8o0dorMFQc3fURZ
BCizmMJcjgMyqMAZfUXKz1BsHnQYI9V2Yax0CXE1QCs/dziw6VX1TUuQoY8Qzkj34S3JwwNtjnNv
cYz0Q2fBnJWVQa6tKYkDtG1jOO1RkWQXE6+cTACxwr2lpaIN0HnOqphh/F7RJKdqBDCZH8AXXPUv
6VJznuqMAtflMhJb2pz5Cs/FuJFhK9OpQzG+AYO6nQ/IXuY+wPTWxTHt6aqIPelnq9v6/yMVxXoe
bk8/jedjdSowpDpcW8ajfNJ8lGWd0JdfFKcA5DLPx3GOBk1C2M9lmlkV1NW6UvJi4KZ5cxrV/v4B
5O0g5WeiMDHDuIRKo7XchfFqL43iqX1/V/bjy7S2nMCeJ45yK6WYKxWeo6B6Qf1KbR8189UE8Nw4
FrYOIvl93Tg+lM68lGWUVxZx1moAjMsgCxRgIvOhaXgxGp1+EQuxaAyCqQEeMh32aByWH/lt7He+
bltwOHf6IfYw1rSvHe8OpIHchSS0RmGFeqNvva1u/DI/odbnoA01tMvcLp6IVUrf4xMv8maUUC5O
Ik3Fpc/pkqaEIWty6qsovBllV/amT5hORRiSXUnA76rsZiA4KWfdT+3E5/VUcg4H3WQkCYMxDmiQ
cC2U1teyv1E6g9Mc8Q/P8N9XsEH5GxVAKVWoQsvWBZzbCMQ1AMkjD00AqAen/6Z4fGhtri1Rgc0A
ZjbSLEo2VazO62hbia24VWA5yVEcnFK3tZ+CjoEbXuWNc+EbVGQzJo1VVaIOdxNe1wA2McavsiZx
bibO8aezKmjbxLThDO3WrrqKC8upLcWbLMnTw5M28TwoTyXK2SxFqusYcwc4TIwGfswONM19N/Aa
BpmmaKGDBqzPGhimKTNJByuOpgY6zfOjOILgABMt+yedqcdGAvl9c/EVbYqqP4kf+mq0wWtpr/LT
OP2PlKNoTsah3kihDGCWUylPC9AbLdZL1JiBgv4QlE85uvBWi7pvkig1u2xu0b+wDjdWl540ceGg
QPNEUNsuiP99XMro16urozFUnFCEtyFU1CoomZgoA7a8Wg3Trlfjyeob8ETO3/Y3nv3U+7Mn9BDp
kKEsIRL6EeCL4lmHjvUC3UTT7OfISKJGPAe1UzrxdS4E+5JZB1XBdAMA/gnC/3sTzsbkqiWeKlAw
4iU7jYNt5ShCgzZkDqpx0a/nWHuTMUPv7ctkrepWpnxp5g1mpgTkjZC6MlZXrl71pYRf4FX6mGGk
AtJgVbGAeQTq5UsxatqYRheRaDyxjciLFluQbOstgmfF+Dhp64gnd5FcrfBUYGDflUAT5mGqsiJ0
hKsaVhdDF5icv/yGPozUCHNUMCD1KeoGr14OrVbaEpAW/mJN0SwkaQQL36Tn4zsZR2yeUHxqtLOY
HEzClNrz0HaZG7cRQnmOfG3idV4gRLfujPqYAd4n+bKvB/MyVjAfrkng4sHAP/3S6Ky+mw3sWnxE
8qF6h72N7Ife7lAWdHskMXkhBlurPxIpvx6q1WiBfx4v8KV2jfClMTtcIJxzxhNCft+cs7yuhUZP
F5wzZBFtKxRC30pD2dPUkee0WG4RaAXA6jF1DD/Tr9AqWmRtsKDPmE1gXnvo85ljbEwJGGJGq6dp
oAGCUiZazWbVC9y3YZfaoZHZhvCTYwbEB9APTrRxEv5XndDyUmaQ1JMaVjneD50nOt1D6WdAkVkd
hPWufOZlvFj6bIWR3zebg5nYeexqFcBoZXcGUI8HRC7OdchyBFsR1JLhHmnXNoSIVu69PL4rdSmI
atNupr9bObAzol1REz+0whZ93mnN+h/I/9XtnPJxPhuOETSEyOovRqhxWlFAA/8qkvTgYL1cuyiJ
5SiV3sWZAWk/7Fc37+38/zj7siZJdaXJX4QZIDa9suZWWVn78iLr6q4GAZJAILZfP55nxr7pqdt2
yua+naWqaZAUivDwcI8NNL1ECoEM/tCiFf7N9/wb1vPHY7+WYpbvY5u7MxgQHatjWHdNR76OYMht
bG7uhHTM3vSN28fzWPnfMp3/vmH+56X/oyID9guTGLx0+LCkUKW8WqeS4upzpU5erhNZLP9FPf3n
+365M01XWoPTYP9MYQns6r4fDC41mZP+JNzvIsjfgtWfD/ty+CjoUqZSeBghbWacNaPzz9F3nv79
jH/3lC+nTlHHrnqFKLJCnZKNEFWS3XrvBuM3n+67xfpy9GYtKe9tvI2/jtmMrhiw3W8y0e9e5cvF
GKEr1c0yxH5QU+I7NTw2dBbOu3//YH/L1f5cli/JBKsb4nQudl09ZtIrvObBCDgqByDXj98oObrf
PetLbq0Q49l0dVgZU8gm7eXbYqd8Svuiypu76gGz0el29Q85yfN4tbJNlou51O/Ylea2fccX+PdX
/wsZ/P8JM+GXMNNtdTDWVzeWqyGgn+sHAn8ZyPCrGwuUaKuYwdwoYVwsLnUGceyn7/oB32yir31q
pvyx7q+mRivHwLg9PFds+OY8/BU+/mN9vzanawx1SXqN3FeNuKtOInm5tspCeDWh2XPwvmGMXD/Z
f16x/xPEoi8hZSw1zDcDPM4+8B05jjuxN/smH75hsv/15sPktIPL3EZe8iWYsKEKl05zoPJatyEa
7u16sy6NdXLNWO47PmH65d83y1/X6o8nfgksYBES6KNgrTR0WOzWTbj/3zQAvT8e8SWmCJvprYog
Qrqx29qu42V84mRM//09/hpV/njIl6jC2Bzqtscdx3HyhPyISL1zxDel53fL8yWo8A6zsP9IfVuQ
L1LOR0V/cmil19s3z/nuZb4EFDdceRjICbRIPbX5aBp7X9ZGwjsDHCP2zZf7bgd8iRaqW5xlu7qf
LcxJQch8opv93Yz7X18IqQ/FSACBJtmXLRBI/n/8x0DjKXqxnaOpuZ0wev7f7OY/nvNlF9gjx0gc
wzHFQEweSnGhVvjw7xvtr0WX98czvmwCyUTUqGtC79wOzx7sVquHMHOKDcow6OuCh/OtvclfVwg1
sQ3PRA+DnV9WqHfJUtbCwgG6Vc/Dj3DHMwbij7PG9k8nqzOafhfB/4oHeP/3kV9TRhk5I5n+9xWi
91sUkxcrE5m1pVbGrz6vaQ9q+lNbjAnqwPK/KjP/fLzz/ybKsFdAm7XCOpp+jUkZYpLRiyN8839f
y28+7FfIvqb21tB/Lm5tLi6vE+41b//+iL9vlz++5JeQDuUU7iw9XsUtwjZ3M2dHM+du/TllGoNn
8iBvvqvR/343/vHI62v/UaLxFgPP4/UU/ONg9GO+6aqY/TMZs6bgirVL8l3z46+B8Y8nfjnfkxjB
CFownwlQ9gSFuVPZ+u90nN8V+3Zi96+x5I9nfTnjo9LORle8XbPeNQ2cy+WNMf//Y8FIof54yJdD
bpddPUH5A0duk2BY/4CgeV8/8wYqlWpJ/n2LfPdCX6J9NGvbna+pql4fIllC2bxJubt907n5j71+
9c+8IpeQEfKB833ZFFvJWKSvsx4shMqbU9oPyv3OZhKyE/+RKH15zJeXGd2e281YTWljBxBwCOnO
L60lJ4T7mXZ851DOZriMo3JlOtoDKOwYgyvmddF32jVDEoYRYN3S3+KGKZaMql32QelVBy6jeScM
HE+nsld739jqQjE8s5dw4M1nObBDsFQsn7ZyOpZ2x543x2VP+P0qNU4w79DRhZVfKZ2jqkBzcL2x
y5Q/ydvN6Z2886rgNorK+UbTKcq9xYkyC7amkIk2sSO8DQIprPrdoxV+NAvrSRyVI4SmhtoT8ehq
ArdI5r13fTBh7IORpF86cSI9gwWxVZYvrVXhdWxhmp9hOzPkdvXS/1yrfjg5sDi4gUeL3lctEbch
ppDaGM5PInUdY963gJtnv3LcvBq84CLqeUDyIaNIJLC/VC9SwkY9qduyflIYEb03azXcN1E4hrEk
FghXPYr9Ppk3hZht+t55ayYNKYeZtf5HCJsAGE6TjRe9X9KYNpZ3cQPbzf2O6b09ubqKGwzYtom9
yr6PfRjeYOJ76TPmlxumQqASW1V2n2yVuoLGTpCBpY7JU222omlIl8N6pXuwxsh5qCtsv8mDcHA8
TlKeRtvybtrJCuPFW5cq9uAjmaA/pRPTg4TtT46bwC8BzjT94CX2ZPCpLfA1TEIHg2n9avTfoMRo
jpCl7/a8lfV+bjv1HnjbVFTQBNvieWi3OTHeRlK7sd+smgHlqIaq4Ja/FlyL7UG61HyG1eQ9mV5P
L9PabmkPLlnOsbt4YgWbvu09HWVsbObcK9fgdsBcwxxjCNb76C3dvIyqW2/xNv0n1PC7xK/ksMbR
MppD2fHmCQvUFv6GSnSqwyBZ7Ci4hXhRdUM6WWaOHVonvbLhVliOueDGC06dFYms7M2UW5393opS
7sZxc+5ba14O0NuPdobQdtc19bpztgEi6qShxRRNUPkndElMV7XXkU8x7CqmnItW43Azt5ZzRHRg
T+taa3hxBQvskaahvq1ZwwozsSV2gmnMoQsUZrBlKjNvMwRNT3uJa0DpRThOkHFFW69wmgmFVjCM
+3qJoJuCR8FfB20DEOfD3eK7yw1cTeui9dotd/0O7MXWAjW89iTLPQFWg6SeW5Cugr6xccRu7WYV
c78dCjaPPuJfo9NuaMMb/IFm12yTm2zMr06aKpIOLcG2hHcRTHXgk5fIcSUQY8WIc0M7mbhORZNI
mygLqHR2duP7u0aX/ORDLeUy2dPyFm29uQ9KixxMxxU2yITqnevuBP2O+TINVgjLhN5PlrryiwUe
Pw89w5wF5DjpSRbhuhSrqNJlWA7cdW+1E+TRND6zccQiQoYaZMqBDUcMn2eGwWLG53fE/bmwaC+9
X5MDoMg1e6evnhs2n4eRnWjL8rZagRBHdAc5kt1IIOXYjVm9LS+zBeIEdITctTnYXRtf3WRGb8tk
tCf+lNeLRqmzZGM4711GDsMwnBcxFpPuSExYmIMSvAPFJGsxMACbr5NLyDOnbtFg0s9sQRUTW+2G
QX3oFk4XxO8/mb9ADcW1b60ozMcmpOkoXBYvG/S1+fTEAv8yrsPRRooWYwIhh/H6ZR5BUJ3Cu4V2
R28LUiD4DszEmp+0mjEsoejbILc7pcjB4faSN9rNR62OdTTfl3W311MARYDytjHdi63bHYzPo5iu
4gZibA+qWWBLxV5cGx2pQFYI8C2kA+D0Bx2yPq686WTb92sPyMFQEa8gkpPF2Llt3FvLpm/uWJ2D
2fPSzpsum9tgXpiYPR/1p1XZKR2CndwkCO4QgCkCa45VJ6ERZS8+bWKh2cpveNnUjyDHNrEbQuZk
gVVF0vv+HQ0HJ9YheffcDXeC7T6LUcEMMwjGOBpX9CHXFX4Yi+XFzua8VJFR2EVDH5e4krwampZ2
nS86Olutj7DW3bot/Tn5y4+w62/GDu/fQeQHYaYBLBxh4iRtxk+06o5U0NvFYbewqnzdqBWkCsTz
uCrJvR7pLgo3HaMevpkrfRmgf5P0g1bFuHRBEjh+Ya9TbGq4WjMvc+3mtqTk0PksZWzIKLIpUwkI
eszBtf3WeXHAkfVwOf+sQFFKtqEprLV+rMv6zQTLYbuK1wV+cwrXqKhbOmal2U56W56IHm46t7tr
11Wl3MYf11oaV6MVJYFoj+1Kjv3QppMPrwQTVdlilbeYBCuakn0uPTxviYcO2iDgwQlngoxO8FHV
Y5hCjpEnymryWXAwil2hkymwYcY3uZlU1g0w/Vcxi/d244mH21Sr/k51CgpJEE21GoJJdWhNtOP6
SrXayRrE8dZGixWE+a5antSCdW7Lvo5FsH2WXaAgD0OzqbM/JxuaktGo4FPlJQxCoKVZT/4k3BvU
LA8Ob18x/DOnKmBTvFB+P4hGx3C7yKsasti62YUzLncIe/rdcLBWgv1Fe5pi44jY8cIfoeSn1SJ2
MkLzMd7s6qddoZETwhbXWj62zSaFWiyTNaY50867pr61if11cNYCIHuNWtBYQPmDkXS39kDVzxYy
9b/KgIojFNdceMe7Lxoj1gl2iI4lfiKBUNlpHKJsmqzD1jVbMqDH8956q84aXJbg064595vDhsFr
jQ1Sl9H9iCRhZ7ZOp6U1D7k2AbxZLG1iFQ1oxzvlsacgequoPDv4ocZRBWqSWwwuiYNclyRQVVHT
JutqF9tYYYu5uiDeulONgK93Ezhxx9vzPLo57aYbPSOKSn2/elPWVc65tcUllJg1UAtUaHx70AlF
AzkxAxnwAwT8eWfqU7uuCsSkJqYDxTF3L45ys6rl9bkqKYaPB34Y/DY3kOml/W5Q/MCkyhpe4vDU
KnHVVUZjqkEw4e1ho+XJayIvhtU1OM4tf7HFkCBT6GJueXm1ITVt9etgghwzrTkNWhseNf7PUg4J
79Y03MiL5MOObht2jv3m2GveztUTsQbId9Z1Vl+B8GnLobifRPP6PtYQJyt7624NglwMwSNV7pMK
SxWHHOLCLpi6imWr94+Ife5Z3lkiB41b1v9yWPVR+u6zD4veWDsaLeLOiaNZVnG4RBdmwheHbOex
9sGi5l5OxuGhmZ17gdTIsjiui/IpVOubcM/BBB8Aa7hELT1tkFwGZt/t66g7oUfbxKtP34dmupu9
KjOjl5YwAG8QCZfa3UXX9l1XH1drXmO9ijXmdvmw2O2bzbkf98xFtjV5IJKxt3KVl83Z9pAxSZg7
3wlKLlW5wBZnXsA9cN/rOjr7rXqnQwStYSIn6A3xi6/ZJ1Pwb/NW9z1yagi5VTTl2rrISONe03wf
2VOMDP8H/mch1z6Wy5uPybue4TqIfHHyyfa0VXpvdeABjGo5Y2R8DyDg1sLo/Txh+zo3XdimtlWl
tYsMcEWUMMzKmhqPoGvbJY1xDigXs9KFGaTyLrJXORX+jnrsN2RpimrTcxq5eHhnNZ/C5h89xakO
qXmCR8BLydY1DoR7u6n203eHDUJUGl5qUUqVSSONz+mLK494qLHqmBPUm9vG0nKsuHXgdzGbFr3R
Kh0sqNx6HhBW3zu4tVvnjWfDUWg9urUX7bRFz2sjisqSxxrD4vjMD6BKFmSClbI7pLBQzfwAajF9
RON1m45bpD/twWcIq1XucfXgK/vSllrsaMt/dZasEvgJqwzjmg9z2B82v71fh/DTWoY7SI0nJaNZ
b3XHWZRg0Fpxv34sY5QtYfCgZusdRnKwcJYFk90OB2evK1zfw3U8C7zhxqSaQ6JY49ozKrwXdpkS
XF4tUq8pdBiKhSC3LH8/zkFGepN5Yf8uoAIah0Fzv/okW1rniKw+8xk9y6DbLVuVdq5EBs9vFteD
Js2GEC7rUceMzPlkQDyx1pcIs3wprK5cAAvYLCxIhNJZv80oOeu4WQIYTjEMFNa7toahAX2iuLfG
1r7TjN6vYnTTzdZoQyzNC4WsJ37bvIwBDsOwHVRZtnHd90mzbg/wgG+SWY93nQKCsYGfquZqQdUT
YGqLzGnoEIQNTAGhXG/VI4q/+56Esc1kPJT6tSG47WegjyuNraoESKELx7cf9dJjEosjE/4djDQ1
TZmWVJ8VJ3tP8qyMhjNZQhinXAFfE3fiEwcgmwiJt2CJK7c/1RbqX05im9dFxCElVJk7NTUXS+H/
VzeLvx0q0Tz4os2U3GLLsuOKdjcq1HGnHwM0De15eZz5e22/985DS9ZCWd3zOEa5QsPb8ChW9Nnv
3u3hY6gbfDw/4TPmNVzviRuIQYXwETdx77y6sDAHMSeS4swFOxgLnJMe6jxtHzvqrOazpR5pFWHX
rP+4HZaTxMz6T8S7gpBtL1Fm2NaTNZW7qp4P/gjWFmqsE5IdRAFQVrWdTsOnh9HesOGxVB2auBdY
jsfabs+egpJDcKrsH6Z3M9s4ybgE95PezoPDsqbHBh14YrsNjgdq/v61bVlGSvfQiwaKFp8lSqI5
GLKyu69s/4TC6jYqn53tgm5YTGV5y0uVRfJZVSuipc58pLZoxOSLD5kTD8oRlptYsAMrwbNt1RsZ
mpvA6rHWUJBy7jzcyw3cerlAqVHuYReLBME6Cjrlpfm54Q5tNkxAtRtOHQzEbFx2lKGVIAuCbwvD
uGShZV5B0iSCS2B9Leq1fajJnTfmFhEAXaeUOPB23Dv1k+FvLZwaIqqyuq/ytbk4PUJ/kDuTn1rl
LwEQ2N9QrHp71Z2d9sZrDjTCL2gMPxMpYtqrlBIrWaL365znYLN4hVjGDOO2rnwqvVvLje7l+DKK
wicE6H0eja+Yqo2HCkWj9qL9imQ8Nt4Ctc7wZ1TfLe0EP+R2N6OHgGLxrFs798sqC3h/qKezzedD
T+aMiPCovfA0jCVO1bSmRo2P4Yq5MOwukEY1NFeWt8nvziKYn4fog5A51gHPeM1IvFbmIBH6ySqy
RjzRft2zgN/50ntYS/Tha/niuEh5aJ9VfEO/XMcWa0DaNzA7sQ5eALu2VcXSN0klcXO0zc5FRdFE
N3O/36wxU2LNt3nd+9AEi1d3yhaQWAcnC8vHaP5cicyE99D5r5vtpaS5qOBSmsMWbWB4W9nAghuL
F4HHj4ONAbMOYVTNWA+cGMXiECxBOAXkJOoOqp8L0mIyxI4Ooa+PLhaBVaJMuYdpg+nJTPhbi3lf
GXD/2g8JFMpgdITxE8FmbnpyZ81AEgB69N1n4NZJTercRw7OWw1v3Q0jbfMRurqPQ2cOcy/yfhpO
Ch1M0IVin4K5Ff1C1u/Egbdc+o7+mAJAcDBpvnCn+9Ha6l73y9vmVNe36GLXstqErvU9j/wfiAc7
QBcicdh45+kRMClBus8htzAoJKUN/12tCkHchUYgb6dH5eCHbdZPKVwpb1wW7KKoPeGfkTe11k0l
Lcj43ES93A3ziAwYl6dQF21b8D9xYxOEoJef+yWbnRDrwX+Tdk7RJE00YATHLGe2lnmv/Ixh8WrN
cdkg3HNMSQVTNso6UW194Lw76R7616ybUhlAy6h7a+SFlfzRyOljYZAbiKodBbIC6d4MNy2G2X6T
BZPc9uvEoD/G6gxgoptCc+BoGJJd7MvZQ+6s914nblrqnsbVB9A357LF5u4CGtv9YhLR8ngM3gYn
OFYbR4INPlMbpIRdrbbrpLI+AWndW7TNWlz2zrpkbEaFMZOsnAiElfBsrz51CtcqDgjpH53mV404
grIyd/AbKwO91vj3o14OluXGVfSzd50YEOINnS/BFEIIIYUCWdzNGEC07kKB/NczWHw3Mimru0yr
KjfgCNcSV4ZPoB42Lg9TGR6kGz0uoT4gEX/wyXPjwJapKQ8AKdPFrjKPPmxRlbqY/AnkjmBht27K
YMSeWGq+gXD6cxuqvJVkT9UT9A8qiC/3F4+YI7gfmBCkqWDejzJwH+FojFlN5KMYzbLq8BrummPI
6Q3SjB1xu1ffvgodVymsjm7d8hGyBwml1V5MJKaagrKSLRXQDYpZj5AhlJqMgWsUcZBzmz6vUORL
+dPt/MKK8MnhE4aYkozhg7ZVNjgnd3T3UqlfjswI2zU2hB/ZByTaQ3zGcUdnZ+9EJGs3N0VJFw+W
3rF5iaXosbIsDS2TCv80CAmyGJ2RNsqdwgkI6hfPGGwdeMgh7Hjbu8VIymZxkt14aoIqkyOysABA
gr/XWLOeK1wi8Nsiz5QXvC6TElcl/mMLE5it9ONNy2Rwf5XIMWyELILiH+X3gbny1YFqD2Prq0vD
ooyexALZbm7/tKrx0LtVHgI4JOzZ7hFKt+3YW7i1lmVvr0MRcJErHHUg+vFcE7Nzlgix3UUFzGXw
OpbyXPfWqemnBSX0+AusiP3CBp1pCgbyYNz7fh1+QwqCwa++OcOvEEkVCmV44f6qbVjWe919GMwP
JcPbruF82831I4Rb7glEd6OOflidc485WSh2LE+mgsnfmNPwXNrmwQT3aEekpbx1w9cW14ke3nxn
RMEOb22n3ZclbjhCUZfDBsU7UuQCNILwnXVjLytm0rwCuiJ5Kdrdqn8bRtM+sGIV8sRnQA94EkBo
OGx/qmnLxKyyEP/q+XM8416ILMBYHxVz89J/M9O8C6JzgKIaPrQ5RxS1wt8jvidoqpHq4wD3b1D1
6Iv2iS1ZIUpyAKIGfH+3TEEROOZAA6tQvQa4dutP1Q9Qd+PGqkE/xc7p6h2YrpjTNWIXBOt6dssB
CNIVdO/e6HLBRt5325b61MqbeTePVrpsbxzdtto2aLG80Bowli8KFPv7oKe7oHwNKTusrTnWVR3X
pse0EzpnUVjUzccE04+wdoHYhzuBKtyClFm8+cuDqLbHDQquU4AjWB8qV148tSEUPl61XYPgwtHF
0NMnmCN0wZUG/BGGgkm55mU/7uoagcWGw4iGetpsdlHtxDa5c5FKN64be/JmWB7CEpJ89Q+G8ceQ
TrGYnqseJLDpgaNuV/iwnB9IDciiucOWjjma3dfEQ2yIV/2LcMdEo6U5ktQYVC9h6lW7FiJ5QBml
AgqAoTby6AHxYXw5AsOIRxd/gP6U4FAE22+plsLSYH5t4sfoz4kvwrT2LFA9y6wVsLJtyIj8Qe8X
299N5CLbiwgf51YVcnphmBnrTQlpl7P0n3wFeENVycSK0KLvc9ilpnWyrQRT/upu36OmBdYk/GM0
PbuiP68TYK6oTYVg2QIQNg7VDp3GwhrWbEDyzL254Hw8WNOUsLo2MTiiUC2K7tk83PQCVwmkjQrW
VjmEpfd+ZD+0o79za7lrAuueBaoQLgaxqgE9MyHvZyHQA5grO3YBImh7QLxz0BzygRxuTmbZwklk
5x0BVmaONAefLi5QARPAYdAbcsIQGQnJdQXoedx8nbS9eGQ+InU5er9BIKr2Te+lUoxPpIZjrojW
U7SsIyZ4G6sYQj/jM+rDqPnl0vVBm/lUhXYy2Q4Azf7gO+Ko0Kbq0eSwxC/DBRS/27xzitk3D12L
v0D7XiqNQAwf5vUxaodsdaZz39TPQiz3iJopThawIf1aivq4lfN9JcxBKQcF7efW651r2sdgZFiz
ei58QP/TVudDYKd9hfYb9HmQ/fDjKKKCjlONb1Eim9cNeiaR84oe8O28tAVKwNveoScAtDlBvWNr
K+4YLI49JJVLgCk3BfFteGDn8NZJpqU8Qkn9YeFtVZTrcAMVa1jcBh/BoNBfIL9nlyUOTm+HfG0c
f6/1ABgrAIQo9rUL1KsxJ1MGN/bmpZA4OvEZ0/RKFN0ygcFoPS/LcAV227gK64vPwsJdu0MwlDlU
buJtUgfmrZmIVMYAxTk2FoZAGGpMfK4f3WZKysnBj0fIXOaklWOG4jbV4ZsY9H6tIEzqRGlYacgp
sWyAD2psd90FMEnWRgFi7qey2kMp/OdZNXmPV7f6JS6X/nZdw7iqo9d6ep75lIf1tjPLVFxv+VmK
ol/mTDkQeRHNI1S/896HVL2ss43SB9vBwVun2wAFbjXxvG1UwmCuYUMUpkQ2Y8qtAzjs7siAgzQE
ue01v0aKrjzOnbtecB/nEZ9PhqJD5AznZh1iXh6FDtOODondIzlwMfbt8qKqtkNk88vitQVywQx+
Z3ELEIyuPB8smui6PLHQ5J4DKGhDa44cyhGNpYoVXMlzQJHAuSrbXHa/yeUMHiByEiyY1yHJa9ad
v7BMeZ9dD23jsd9RTEgYQEyeFme7qz5IM6L46o6SqLue00wEUPXsvaRsvAwOfa+MYD2Ms58bftAL
S71SQDxheIQoJABRN7UxgizFncPJzrGRKAsePpoVH6dsD5aBOuX1zUOGliHPwlCmoaTJOD5DnAlm
4VkHvr7rdOBdVyk0i8607RNHb0gZaK7VXMw1iFK2xp6HCO+43bXbswxh44JY5PWwtzYCbXT3kQk3
DkiZ9Pq30/NkaUO0Hrt8WMOc4KIOp+og2rFwh/LeaD8nkzhGtf1KyXzohLwN9Wwl3A4LBTw5HOHG
IeYjBklPgpkd6GpotAIRZ05hGayBtxZ08XbuAkMQXf7sjQfBavR+StkeVAg8QbfAIfRh5igIgi4m
YZPV7nRUgJB720+npbuHNv7J2XSOrnziiuaGhnNWr+uT0/QgGrBcLuTcBSDkoLe/Q6A8gh/0w+ua
kyzRK/KtYhRVsmzvFfpTjucjdX/xtZOPHFbZDfYnDVQ2ekjpwyjfnOA0ivYldNYdmeoDdIEODRXP
ZRVAaUS6NzbUU7s5KDbTJQBmM3uSN1NN7wIyIoUY1gdWobIwKJdkzfOglnd1RMi+DZGUAuIBaXlT
B11B3MsCXqukf6hRQM3bMserF5yZAr5HgxteS4h+YcugR5M6k7Orbf4q6fquZ8j2Q8AsmW2MYttR
RtQ1S/wnPR5J4m/kea1t9CDXSzPXH3CYe3QNMYnd6VdnqxeYnffgbtPxpWYMicBSdonV0vDYtjxK
AWI7SXOtH4P+eRMEfQDLOV95k+jZAfrpOdvL1T0ES3QAe/4V2+0CWPMQVONdYEGYyPJvoWyHzL63
XmVjfnd++Vay9iYw4xB7NWjSOvTjGapjsZbRj8WdX7joP7FSOlYbPmkg78OuOtQC+hxL63VQZ3Ot
nVU6b7KbnroRRf1AA1AB5PrUTOpcthqEAmxUQALtD+55WENud4Xdqq3g1XwjiafPcKBAwO2Wl01Y
u3Junn1R3vfNiJZROcD42npbNh5ALL2GkM5sPjEL2cXrhDbibAMflMGz1dT7al1+AzClMXwg7jVH
x0I3fgrYqseHkR0wREfGwnZ2mwdah2ejj9ZbSAKcKZpjrFAQL8IVKaGbTJ1uLPNuUzeKAFTyqu0O
uMqr8eBQNMuoTCXG+mJrsj9G+NjlrA1esMb7oLP3ciMgGoS0TDhHt8Axw8HDNMouRKm5dNxJpu5/
kXZmy3EjSdZ+lba6Rw/2ZWy6L4BEbtxESqSWG5hEqbDvO57+/8CqbiXB7ESr/hmbNtOwJWcEPDzC
3Y+f492KkXAYtXHaNUV8CM1sUw3GO1+yUmcqI9mOY+s7nSyK54bH0EgVHcpGMPcDjTPb0AoFZApF
G41bnsxTeD+W5nAjRRCfiz3zYibYVhdI1O+xQj9KNeLWngBC2KXRkHtLdL9rI3s/yWZEsir1t1aQ
fSKsfewVaCXyUH/kgpL2SjR9s8Qqtb0pN902NZ+TKrqnF3knV+Fo92kv7lU5uGq8ghKkl/l2HE33
hs+aLEqLZZw2rlTwMGVPh71XDLuh5pyo5NKlItIR1JXR7pom2peD+mCl9efY1xM6paHhTlFFZ9kE
jRCotJR8xVQ2pejf0exM6XcXUGDQ00OM7h0gUZ6r+LiddNWdn2axw2yCgNiI9zFQKBFSIDBAS0Sf
Bl/8UI7m18K3YmfqUHeO49i/NrxepTbJw9GrlQdPU2hdC/6m6+LCkUUgOr6qfxWn8FEyotiBTTp0
/CCFzF8x6IewN6ABTM9u4+QT6vShAzDId+qM/DbzDNmRJ/9H0dS1UwntocvKip9l34XauJUYdLcL
mc55FkkW9UiltXtZUPhMWkKvmGR1mLqvYmE+pDJE+oXOKa/LyqPJAHubbAIPKTlplqmQB9YPiidh
JkWgr6ODJCS7FJzBIdcClVSFjNeoRcWWUwivJjHhPvQ67aD2OMNEn+1gSiBdw1AS75VOHg9NYxg7
UTBwpkgwQH/4cOIM7PVnM5mfalHeHERQdVQYa73/EYt1j+yylOxQYi8cyaimcSPkVv0lrvkz/slc
hlYLB9Mo+20sIdepy4Hw1AZe4dYg8g9Wq0Y7TQ6ezFgW32laLlO95fqj8xvGrtySCUxZEl71gk/h
DiXicJfyqNkR/6qnJuvbK2kqs+vRCMz3zWAoW6ks/CdmokxnknzGQ2vWF1Vx4qgRcTjqk+4+qjLv
zgyizAlTWduUIbAev+ZlNGqzMHfiacSXjJxDGCUav2Z3iCILuVhU+fZBE4TvKy+Vth4pKzAhjS5I
mE+upLQkTpVF7iUq/gFxAP3YgQJ8LFrSuHEo02MlDhanX6dNJBrlTa0NnK3CpPBVp8KW5DTbtWYS
HwnK8nUbTPnWM9UaCnJF2oVtNe76SlZ3ta+NhBjNPAy1lt2UVRXskJcV3Cbw0n0y0PbqvUHbs3XK
VZDUw31VtKVDN6E89DBF2/ooie6oNAJPdYvam9kW6Efm3nDXGG26GcC4fYqMSrpp6Slz1EeiXiCY
Lo0F/UknoB7KvBHcEQgLu9Vk1W0/ddXtJFntdYRq9S4Xp2QX8zTdsrUjbj7md5EqfRMFveBc5j0v
TbzD1EcQRoOS7HJTNG+qsTSuCeXWNU+egg4EzZbKIKzJQ23iJ/3wZAa9flWqVklUEJpi5+nVdOjU
UVJBqAm0GthvWrFVuZEEof/RFULwXKnqeDui5H0fGU370KsGTxq2Rf/Ocy+66qbA35iK5/9Ip7g8
BrVZNrw8Gu79KNeUe7MR0vtKMHoyu76qbaM1YeDLVc2iWSSoNINnNTlzCveCrNVXXpyg+Ck2CZ2M
garI+05O6F71ddU8eGk6qXYL422EPwj+jk5U9rGMhYYorEUuNZvmg2zGBioSAZC5KbHydyrFqC3l
MmQZkzI+xqEY0Tvh6fAxk/3hOhzC9LpneGY3ibx+sRkkRKYGMCVvqfiLKAUBvyMYW7cOouBeTOdP
AJH3I6PxAfm251ELbkcOvOoP/Q8zhwh2w8kx6Gtz0D7HakzrJ0a287HVMvrLHvNmCElk5TDt/Qq0
ISBDr/8QT0P0tS/4jqbkcfv4rUeFFzErXnNgWodvviLIn4shrq8avZboJOg58aPoyvemMvEX+mGk
XyDK+iQ5PbSKHkBXVgCO1DJv1awXruqYrMbNaVo9mBYDb9S0aLBvZLXS64NmpNGtNQwdaa1kZfuy
FQbq1L0mF07YIklnd2nMrPgEJu7JFId0y2UZcAOkVvQNUhCDUTU5pv7FzaWJrpB45gTmQKL0WcdW
72+ibJQewQv59JyL2IOFVFIKeTc1o04XxwrB/fljzq8WBxp4KC/Q9QdfipOHmsc9lPOFaaIxKEYI
YMRAePODKoXd1yYrxN8zMeQNIksRQJpUagztXU70LJy8MUSuNREMzqYe2to6ok0H0izrLIW0a4aR
mZM/GVe+1/f5tpfUmMwu8cny2Y7goZDj5knsGn4TsyzYqtrz+VUABvvfe84YF50mxz8QSuAMKKJZ
34DbaL9WFMZJwBl8JgNHjc+wi3oq06cSqEq51WUZ8ECLggIIZkigqR9Vgta6qdD62aYQBQb9TD6c
rYlykXD/pxnqWVGSQB2chuomVcniD61hNNMNkDnTgHtNsPrkMLFmWiHylNxrRpOrTqwBlLyn65Vr
92UQ17ITq4n5bkKIdhuKefuhSpXK26dxNnDYyoiGcBuIh8oU4JbRq+57Z+WNZAO/pRimqUlEoa6R
RJTCGuXWzBvNcmA4jt9FMQWTSW0Mp1Ly4cAoaLoVxcL6XWz8ugCpJgi2OvSEAMUay6tIicsbI7CY
akiQVyRZDJT3nUXjowRLxKxII1k7I+zEfcDF+RDHUZbum7JNrq3eiBtXjYY0t6WeGkIM6/GGXBmM
WBIEVE1MqRWdRJXaexU99K3RT2m/KdpU3FlebTjQ+pYfo8kiY62C6CqCbHnb0Ji+sryOflyfDhtN
pTxqxXG/A7EFNVLkt7aCSNZTA2zBDscxuVLrYDrUY9TfK2poHnohVyhJycGDlAje3vfz3vXiiis2
reMnCYzwbki5XkIjU9BJp80A87J/iOmCXkmDRQlTVigqGPTllAQMZe611u9D1jVHkbLyjtxecIBW
DPRc+glAbBPswdZQqymV8p7I2dnN2Fc7qxziXZxAhq3nVBjqLBFco9Gbb3Gtqgj6pJ1278mCtJ1i
mEeCVh5oFZuF6zfQCMkS6ULnF9bVOLXx0esjhvUBXr9PB0JLJ6q+o1aUHQPqa9soQPcu8vovclKC
QsplcaOM2rALO12iS12nAPpp/QkKmuYRhQizB5abNKp2FRm9fNfEsv99Msoksvu2qx5FjtpdAZ7U
dPLUJ0DWcnssDDH/4FUNaaxXhBU3RCB+zoiRB3kKjRrUF43dHn6Qb0ZaJJ/heaPj4rFaWi7DNu8S
GeClrlmf9bRWdDeXvey5k6xx4+VivCvNBtEQrRChndXof4ZmFf0ofSu488q8vvVVQ7uTY5FjAZlG
CndVwLO6SyPwLY0etNl8BMqaAuJYPU6xWYB7i/UmpjniU36qQ6X5qqZi9BHG75rt8xmWB4MT8jLu
qlJ3xQwjVAKaq1gIDPLCyPsmNzq41opnMelLfdApBr6vmww6pETrvkNQP3wQSlEEYa92/bbKmAPw
JzoSFhMKez+XzRu/ky3flhVjujGnsaSTbo7xJynq6gdmqI3KmQyf902uc8GNVW/cgVXMP3UwFu1U
v+yRbxnr+9DqRaAMffye6OjfJjzWn/Q0oG9Ta9EXZbCi+7ANygeNRuK1lfddY1eCqL4Lckv4kmed
DOwiiATkpQddYn6oyajRS1TBvnmhCtR64DUBu4khf0fAvNsOWU1lEVTLNrPM5rausvK9VAfNFUDB
6diFCl0IxRujq76LQ6dMo/3LPM3/PA//6//I3/0xllv/8//48zPA+ir0g2bxx3/eFT+y98B3fzQ3
X4v/m//qv/+r/3z9R/7mn//y5mvz9dUfaIeFzXjf/qjGhx91mzQvNvkd5v/mf/vDv/14+Vc+jMWP
f/z29XsaZpuwbqrwufntzx8dvv/jN1mbyVv+59TAnz+9/ZryF+2vQcgQ6R//1s+/8ONr3fzjN0Ex
/g6XpGxZCLqZXJkG48n9j5cfqfrfddG0mNBQVah9eGb/9rcsr5qAv2b+HTCFLKIfKxqyKANt/+1v
dd6+/Ewy/w62VuWf5MeWNv+9f/1yr77Azy/yt6xN3+Vh1tT/+G2e+jkZn0Zt11BlS1Ih2lDgWVnS
C2WCkkk92BR7KrLwpvV848kamuBGj5vxXaUKDAoQ0d6ZamX92nDVbHmmatJgXmF40nrhCzyZhRPq
WLFCXNWWpy+D91mXBjvs1mRylwR1b6wsJjQNNab6oBsdeHc7vvWOxhbprY3l0k+n5XDQt4Tyzbg7
8YA/N/l0U89aNVQT8XkEgNGGX0zC9V4J9rbA6njfbaZNvxNLmwEbu9xQ+jnSp3IpEn+/bFSeJ90X
n5LZ+p9GF5NxKphlAcp9jO5ayAWybSfaoGRBy4RfUIN3qH1vJre9Fo7NvbiPbijkcp9vLv8Wi3nD
l/0++SXkxXzo2JpCEej8Er0P5zitrdykFlR/a4d6xdL5TdakWTMY2hZlSTQgqoLZFaOCKce7N49A
Q4/dx2ZfuObdzGFS3VCm/EXawT+Wd2KTM3s6wOlrtRansY/TduP0xaL2eYgsod6IXpcfLu/kYvjw
T1OmqmgWU4HSyyDwyfkw9GISxRQfisUv1EPr4aOoJitT2S+O+MZnTBldZQPdCNSSXq9HoaiqJy2f
q9mYyDDA9Qtt8mO9FS26r7a2M47mtr8qntNfHYV9WR6z2gRABFMY6FyMI0rxmOfCy8GE8h+ynReq
SsOFgnSXQGEmrChdnfFLgwltDiP0ZRJcaq8XSnsC/EvJQisAVpPKQAITAoH4gfLrml+Kb8/hiSlV
XvhI2iu4iM60IawATodX+jttp7jFbm38/OUwvfp68FAwhGYwMwplGsfu9aL8Kgj8IgJ/FF1LEIk8
z+zq0j6/AY/43fhyzQjV9Xg9HrpH+SP9S47kivssLg/kX1Udai5ZViRJAd688B6SNE9WGMYjC0XI
Z9op2rdIpSI66sfenAc/Vj7icvj9T4MWL0lG+BBtXkTz2oAhqexrss/8PU0g+JS7Q84o4IxwzWPZ
ga7RzvRkl5ndceq7HcMF29AU7Zhad1ioh7T+COthBJAtLbM1spn5u558jeUvtxSO1b1apRLPL0d7
HiD8FojUsX781pAlu8G2s+W77veI8YWnwc03yX3+Tt4HN2O1cq2e/Sa6ruEYimrI+sLRq6wOKllp
dDuqDx6TgRxvO54hgzV5Dd0TOe5XvGA5SP/Hwk9MLtxQzs02C1NMqjegqEUohG+tLVV72i7MlzG0
cpA3iJ8bKwFycaTfmF04A/Vzo+8DvC/xyBnCz5bBwIL8bfJ/UadsNkTdwCRAKirDM9p84E8iMXMN
lO+s1qCJBC7An+xcqtx+ukqsp8shf/42Cw9itlJHmldTFUmVF8P6zEBIsH/y+6tT5T90Ypg6ZYQG
oETl0kiS6L1Ymyv0OeoZk+isy6I+T/dCAvJ6baEwdnnY09Svk/ye6RuQ1CuLeuuQGk9YXpfc0YYu
LjUGAfn7BOSUtlhEIzWLKPV2cK7r07HWu8dQNvddHO9/dSOxiTVDIlRIkrjYyE4MaL4E2ETS9TEq
9aMRhDeRAEWQWd6KAFEum3u7ia/NzZ564iBaq7Th0Ce6DQu5M9Edo/V42cLiMYALakw2vNBi6rJq
LIlGqNvz/yxLwESFeaMbEbB2MMIZGo0rt9eZpSiiIc15ialYb3iOmOuB6CAqqFZ6TDSp8UFRqhUq
pTUT889PdivWu0qUgOnauExvxzpjVUHyfHm/3sYGAqCk8L+4tSgv05rEA4FZyGhnmoEP5ZfibepQ
v6aWB0P1JK6JPr6xxmtGJ4viDYpCmrgkh/Jhie7bqAUQUfa3rQcUTNByxtv60hUaRViJt2/2T4PK
VoJ7WoPDmRO1uHVbKwmoaYqi3bbgAMqn1Fwj61HkZVRYmJh/fvKJkA1Q8tJDaXY86rvioDrKPnVC
h/9DgDZ7B4/lvXWbH6e9eU3Pwfbs6n7czlKs8lX2KN+CXofPbLfG0vjmEGhga02du59HI+wvi6vN
KLq27StJpMVPrZ5atZR+F03p62XXWcomcMo0g62F2xs2Vd0QF6e5HhUK/ik6FOXYt9em7hsUyHOv
RgRA1x5khtrsMjE7V6lFhDcHYGYGF+AtnSaaeGa4lge8vV75fagUaJBTqlDjGotlZ2qckh+QKM+E
alZu63CqeYfCZSxf3qabcGsd1nZ61ebiSleMIJ9K0DRU2uzhmTotenLAvQHMkBT476J9cMx/NWbP
yyTNgdibegcVgdc+l0g9UqM+GaOiAXTXfnQMTGrdJ2sAfNZU7uWPPP9jr27a18aWV3rXyE0aeRgz
ZfPo0eeF//WDkKY7KTJ+N4XmXks6WovUoC/bfXt2Xy1SW5zdqi3poNZz0cOKmScSnTEwVx6Aa0tb
nF11AjGVIonF/ISqgxcZjgzLI4ApFNd1C0dBqOafKtWX7Iihl8urW/IbvRwd/kOVZea8ySaXRwf4
x9ymJNV4SepSF1FARz0MEFMlrnDQVx4vbwPCvJs/zS1OxtimQV3r7KY1ZK4J6pzZFWA2wYqzrC5r
eRrCkenoimU1WwaXqCANV+GN4ap2eUi32eNarnreSX4ua3ESypAlU/4mrZs+xspDLX27/JlW/v0l
TXuWitAZRPz7A7MVU9B8kdHGXHH08xHk57dZFoLUtJ26RsNIt80O4YOKDrzkOZqL1AYgb6cH67BX
DpcXtmp04ful1UZ043GIamPeDxtl47vNVXEF2T0pSOVAybLCyrpqcfF+9iD2GSKdZTI1TVsP2cLw
qME7BHWw5NQf5Cth84s1qD8PmUlBWdbpeC7rXh1TTEZWsEiYHrZjeF/Luqtl7y9v5ZtUZA6Q1KXN
+e3OS2M+eicvALFLwzBLKXQBDAFx4CWuVYGdVorPSmKg11agp3vZ4lmvPLG4iB0FzEeMXQuMhAu6
dIjawby2wnyNyv5syDixsggZaZlPplaxLqUABCbSaEUZVlp5fZ41gsArbzRETa03dZGysmJ1rkyG
0oGHFFMRV204rsT5NSMLz/N7Bo+YTe5oeDF9lLRp53SdqruA7Hr38qdZMzV/uhNniNVaAyWLqVwh
5nmV7VOsn5Dtu2zm7M11sm3zr3FixqtgmDJrzBQaFZ7St0Ev2br+bKpUz/tvOWRVxdpj+vwB1hWN
Po8s0wZZuB1wvSSoWxNg3nW19W/1Y7YNtvp3OGyI7uK1uDc2l1d51s9PDC48MNKKWCwpXdujwohp
HV9bbfF02cTZ73ViYnFfwYvVgYHABBoEt4h5H2MTTnNdXvHAZQX+j0ik0xInXyQtXdLbj3CSV3U6
7x3zNkeR3ICUwXLbrbGrD4qbb5nF+mXSzTdWF96I9E+SxVT47NqFB+1x2udOuPOvSfYP1f1skcGc
y/u5utCFZ4pyD5FiPi/0mulkQjtTSdtpr2+mY8u4xeSI192u2K2RN/4H5/y5wQvnbKe6GACdzEsF
9LCR9nMdsdxAPvUg24VDUff+8krPeI6p6jQDJZMToaqL96kSjMaolMxfmi1YCF3YF4m6z1X/98tm
zi0MXXaVirxqKpAVLoKXzFiwUc4NsuyaaSbWtjc3GSpODgQsvA/gw4PLa+XgnbnSXtlc+E00hdMQ
mgW82haYIrsGOsV8PdPrMNSpifUIeKW03HpsQMCtLHc+cIt0A0JGy6BIYM6HZeE/7YBCjZSxXIS4
NtJWdaD0Z0BL5cTkOzAt25GOy07fxtvkpl9ttcwf7ZL1hRdNqc4MKNrmYCqQxtmHUwqbRWlpo7Tr
6Nb5DoW0EEW0YSYCmHQp/tDUfVNcDaXhN7YUpqG+EjnOuBllOZ1iJ2mtYizr+AIcf73uNyMDaYlT
Sc+JWEG7uJbFnrVC2Yy2uzb30ReR1osnT869cgQFOZqOIJcakz4FOB1QW9vLX/icb1FrFJlkNalP
LN9kfHjNoJfGuQmDxFUsUfyUT0G7M7WAjEvz6v0gM/152eiZmwRuP3ItQr0pG/JifYUqCqY4G0Xh
7hjrxiZlPuayiXPFkFc2FleJRrvMsuKMPRTiDVwIP7QZsFRXj2QpxzBqb8Iy+tgV5WCLRufGUpA5
alOt6c7MHrr04NOVLjKi0BgkKSuY0GKYdzeVijP46cEXIfkRP11e8Nk9hWSDSr8xv34XJ3XMQyDy
2hwkxh8dvRypaVZc5bwFGF/pmxkUmJYhNvShaxmwoPLC8emyCuRFlxdxzvGp6MuGKRkz+mThGDEc
SOYosF2ThsyG/CjA0qaL3/7/jCw8I0ySIRclPKP0Pkb5jeHDVlquVVbPnSu0Xg1LUWjzk4i8fhKK
ctlmRqEAngsgvINdDKBvLXw3JmZFJsv99RUpmirKlHNFSVqmrElblJPYc548yLhCqJaC6nu4pmxz
7vOfGpFfrwigGcwFs5HJQ1fGTDd98au9Ag3Iks5rjA8v4WSLPWtRno1E9AnsIaihBGPwWW0PMknp
5d06uxCLV8KMHJKI4q8X0hQMifUxzERS6B0ls9milrq5bOKcH1NLMqjDyroJtGVhYvKrSKzMwVaC
+A6uu2PuAZz09V7/ZUO09SgpK7ooz1qhC0NJMxMjq2yZ3Gt3mdg+Rml9k1TK+19dD2Y0nd0CyAiA
a2EG9LNXewbnsgmSI/we+9Lkzk+TlTb52217bWbhYkaoC0ZpYaYqq+8gydzWbO/1yFhpeL991GCG
hh5VeZ3e6LLHwgQRzI5zUK6bgJGA6ElXgu9+W261GAUjxSINUH+5d4TBE5vWohU7+gGjnKDK7QIy
XubdYD/xY33lAL29bWYjOkKGJoOchIPXbmcGFXDjhHeD1/C0N+r8OMBGVEnDg6JbazrRZz8WGHIk
wvA+gvVrYxnFIy0Frc80N0XaRNt4U+B67Uqd6u1hZUk8QaHcoCmmL59CBdTfejtRvWdWq7mDvhYI
+dD2u8v+faZQim/TmpLwcTLC5c6RzTadMCg9+Uo+ObP+OxhUR39ur5mv26yLTi/xS1ibDRKEZpgm
UyyLPML0/drKCplyDr2R5lqCZMyeNRgau4FmzuahcFs5kALtLy/0zHa+Mjv//KRSIfuTL5Q+ZmXY
mrOx3c5wl8smzjghJgAdALDhgbx8JghFoxSColJzjr9k5o9wpjSX7vTBW6mZnl2KLEuyqgEy4854
vZROzjS/ifhkgRpcJ8U0jyP/laX8NLEExmjtCJE7lwU0iYOjMZqqle/9wnOgWttc3rS3zwXcQYUx
hhcxYK8X/zz5LuIQWuKo+fCnjIyeD9pDkmpuGVbbWioZg49XnnLSmRD4yt7CD4pqrMzKJ5saS2se
22j7UFI2UF0F5o2WapCTCUrbXjNEpt13vZWNrt5Nj2brOXFefWMc8smKmwjulmCIP/amUtSbXGpz
5C6kXvzKcBZE0pd36OznPtmhRWzLSj+DYIEdUqFvU9oGlpsVFbGXW+z1Y/31R5g9++QjyLGW5RHT
XjQOhWeBmbvAHrKbAUpFba7H2/AtO9Yx2meDazZ7JrGl0havyo/CCs7gTJHh9S+yeKEkxmhk5bzW
2h02oos6y/0f+ouS413JV9ZhrW9+PhypHFaIuslXlkCAkNa8KLVYVBiSBdVYOyWUxcjqdU553XyN
9vm2umGAcCUcnblDcMOfZhduWAJt9IoRszpT/Qkslgy2Olax9hh/gWS//bI/7SycZygEP4lmO/OG
wn6yhfkZ0sN8p29aoMXjYbgBbJdAUL5avDmTiPIxuSJ1pHCJisv2cB2qDGKPQHrh1NgMB/gdNqkT
O+mMLbtfk9Kcg96bhSISIJriLO6zfKjB0TN5omLNzavmUO9ihNkQRFwFNJxf1ImdxUst84bBA+n/
R79UAgTbfDO4MGnrb4WN9Pny0T9/Hk6sLS5LaEHSoqqx1mx61/oUfa4+h67gQBuF9JxYb6r1Aub8
on2zkRRE2EXJmDvCr2OBiPxpCj1xbycHbTveBGjd9Ntgn91nzpp8urRma7GZwzwR2uXevDzonb8r
e2FG+T9U9/7m1xNsnPFkWYudrAdB8+Ro3knzWZueuza2Vf3Lyuc6d6p5EfIKAO0CrmhxqhszEw2K
v384h0ZH83d1crIN3YmNeadX9xqKhTCArqR1Z73k1OzikGdZ10V9jlnzBtYkgKzAmpxpD4WMG1sH
yRXtcLv67c69dsh8NdPg0gZJvPh2flKAHy0N3nF3SLlvqYygicorLnqaoNZx5dnmLntcQ1CfPYCn
dhcfMu1K6koVdntHdGQnYKFMpiNWyMziXlu5e89eD6fWFl9UTZokVWuseTfQ8Ud28Fl2lT1MXh/0
63HLNB9N8f9GG/rs0QBbwwPZBElkWvM75uRK1kZD7REr7G04SrfQLu286+AW1JYjrB6Ncw+MU1Nz
aD0xZZmw00WMK9q+4rsFhBB5krkrJ+Pcs+unDYqpr20MYplULRSPnPTNsIk+gzN5D00O5LjM9zJx
PKDpqTBi49dOYD2tHf6zWc6p+UVQQ+aq85i04cl8gAKj4oLwNtKtfKfttGPjiFe/3vCH7eTfX88S
F4dDYcZeyKTZXoDuks+wBqPOXR+vnPxzj+dTM4uzEKtykZUBZqzpnTA8J2rA6H0G28ExAcO+8gnP
BetTY4ujANuekHodblJrdnFI3XwnPQRP4rZxyH7X/GX2h+UtdGpsEdIK+V/+Eh26Q/I+dZ41mi3F
41qH6Xw4OflSi6dvKOUxhQlWNarb4lBsfTd2mnE/ODnt0HCbrXWv51/80sIWL1x40tvYmN8palp8
0Iv8K/Ie91kJg9rK51oztAggqiCMqoeUpz107/Wd7Maud+C4TQ/lM6TVcDGNqGQjHLy5bPdyMPlD
0+wkmDBWHCuhhNkC1qjO+lhIa1NkZy+en19MWoSSYBDKqEywUImgCxDBTmuIBk23GfwVsNr5tdAe
0syXwYyFE5bqkLdJSK4oa590iFsydcXA+aVAAwbshKLBshvvjXpC5OV1XglMQeeMNk8w7SUpom1/
6SIDjPsvU4vTawWtWEwyocL8EtLfukXuYEMj84PlPJefxu0sQwkN/YrV8xv40+hiA5UgFdUG5QkY
YbxtkTeukXaby/52ptE/h9qfNhYHWKqg+pZmP2eeaRdfVXfSVbf3d8pO3MJ7cyXv+4/WSrX2PwSN
nzYXhxiFEqZLDDZzzqqkTejqgBgPnTu50bH8mK9lxefD/E9zi6M8xrBh9hbmpDsq68ichbfzUKz/
BbLloLHLTzUUydRWCcXhdu1A/4eXyE/ri+dB0Rp+F0xYn0NxtoWpePM853D53dqtef619fNbqouj
zcyOlo8h/tJtYUduDtI+fPR3EGrVm84VyXb8rXYYr1aXON+Tb4Pyv5e4xFBkepR6wVyEmkGw4te8
20BMualJkHOkGzJ7/c11NjE/cVt18ULw654DObsQnGv6sbZLJ9Ud4cH/geLJaI+fPBslCMh0URFe
xeOcPZYyJTeIDQFQLccR8s5K4zjgDupnubBvFkJ0lw/lmoHF4qzcMgItICERLBo0Ehzx/poK8ux1
bz7ZyRoWTx9Ur2Bd7zDRbefnXLfvt8Luv8j3z16jJ3bmpZ7cZ+JgCYUxp3RzijqXh0LUrO4EpwMg
HdmPKbwV64+Ss/fCidFF3EyKAYyWitHBsitK5MEzxJ5by1F2de3CL+OOV8h97NuVz3Y+kTyxu4il
U1fCc5dit6LcAMth6qa70Gk3/XW0j8g9Emctdz0b2k4sLiJpx3SoHze4IngEmCws/zlPauqLqQ61
cgdL42rsXvPNRTBtDN1XIW9DcvIoO7qDhDA0l9t6O7hzdj7TU3I1frp8Hs5fGCfLXMTQrJAEKxUw
Cj+/bANypsuCounRd4abcFXx+e3QLT0W/ae55ROJqUgLIDe7irc4lnibyRvletrHTuGK0bUXX8NF
s0kcedcjs2hDPbXmSGef7ye/wCLfQi3ULxGPmvOtjrIjhZ1bZWcd0+3aROn5zO7E0iLUVBCPDQl8
hLZQH70d9U2GLx/0a+jE++vmSxkQu1dXt3I8lz0LXU+RkZpdCHJlOGns/KF2coexCXt8Fp+DW3kT
b2EP/Us+9DK2yOgafcvXkQg8I3MoCPcS8ZRt4LSPvps66nt5m29r0V5Nmc+fk3+bMxZ38SDUjSj8
Efh6N/sMT+xLbgSRq+mIm5jWYLM2lvzSbHwb1H/aXLiNPCRZn4cscQZP1vfDHt5wV6zxn1lyG0L1
J+X3+ZTOHivvIKm/aw/VDYp/a/57NtelRclE6rzXMwfMadSHnGrooTqZz2tzqN4PNk3RY3uIjtZh
daPnf+vSohc3WTz9a9G9M843jJ1s0121NyAgiO/Wymfnr7OfC1tcZ82YKlYxlwo9eA4N0wnrz1H4
/bKnnj8eDIVBlAMbjrKIsJLQIZCKTh1tJGXToBXY3aD+ghbiyok4Z4fqo0qbXYawZfmMEcqqFlTk
k+1Jqe1UvaeRs/U6sJHCw+UFnTsKsN3IVJBhvmDG4rU3QCDaGCja8/Q29ko6bSp11eHOreXExHK6
zY8GNQzH+I8+jbQpnQDKb8Ge2m1yBW6O8RuCacfbm6R6rSSxsrzlhJuXdFoDoRXLq4sd4OVN0P6V
4pEsmoxX0GKbmQ4WfldZYaX2uTgnEeG+e+/TxIgP6tb7uF7pP3fZYotzyzi+iFz1IopoLVpIRTvN
HYxwH85veegkIcRj2BUGc39jfbjsHud6yq8MLqLFlEUGanLjPFHUunNJepZYv4dOYVY5/ibt1C2S
dZA6N5tYdtPVtOmM78gSE9PiTDmjacvWV6hGZgSujPV2/rNmomIpPBhe8z3v0pVG8bkEDVOWznQr
EAcQsq9PQh7pqD4roCg6BEEr0XiwMgZ6xU6yRSU+ZDKgcCv5XEnJZzPU9noUfUigL65R2kVqDe5Z
9bZXux+Xt/+M+zJbzey4zAYAoVw8loMWaY+yZfnFOGz73vviFeXzZRPnXhngLWBOecHpAcp5ve4h
KKGdhJ+Vi2l0pWuJlgN6GKo9OZIrXyFj+xfm4njAKXBRSRbflhj32iJitZbSmfUfI8TTNXKsyRbt
r/vww/QkX+fbDMrvlXh67vmPTW47w5x5fpZpMLIlQWiM2Oyd7FAdmnchL4zCTQ8Ky9T3f6lY+Mrg
4uC0WjClxYRBmDxto3+UGdS4/OXO3HcySo1M+BvEbnCPr7cRJVoF2suKD9d9jXvjY4UuYeUN+8tW
ziSjM5cOlqDzMvif11ZKaMQ5mjOrDxFHu2r2MTRl8tUaOv68G57YWdysKFi0euDrna3foAQPcVDH
/EXlTo7i/DdYrbOB5cTc4t7TwwbFWb2jB6Uh7ojsSJfFm0n+FKxdsOcSltMNNBePTXjlrBT9MeLK
JwowbktDEU0rN97NJFP6h36rHMeNbCOqut6FPusiP1e5vC6gMhWmccB2UeZ3nVWj5lAwRe51Srj2
rJz9efHUe7XMhb+bddnKJX0wnpUsULKDrfm9cMcNaSDTJWjUr3j//yPtu3ZcN7Yov4gAc3hlVlZL
6vhCdDrFVGQxF/n1s3g8uJZ5NK07vgacYHdvVtp5r3XvwpiL6y9OhAK6EmtrPAk72gSwhccZWc5A
LAZw4nuh0U1dfLWXCzOfAtq8jQcskE9HA2xDHKx3Pz+1e6e10IsAj44No8OKUtYccjH3m1T+AoGf
/7OYW/m5fxzV/Dau8j5AVUQ/bgs5GnE7KH3QOLuoNKN/pceBDR26FZHt9YaPu8nIe3u4UCaxUkUU
wBl/FbgnV7Lzs4m6uujbeghEsjsm/Vbv1z8WutApvGcg72txZINTb4WtDPCQGQTA2IMvOwdatWei
J7N2MFW5Lt0hlFbVnfT27fXCwkmYxNFR8f7nTnNFAnwHtAv4gIHyJZX6CYjzl5+P8zeC258vD1UW
zPWgb/K3C3d1nEpXRdnQY1OnAzSnAxLlxOtDAMBLG45GCSCFbJmtOem62yjf9U5zxP8mcTAf3U9f
sVCo4mBMLMJa8RxBM7cmm+GtU20W0qB3RJ++jlv+VLpjOMb3rvP80H+QvAQQMIZI1NNZEcSrydf8
JqDgIoADA7iJMPMj4Ere2fHb7/Q/G750SrtRnADJPG+4WDhZ+2W2SQB8op+P9f+h3/6WslCoqtmD
kmCClBqTTna3RzbPAahdgJ5Y9BHH3t3HOf/Cn/ZxoVAbNRkEXv7fEwQ67TqXgLLTuZJXg6rB/Rfp
UcRMGKUwALeKDtn57VxdW7ME5kMxKmjNKMV9ziq/KeUDKO01tx5bPxPK4M6G3ryhVwIXj1HseFLG
AgTKgGIGDmr8Anql7gFd4R7acR+UteS1D+CQSvx7k7M31YAJjEAgFAIa648LQxNQb84N2gVmh4gu
gSLp3vy9dFPGjO4K3CfdAhjDP7eTTalQAnzqL/tbVFDo7fN8esDn/gbI5Dyee694d1O/ApEBg7No
4jelZeiQgcYtiUB5i7Sd9Ak0ko0YyOsknJulyHbagHfzkKlujX4+NPOB9O/tLuDFjWSsfP0FCw2v
ghGU1xrC0zmZRdclbJgSxCE93PVPb+3vtaSFfpNooxpl+jtMevsLIhSLtLV9485oMvn3PXfj5oH+
LVBethXpICsfiYmlzf4NrZ0CqbM5Kmswf71C25s7Pt9VAbdUKapmGJ5Hbgt/W+icVBjSXhx+y5yL
v/M8MLg73dzW1n2QnO8Z6JvpDAjTAVMG7E40xfzz0g5WiZqMMNvH3GaXOTeUvHGCjqkZlhjsJXdT
6vMrWOo4Ge26wCmdB72XAXXaCwad5tHn2tfO5oPxojrIR/lAegXFfY3dnRtrictff9Y9Ny/PldjF
41RjVe2nHPtaFXKzymiCeAMjSXdGoG71CyCHB2BDJAtUy1ymMFIQNVsRAWhJ6/ZueQLsZenolU08
OFnw7BowEQvuf2E5bl2ba7mLV2gKXVuDMhjYx5PW+LJVjwCkjPUgVkXiUyumGDQg0bEqQROZmp3u
IuHQguh36CIw7YA72NKb4p5bcMtKKwbUEvK0SM0tFWIBTggBBC4DAsrqiYTDDgyi6ZmjGQVj/aC1
/za+xw/j6+eDvid04eAqVqmDfRhCW/HcjWhDQb9qD2rmn6Xcuk7XS1vst5Z1QkZKSFEFBiXbGs2u
Twpy+jdSVCRogG0L5MqFP6CA68osOwIHhBcbU47BRQiwnztLuenmKKaKwXsgomIIf7ljrRiPpKFw
A96FT0KA+Uy8etM7YDZZNf1/gdt3SwVcC1xsXmm2sir1ENinyHdZb33z1OaZ27M723fzKgDLfoZy
kQCcvdi+vEszswLtE6gtA0OfgMZ4MSTtzvbdvAlArfgN46CbyzqB1AwSGA1xEzIWg05H2DZ6ef75
Gtxex98i5H/q6EYDBo4+XzZBMF1hqEHDbQh20ynynbXcPJirtSw2jA7gNoKygCCZ2HLLVxVf58gb
5FF3Jyy7femuRM3beuV7wstkit5DVOORsEDJ2jiZgGwZ/W4Vr8F5fu+W31qaqmA8GTls/GHOe3wt
r6ZCqhocETd4zjJVdPMk2hrdRwWb8/9/WuhbRyUCNhwzdIts09j1Wq9FcFP0gdqM6aBxBRNapd/T
rrecaVw6uCXIywPOYmG5Vb0oCYgioRxe6FMOmKwEbHF29YB+MXf4rEAkBSSaJ+sp84l/z++86TYg
haxj0lufAS4Wvpiug2Be4phGJHv11wx9k6CAKtQIcuf6qeb+vKU3ayBX4pZjvpME5kGoSKjbhwwY
DC/6GmV/t8Igju6CFvshP2WX/JR7RfBv8gfXkhe73KsJacsUC1UZsac6s8v0js9wS4FcS1i8btYB
bM2sIAGEkysAFe84yGV+3r97IhbveoyLXMpkiFAKcIr2m1S695znbVh6ddeLWDxnQnQKFT5LQJEK
pOV2tlaPc1M1WBeCnxdzSxtei1q85KprE5ZauAtkrEKdN2GClpNeNf7XJc0a5Upj5FHdZXxeUo2Z
AhWDNn8B95t+/HDX67/5lv9+TksTXKDeyHiFwHhOk41iKEU2a1GTiVwDnTzp++imod4E7b7d3Rtt
u3c3FsY4N6rGin/P+za6ozRPUl/+C4V4fWALXVElCSt0isVhtN2OVHC/YUH3MCxv3Qo0A2CiZQYH
+aNcjyitGOMG+l1vFJA9yY6aiE6U3cO/uSkGkA0K3Apg0i6LWKaWCbWiI1ziQ7Ur0ipQhOqlJLL3
8x2/WQqdQYKAVY65+T8wfsss4c1koeyoBvXK8rUNKHNNl6EYU6C1HtTjG0Aq3G8+urm8K7GLy6Dz
mFqot+IZK9WqUA1XF3qPZPdacW+mLa6Xt7gSNWVqJoLDF8ujewVzm9SmQI/uQ8ObC07ittgTJIWH
MHO7o765P2B269ajVcACGjhSMtoyLRxjMGoqKT4AJBqPusLOssbuGOjbe2mB43dGcPlj9rylaI/t
KfSUANJxTUv3fduvSCvdaxeflfdS9QIA/j9yFqq36DsZrfdYylw9Ht7awp7hDjpX9s1NjWTX3eG8
ewub//uVYhQjtKxyUGzbmkKAOQ7/QkeXOlTWnTdw+4z+XthCAY913SqJPG9gGD3ErwxjajGYmoZX
JESdCfzaa/r8s8jfyAM/7eWsp6+WpkqU9eoAkb2fX5Jz5DAXDs6ab/l2Tv4wz0gdfQUsyM/G5YCo
A6chrmrtgGHcxwmkKCCqp5+/6aanfH2+izfZd5RJdN5uZGiydzjLvr5KQBqOHI3qq5shpPcs370b
tXidWddmFfJiUHIv8nouBNebKQACJ2aeUw/pizsG/aYzebXCZflASIxJVCvIGxzuykAz11pbcMBj
i6lLgKvfTUHduVhLz1nWgVQlzS9TO6BQcupOSEDhYrUejWzFm7m47hn4O0/mN1XX1b0qtCJTxAIS
W/IxyXAiqYmpursF2dlV/OH6/q5TXYmpTIruqFlMsZV8ydU2sZ+hDDO4zbEN7inxWz7L9akt9E4n
W1EuzN06VltlYNssUjspc4BE5p1LfwdZ8tedp3Dv4BaaZ4yKZijmiykH0S5Cvrk7NQFBvDOt23fK
7Oz+fMqt9Pb1KhdKyDCtdqA9RIrrBmxKgDbYlqv+Qbg72nYzxrmWtNA9PYci7xgkCeFcRMw2IGOl
3EkPxazRE0wEaE+IQTAQDLu/M5s76vbm3hpAj0YBA/BDy0YFEyQsQhpDiRFi2SQFl9K/wdYFBt2V
jPn+Xt3PLC7j1CohA43qbrOfK8F0hwLlalipz8nvxts7N+bmi7iSuIh8pJxaSjlLlA7KZ73qgtiP
fACsAHLAu5+GvfnMr6QtnkRPRV6Lw7w+jPXw4Yh+andS7/mgs8L/45VfSVm8AuBbZpU2os6kJGIw
0mMttXZprvqU2EXR2Dq1/sersXgDrEi7rgAtpJ3XzJbR068q4c/nNP+Gn5a0uPsVAbFzSyCBy5gL
kQsbpTo3yuKQiPewe++JWphTtUG6lc6e3zQ8d0AclaxnTQhUuXJ+XtLNUgBY9ICaC+AhkBIurKgs
gkBTlFFxAGbItgUDIRqPpJAD+sU8WL/6fXUA6eIdU3r7Av5H5rLR19LUNq1VREFFRVVbLXl9YYlh
2oWp3Cuo3Lbaf69v2dhbsFTgnYL11T7HzEDmYcq03nTzsKc/fPyLYU/0oBoADUHPPGKiRR4mSosO
bZgM0tBlq3fMLv9VuR+1CjSJAF8LLISLA5syamalVuP1orwI8JWDKNgSsekLUoRGUPlDaA73nPcb
eRMQyoiIJv+iPV285W4QKNikUQ3LgA8kO2Brf5yb80FO8HivBH7jwLB9GhhjTHgBMv7yT+0rxJnc
lDVQqTDL+mD40wb0aNsB7WHzuMW94umf5gTCQFOFsgWaFq3lPIlh1kNDZQhrhXRHBPhZxj2WrT8v
+ywCBgsdBTICucV6dHlKVatHvyJAVyL2VrBNrlZ3VN9NGUDNnDl59bkk+889KznTurqZz6c19lFd
eQDZjYFRcI8k8k+djrVcyVlYDm4NLFUnyCkmyVWHxANQrG9OgFA8ZNJ20Fd3lNOfdvGf8hZ7l4AT
fOTzukDotGZ+tCIYMJ572GOPuPfQAuaH80/t/k9hC/tRNUNFohrC0hUJlXBGTwI0+130pJtXbkZ2
FnEZpD9yM32XChlY0ZAJJ8lTL4lfQiQ9/rxvt0WY2kwFBTY0caEilAHxuz6iIBc1X7HJnDJ7+Z8E
LIsHwOePdRCFoylW0l2dljYrPn+WcPNGm4BnBZ0bEKrVxWEIiczEJoIEtU2cKfLrGmyUKXN/lgJ6
wj88ZwD0AqoXSE9/5eQWNt2Yek4jVligmS8N9UUfuFiY4F9jrfFRZForbYQIzGXhyGW9fR9io6l3
01TI3bsI7nfyIWkcrDT2aLbCdGxZX6C6QNoicmMOaiggahhZGI0VSAXkqdJsVU6EPgTqtabbdQ92
xKCzuv69bsRRcvveLF6LYWi3Im+rY42K3Q4tg/yrSQDCZ7dMaDoH46KKm8oZiPRSIJUbtgBMg3pX
d40ZvRErlVylrdUTKynumDwMXRwCBVVc6S2X+YZFWcN2pkrzzNNEkUyvIvgNjzopI/rK8kGNg5Gk
g7hCtbx0TGloQykl5YMuzYdRa0rXB9kUc6T1DFq3iZ0QNUkdy0gwD8clrXSjyJrWkQAaU06mClaQ
pl115qCP8rjSMBs0DyB4tuTugfZDB5xSSwgzRRE2atPHr7Q0MmDvMH1naF2513uteMM4Tq85LdMS
u8YMxCs6Qeh2AsQ3+Obb/rUpeX6yBF3xOVpEjmpsgOmMa1moknFdW9ExI3LrSGOBWXahlzxtECxH
0+hxKpjmDAVZCVT4pB0NSUmktTQpikPAIu9VUX6R6vRYxezVbEfLngRS76Oc7rmo7fOm3khU7Z0k
H4kNrMSHDLpdjdC+r1Vkxft4K+rZqRL7ZlMrLPEYA069JU6JV8uNtOl63XLgkkkbPTLELfAUdV+j
ihxqVpvZMFil3zMZ7HRK/hH1PXN5xmSnNwlichR4d3pkkktcGSgYi3w1ajHmeDXyPiXFyexJ74qD
CPvcFY2jFlPqdNmY2HmT+z2ZdJeKRudPsUiRQkWMlqtS7ah9nGwBjWs5BH9Olvmm1ibzs5IF4CBG
WncCZ1zMGbgqRik7AovcS4rMOADh/D0hKYwOyyN74sNBbsdPVYqtS9Z3fGcZfXIsVRXAHkXyLYkD
cwylf5Vz+VSY47ac9NKpesvJOSpjfYuO8DZ2R6ZtqjyjnobapWOo9Tdq2jIm6XI/mdJVN8onUpqv
XQE4l0pRNKD3ytauIWrq5hLTbcLBnSt08lYbBq+dcEqjeiaSbBsgMGjafUP8eIqfweqIAbN+CPtC
cEZlG4/VSRlEX6iUMAb5azown7dlIPZoBI7wBM0pZADlRFvKwWxGtxvPuYi+K4vtmZK4zEpcWUGe
pvoEKKYX5ZVXGX4G/uZYAYCDRj+tmL9kRbIlvfIl0Nw3GrKp0uFoNFx0EJeFBTaKiRpwNOoey+jR
o5pXmd0OSWkDDOulqqytzKOnssj2k5KHpRxvNKIfrU69NFGyHqbpoE/5VyqPvsDZpUuiPdGNcwcA
3dhEnbXKHK4L3kCMgxjprpQ3bluN2ypvNnlPv8UMvmS1z1o/YQ4fvzvrqc8lW1ZtJMAny6Yfmfkw
FQ7oiuvcN0ebouSkvJDKT5NXkwLGpXOmIzOP8od05ICJj8Am4CufUvyoxe5kvdUf0gS16FIdvIMF
GOVe4ot6AvoifPTivSFPqjRB458UkL6JsTuMRyK7FnUtxSe4XtRGe45k7LLH6FCpM+Xec1fYCdwd
0wyFbD0StweeFfLxZ+kJWsju8xwsAE9KvCrbS4duUUUA1YGO0JpOtpCgg0AQ7GHEGVl5+ohW2l0h
FO/g+XChrzFV3J5kzp6BY+UI/blpU9AyeFyMHkpA7BtjYQ+N8SD0iR1X/aEArCTojTwSS46oAlCS
ucK7UqBRTQWqdJCjY+BZQVKtsbyE+cNL0Z+kcoMaTZw6ZINOp1xYS/VDTvZjjIZhBOe7yXLKhNqW
6XWNkwuA4QHH0BNAyqASm9Rywb3rKhCpV7s+B1ZBNPid1Z+l+iWOUAqO4x1wLtwifS+MJhDiF1XG
PJ72LBiZDSWACLb5yI2dPF1irXJE8SAndSAAQz61K+pFSVj0IWpiI5CgDK9JHXUMC+jhUqk8M+Go
SzhDKTu1EtmGUYJ6MOijR736xA0Xu6+MvJaWYMPsJSwB0dhzPFnuGJ07DW1V0uSCk9gAruIATYSm
d/GkVOtJX+FApY3aOlbuNl1gaH5BnydMuOpd0Gp+K5doyf+mfRhrAYP6yAKlPQ/5iiT4/Es1rSq2
j5H75m6shYV1kXrot2yXDKH2HBe+ludu3SQrKYNK9NqiAL20m8FzNr/rZCc2IekcdJthoh5d24EE
zFf20mVuNTYOR0wnG57EP6zYsehzifKnta/6YEIzYLTHNcy/tWw7aDZlHjY/aZ02PWKqRU/Q17/J
h22hr6PCTk8i2lzBU08Dy3ARtrFiNWRejeB7xMCZgpRy7XSWPUZvsejG0QZwG0IbUmVdGu5Qn+TY
YefB8No6sHpuR/tmCEh3zgePlf74EQtebR0j4lYY1I6DyLClYT1ldrGrU9Bwig5lbvYaS+v0xIAy
A/uzM6Ugzf25L0/2ySZGnQT0nO2uh8kzQmRMU8GJe7/LggqV39gxs60OlBjitBex3WqZbyGatvYF
2Veip5Q2Lm8v7yPRkwZn6ly1a50Ij1oWHLM7j8+Yu7Mp9Xi5o4ChJnua7tR4JdTQQ24SGU6jhp3g
asOBN5nb9OuWwCXQPYLwj6I5GAlplj1VWjhi59m+atd1jv5sqIrWadozWrTa4WEwLqO8StsAhGkV
5sLMVVmCeygOKhbbk3UQ4BGImzLfERoI5iGy9gl/tOodVYJaW2m4FnH+EpHHTvLTGGrYlcFBLq6s
tHORLQNBWqrLQSHZRb83K2oTqMddqr/0mo/NiYyvJvYKDSDvroykMz8quG1xOOUvSSM6nfCVwClL
vziSLIKHDhVHyt/kbJX8ImeZ/7IUm0wOyEPN/KmrNiAUHXVHToO280GIxS5x7PXNiBvyDGQ2QXPw
nKfzvO3mpknCEp3pFu4XCfX4mH03pScAVIudi8Tv06B+1PFviNxwP9Nko6ReYqIbcxvpb1MWSMla
JvvsAgaGBoAOJDT7Z9Yh4B9c4ztuD4XpSapNhYe6fh8Tz4gd/J8Fc7V+j7RKC+PzjNEVAcATkbmS
dDsbY3S1hby/jERxm2IVa2ejOuVTACYjcLRmiSMVb8W4SZVtrX1i4e2wMpE7LnLXIlHYd6dRp66q
eTKUZuN0fYruspXShyjQ28YYVJg0rjYyWP3kLhDKvYyXDEJrxcIFbTA5fuDxLw4fGxQ6/LkbVL+f
QgPjL2AWVXXZjpTY0SJsQRDF+zEDYyCgpFTitjMn9hOaVG1G90NTOYrxbBonZkLD7UBIBrfMKDwC
q6TAkgnmeUi2ZrRCf4ydGGFauLLEvbEOKPpYtbwI4YC6BvnFk3MunGsx8ZQK+wJ3lu3EbAXIfvN9
sn7FWeMaVuHpNZKLuQO1SchDRhVwLp2gVCKg38QJJvS2dRrEwNcw9kXv4B9ouTaLTdL5pP3M288q
Cfp0ldYbTfDEYa9IAQ5SVBDHvOrdbgAICoqvpuhq7Eitd8V0S35IKfwmzm2TH0bDhHsY5J3l5Wbh
JCk9WkrjJhiFSppzYVauOeZhk17SLg/M/HtQvsoKHynmBEiBH5V4ScsnafiYWBLG0wgVi8OwhL0o
acd2AKd5n57QQ+RoRaXbXEGZSWHdLhKJV4nShk00VCPJVvgvJYXZmzQXIHpeJUlvrcL9ZFS8voIh
zJld5Jg+lhB7DONZUy7NuJaI6FflRwGroJ8GaPB6cplwkPle0/ysOxOgaMnwrPJ1Wntxcugnz8qO
uBxy51njPi5xgvsR0Du8XRdW2FKv1le6uBos6o/tazZ5IprBcW5FasGJXEXcZ7VXaqmrGjHYJhVb
zR4tTI003ZriNakvaiqEseyNfQY3zs8U2TMF3Ussn9KDVgVg8E3x1DX5OVUOMfSASDoXqVEc71pA
YUVhoCFAnzuhkYNgRIi8bngwEaiRd1V9k6JLEmm4iZLd1+fZ/UAb9wiKHhFdOTSTHFoKdg2E1rkk
23wbYgWiZ/gVil93ftluuejyGp1QCD/jCVuNoQGY2WLaFsYm6z02HazqnKc1GmDDWgTWCH+TVKed
SifNnvvas2S007WrTHHS4qFNLjX3MPSvIxpQHZN/lTwoVacrvSF7Ets+EKVthU/IJ+KW7GClmwqa
st20IGaM652A4pj0VHAnL2u3xFZ2GAArDFRb5VmJmltuJrhDqV+bop+1ZoiBf7zdCiMyW6v1R4be
jHHNp9dE3YtcxNSlowhuTnJUMUOsEn6yK2YOmbZydpkkXxH9HNYQvmHizhEfF1ZSuSP62qpcJqW7
tMS0+eyMbvro1LdvIoQIaRda03sDK0I/eb/SJ+5EU+1WDHtZ2ibCnwL8HqyMLrEwgiN+cIWq33Oj
XFt65cglfhexBYAicGju3hQR+p0BCWHXOnuYANhgT2jGcC3xIEiWY47GWW5LuyTQBaZHk+9mCkDB
A0fbS1BF6QAr9k6MZ062fXc0xs++OeuaWyUvma55vbgvy43RrC3rMBTHnL0lFXcjy9GFbWc6hRma
ArOFPoDpxfMu9G86gQl2AqJw5lG2rWJiz/Q1vxrrUiffvDyN7UaRX4Rhpxa7TNtW8N7UDx3CVklh
t0+x7pLCGcCTYJ6R85DSc9mAs8ztgMJqVMKajE3QJfTBaoRABoK+UqISelS69xbp0DZK7L4ZvD7+
HHJwC3kVfbGiUECYbDyYCOgjvcAt0eBDvKSaU8FcW454kqKnlHviUQSWVOmxpy62tWLbWZhr1OBy
OPhhOBa5P3GfONq0yjpbAG3Bg9w/1f3G6OZuVPZKY8ALz8AUZ6qvpld4L20cqnu6z+CBZvBxV7D8
DQXUWI74Ck1uJdClt4O8HmSXa76hbaw8wJ0nyiM+IB9duFWxfoQPVWlrisRNI17kDFjsGUxS/SIN
CLRsFdj+33nmGPzDaO2ptKtu9jBO+klHDqINLcklv0QAUgJlgW6bD013qk2rwNiDo57jvpogT80c
8RsmPvfV1xmCSd/0GIsfDlPqk7UUWPIa4Iia5kWZK8prvTpazzCHIoK7p/gTfXQtFCxzkKp6LZ8G
MTBRQNCA5gwMMu3JwhOKoE3At21nmqc8dzBU3EHjfb4yIt/6nBJ3gEkYVsz0xVXyOgVWZFvqSpBD
Q7Rrs7NrsHgBBhuxjB2Pl4KHLJxh8BClBwVu4CYuw5oHQhuwi0wBRQ4/07Cx3hhBxXn4GDBRBKSX
6CTXZ308KS9phz7eJntJgVUcO7nq1AmaB2iH2WRsVPs9Ul8d9lXii6fEcHHJR0QoHfWMz/wLBWsQ
UR7Q70yi/QSHHF6cEaJPRiMBYkDdM+GyR9txU2LcRNookp3I61TwaekKyVMqb3pGXCNxjKP5mBzE
zrboqhUdroRVapMjGMTMzqFdKK6i9mB8JEHKXQNP4aVKbHnLSmdIfajgR5E79bOQhLQ8lK+aZg9f
WQu8afy47EI3gEMjr2z+LT3QIwORfGc32apG4qbcqjvEXWqgoePMn/ono9ww01HJunDL3K4Pk+nr
l4m6tHnIPikmtJEzkAOBz4KnFgTxmGCegEO2Qz7VyFxmHMt2k1kXQ3yJgYMbIbvoT+l3KTip7iAv
p5WIKZ4Zf6hW3We7p9ZD1zvDcyQiLvWSTPUUOO+ov8e7XnGEbcsxvqegxQgW933MnLh0CozXAVjt
mcGm9aCBUX41KBbU39mu3Pbkdxv23EmvQSmbrqR70sbcauvuK9nFyHNNm1zyBCkw1JA3jqgc6hfc
z/67lJxhAISauI6yVWSlzhDt4zhIpz3TT8l0UKrLaLqWdpKj1KnWBmJg6sFCmjxoeAgIEUnyk+S1
tsA4cRlQO1O7E4KYNgKB5wTeeY8o+CFY1S7Ic8yWFGujPYv62Ui5XzbADi5eRnTbmsKJSY7KbFRj
cGqfdQl0+6j1SHKM1M/YuGSJ3b537UoRV9MI1/1RIzsOWGrpGE+ebEHzuhVaQBkGoIgTEYahq81I
VsjKmQ43XtsaYG4gEEOAgBh5W0NFjE6O0MlV4drbHVT1UfylovWrcEz0WR3NypYap3/pt0jVyL96
aMLT2DnDMRkeOu4gedDyAKSZw9pCHO0jKkXffxS7OG1TAgVzCDJcHb2MGHjFFUgrNz4r+IDRF58I
Q37uwDfABwTG1BZfBL9d7sD54peIulB+3BSX4hAJqxL6Ry220zresMwb5qaoPneaD76TkDvDQYNP
vXbMfkVfkNOQnqMLlW3QLrKVYAT1hY6wb7axqYRf8VOtgysv0GGjx716BC4pCzPZFaQHBIiNP8lP
It0gEs6PA5DJHvG6Jo8dElydSNrU20I5Ty/jzsw+DbIdSq/st0g2gY1PBvFHctJGhyZ7gEtVKQ6h
CkqA5nEoc68qglFaK/o22sUvOOtashHSz04V5vK5umKICi34FECHgSqzPJqBoGfVpIEGBpGj/paa
Hvz2AqH84MFjjvQwPscDsNUTPeBvyF1MzKn3YB0bWYgud2QftTao2cPQ/Yo1t3iIZDs3AWknu3jo
kXVRAXcPTwKu1OcUOxEsKqJ7kMl98ugLeZm8ecNU3AhaPuhi7NMrCcHnngvB8NzirId9q4GzKMxg
BwZh08PngtGrs40ufooirA7cZTfTJru+oOhRKfseSYL+OAFnbvJ44saCOyI9AfBnyWu+OBQDWyFY
lFI4esixfxky0nb6WlwjjC0+h48GFrUI+oeCo+ikhLXT5nb7PYCvnNldPd/a6UC7I4rX5gPHKnXk
aHTQv2gOwFWQLuxcgz7Rg/BVYO9fsxjOSLFh1k7UL0aObAM7DP2qCorakz6UfQvmaxhHkNXIko9i
Wks27KBvLTguiPhPOG8dLRPVanIVMygQgh4sN2sC1CQaCY7yul3lzI2ecgFoVIUURqaPD1PTUFA9
xEC6iTfqaYbXv84uofWobGHd6PuEmgGgBidX40jW2uNJjDwqHFNhhzwAXDil8aViYxTHhDr5Ot4p
1Ythvou1r5Y4JoLr1yAd5mQpJnWfO+T3m5V+KM5RHsqPuRYQAN9m5whcux8AA0UOTqauDmNMaNjA
S2AClNqYYmMd+FUWcvcWzAxJJKeM9lB8bEAGDkOFhjsqr6OyptqriIgStfPpSRnzNY2rcJzexBE8
UzgsUXABcOVrE4LxovJQaUE+E1m+5CTk38CBsTuxDCaCxJCaOJFeAzcIHKNNh2ysp08zbyz3x1H2
IsvAAYdqsi76d4GbB1NPVwP6wPIyPZrCuFZGwVUE0BdLml0a8tasXpLpiSOdGyGn00rTY0c/DBXp
c7UMrP/D2ZctyY1rSf7KtXrnbS4ACYz1vQ9BMvaI3NcXWqaU4g6ABEiC/PrxUNdMq7Jk0kyXlVWZ
LJXJZBAEznH3457fhmWx4jjlMW+wyma5Gdl446tnU/nxzP17UBdA7Jrbhb3PyD3+HlGFkUNowONg
6WPrvnrjDl1di+Gw4DELrqV9EuW+6O7qctPw+0Hif/mLo67dZV9HR/ReiTfCG626yfN17syxmHDe
HB0hkXJFVj1qBMy8tP11pU5e6AALvOPZC61uZr1l+spvzlN+O88pH84MaUa6gRdml5+006YE8mYl
XgJxN7jvApPvAdIXsj1znzIUtn13TTVZmdaP5fSqsu5kzZNFBTvVInEdEXt4ccZ6SgPnNTJXptnZ
aOsz9jS61brDQvc6vqo9IHO3HoYH/enA5yfB6TYa7gxHp1Mkiu4qguX6rcYz8a4a8SBgFhzs8nHc
S+z5pm2SKENhgtOUWGj6XJzs+GDLFxt96VT+xLDTZMELb9DzuWKLQJ646WES29ptjtMgJwhVakWq
0PMsEdsRbrZFzVYZamWDz1fDLVMUIPH9+5xH9w1KrS7I1qQ5O/3VQA62fx7K+2m2qXDPWUZhav8s
4SkhtXmI5iq14ISqGs1RW8XucKo4lKnocGaMUJTzQyOhkLW3vVhPob8WQ7MjIxLHR0AjsGRT7XhV
4XBBAu86x5ZdknldZi+cNnvqoV3R8EpHLwSnYby4AAzGCht+bl56qLuQcbTnkwBMg2ajCdq9Ahxs
4BxPcDy6DolhD7cSJew3S3mu64fZ+0rn9hYxH0ndHVp5XJpvrJjxYtUrhU42pM6OOs7aa9Smz8nJ
VxoLBTfTP/rVacAu02TeWkdy3QTRijRyv3jTkYU3RYgfjvEhU7UXQmUdzlMcDFt/UglGZRMaIs12
fiMBXlOwXjPARl7DrAzYSe0eigH9Uuvcaecb0NH6Ui7n85q434JWr2TdroOs3s5eeQireScGbPoz
ECfgGrrCLyPLrVcMsQeOd67f26aJmyiKDfwvRszvWf/YDKaKg+YKyE6OhrLsxleTafChdrdU+1Ih
Gx1YVjmMZUp5vkbGb1pEQ2wXYOUhnoV00AlmGEfFsJxSO8kwWt+5PU629iguYK0E9eEUBZbw/TwO
2wnSuymHhsvnG4umz8+QPQmxn+JrNeLoE69leZhrBCuG+YpMiK7rbn32KDoQv+aRFu1mUOE2mkBp
Bc9TqM9TDfE29/N7x5EpaKxZ3gTD0aPbtryV6HXw/Dty4PmpnLdOflXxPtGNPgq0jp42KR5eFtC4
AQw5tsXWrR9NGWzbSL5J7e1DNBy2wtLt6i/uXB57a1I/ql7cYUi19q6bIbiZfH0OL2PgPEp5dCor
PymrAMpWROySGjCEv6Dia73maMtwP1YyocYMWzOYL6bQKvZk8w1P4ZYaiX7MJY+uN+38FpQUzRHx
6ORrbRyAwdiZtHvrt+6t5vYUKOR8yAp0B8YG5ikZom8mUvdjXcQYlDgbgy2oUmzVRkdVLHu3xFj3
EEzxMNOEgnhAaSqRVlhJf5PnFUoOcF3C+6qEv266KnYAroxQPViQfgWFqXxLDxRnwOw9j1qfu1AD
VWpSJUwS5GBIkCjMZruqR/RUJfiqDgzOgmN2aNJ6wm6c9VuWNweOV4kpHfdRnhYCdmjBprP3E8r+
CNzgQq68ERY7KGXVjG+kZ08cpa8QjTGlFbLiR9HF1FlWiIBetdOL0TdADS2p4wzAKogEkLWdv17q
Jze/KbKkbZMRuRrlFtxdMR8a/totANZiDyAkCKqxefCDNRfJ0McRNHEL6rS0ASDZxgHdlNXJd3ZR
tyv0vcjxIa4Njg69q9xk8na5PS1wzcnRbqDJYE86uHHaGyF1XE9XqIcY/FEoyEV3q/xqVS+vGKKF
8ekbD78U7JFcem5yk/dvk910qPt1RXGQo5eHm1Fwjvp9F7yEoY1LYLzqm69N4uc3bN6E4oGjiF+6
BvO+CdCyAJ2euJ+AFBc+DnYFVD5h+T50Xkf2DoBQ2KO/XE1AMecnR+wYmMVKrNRgV7Q/GJhom0OB
ZynRozrNVR2+clTuzSvlp8nf0CElXMchPLPcr9l89Pg3DaqGQP5be69LdFWIZwsoLkBv8rh4X/3u
C/hAo0zKWOzXeZrBAicXICzR6Rf0IF28SfIt6K9AgUbl62COOjhkYo02RVVfFXiyKHsMebP1ABUp
oPELQe8MpK/B9noqgq3x3iUqC6vv6ipmBM1Gn0TIhUF77LObClxIHz3mqIxK92Sgb+/WJHhxGKg8
YM2Bk1rPP/QlilmYWxcIi73p0a7D1DdgjyNWuawBGtp7wkCZcA7RUooZ7nSWt1ghDLweFQhw6Afw
g6iwGZC7aF1BJJT3BVqGMjbg6op5TMH1Pw6kTXQEyN/WqzzCXCWK8tYNEgdP2RoQJfjUZ3wsrGtO
LVRYArWrCelOwZepK93rYvw64tiiCIN3QMMXSqVeJldtpVdwgQjG63k8QN6xippvg3+3sJty2XTd
AX4hKYuOebRj/LplN/18HUIItFTH2gHDCBSNX4q4Bz7sW2y3WaS2UkRxEZKz1fmVNw15PE7sWDUj
tp7xdfS6da6c+6iDfRxaxbLuX0MXfCbwDsJutISdPpk38OU4CpdsFODiWXj7yGOgsWXKgO52BfLN
IKll7fylKYqkD3GezO0uo/wZIrFNX9ZZshTXMBdJhJOv2DiAjNC7aEStHJAkwMO9/BocqgUu3NiA
VXZtlAZUohwYQJW/T71OqksHpPGcHH/dhx8EoE7pwyqh/Jj84NYKrJ9sAKB/6frzbe4NDx2gn8EJ
dsJrzo2lJ14EG7sA3u+m89SeaeesC6fcjw7A2j4Ptpd5TyEwrajszgW3pKkX92EJiA+vSmvlioIW
QcDzbu6Q41aqo2teLr9kMYKiGr4Q/iJHefIz4MczKnoq5s0wV1cF1rh1YfsKvmccsF+FamuZWA8Q
WOQejoSaJWzAXgo0rAOpAJH81gWzNFb9enTDlTs2H32mN56E4Qkrn5ypiW0bgpguNk04QNIEdRKP
Nlz219p5l9OHqyFtKMCKOcUpaoq4Hc3ZK0GLTE+FbLZ5n8NVTr6apXy6rDfVln3iTXLTQ+HgQ9DQ
ID21Ah8fqlWOUNmZn2aoGEav3WkHOSDDsG+IPEWoP0aILcgU7LMR7sFiSDLLHhZd3ptK7EvwQlVd
pMYb01o6lx7kPmdPs36dZwY0VLsblHgJnet0XpwdqXS59idAr0sHSsXpsZCrYjyQESWsInKH+fY9
IjWenOHFL0HEmvYmLKunELhFMaAjKP0JIhMC8y9gO7aH8KgOH9yFHGlVnOQcAG7EWl/YY9nbc+Rd
1CGgN12NTblbZ709jB67FFwvZRDdQFN4pEwBPVQbL+8T4vqvRpVPLvR7mmdxM+NBUpF0YwteoQNq
L3dVAMpSLubM/P6q8bMkG5aH2oG8xIzZvumCuMYZkHiOe58pk1iXHREOcih6cb0U9boQ8jjjXtsB
zcpAgId3Oza9FiVgEIp+SjZlrIEHB0P/hbfl3mLbcEBeNZbt+PS1cbqdoWiqmQo/lNBRmrtyWZk+
B38jXmxdr/UErrx3m8cZLQZuYsQVlaUb2amY4gBEqtNtrZd4tjs6F8m43KnxTOQ3lQ2rgo8pnogc
z/14b2HsAdGnRO3lBGcK0BLoCxLhdffoIbYuYHFmq9gDQQdjr1WkFMQIe2Pv6rxOsZMs5biTaI9G
xjFonQPF2tQ1cJ07mPnHk7eFj3IsLU6+EZmsHouLYDhrCoEaMce6u3X4y+D32yzbyPbU9YfSJ9D+
GEjl3ERVLx1A8my6ycM7gUK2bN/JAjXHQeZrArYGXdsIpaQzw6kVossah/F4MwJsd+QAheTJL555
jjUQKnBk8eis/f6LJC+Cbusee57rx/QyRN0/WO88LiTNLGRkKIzQgNIqWhdmXPN+R5ekNjLmUiet
ei8BQgg07xvQOwaYrEWY4ITVHqod89/8OTY87YHjB+XXPDs0w7PFmC8gBq0PbW7iKgtXHHihPVFg
HC087uA+Nww4f9ht5OKpLugr7nGYL2N+INO9n4fo55DDnAcxSmNWXfeuTTohYxc1EAdKEIbOtcdu
FIhHD22duUgYaroZR+TeB1AmplUAs0ICpSFIW4NZSmgdyy4xzsMkT02J/b3bcLQc43TjQVZTA5KK
mhRTEckIkeCsb+csAMLdrRcXBPt8hHvTBm/bygP23LS7llf7gkLVAr3lXKMZu84sMiqxVGpxbE2R
OnOQZNOVg0XkllXC7b0dduiDVrNFgQe5yULrq6ovd6KG127VnK1sYFd1AtyuDBzrZrNv8nonISTF
kgNFCRBV3lSsRF8D2GTAXntCIwyxJOwfqg2awNTt8BiCTR28jRxRj4CQEbbXwUvYretY5G48DpAb
CZGoEorN8Rtd8G417Rbq8JNP9I0PLiDwMFAS4oBGbPtsZ9QBUMMpcQOr+YPU+nVZWDpzvoLYZmUA
wjs0raovXreLoDlD9EqswCOPgTlbgwRPmCZRvax7jlzd2j8oGUAVi/lZPYP4M2vc9q7zIQqckFnC
YbasoYXiyPhaII++nN6zC5tCaOQr54kWJoHgInYbNGT4UFkNJgAApqrtI0WadoFPfiy3A+hdkwcQ
t4ISDN+4azemAWgN9czgk4Rd1GEDJE4AXUwIHV8HZD4Htx0lGbQCfAbFiiMZiUdHN+83oni3wXSo
JwDAmQvXabfedhAgZhDe9WEQ65YiOwoebWaM/SkCgAtQrbnJMB3mjEt8aRqHqUBfcGMXqEZaaJHF
MWubOIrqY6CjpIow0+++MwooJA14slgIfwwqZI1MJ2et8jmRDrlanO5UsXBd2WAV4oOlaOnH2X8q
xjlm+MkgHx1RQXYYpRJYrGue+6BJggU+nSDU5gXs8rkIlriD/CkHLOyhJ2qabBtJCh1e4aWD9VZG
0gPMRCH1nLYzlHpwJkK6oD1QHBcBCJceOFUtU5yf4Lwj8AoM14Z6FpmAl800oB890sPyGwzI3VoD
GaeJTj3EgVHRpQSPQ3dmC6DVBmvsIX2jYhX5H23Tdtu8Ebd8qd01D/ON1wJnxmjrW86dWzONbyPB
smiRsJ1KWBedm9YRW2fxTRoC9NMtyrGxUqiW/J32cFBxNq4hem+SGW107TnQsEcz6nskkK+KEqeH
7nEnQ0t5Eva+hNBzaGIBeVHWO7eZHFAFdP7X1rjoiof+GxnI+zyAZ5id/pW5Cl3dkh/9xsPx34cu
xBUQofF8ubaFd8Wi4lxL99n0fNtpfTcRQLYjwDrbSHCKIOupYhcZHt9EvsK4mBZfPQlQCAYC6LKz
wU9hXH0l9ejHOZ5DPJZyD/cJdGlT76xMBFXgHJYHuA4cK9/uaRdBA4/cjHge6QnDGhfhHLpHPzf5
Bq9nmRgvymKftvMqsqDbQymuunbyVzlbzqYK30FPzWj2/WNnwH0WRtzSSfWJG+AinQchfru8Ke4/
s6XYyrbIVtpRt2JsH4CUgcBVfMWE3Ipsend59iXqZCq4D7ob0iBeYgRzEnc0FKewmwCGlldTpu+6
0rx1aEFVTp/7iVyVIz0LDeWh195nVN6bgu6rMCOpgei8qqD6gt7slJsOGtjLGd3nc1yQCu9T0G+C
GUAZBiZTj4JUbqrmphghlOrKKM5FBaWIeSMFADKP1RtnVocJiacQP0NzHfnkvmP6Iq2I+IpGxQ3R
bVrbcOv3+lw7ZDu3zdZMDs7VSQKfcmgIIsN7rIt8G1nvY6z1vGuHqQXfl1/sDAuco1V9Fw7tFQkj
NKEZKvGO1oDd8/JNOArZTKQKQUAQAaGeuoWDTwP2eemh9LHXahqBmSFgM9PnXqOmYP14NQtSxVXb
PNhhgGgVEmLW9V9Y2JwJZjQwTXQrhbjGBAb6fqiFBDwFvQnLveuihITuwwQoKll67HFNueBdt94V
qUuzr6smW1vH6dCMTEdlCH6wUptOLHUWA6YD4aVLdJODPja9B7S3bfYuzW8Gl18PA3YHf+y+ue1A
EkRrBmlPwi8TImSgvrP5Y1UCcY+7hYW3Igegw4h66LXN7yo0ete564owNXJcNq7I0DDOQCyfCI8o
8IQO5IQfuOa0TGEld7CqRcAGseENHCnsfTmiBFJVhblK5S7JLFEho22CeQkFEdCy+cUNS3/n5S27
HkruH50pgD6bs7pInEjwR9Xz3j5FNbx+Ls25ozpQMJUL+fWqHLuGbLE5ROW7H+YDcsNET3laFBUy
EpFeirWBvVx4s5ttm0y4IOAUmiAIaoLqvWvLFuTAUqqDbhq7g7ELXxOFHdFmwFCnQIRXE88geWqn
4WkuwBH0RQXCwmPF2kHTlegCG0LmBO6964z1/ZRLtcNSWOLB95r9OM80VZXlmwLGO1tG+wUzJXOB
HVXOcdUxFEsQsMwH1dMxUYOGeVGEzPctxH31lgOiS1XfwK85vIBurHW3nHcMJ5vfbeaAqLW7uPYW
awHIf8THrcoWYFmVLVIaFOxmBHmAdwjoNq8akvpzmEEOax7J0AAmnMsiwfgJmgPkC2CKxtl1ocyS
JvxC82JNW5DumPBooLMeKgJ0jZCPaGpfAgmXRQulcF4DF9HHLkOdtnTqFILXHxr4mzXB9CXPyLXx
qhvSuncsW2AJJZB22IrahcZ92DuwekDJXIcw7gQo3A6ogU0nUEQSCp0mfr0uFO+jl3/wPHwR2n7z
aj7EFR1hJ4RhFW8V1gEUgfACjapnixlVsN16ouqmKEsCG9/IDGKX9VBrA65x6w/MnLvhjrikwJhH
3885T2kvJ7g26kuBad3a9HtA1yhphwliL79p6+LsLDST11UeZmiXM51F8j5QIVpsOTgT2YuaRahr
ISRH8rgpWp2ybiJs07vR4q8LDff9c9cKPkDvQDhOHUYBW7Ipd9oBUFOh+KZGFvWMH+1hTiHzFXh7
XoxQsPiRDD+WCUXyptEdC7dUDZcjy/iOBo8ixgbyE9mMyTSXEGTjb4N7ynItcbTL1o6btsinbFcX
9dTF0pFhfvCXoT2VIRPFibN58e6CnEQ+Bmoy1E0SnoMgbEpSi51LZTZB96Ogkiq9cZnScpyb7Bj4
ZEQyw+gs0y2rCdDAivbYJ7vGBHId6FqR3YSbQPEW5CW9LSLjgYmpZm/elEM/Rd9k0QG7rDCThUkL
YbxhJwPYhsZVwDUWEQXiuta5CtvjXLU9TLarOWhSpPeMfD1q4aFMDqdQpbkB4oXq2gn655JOoj/4
QdZgkqZ28iKDtFtDFpC5Q2PXwg2yLobb6QD6CIgSNoug5zolpKujfWBF3x5kG2DyTOC4HayrJd4v
Pk5H0oXYQzRyTTxoVBgAwSXTBC5F7SgUxCs1JAALbYnaD205Z0mFfgh8LHPrim9VOPXLNd5YW6IH
vNh2Rl0I5H0J2tBLsyjAjMFca4reJ3A8tvFQVrlxLmv+dQCkDpiwAEO1MtiM7LZGw99DiV3kFNyO
5nUy68rqpKjFBbVT3vTIUJmvclf1JK37YXrPIqJ8FzW7ZvLOzTEidztU3DX3mYbR943XB8CZEMzU
dV/ZaCy6KpxbaltozBvtxnaAGqGe0cokUaNEi7dXWpMUUwER+zjLBfIE0UeOh45insPdFPVmguiy
UBdZscDsIUwFdJBKeKy4N74VFqJz6Wvcp++h5V3abmnA5hIZrU0L6OvQ04aohPgjPn78arR+6ARr
77WWhdhFdva7raSq0jszqoody8XB3hiC5hR3YvQdcEgtmQFf8cJ3trkAULZhgugqrRmXoMsnjwzX
mWQqOkhFADvkdYv/StUL91ZWfY/s0gz2p7HOGs33NdYOTU2Ug4IAuTJgfj5qSOusXB3l3qsTDaBG
L3Eb/YbWpHujBJpME9bSJJ1VC8Q7wPzoS2aYb/tV1tFluCeLA4swn4DhXExAYcbEpNsdpuXCGmal
L/Vz1QxkuvIky86TF9grMXF3hpiJmXw96dwEDw4F8ZPmwm37Y9tmLTCzSU4vemonCr15E0agKmtw
7RQTczlyGmyILKax83OovTPTh5uokgVUJR5BNixfQBgyv/LBU3TTUkJXmQeP2s3nKzvQ7LFeUK9u
/KmXbOsudXmn26ocz958wbNnDDk6K9llFRyKHWyL8XB5weDGH4ZuSv2ZNg+YzVygCGyaATMWyE9l
uwwZD2taDRQ+gaUr7zAGSwHJRxS34qMGCpKSNvl7JnXvxV7vujQBnDOzE2zr5WOJ6T16VEPp5c/E
aW24Rvk9AajBfOoYS1mqboftCGnBVhEo3TgXXv1Aph4qnE5WGF90W9lDuoH1X6e2HXmWWp0p/5BX
Je02VJqOpOPoyBc+CpyNdumi6sRHFcCRTGESIJ5KMKt2pGiehK5xmjCuapCiORHZXgqPQHnhBYuL
JtuWXZq5vIYyIsiWZmsl+jHIqqsQLL4iBYunjgCjarX10JoOtpnWDfOyLiGlrO1zb5uAr4KMYYyh
xvwmkItMwlwqo1VebQevbzCPXqGB2JpMHDrtTBtViWmbQyhvNnldaWftkF7SdZt5YQ5EKQcyC7hI
1+Ueg2tVsaW2kgrsvgBNpi3RGvUOii9IRLVrt62n0bt6Iij7W1LiItgC+gqYkVdPxQPqOor5Mm9E
5ZOKbMng6xcFwDYHjYr5EBUW08A4IZ1m2y819GjF2DrD2mZz7+yFCHIGDUNLENVQ2rJ8yKoeYfUU
XIvGcBAITmhERORfBYWnXmeJs+3U8in/qkeN0xtznN1pMYV81oULaUCVG3ZvJcujdK50wzEiyTA/
CwHGhE6xgoFdu4f+BMI8Fw7H5QnobytN7PLLZIfpAMc+LLwGkuyXLa3BL9K+xwuFpQ+7GIbT2R0V
JB3h4gdQa09q9h7yap77HapOP0pYz2Sw4yxrqrSoi8HKM0jWou1XXu0t087orpg34OojszMz/HWT
itopBPLFRrLn+DzBdaDXLPZ1o/Juy7E5wDipl6J7AK7IwqMVZHCT2WaYS86jDH2kdkrI3ttinL5F
WJRosnwfE2e5XFqoXBsf6pjGhwf+bFt37YL9Wgd1CRAHg8oQ2REbjN0NoDqwbAGcsLrYOLVbgzKb
KSBU65pqDa+8/KsbzcQ/SL+0DhirCJM1U2b5cKdF21C8c0EZreeJyglqoUEX18piTac5CewdCJAg
1e3iHmA9K5KgQG8In2jwtJ1R0EiFbu49kqhbAgx8cFZixMFACzjekqppMFpm+dxfrjnwWyf0iXmW
pilIMndGwm7JRkiA9mu8LxvsROSZ43O9aPRzsHqCUgfasDHyMDtZ196bduY82wxYJW/BYk12m1ED
CL4NpMAsQlmDliJOJuR10JTgF7A6BXi+oS2KxqBCDpffudT9zYshJG7gcVgMUJSdfwtfs5nDJWEl
/AWQJwfkWMdVojA9sRKPZI2aAnXSyfmvi/7HF/u/8g95/V+mFfrf/4k/f5EKLF9emE9//PeV+hB3
pv/4MKc39Z+Xb/2/f/Xff/0jvvPPn5y8mbe//CEVpjTzzfDRz7cfemjM92vid7j8zf/XL/7j4/tP
uZ/Vx7/+ePvalhgI1qYvv5g//vzS7uu//vBpyOC98B8/XuHPL5/fWnzn9Ucv3tr34Yv8ybd9vGnz
rz8cn/8TFijs4p4NZ5wQcaV//GP6+P4l4v0zoEi3j8CkBASRtn/8Q8jeFP/6w/0n96KQ4x8M1eOY
hBvSH//Qcrh8zeH/JHDGxNfwjbDHRDrTH//nN/zLc/jv5/IPMbTXshRG46Y+uU0gTwK/WOi6+KEe
3GbIZbX8YC3mwwCYZlwUCF6YMD+TFAw2ENWUNvfRGrT8FizW9uJwwh/F0pxAB5rN78Pevqdl/OB0
AvDBdWH87bsRkGGKXLm//hbU87XqpuiZbOrbYBvumhWGE9b+9vcmnJ/dfD5dinx2KwLAZUZmZQE3
nxnjxCcHLqp7SFhTf23KZ/+31lKf/TwIzKOCi7kuhkh9fMLRJyscfokSrovo2clCzKsvLvTqHhh3
7CEXWLrZaeU+zhg07Bb/UCMn9Icl+ecD//EB//2j/XT5Tw8YYAhqMxf3e0m3aoJk2IzbMbZpJdPf
exv+zbHGxYpmWEvUx+ok/ieTMA2DFA4T9+dql+01XMYviTa//0j/toN9usqn1RI4iDDt/ewZFfDK
hi8O/NN//aH9zevlrxf4bnf6w0shnUhLR2TPBZQlGPokV0O3/fUVvN/cQ/DJlysKXa+TbfYMe8Sz
hPf8ZBL1Dd5tK4hwN3jHQKQnv77k36ySPt3Uxdroh5sKHJdhHDF7NiCcVbZGFCzUjfcmolBn3NP+
4ddX+/yehd6ny31a9kVTdeDts+fmOKUkrmFZyM/8FS8ZQmrk068v9rPnBXiS+NAiwOfsczZOYGUQ
1tZ5dphJhwHibMh55m+/vsbF3+eHLer7/fx4jU/+P0Y2iJIYnOc6gFvIRajdrwjLQIfsf32dzy/s
nxeClRoLSYgMjk/vUOuJpZ/c/GUoZvEUqQbNgVEQ++AAu/j8eew2qMo80b7Eo1sAURpMSKLI1Soc
f2Oz9rPPlYeUXjy7v2/Pf10yXjN7gdb8ue6+heRa0HtW3/z6bn/2qcIcBkEMyP2inH/anSjtrKiW
6Fl48GqIZNwbiAgAThbgaX59Je/nN/Pfl7p8/Yf1TzXPZV+w5ym+OMZhdJt8N8sNVxfz2hazdln6
OzO3393dpzWTiSUL5yh6pgEwWOc8uhF4eniO+EH8m5v72cb74+f4yTTKmaEftjV7ro5kjxEUHN3j
7mJli0jBTYlwzOKAqan75fT7YO/f3eOn5QqQcQILz56ZjlZ+uXWZXbnhbYCxvF/f4s82TID6iEOK
IphI+Z/2E4iRHd2WEFgBP3L5g4sYnP/JBTheOHiXwz7+0wVIH2qoWKNn6Yl65fblk2iL/988CZci
LixCD+X7BJ77n7bgCVl6vV6y54ikF8Q9W36X1vKTNf6XC3y6h7DzIIPAHo/5fE6uZPPaTPe//pT+
dnD5Ljw50TeEEaMM9eKng2tepiFa6qpatd/0m9OuhxuY7lxjN8RAVflCH5dXCPF/6z56Wb8/7r6X
q3I4PyEQCxsjIJe/vry1R7yIaxe2JcNwZXsGK2PuY+ZB3DXecuWZefPr2/y82nyXX6prFOho7y5m
iX+9nmzhZAT1NjS4hcLwJpArbVjx8uuLeJ/fne9XQU4B8m7AH+IWPl2FZ4C9QlylT9ZuvMAPgcAp
Ge7wGJJMKjhKWecObhqpE8Dn8tfX/ukN/nDpT6/taMoBCNrlBjlMB+AmpVKjwmj966v87TC73CFl
OMngn4lcvujya/yw6Rof6OvgAEYSR7aHGsWDi2Gf2tSHAmL7u0iOv9Ucn6/2aYtXYBoREIyrgQpP
7HEBmo3rfY9VzBNk5Sb/k7vjPgon/Iu8rE93RwGJsCLC9S4J4/YuTwHjwmN/vP19zfvzT/KHa326
t7GtuxyfNca5YQYJBqBa/xmNh/G533qU/2xhhsjFI9gLEXTvfspiqsOW0S4E+FRGTpboXgIN9Dq1
NfhnI4ZK/Q6U+NSGovMD3UtcpI1Fl2Ij/HTBEnLQhXe44P9m77ySK1eyLDuVtP5HGoRD/V6tqRlB
/sAYFNBaY041ip5YLzAy85EIFm9m9VebdVlZVQp79AvhDvdz9l4bMvpV2vUPRVopeIK9Qyohqiwr
EyGFs2wUf1N56pll+X2efV5dbPY4iqW970T4wHx+SyUz7yhcVuMZSfbAJer4+C9y5wZGx7LatKsY
FVIOcA15yigxntHL2Zx5lf5c4D7/hMl8NIY4DbqOn6CuyxAizMnpCfiKVgjt5qRS3Yr0Ikv3AxuV
88zZ9/3xn9fPFg+67ThZJ6tdMajm0NiIScslntNDSjfJj5uncTFCf7BOYvEDSW+8Fat0i6vqFK/C
y+Eeh6LvL+6q9dl5PP2M8TbwPP76PZPvZKFlReu53e+ihNXdZaR5muxiunsKtUS5oOyeZeuz03n8
iPx5GyySFy12GPKUUipEmaiBglHZOOo/4bnkBPqh2/lpPasHsQGecO6t//qh/2vA99LBh9UxLmrZ
LFwG5L17qw7YOjb+DsX11tkM8+gUbPKb+CaZO/MzL9uZC31faz6Mm7bCsYyGcXvWSfm9AujdhHPM
BzCo5R/lmev8+nH+dZmTxzn2bS2R83qlYDrnSM9ggSnHiG7ouQsb/9I3T3C6TRj6MMzzmgurFhZ6
zdkYPgISZoGvjT7Q/OysHSfGd+NNPgCWPShRUnFl0Ta+TlbN5nmYZ6eGI+65o8SX91BXwfNa0GcJ
Sv68RNWqmiYBUU2ztgswxtAmwYjemzqK1Qac3vcvyHv14Y/r+jDaZEEsvRpEZMwEbOfKahhWYNgV
PViJJRj2GUawJ21pvwUbddV1T4D4ltE1ary1UGfWpj34D/UF3TBwjbPzFaZxHfzul03WSQJW0Duk
/LLB0JSV44S3ZC89S7G3LZ0EYFtYQAqNrMvvb4j65Uxl864YxBOqynsZ9cOMaQf4xWg78Jhjop+L
8IdSz7X0ocwubbjjSFlONk5rNKE+azahKPNqhnDVxyvEAuIt+yxYhFkzx35KSPfZhevL1/DDr5us
3/CK/QbSI806Cm/rbOWt6IVZa3lVzf+NZfLcaJPpHOFtLmKHexFsi228bDb5grCrecAEO8flF19O
aDDo1M5lznzvz+XDfdcwaKSix400TmhTuujgV1jPVvzD7bDum9cmxLcMXyVBWOFyTPvAd3WK6HYf
sf5aGyquqBrBCPU3XfMrw2fHwdhA6ov1l/+9xGStv/k/pZLjzGVzJQTrvHs2L/6rfanO+eRfVzF5
aX07IjhBycfp1CKeXYAa3EB3uWCrCOngf/gh+zDepEBqJmg12pC7NsaEgVMFGbsZo63QktPMWfir
/7TKPO7fPl7htGIa1E7Vw5kdR4wuwXSCDRmLmXhizq6EX+/W/rq6aek0tPKy9gKubowXp1R2Le7H
Zw+F41CJBzPaxAZYPYCI1FLPP8wvtsafrnTy9qMN7PPIZPQWl3gHvRkJ+hzFM/WX2feLzhdHbW4q
zR6DkzbHJ3kylD8YXhQP3NSxNyOJ+3EbxMReuOVCe6uuNTo1Z2HwX7+rHwYd9w4fZlyJoaaxi/d3
VVkZ0s0/3x0s9ra2+zcONl9+2T4MOPmG4vHvS3ccUF239ygwhqDelyWfbndpz2EA0FBHtOH1/+ON
5oexx9/24WL7thp0v2Psgjuc4SXwtAIsU7cZd5tZ/EPRrkJ0wsoGX/H6zNP98kv2YezJFz3htE1C
6vvY1aET8xiXe1RKS+upXHO0mwFvvc6irSHdpWhhyovze4qvZxKBFjIh1ugAp6euIa4BoFPW5gVr
FnhP2/HXRAcseAkrBkiBlZyBbB9u1Bm8j0V0brv25Vf1w/iT71YqRzXQ8PdeXHpKWDcUMtfn5sbZ
gs5dYT3Bp7uQ3sR/3JT7vV59GHkytYIoT03Xy36vkDVF0nqVnNLVv9HaHP/SHxuWDyNN5pOc5yB9
Ja4RRvjTuPCPOwP9DQs1uU3nqjp/FLnf12EKZSYPlUqmPBlNcnNVVlOuq1s568e+uP99hiMeGk3B
QE8Vweji3P7jqyVxLMvi9hOc463J4b2orMpHS4Ed3/LyH1anoFiEd7+jZos1aEAMd2bqfLUDoUkM
0J2mOsk2k6mjGwFiNgfbtBbdZh28ifg2xUHnNxA102Svt+alkVT4o+91Mznz0n71zn4ce/zvPywZ
SGMj4lMYOwoOg6UsWwnd3CGQr3p8pGeuUzb+uFJd1gw2DhSOdVrH75+ID6MBD0EpWOHxaQIVrDHG
JETPqtuDlokkK/uVxEX+nNoebgbcqOaTWub4KIbSyB66osc416jBXc3/paQNnt5YFAnZEguKO+W9
0Grjts8x82Ai8FVtlrlDeCWZRWbCeJbBf5c6eFvCQHVtYTiGeYlgD+SSX+GeYFHUKj65WS3EPidZ
+CVPUTBCAzRbQgCSbm0Eg6rOI1uR0hmE7tGkT5UF944b+wQqNMZPKwr1tyFt6wS+YxHD/Ohw4hUO
sPJlaLZVuvM1zbsbPIffaXbDrW+3OuzsoG8g0amlzvc9yNujjubnVLMvcBeJZgZPg2alMdJbRUXI
KpcJgUR1d6+VWpweNR3o0KKKXbheSedbi16Vu4MSYSWSYrUgQKZDkAxruWuuLMN1+RBx050FplZZ
Q/ZdliPFIhDuTGm09qLvZSiBVdhikaplbL5LECTF5RA05U/UHjVxWY5qbtNM728CRH71ggplcmrl
NoDln9Xyi1Y1CHDrqoPz4mdKiPupsd17V1jhNRwLwg2akiyKwaUgjWgAm7lUtcpONvT2NvNA+vpN
Yzjz0gRj7CFQvNClLLUvKx1l6By9d3bv6Gb9qmiNctD1XvzyGxcUe9AzQcy8CK68whsZFkXIy5HK
xpuEZZcNde3oxQXSaunSL9roGEqy/JJ4OTgXAhgHylJSp28GI3H2ht4l1+kQmfUmSn1O3U2kpQtD
6rBXSUbaXtlC8S+jIIELJMJYPOkuavwESezCkiQLqIAaPaD9e3MaSd8ndpUsCDDFa4LRQHs1ylh+
LrMAjaOW22utyxM6/sAMR6fBTdOXujoTvmHfR6YGx8pzxLB3097YR3HiQzJMymRXDwEYs5Ii90L3
ouwn4lTMPlaLnCWpmiaZd24Hxq00432b6/oof1aSuywbhpsibHjlM0+2HmSU7Ty+1NgYGrjQoO2Q
oWq6z9kiaSVzZoedf2XE8XDQK1O5ZEZFGz8MDNbFwrNv6tgtLmI/vCXcoFzFDZ4bKA5qIy3Lvq+A
Ttht9FAMqThhgfN/NgawLMV7j7PQ8xydYU2OQYjJsmdBnKsIyDZaJuxFmrtSuyqCLDtJiGuPpox4
d2aIXln1ugF0aCAHwggb1n7bM8WswS+zEQK0TdIRllSqNZWEzBI2lscU6ina8XBdm1H+4BpyUcx8
LbRvtEYub+wCflIvmuYoYQo61HqGQd/Ok+zOzHMDoBtRG68upvKj2uiwUvrE6vqZQFMaM/ft4uTG
1FVL0UaHojT6hWOikJuVXtg91EPZzfm39GEzM0ZWp4eXXeY5D21silVodea6DfJ8G2MJIxAFb3sT
qR3+G0lBURhmrpghsrHx5XgJBvFUN7A5W5CF9BAjsVZB8xwSky5sKaOWNDMmTK9ED52eQD5LrU5+
cEO/AWlVIbp1c/01hGpw69kJ7DbJIxcG8WpMFVC14uw2My0JXbbS/wqYCfcDWvEXdLbVwrXS1oew
20E6Y1OP0xIp7HFMnYHZrSnXVWr1x1AlMgWpLnJKK/bFnU3a3dqrcoPoNCXD76FVubvrB5XCnA7X
GW5ohO/eQzDyC8pKwKp1l8ELqJryNcYmW1TEa9Vm+VJW6kJzbF556WjgKzfk4JeLBzrv/ZnWFKdA
BUNptHdDH53iZpXTSbNdzhMeVIthKUH+l1kaRQNFzfC0N0lHQJ4B5Egx1M+rAuCewVqXSyPeqipv
9PCxdfOdJuIDYTvLyLVfpYhdOy+SYr5Imonj1tOYhvUhUm4FBty2UO5NdroWuAIZlB4+nWgG1Zt8
I0Bo7YUNfHIQVPoRzqYAQHh9D5Gr/cjKYkevblt51Zbm6oFv3rpyjVkge1dZ68/MxJnXIAkCz73M
QOyMJmV8UoK8GF86xjCDoCphFMDP5sH+CC4wChFN8gNi1kKu/UcFiijKbdp0IMcfInzKSDY3vf+a
woMwJMoa3r0O80eV4znJO5GqPBlxuPKhZTjqqTIuTBPU0hYuwyqHQqTxcIL8OdJHrWtwj8XIWEqd
tMDqQiyyIX6xHK0NG1pLjv7elhZtVIHndd+yMMMGC7wbU0kzd/B9zoequUYtry9MK1aWdVC/pLHv
rWJ0m0lRbIYyXhR4VhtkE8Xwa8CzEXnSJlLE0ib8yb4v6F5WCF6FDUdUdV6CRo4xbkQHe5CerSo7
+Wpwz+HLX9JXXtLmKuFgWJo/D2QhPZYZLGo8NZQb9eHSUACCKfhLMD1TEwwi607OzKuCrr/ig7gr
AShECPCFfogR2Dt2ttc7ZYt5+kr3bxtdW1t2AHI8vs7Q0tYDmaxkzdQJ3r+gHOk688rQaEgO3oWm
ukvLqdcYUu71XBz61lrxNc24TclOERqInGSbOObaSfptJukvegf1NBvEJYWBmVYoK+HHq7TtL5S+
3oSg5aquJbOhVF5Ln0CpptsaWfamFPGVrENAyiFOmJm2qbUSNlnmBLAPovwUuclLH/ThOggseEWZ
vmsjccM2E6gNNAIpzsufQz8oS9F6j3ywwV+2WvZklvKlX9qXLp2csCThI8CAk2dyt8ylejG47M3Z
uFpSDUreS4qNbhfKujMT1MqDI+5b09sbfrE3027WZ9VKSyGZqaST+HIGyjGoxCxQe+sOP5D33Fd8
dpNOIee2VQgM8SmEqHznEhOME1sWaVE0uFsHXXjs+jyu1c20PTAsbL8xOpQkz607xy/FShdCXBSF
ClJEpYCS2PY8MUN7JhFIuFGb2t/hIojnIDAiYJy4fmJd5xNimPPICWI+OM7OxD+JuQd+t6uAbImq
X2OIVZ3ZB7PKxo0LK5TARTojPYqHq4/EB1Tfl51TSStZs17krLUPVqTYB9H7aPjLFg9NmhfdLzm2
rROX47E1seDly8Eo/S+zpdwP4D4qU+CQD7JnbSD6w5IT7VLjHLJxWgtioeslxIOkmWxeVZocXXpd
iboVRBSlW9CknpfWaxwmyM8tJx5WuMGatdX56mOgZMh1hGWFcytrql9FgQlw3WWQu/wOxxp1YfCH
CvkQsY2x3ux1nDapYvzqK8lfe46C0rL2+wNWOi+fuWUhX1HewHCkB33Qzmw5FXdhFXpUGVL7ENZE
KYVVROXW5T8ra9nhfqsekNgmzWt8mmqEca2kTdp2jvqA7ZB/6SZZspNrpO+hSCx4tZ11LNhObaJY
NVapqO0ZzWOE7rLsPWj4zsG556BqCY5TNrXria3MPUog75vFXSi3+YNX1BGMz0hS5JmiesXGzTU+
KUrq/6r6orRmlaIouzAMrDXpx5T5k6TPiFzR3KvOr9AM+1WEx8W26pkA5HmnmnF13URtcmIHrmzi
HA4mYRNGMZMtze3mVjyAOGdvi1WuEnL3s009/9TEWC9WRpa4Oy/r0jc1g83vSBjaiQkeutssk42X
qhq0VRmqTDLFsaut26PAnRWJm13UZKfdp7JkvBYmLoEZB0lwr7kmu6+NpYpjbUkhYJZQ2nqco2/a
nFtM0FQ8rKHqS/ska7SDi6Pk3m/K/LLUU20ts7t9Uo1O3Btm6tyXYVT8iooAj3ip+nBI2WSH+yRV
nH1tS8W29KGeSrmICXNgN2fONBdwXeUH9UMSAU/i7aK7UuAdV3NHXosgw9tTxXUfU6mtMnyMCfWn
wXEvSjmSVpZEHgASopwdM74q/CTVcExac4+ELt7HSsHhI9PUOQJdoDhYngN9ZqidnazxCkNObDWE
dXgCLI+vTONZCz7RrnSBoVlbeHUa3YVtbj1kRlaPvjXISOYQeOzHkmiDFiW4tsusPLR92d1FHvCH
RhIuf0kBozDXo2DYNr4Vwbwx6+fC881w7aSa/AuNk7rvysoHewatkmVKxXbMFxD+RZHX/k9fzodd
UGEDKU1BVE4fpvULpreBA1zfunCmXDJXiDTEmuvaOLbiWr2Liz57znWhIMKU8/qEQ63csQwlV7mk
Mh6hI/zZ5NGRnf7WKt3kyQ0AOuUiMCGicEiBSsOGIR0y41CkhWzNahmvxcythuZOqu34ooMhukMB
wVfEpfsVKKIyVgS+BT+F4hmbMq04A6dGl+qchBrjF0456UCf09pKmHehoZEauygzzCfCSMGDVKnY
QQuga1EbhJMsY7WJrpqwK1bUW8OrPO2di7Yv3OeiLYCjtzHYK9VWrgMsaMshc6RT69jipPelfW2Q
bvUjqVV+QSDXNp0vaiFzSe5BoEl98Bqmob7qS1Hf+QbeSjvz3KMWGrixGuBdXTeU+zxL9XwXdYo5
y7FJgyJp7b1uQGzwAIy+2NJAUwXPTgvgNstuCiV3DkVdo8rsC6H+5EQawyIykksjbTI2abDqLKOK
7uzcbg+xrhABpxrhk2Wm2TKtSOmxcAvCQ40iwngieVPyKfOp7Y6yI4Yl+6Qt35ohL1/qLH8ofUtG
dSCVd7LeqTcJ/ki4PbiOPDa1KtuZJourYW6Lfqxr1LCR5q0HxA1gbJ8caH9ELvtU032W3apdNbZI
Ua62cITUzoxNuIAagEgHO/Avt2GNnsldJis0UsvoulR7cVfqIQpfPxron/F+t0sXDs4urTppjw7I
38uD6XeLVCQ1BUoRkdyVNqOXKI08H/Ad6Xc/WomeJCzWwbDxnvaO2HsYd91VWGLe2pplFFy4htU8
q6IHsTiUqndrlj05OJ0ukmye9IOcbD1b9m4DywGBa1bgmo42dqmbLoqsN53P/WUXdO0K3EU9wJjr
IDR6bZOBZnHICgHVrhMcE3MfbFxVuglE3pHuY9mC8dhLjpWTKIR7jJN+E+lQkjMfXKQj9/khYpcD
p6qL/P1Q2QYBc3RZLnqXKN86aghUaKyBU3431GwhzXJfF4F6XfYNS4YlsuQi2mwCQbZWVbPTc2et
gTTQ9tPmkj1lf6nbUftW6b31SJqosWs5It+lfu0fEp+dVho2oEZcgQ9Ea7RL/JPZHfsn3GWeL69b
EYLh9ag8be2Ej3/ud/oJe6uKI3rIPKDAflzDhcB3OmcrR9KFbmrBVWFqBGvWcE/ZoalEgnICF4+w
paUNNv9mi8vS/JGCSP5ZODJpkKnqYu8LlGJHpjoRPWzWzRNON/nRUOrwMca2tQc04Mxi1bLWQhEB
/zJjf4yhPK/4iBGe2vNXivhaTYJ80zmC5RPF/CoTfUbWT1DeMbi8DkKOUPPQ06ujoZHbFkE7QQ1o
hrhSAGUwRQIAE/vG581MukGDXTJimLoBCSYvjc9mPlFd7WFwKht6m/Hsk7F56vq0ZSueMteA20GD
klXrSEBX+5pmVntLRGi9KHNcDrOc+bBWdA5LMt8pwkx7lU2WZp3SkKZ2abnVVrSNcxFYIDSxAYYv
aV3zF51Ms6/IUXIfybhPdgheq9fMUYfntCbwopXtMQ0M0713RpgwUUxaCvIwDXkYudKmTFF06t6p
nTrrB1+5GhuprTHz5rgH90QRzMWqPIiVTA8asuaZRtz7X/2rhv/HqNPupqTW40xUrogYXKvL8knf
eAvmwjo92tcEJq3IdJzHR2Wt70iFvevW8UW8clck/6yC9XnZ4cSz9efPmbRNgqToE52fExzYRy04
Rx/cjYeLz1pEi/hIzsvW3rUXZMaiNTjb6R07CN/di0nnRKmBppcM7hxp1mzyOY6wGazK698ton/I
Xv4j4+DRJ6yiTN+qzy7Bz27D//fshSiZaXX+9/ZCVMV/WxdPycvr317Sv52wBr5+8hn+/uf/4TPU
tL9bimbKHMRtJqg6Nn7+4TPUrL/TPkY1ban8Pzqc/3AZSvwjtP0wGhv0HWSb5ekvl6Hxd9tCDmjb
imLJAjSs+p+4DKdNZXA3iow+lpM53Wxm8KRDJPU5W+4mfiOsMVpll+U6oYFA1EoJfPrf0GVp72L9
v95STJE2YAxyxvGtjBpufdKlgcUkAMlTTSghM8hLH7exvJSGzKrWWO+zPeej4SIE2rq03MTp57JP
rnRUpFjJFFoEBX2DVGy0IdEfdXzCx6RsApdCQkWUquKRieoHJlC9weyAEEvKJu2TftWEvXln6QFn
41wLg5e4q8sfpe8UoPeZsGxbohR6RupJAPnAkZUBhy7LN9dNUgFIzAu5URbALfD1CDVExQajHPhW
Ewwx1ZaqxhHvAsJJ45QKhJXIxs/M8WlwaXwASTGlQjdUbk8ZJTOzH1oaSvdgBYOHupPxGKuqcdUW
RWvdK7LrkJCK3ZtiTy84aOZGZcxasmPBBfUy2npCLyGftpzHIgGnhjQWv70wPCoUAFMSSk5AwId6
iEifkQTi4Ca02bDH1kBsealHBAXlbu4dK6qGfIJFSt3QyUJjE7b1fep6yJc7tYt+SJEcnyQVfelc
tZqeA3RlWhxsGk++K8BCE6vVatIKdzRl2EHSGnDRrrXI69Y5prJVuHsjAXVQSnny0+tD6UqJY+N5
yJtS3YJG8k9tavIbSyzlYFmKpDo1nhIAQ4H3sG5UdzhRg4A0R/Mm9PXhABEiFHOvyJJbw3aq25wk
b4ItggaoVqFxDGe+GJyLZBLmNDoDx2DQwAwbKvRuPvwZSYR1nC7zou9vNVGrz7Wl+leKS7QWyILi
Xo0LwkjybLhhXM7IqhOTdCYXYZdy0QFYZz5uPoBgkdJS4chhcupuk2jJ/lfo676yIDoVfp+3y77j
VlaWbRO5pAeJt5cqN7unJSYMYguHaACH7TQ/ApALr0MXBARgJTEhSWXrlYT71uLNHjgcsDkf2DH7
xEOLJP8hIKWtRdK0x3ho/XKZco7b67J5j6yuTvHc6+08NpNmizo3wClDcyeCWDb3yZA/uswp55QX
tQ0XPg9uOcg2YuH6SXP0uqo7NS1s+MIvdJRZBMdLy1z39dcs8ApwUKC5etck8KSy2Ybacr+haxC9
8c+Y1Zx4rKoFeJ44AvNA5/nJlS8CkczEEHFYQrL73CYAneYaEdr+PA4c86lr8/Ky6s3sMUxjuMil
29vhpqCWDslOIkJSdCrg0IEUrRrh0k/oNWRp6Gr7w+CgnMNRrpLbMNPFzQAb5lfktvKBlnvGDt2t
+p1NCGTJMd0m0IrjtrGNg0w8xE4zSOuI/ihBR4J3c25Cr+wXnQQLtalMbHpDB2BhkVkJRetWZEPP
ZrRNj4FZVRunMeK9LMMCHbwS+GlrEnwhiaxdUqaOnqDSsi8swkHbII+3f7i+NRbQnVSeFwp7zJni
kU9dZ155aavMoyxK3HWRBDoBTYp6aIJA7OEVVCc1Mqi+tpFWPtZWb18WQsGoKfXtrtGyfFO6EOn1
uKyXlXDpCIU0G5tZUGTuLhzUvqFoR8DgIFHLydxoeJHc1CbaJ0EPZRTpnavlZL+GIXp127ekN9A4
BNTh8NFXLmjMU9X1hEmZreecsl5rs5mqFcTiVE59G1rjfpqG0Evd+xxKalgKSWq0a9VUQITxcSEo
yhXqZWqY+QY8g0pDLsgOnt8PV1oy1Ef6A0RS53l2k/KY9yEl81MV0wOS9Ep6BscjreMEbsgMBhd1
zNi/zC1VWjhaHt1YrM/PxSDl16lNSY9GzbCLYsD+Wh8D/nJb8SKCuKbE5tLGiq1GngWppd24VPCu
Gw0ZgO61xraI2n7HNasvFTCepSE8mguV0zgbuGNYlkH/eet4KJElukUBB5aNPCsviJVdZDr5Khzy
9Ifi9aBaPWe4EFno3sR2jGFMqmiF8EKMDZRUsWnIt7r/KwvbQubQR5WbT29OnSgekWel6mxKvEf7
xMmbXa6MQfG0YFHHFQOYXP4U5K+MtAuLYsA8kET9zm6Vtk3cRitXj8n7pQVRRPypjPZqW3LaMDQ9
hh0eluR/9YHVgxYpJPvQD6n20wqs/FhaGkQmzbdr4t602vld19vVptXutKL33tq+Mekhx1F41UUh
QRVanyWASPko6nOaBP2br/vOTzDn1VGvyD2mDDUQryGXoiIngrilIK3leRJ0Ywi3LKHy01jIAPaP
YaOOD9li4ReFo631xoofU9EmnAocF01/49Ch7nVkEVWlF/q6xEhbbFPFb8ibA3ME8VOyhLSXwfqL
man5+duHDdzl7/3HRzP+H9oRFaQEL7qigqEyFXWycU883beomD96fLiidK2TJgifj1Qtf6HY99+P
NXWE8j2H8YFAZtSNCHMqGI8k6Kt1aTwKhwQiT7vqCaaQzVWqQOYzyYUtFcIQMWt+P+oomPuw7+J1
QqVr8D8aVhIT9vhndUzjBbGFD/WtIRrQcABldo8BNP73Qf7/oeB/KbIYJdD//aFgWWb/+78Kv0r/
dvOUVJ/AI//4Z/8JHrH+jpdqdPOYAowIxtl/HQgAj1jIZy3Z0DSaOrbKiP88Eyjm39mro+Ea8SO6
8s4r+Sd5RAVYotD6sVB6wY/hxfpPzgSjrPPDm6IjGB6tlXj2mRKKMt2hS2EQ1qzBbJX5tlgB/At4
jB9uzRfTbTzAfDvGRHfNd6TWBm/w59YdiZxgCPK5Q/TCzPsFC17OZvqJ1XgBBhB1LVjbBWGXZ37B
59MyIrzPVzlVWFIBEr6MRmTOvumpJ9ILU5H/mj8TqlytRi8XDdczQ07UeEx3npzJjMfRNgILpuJv
iNSiKXC8OLiYqlsFgtR9+pjPwU11cD+qq6iYU/BOzsrOJ3N/OrA+OeSx7y8rNrclMVx3mbiQtUME
VPz7qzs3xmR96SohyR2frlnZ3inUrceEsAp05/9glHefDZJG+kLjr/igusvMznXrNkVqliJrEUPw
JjXmqRE0Xb4faKrAfb9nHLyZhXhj4aaM78+HkciNsiQrZyRxJFOomRVbYhA25at06kZG9qy6J6d2
519ol/rt90N/9Zp8HHmcnx9GjhyXekHIyGUMydyGwUl4fEJPro/P2Sv/eGgWh3+KE6YN6EjR5cnt
DLTWd8oKkcOoYwfTZhBskFI4CtGy9wtylAV5jK9sws7Mvun0tyfjjrfgwyWmwpTQRzKuE2g0lpK4
3vpiQOWttxaBAUIdNq3clxeONjhHVDPN6vtb/OV165CcOCGZCpXLz+MD7ax7h94nqe+XtsHlm6io
qx/fDzIpiQLNGK/ywyiTB4n6qGYLyyjdqr5PiEd2VmDLxXb0kDcn05qHD4iKvKVCrM+Zsadr+HTo
yYOl3gHMr2FoUd1X7AiBr56ZIOdu4eQRojdGsKcwgk90bAgLUTNBqAJs+/4mfnkh725nbMiark+e
VNf0egwduppJdBQH2gZD8/D9CNMS2O/H9GGIyWNq3RYIvMwQY+ka3cN8+GVc5ov6kK76vRr/Z/fN
UOAHseuzwcGw16SQ9/nVq+MqJFFHCQBvk7zA/lKG+sNG+8wMmzye6TDTwjgE4CrqfHQTvXx0/Tct
e3G0p+9v3HTP/H4lI/bDNnGI/7FCuoqk+4ljEEMN0wL0rIVxy7kIw0d4hWdu2mRJ/H01IwCE/Q8m
9Ol8bcNYjayUm9bg9y6j+wqBsw2qK9NO31/Tl7ftw0CTd6Gp8pHGJuMbKskst8290bbbLtHPrD/n
rmcyPRNEzZnTcz3GQLBLSyySONkhiCnZXn5/QZP588edm0zTXBLETAlGCh3SvtX4yvOKM6/auSHG
9+TDYu5LUp0HJkPEqJPV4LHSzzyUr140oVA61989BdPDmVWU9JR79hM9vmQT1EhlXmUd7dzwpa3O
+Em/egE+jqV+vhgZ8QG5pVxMTmCaQhh4n1rznOCK7x/L+2/+sMl+fy6CCjiXxUnQGqv/H2+aoslh
p6QaoTJr+JuJDp5+Ib8BCFrEa/Iiijf/Eh/vCZ/Vzr+UF6SLLPIz5u/p9+n9N+iaxuQVnHjZkH7+
DR4lMUQ2fjBPDtJGX5TL9indwVfHYdUepMdhWUE889bfX7kybgSnV/5x1MmVtwUqMVj8PM1dcDn6
lu25cZFuVWw3xvX3Y301zT4ONXn568wl21VCWNJY1jIN4CEM+RxJ+Hxw3r4fafoR+X0v4epySqTd
ww39fC97yadATTV7TnjImsP8kdyOpbmG4Yut59zh5asJoX8YbPKSwvrPdWROPll6xVLWxUKRKbao
t0GkXlTZuSbr++o6eWKqDKEZOinkzT8gFDS2ej2lXD2Pcfauwn1+HK3mwVO7oKOx9s+6lr6Yg5/G
m1wehdrBjeounMtI0cviVSF9tiHo8swj+2Ld+jSM9vmRuQgMrEop3i/LokW8GrmI5mP3Jh9IFJ1l
1/8GP+OLN/LTmJMp12aWpOkqY/ZrEghvxTx9JLOTuHZELrwqIwSsnff7s73hL28pmw0FqbTQNXOy
Rqudo0mYAJDDvNVjTLiyyNfSHA2kNa9Xw7zcvtNLzk318UH98eKYSALoWFpQUSenfKAmHcoplczU
o7pDmLnTl8Pu95WeZ2d8fYkIGiDzqeofIAA1NNPUdJCIV6T+EMFWEDQVRdrs+7fmq5eGYjbZB8AM
BVyczy9NNOjg71Nk8DUJxgMVV6Kvvx/hq08DxTqLU4ltjpvFyXtJbRbNE+T4ubzzN/GJRwXtpJqZ
V+be3Ynbbi6th2O4sLfpxrxER3BmXnz1igoZHyakW/ijUyqqpaZwhyJcCnE1SquJbAqieZyTMG24
Z4b66pEJKk18g0DKUO/6fDONpm1sSSdGy+7aH3qGXsSVn3xNnBnmyyuCYwhEF5QhIJ3Pw/jZkCvB
mOdH1Nba0+8TlYZNs7Pd1++f3JcLJYQki50KbW4wTZ8Hwm6lFa3rhXPtQuyGhTcv76RrMbMueGJ3
7f6cu/Or2/dxuMmkrhOIJE0t8c3xtZ9D7JD/269TjAf/l5c1uX+WFfg0hhgn2Hq3/ub/sHceSZIj
aZq9ykjvUQIo+GIWDWbEzZwH3UAiIyPBOcdt5ixzsXmIIulhaeMm1b1tkZJaZEaGmiqU/PR96x2Y
UrC82/VfBVTS3PhcP1m0l9cGcTJodlj7UKe2eb8xKClrnHlvqYOvPWMn3YkjimiOsdOeuLjmAPnA
Z/tuIwOH+/Jb+NIfh8RJhFNAi3RLf2ve1W+twLUd9PYXXXzYgjq6FZ2BzNVCX0P1eq/eWQfzayjB
gOqQL3JmrlS/fELX8WbU8CJWslkW4u3YF195yXCzVYTiuLptxesP03mL0GivLV0EfkWNkTP64WfV
z2CCIQ/41Ty8//mv3XiUqWiqoamCCmX116/RtbadC2LCrtklu61wb0huWRjXhyB8TdSAsN7P3uk3
H7wruLZNck5uTHulemrsp/encBnM+/sagu7WNEpEcCIvdpQ6T+MyqHgQGvKfPi+9u+6zo77fuCT9
fnZXV/9I0joLrBt7+eoRfTPwxcZB74HrojUROaft1/oixGNr3kDBXjPjMcH+nNzFBknp+ynpJNnM
+PageBTeJuDuNCcSjnqUjtadvE/dNihuuA9XP9qbYS9uBRXlpSSbGLYfJG9NNMqXb+y8qzufIiiF
LmsFy/Piq6G8NHfNYG2eQrTfGE7RQYLA3N2YyF9a87cTxv8oWhQmZVc/W73fbD/e+jqXjDB158/p
q+xndzGFDfDVtxSEPDrF9/lDcnNnXFs+A8g/FVxYfLB8fz1WyUB7qlk1RFoREKJ/Cjyr9/6uv7L3
sNdx7TSbQJNsbcv7ZlprsvQxKhfkWLqPVEI7k0IB63gjhHxlGm8HsS9SC61qM5HYoG+8+xgbd8N4
w/e/dnRVouEKsi4qtXCXluvStQKJBjlxy9z96VntBGVQr44oufmQ5nTQOX5IUA676WX9BNdevEOU
tFJ+t+XckGO4OFgZUg9SJW/uYxDt7bvUK9w52KBs5YvkWqfiTCfYh/zb4hVeQWP6eUC67sW4sQDX
vqK1YQY2QQhYnRf7RNSDIVOEjt6ysZ54M3dDLF6kUPL//c1iGcbGGtHIStsXw6x1o6itgAOamjhb
aOJNdM3o6823/dp+eTvOxYVYIvui9B3jmIojPxeFt3rU7L62j83OOpQPG9ZQ3akfKa7Lf7PP6Gy6
81k532ZlbanUS98EVtufE774uLy4lrao/BD1wT71wQBf0XD1zCXEFAcIk+pO8TrvSlgE94W3gJXU
ntIPt2zta1fPL7/i8hKNxihJZ7aY+YBdAehl0/xAov5eHATivHCSZmDYN/Mv1zfVn5O/uBrwrY0s
2SZPhMpNEb2nKRJV5uaGs3SZ5t3e3TfT0y9ppauR6gqVI3T2BPWhPaE4dj89r9zlXK7gIvU/wJ8c
qJCEQHG2/ls7Wr/01GiH1eaIngq3sV7UOAibx5Raw/dPzRW78Jf5XTgwVhGhTJgxRg6Fs0wXl3b1
NIYjUN4Y6P1jo1/SY2oS9iNaRVDU5MFp6nPd3rAiru+ITdfEIOcPXPbXx0Ks/dhyGXLXpSc1TLyK
ZJw6Vf+lafw5ysUtgzpF3TRoXaHF9YWmErdtI+/9L3ItEMcn+XOIiwvGWEr6gHKGMJ6ES+8wDdxA
/xBP9mjJe7rFmbz+Xf4c7eIWkfI5LGRIVW5R/ZYpj2394f3p3Pr7L+6HGnCzWLcFo2+W9lpC39Lz
+yNc3cKmSjodkI0sLlMrlk2jHLwMANCj4qqwA/vhu9R/iYgovj/QthR/eU3fDHSxwxBWS8ORCjJ3
ptJDDU+WjrtW/RGZudtTfvr+YNe3wZvRLnba2OhAREympe2iff2w3hHa+4AIn2eQ1COs+P5wV0/P
m9EuNt2E5CGMC0Yb+lOX3+ct9fOf3h/iJ7L6vfW72Gpol+VjazGG2NUH+Vg8az7FgL7k6/60Q+/K
pWsPOaDiEVcYGmaAoGFw+928uiHfzPRiQ8L/nVWl5VeYqwL+DT3JIQ/en+kVs58WgT935MXjtHRd
rVNTyEbB7NpisvoOQsrtRMTmuP5lQa1N4kknLmRfMv8TgURHUzKO/jCeKOzdm352oNDb21IRt5lu
V1fuzXCXfjTiYfo48hYu0KJJMa/f31+2qwf5zd9/cb5WxGvpQZCYjhB7Ka99gE++AhRJSm6MdNUm
t94MdXG4kgq9+aFn5bSdEpzJXvrmHfLe0W4+bhb5VhZjPCNAsH9/hrdW8OKUaRM+oj3wCBqp4QwR
Rf/Ry/sjXD3HwMZNKkENMkcX3kyuSGEYp3yjeNEdSTzoglYS7ev7g1w3PUmaK6SJeGovbe00JMqS
hOTdttKz9DQ/Ukq8k101QLbcj47tvj+WpkOMOXzRgiKgXjx5uJX8u3Yb27JsYUpYuslkf33vufTR
sqUNx9UXmAURvhV5CCM/p9ppvKkQcm1Z3w528eFQti3WbPtwnQ6npXst0BIv7BvLenVXvh3l4oJc
unJWy5pR+s/TcXFXTz4uvuGqd4gU0m/gzB8jl14I71b06urs4CogsMVrTKzu16U0au6yXmMpzfzU
pR/z8TSvn9/fMlefM5tIKBFsgKPGZdVI2U35am1eMCk4SBK76KtNiZaS4/2i6HrT9b0WU1JtGsxU
Yo/4hJfG89wv8Bu2x6b/vhyN47CT7qH3fYX+74N/9OtdUXnvT/H6Kv45ovh1FWVkgemzYRU1iIzt
8qPWYF/Fyw0j5KJD0/jpkbyd2MUt3NtKodchBlXn91z65UN7kn35Q7XLXNo2n8MH2WtdMv+Pw0vi
3XJJtsfx8sV5O/jFFb30WmtLm1Gix9ldVcmnzm72ao/KYwxMqsHJnxf7RoDmUuXuLzO+OOkhrSxj
GDPocgTRjITf9shFLp3+N67nq19QE1v6g5o6dFN+/YIomy60lm2nPCl2Uzc40Qi4qBTu+xvl+lmg
j5BQHfWZ6mW0GNG+LQOHIZkqkkt3pRs2DY9OP32oGoMasfV5XaizM9PlKQatkMVy4xjG/Mf7P+Pa
Y0Q10r9+xcWdFguUmMOtfjjNPpjqQ948//f+/otbpZTmSQX+k7iRPXwLE/ljPlg3wuK3prBt1zcB
wqSP/uHzdXTeRfJLnd6IrN4a4MKS07veTFuFNao7OnCk9EBB763tffUho5eUhrpNx/MyXQn4TI7a
AbNncAeawItv1nGLoWzJbfJCDVGG1d+yVP+FyL4K+RPlUHtDq/4MfbxZvKpZlGHhEwE5/0OlPggo
DyCM6Eb071pK8e0wP++zN8MMad9G2cQ2CEv1Y4b0SC+tR4Slg3GIgy6FGzNJ413ZqM/0eVogAdP7
og3dNo56//0NefV4/znhn2nrN79krDs4F/3mv7WLO0ZfjWQErJjcuKCvn+43w1zcIt2qUk5mMOHp
aO02q7y+21KNhKn824m97ZD+5UJ+M9jFa8B3K8Er8hGj+o9ill2QazIq03W03DgJtxbv4uYPu8GQ
aO4ivCIIq+aNoy/fpuWWOsTVUSjEpN9cN2k2uLgzmjbOhmSlCEkYn/vyMwqj7pKo3vv74GpY3H4z
ysW1oSi13Sc0TGG+/r1etjXORuolfv0SzX6VOZiwlCv4QwCFz8lB0YJbgUwxwxYMXfv1/Z9za84X
d0xhqLWyQsl18+wkVxhh1LCb5W/vD3LdtvznnC35MpCJojSdl9TKudZ5+dhRj1EG1qHz7N3qqpt3
SpGXFNg37bCrFyjaFpjoJAAolPj1hhYcuL9X8aZ6tsvm1I013b8xtStGCfq3+MCUs+B4XFYBkjrq
51lnAQWszs6PRSPtAOjQhFdvLaZkMJvIGTrZChBIh21SJb0nKm314IgtLlRPlmCSK1eGerzfWkAc
bcyVx3pqxpd6mKwbVsY1e4ZCNKqAiRDo6l96Flabxugs51OI3aaoUezWXXPYJC5uJb6v7KxfBrp4
4YvJzEazJDYvr8a0FdJDKfMA98k3rjxk1/5yDdHPtQlLU6PyM0X962dekqiZ0miGeVsLJXLDKFlK
f5XlXDh6r9F4WsMEbuCKWjboTkOSX1pUZr4sPEyTM5qZMNx4hF7omN1s3a0I1cMOzpY9EvczzEA1
/NyqHBT4Y8CP6zXM7pEmtnSntKXuACcGZjANy65lNevTrNHmXYNYcyN4ESUdGfr0lBhcKolZNPeD
SqRbSaXyDx5AMHJwDQiz0uR4rGZ18uZ5QPcGkJVbdrnk9Y2meJPVLPsYup7b8H9BP4DQTAlUAP2a
zWAuAd8R1p4rxVGaXO3dqbI6F3nsTKHBlBoXT12z5MFae4uKUXh5NOuLKaCKvjgkSbF8LaRmvCNN
iK+em0b0oZrsvgJE1Sug7Qr1bNnLd7saSIpDtQKv04udOiQz9M0kewDbTl4vqoAQVxTDrZM27hFt
oRVTzwec/4LuU0drx+WgjVrzvZBH/qkyt/Slhvlyaq142Styh2MGvAuSQSdOwipXyUFedJL3fd62
nzupjn+HTl7v5zYWz/2gQJ4qtO5hVVq5c6S0bb7pVCLCJzCUmdDGOsyrQ4CFXuwcXrbRbfQvMc8g
rYRyLsRqPFCanEA+SmBXBlGI1OxOt0E4zdGyjl6d5Y06OrTo5v0RCp5q7pSaw/TDrKd6643XTf2k
22E+nVJV6LkfwSOBDxqrwj4rwIH0INWbpblbIU+ILrAaKdJiR1nXoUGwvSIlV/RmUKRwh520T9XU
V+VC/TxKCofRXlOvX/hmTmjKy0HO6iZxll5MkzvIpr7rWb67tcj0l3RILAcAibUfuq2ZO0unnW6m
gMFSKXsSSQkQsmiMs2lY+We6EotnoxlKb9rM4aIZtecIxNcR+hqMzLBQ9mWm549KCsCVfoHhUdel
BvrtIJy4U4EtVmNqHPrOtHyRJNaXUBpVWGpqV1Z+W9raazNPyVHSl9Rdi1oPJL1LfphGyBIKo+vc
Lq2Q7wH1ecjSdRHuYGbtswWd6SA3YF1NStR/jyXReoM5DPc5lSizU4yS2KtImkKGStKzOWeNN2Gh
hA65ydzdBDb8sl6yV9UcAU1PBfRDRbIityPSQId2r86apyHtecgLHca2kYlTE075HVWms5ukaII4
ldkU8yuMRW23ZtFk3tdtODzEYZN+ltRO3FvjKFyrWigVKvPcBRXa7PWhXtEsVu3+a5WXtt9qWdn5
ppTT7zJY5XSXLqb4ppXgS7osDj/KTa2Mx0Wf43OaGGkNasHu74htiXSXzHH1qZiq6MAxKvxkqpp9
XQuVlTX1T3C6kqcyllIQDmPy1C0SUhamrGAZFDUQBT0bun1rRuq9GFr7kSvAcDSlqgLNjJAjk6H7
qoVdUbmg26Ac5PAcA2Z8UcuwuOcuWk5S1FsHIzKSkyYXkidDwNp3E5ncjovwjyYap0CelH4HID3a
dWjL7cIxas5LtvZ+mcnwAaK89JJolvejueS7voK3Dv+w31WtFu/yQS+hGOiymwrg6VrdT1s3ftgf
rL5QXNMuumOcaS2J8zEOhGgHHzgMKALFSo8pNMWgXNQwmBJB2KQXAFWyEL1jJ0Tfo3QUrev+qFJw
Nc4oYjPI+jQ7haUpPU+mAXXMnpcPzbDhh2t42WmAi10/gA8pnIT+UtSrREpPWbnuEsmuvTzuc8yv
UM5OltxF52RK1udikNqPMv1uEShmAybnsq7+mFr9UYON8/u65uOnPiltr6vz4TjZFRReMwLrNyda
/Gka7OGYRBJo27qwDF9djP6x0xrzi1wN5AgnCGtelWv5a2RklMANaiocqaahoURD9VUdSp1+fW34
VtdJLkNey4wPehnPX1qpAK4vRKqXblZV9hi0OhDbqOoB6yfxFD8niqV4mrykQV4tgH/gAfY7A4L8
47R+meqi2/VyOn/X5HLalUsRZwhRtsqnqK1zw4M2EH7QgeBhM+Wx/ppqtfLIba5AcqtlmMpEXqg0
De/zSs1dfQg76ICr0vtSwRaEgSHEIUpFfpS6oQ1gvQzHekO9usoCtToax8JflQmkt96WvhEu9smG
CVG5qll3R10OpTOqSyrg2KS6M6FAHEq1L39DCzoKJACYkNhK/VigvhDE1pLeN3rBtjKWsdyXSVg8
1OmiHKCMaMdQ59ZRa90CdzOMe9gZ804aevN1tngZjEqF9rCGBI6a5qzopbxv9A74vZGH3rS1BUx5
2wVVOtTnrCpDkEVssHYAjqmMAlryOs1f9RbBgF6P9I9jFWc7I16tb5QD0plh6dZOl1uDK4zTh7hb
GGj9uh7LLDIPYtE7t55TCkUQLjC8ujeUr/TSfa3q8aFbeTdrHR5OniS0DVTfFjE/9CvzX8oYSe8I
fs2aGS8qb48DiGMGZc2dAWBff1gXSLlQGjlKi2S7Y19rvqSU3R4mthW6+lyFZ/hMZr6zzGlY3GW1
0HNAZlv6fWWjo1lRpf5ctv16w1T7q0koKH6mNkQF2kW0Yfv3b3zgWlupB5rHHLKPHszxnZCqfSL9
+8n+bRRK66g6oi/n0uq38BOH1IoKV15kEIH39MremMcVL5sh6KekxPxnYdWFYxFVUVtWpZy7rSe7
G5z3nAe2PwUKL8FderwVGrxS5/LreBf+74Jkc68sLJz+QC+1elodZPdoPTBptPBpeYcd/U/xvf+B
UfwHhTtvnDzvW//tf/0owa4s99+KH//7P/7ze/vjLZDu5x//B33CMP5GxIp4lbnJIuuwCP5FnzBV
0HIE/MkykBCCQ8Eg/6RPmH9D2ZszTkxha32gY+1PIp2i/A36I2I4eI+oG1FI8O/QJ4yfh+hNUAZ6
BX1GqoXJueXz7MuSwmg2+8yeItnr0rHJv3WKBEk+m2g0rezKkJxqnaOjNYz93sSefY4LuTg18Hr3
RH3b12gdeCsk+FgPcdSYn6aiqGFxbqoWjQEfyK2mGV5YlU39UTbrzB9Loyd1HqltAEw7jPdNmVHh
rCl153dRFZ7iRlF2djibJ7ihGQkKGyi+Xdv6mRbo5TQXqQmRqBGePA/zyVoM/ce6sZvyqJG+z2lZ
fKxlAE41mmJBqiyqT+u76ffmlB+6eVUeqYzoDjGiES7dp4WjYgvlLql+JAgWpHwAb/cQ8hajOIIM
H/uTnI3iNKVD+5Rag/5lxtr/po+UAMNIb7VP01KWlQNKVHta4dAEQJ7gVxnoNLMUo4VzgDaEWbXZ
AWqwOBetOgRRKxdflEwX34tZ64JIssenKcvmB1Cv2WFNdflUqFoeLHIeH5aUZ2nJZ/GQVHN/3yRK
EcyyGsE4Kwkj2HY5UhIPiFVFG+a0tH1oOkKahd/LxH/MtqC2TRTFiy73pi+HcXRU53y8j0wFXQZT
roVL/G/ZxZFIvFErRJAM8XKujXL1TQsQSLOM62EoI9vX2L5+uA6m20TFV1mqH+dFdDul7BV31Yze
a8IC3nY4bdg+Jd0JhKu8Wh7MwplpMPPMXKNYojAL387rNZCbEf2Toc2eRbPKXjyjAjFqCzHXXmoR
MLKigGfNcDMzT4/IJ6nf12Sejq1d1aljWzZJTWmUnNyom48rvPq90ag0RLcJ1p7dnUmnKTAd0IQV
BkDoSsiFl+Yl1Nx+qtxFs43ngfzfvqgXqFSjDAUb1PkjPKjSK8p8cYDsy49ZnUSPDNkHMLgEBD5J
9Wd9kT8h7DL1T3HW1c2DokyAuw9mk1bJ10Lv7Y4HVKxha34paHtrGl+vWglZFUnCbmxc/kk5Sp4+
VWpJtaUiUdgECLBUW+AIcZlzWJ6XZISBd2dkVA8S3rFncz8SiPbYHPEh6/XqVSrl0teiTAvCJVU+
5JJZPw1RpYB4njkdGXhlC17cJ3i5Re1MIFoeR/w2N2sX9buO0s6XJo4730Jax52U2Drk6AYEFbua
NqusbO9IV5inkEBW5Qy4FB+LqR2Pa9a1fpdr670+2eKRzH72hZQmjYkgtLB/xlqmdlZTH9emW2Wq
I0IqSpbGui/nbAodvc5iIhq53D7gdErNsZ7Axw3lqqGv0me66RJ3UL+OeTY+hvWQHSH4aYcBttne
RHAVzbbcmII5G7H2xwX+uBktT2D66zMIMJp7tSY/VWhNlA5CW+vvcZOLg9qr7SHDeHjBMqR/ZEBa
ZaoX8bVp5fGDLkHFcMDTZees1KtDLgyxw5y1XvV+rVGG0Yt7c5ArP0lS9XGwWvtTPcrp6GTEmD9O
LbT/vZKBn3TyHJ0cZ5HK5ocwVOlDWSjJ05w2CHvoctb+1sdS8mVKFOj7UdXVLyaAGq/FFYLpmBXp
7whsNWy7YZXJntc6CAt1NsednKeDFwNkzlAR0EcSfSI1JB+if3cfm3H8mKMX9GRbxLdz0ZqNoxl6
dc7GMn8SExI8DmwEEhdrnBmFN81TFfRqn/2mlm14qOUs8WMJbGIoJ/mHSovGu7xUtT1cQ/oU6ZyH
BY/QxutcE3Pq9LC5F2KZ0sAWUvsCVF5/UVY93E2LqX8D8SEf19hWjwRr6q+5ujYEwfQhBueSdpXP
HrIPagL+kjpYNeXV4LxFuloGSTnY902Udh9VM652bdNrxGXSzN5NsT59ryQd+RT0LbwxaaITJD9p
38x1CIdeKR4IFMdeVXdohlt1+J2sZLvDhaElMeELoowG07PHEJeJk6iFdbSLbPAQSStpAl8Qp5hM
KH2F0PsDTYZZkNGktwOSCIpy6VW+R1/TW5bK5R55hdxV1ymDwW3w6sEqbx/bvo9NJzTaEbyeXN8N
TTc8tKs+fcaxMA5K1emfG6ERjEoT4gxhkaBoKZfRfdJU2skirsQ9FovsD1lNzb09SdVX+KL5A4qq
quLWU2Rt27I890s5BT3XEbCENsFqtAv1NQ/7/kMh2fB44H3PR5iW+ae8GEvUAjKiiSvE5l0ixPiS
av302CxaCwC1Uc56J6OOU9TaudMbdJJBzsl2mXbEEMWY2t/LCmv8wL8bv1CWX7olOnj3NQwKIitl
ncNNt7RAhTeaOLUwQ6+XOu3bUKkoSOZpTQxyyrlJQcgZrTx4+DUGczE0nJRSGOEHE1oqgYx+sty8
GaHZV0JbdyuAw8k1U1V6rZpeeaLOA7WyIipoxGJDLd9jChr9hYfqN6jtyx+Dlk7oFZf4to4KoNNv
66XaG+Ayv0dVA09wQJ/sabViyIq1mj8UnCxPrfTcE0IyePNn5WyUnb2TkF31CmUdjnYi6h0GQXRo
S9TolEZYuZOO+bDLshG9a9iNu6ZZ5CMYv8gVCDt+MpWuAncaJUHSxTbhYE2/64Cg360ALQKhlvqr
JsbQQ0wW5zEO1SAZ28IXaZvfq5Ki39cWH4mOt/Cg5Xp3Vlqj2y2C12KVJMWLMsKGMDmLwCiWei/k
WtlN2ap8RN8juV/bYtyN4SIIETV1VCBahCdaw1DGZIsa2clVAYjVqI3wjtZgmqybWf9d7pTU00DE
08PW1e0DyMC5DIRkVrAWzUqSJ+mkhVpG8JMPP3sttRJQbfMf0BpsCK9ZqKmk1czxhR5ggXqn2Z9S
guq2X62xQbvipCq/4cNHhw3N7qYd7qsytDwjUy1aJyMa6Sih/KmqWtxmXn8PDIj1Zeqab4rO7W/m
NJ2kpbUEmbTk32QudFdvejtoY0P4aKlxZ43W4rV905+zBIGceCjmkyky+RRGRL4x5IpPoSpP341x
Nv2xMzN3Tkc5UDLDeiGSPj7CBp7PdlmkT+j6YKaEhe6tFiatU2MoObPVSfcQRhEqSNToEUwo7n+4
xdHiWNjPddlrhzqvs70+GS3hLGM+mrMR0w5mGJ7RDvHs8IHLcy6a7DdTAtablFoERXPS96NFvZlJ
8PcxbubK5/FGfCOyVW9R5BF1nhmef2eQ6CrS9a63ss5rOKlc+2r5Bcm3OQA0k96JvB28os70c1r2
fTAygYB4qBaslk0rdqMMB7DQNdJRcN8Wpan2DTGInVVHSLPPRuWtRqYedfK/u7ru5C9LH1Y/AKoB
LLQ7SM6zKS0e2LjcG4Yw8gfCz1g+JG6TdDyGFaE7AOhmEMqzfbBiVTn1Rjr7XaskgYY61aM5VvKh
jaBOFQvCL0jiDf7EQ+5GIQHXFKFArzK0lQugC49Zr6huHiE6FULycywzg2mfY8tna075FaauPxVZ
5Oslsckyj9Gm4WU7VwvRzCjP6+PaSSbnjPaNuUvALSKD6li51bzwR+yDgsG0r1uSLkPJ44pWHoWT
ihqiQkZoWOt2SUbM2GpE9mpUFZfgoJV3/NeVryLw4fQ6+0DbRMUmI3kJ19jyI1QTg2QtPYzs7m7m
YT4iWSh7Y7tCNoobe1PbMA5oC0T+aCWa3yLhRHPbrHSeNDbKk2TYy4sWWuLw0/f8Hzf8P7YWb7EV
nPz/qZDuj2/t//0/b53xf/1H/+TDm3+DV6AZlPXhMVCQidf9Dz48OEhNcOpMAPEySWcTp/ufDrn4
G6ADTZVlQQDHkhFe+NMhhxSpm/gb/Hdc/5Sm/Fs4yMtaQNryGQb/XkdNC8zkZRvcqFVTvJhZ5OSn
0WuyQ/9K3dwLUod7E25Fjsans7yOHySK5t4s1ePfXf63UFa62y4So0T8DPoXt8w0tVa0wP0ab4tt
e7GWCEZxGuOSOGQixEuxqc9Ybars6JxEnhJlmihBo0anlcrvDHRrNIN8SGam9n1Uo2gzzTPqMTl5
gHLTuyEVxB/ZNHAKLYzvOGPqeWnmdOCMlvrnetPOyfSi3M0tejqlCJHWaTaVnblQ6peEPO3nOLKU
Q6Pp/Qv6lcluQP5pP6a6dl8nExoc/QLhBm7vukROpJhh5swkEP1O9OKDgcpMYA0yfLGkFacesrbs
s0HGV+IDygdoCbxrS9Lck+Uj494swy5sWkGHeTuKwFTndE8lQvypRkLVBQlf+AZCwcHQFOPkgFnW
X1VpzgM5TQnyR9F8HvpRqdxkIUXvxEkl7qvRbB56hEwQDLKrzhdGk5zbMmmpltLScadFhvm0SHJ+
QLE1+o4zIJDarYkdl0RUA+i0gIISkPbzUIlXhrWezTjCs1fB9rl6WaB4JZLcN/sCgTdStfOHuljz
38slrnlw22Z2Q+j9O2XokicpmWavk8WyOvaglHyS3Jz9VLCzIKWpO4qns8RLzNHGc7PW1cCuAg8a
xkvolSKmfXBqO5/XA6dCoyWUggNAntP8iWzYspPXqXlK7XQ51hjhxzFsU+KbTXJqejM8dBtbW+Sh
/ThvvG2gOjLo7RYsddt12p0sQnHqNka3FOrrcei67lGXEOsbo1JCMWCDe091n+XQIA37U7fBv22t
iEoM1yn/ZmILoj64ccLLRMxnGWVsz94w4uqsIPPaUzWjKAPicegcUD/WTW08e5I+TYmbCCL9o6gx
AzQNUSqKpeuZhsSitQgZTHLE37lBzfkh+gHvKFrcmgRu5wEeXVDGSSUfOETzFIN8PHWVPL+oTbT8
NpBxejXMOkHJtMjmT7PRT8g70hDdeS1Svy9ThKKwg3EcZggGb2x2nYatr1ZuiJPam00IfFozQ35f
1L6qyBidjEWhb94Egg7FyU5WVBAzo1JifyI3t+v1AU24Ng0n4fVpRTCqRxFZvAyrNNE5wh9JHF3t
wi8zQjglmZBaaX6QnzRNTy2S5nmU2K/t9GNKTGyRLLfPKmqRACJnRRq+msaWYyYLk4ugrI3uUyxP
fXfo2zWtYwzbujD36PHUqzsaQ0b0EKHj5ZE7s0IGU8paP1EVkotrNmIUq3WgtXN0qsN4JBWBMsTk
SmEUjl46mhLJ4DAqjYDY5Ew3il6bX0hllLgZaqPcxUoj2Qi8zrkd6OWkgRg3SxQc4jH6oRNXIeWx
SvlZEZ36FUVxUaGAqM/sU1jdH7qqwS/K1GiSHEoT+nv8L8IfZRST3x36pkMCWZi/50rcRbtcHnQN
InaWbuZyOPyxYu1811DS3U8YGJ9LaA1TgBso9nMeT9rBbi0KQtKoO0YEfLB0FR1QfUgOcHrkvYdc
HoaldR/PUX5fFrL+PFeN+GyTsvk80VGCGC9qFx/HGeUzI2ryICfiWPlTt2Ro6nWNhNg6NzOlI0Ol
EYBAaO5+sorK6exQviPLWwGNX7KkeEizov4thUH+ua0y1XIkZLF/1FSQBKUuN096uulKQT39GkMP
3PNTCRNk1pipvjSGNtq3ZkdWVxPh/dLKfAlU2XAWlrilpi4VWvutJrVeOFUVKl+ouaAKbQV3jUCW
wIQjr4ZTm7ZtATgjKyxqlGRy4a45cBckxNI+xzTmeGYSoZKLNU8brj71v4muS1+FFpYPQqukx85q
8qftkUqcOJ2VR4BD7ascjxkC0bXqEQwVXzCJTa6ncexknGj0I1yVzXrsjbBd0Xnv0IvMy/WDFdvJ
69QU5k7EzXBULYWiqjoV5bkoZI5nlLVom9lJmH+farP6MrPgsdPNWUUOV5ZOiWlUL3nbEGCRa7vz
+YjRU4F7ajgSBBz+qSl/kFF73KHkqSIVuAz/j73z2o0jydb1qxzs+2ikN7dZll6kSFGtmwTl0mek
d6+zH+W82PmS6o1mJQtV4JzbDQxmBtMjrYoMt2Kt30zjKsun7EmP0jTe0MRLb6qyn8a9GxWJu2mw
p1hLO3IuO1lQEEt4vU082rHZ3OiuIq5o1Vr3bTrG17lq0N5OUpxic0cUuyYEE3UfFw0KYfUop192
Prq/lKFQnzl6y5uktLlbfEgNF9LJu9IraTJ8ckt2letbCKHq5VSu8WFA3oHrZJe3QXrhK1m4Fblb
/Ai0wflpjUoxW550wy+7DaPPHT/6tjYVXkNk6ntuHR9rX5xgdoniTxQ+XeUx4Al8k0tRPFhBkHzH
CKN87gcHr/MCYfZL+gricsqD4bFr7aZZh5aVW15kOfFVEOGU2ql1su5BWuq81Mr4CQJe9FXmPe1F
Pe9vfZ4338ou0++hGbuXlR7Lne6r2s9xCMKfjpMiz69m2vDVzgr1qo4Q8V31ldp8iYIWZapa6M0e
y3XlS6wGsY1BRCCwGsls5XvWt8VdwQMLf5TSUc0d11//BL+w+bvTyuopn9CyuE9J/x55g5rDCr8y
ANwtC1fDYjrI77FzpUytyYmnQuEr9ZOwK7P0klrVHjIj1HlB6b02rCc7U41bvUZ94zLrhvhbn5Td
beWDrAJybPF4UpyUHWAXj6FMBrBkspzkStV6cUWlrVw5NnZsLFYBk7Mbb2FAj+NtQyN/L5AGyXAp
oSe8lo2S/azGof1chJ2GCxhgWAmqCdoJe1q1KdLaOeZrpEbjBVOFGR/QpcC8qjIktXey6PPQmxBC
eOahhY2fHAWWft2rvV/+avWXUX/8HuBc82PIaht3Gn6zireHi08gv6a5qGbzQNFi1pbU3aSuRDu7
C+KuG/woQL091H2vbpqeRBgt1lqaKzEUw/dpNikc/TL8Yf1xLpxNDPtuwFZwevU2REIAuZX21fPQ
YGIzT4ClhAmHfeeNa8vmDPZ2iQfl9KBjh5A/CrK8GJY0IDQZqOC6pOJV8mQbd2nzdDrjftcX1mCk
YZVjaGig2hYE2cOEu+Tbz9QfAqyHNZUmfd/sZ5kNM/WanXtxjjr1ri9MPA0/gj9PjFnE5jBeWI9K
XIcIZ3TbceM2ryovBvGaWwV7pV11096dF5h6J0G5jDrjMd+28Sm4K+BYODEusgfz6lVPCa2X4kHb
x7vTX/Qd2W8Zi+fd21gdQKVCdYnFKb0zOCO4Mvm2LkWN5kLdO2vweJsmuIs3/g8qDvsm8YCcJvjT
nf4h799Sh59aW3AbwYp1wjT5IcauuqDms9d3sxTf+SGr71bpHMnVbWRnTBNBgQW4gJeuHeMZM0+q
vs3XcudmYKXr6+Zh5tXKzfQ1Ns5sjKNTqqu8iS0b0wJtOboB30yLxuM8uuy2vKTG4TUe4MLHZncO
F3x00SLbasPdxMqFjO1wSiX3+jCGfeBZ9/j/bIwN1b8thJNLZavMWjB34izHcElUQJhIUzT0iTR8
C3jzL0IqQzzVcQ0cW58EqoYdamPZNvyHP/C/pZr/0gFXa282zDvMxE2Uv9T/Z/ereonqt+Waf/7g
/xRrXEorrDDmXVXB5ij/FmtM9S9FR0XK5UaGhYRE/7/FGtX4S6NejKSigvHErIf5b7FG0/4C2ITQ
I8jDj6Mn4Jyy+N6gJwwLoAbAIX4GpylVoMXZ1g25iwmloa14Q7eIIo1ZE25xkLLxAcawKt44jak2
W57kdrJuItomm9x2xI7yspZSfXfEJ1x9+mlNUhsl26rrWvO6B3HmeBiKtoJ8vCmCjZ3nOR5+ql4b
njS7erhuhJMC03TplHgRveV+r9ktbr6jDbYuC4ysuWnDSbRf4qLVw99WEQzJvTmI9rdl0eNGeAJ9
luFCdcyKToO0OnlFczSmkx82VXE78ZQsNkId1OBONmVH86Sh3VBjzftZK4cEGzU1Knic9W6L4ijp
SNQBQi+j/kL6XVwDQZscZVXolvRBrbcN+yi0G6ieBSDa+wZoHsJObR+4K6rDerN2rEIR63qGRlBT
7WTrdSLWWjJsSBTJBGDOTEqKwsmQZNu+oxzNS94Cs41bnFP/6Gu7IM/S8kquFXsCPmwN5kOnTA2n
hQ3a74KEzsC8ajDUlylBV/gCsIUqb7tETCoZfKvouFzYQEWEjM3oEmH0vqVAFDg2tRFH0zdgICux
z0VtUZdTHPVRy/wh2YavAMgsMtXnadCBRVqxCygcLERtASnptW7PwRbb25E6C7bTXatbKMqkkVt/
Mhiou2KCYVTGau9aO3pB3MuxHyfmehzDmg9TqKZ+r+ZG02IUN6NShU0FaBODV3RWpixMf20lZude
22GK5dTES4zTOOIDeFiW84XaAQDIXjhdP35ObfrtUCy6pJiVC9zOy7O017/H6gRMpwVgf29nadFu
qEa5L7JKtXSXIm7frq3YEPk1+V6DGmVdd8WVGEpduRkcEmxPEW0wfipesdEjtaF0Xae+cm1okUmr
WjPBtVR2JVBw9OPe3Vm+7/femJrTT1pb2NdDZ/1sWJpvrsGCVOYmMxMaPEM/lCo3d6WbPwxbo4aC
cfKLVaaxtRmrSpjrBHhAszX8Sth82YC24mTKTr9KxSTLXRo0WXIZZVaQP4bj5PuYVrpt9GCGQWZt
3AokLDWgRoEAMQ2N/wCXz34pIsvUd2HuKt/xQVNbNpyJ/RpQrEzeFL4/uOsc97ivGd725S6kRsET
Z+xd2LE4FRrATSY6tyN26Sa7QHQYu0VULCyqoAHCZebQPfQAHiNKCnNiDdlD/RIpfo5yaQoEZYXr
erIxupZptV39KgZhtOMPTM+uSq924wsrEndFSHFym0v6ntuGKTRXBk3N9nPaRdmc7LeaA76qAr80
+UXwk5J4G28B12BRYPp9F2Ckp1KamNCi0flJelfe59IYaMr3ejbiMlFGG18x6cWPhbVSQK8UO86a
gpZJ0Y/GNqcnyLiEoOjqT1UebvsapsFlNpq9vueh2lrrOiuL/CobezgbogcCwwFm++ouyJ1kgigh
fXvXd05nXOYi76ydGdvutLa611Z8XYbjrmj506DNW5YHcpthO8jboveTeDP6uRJcDrVSGmuwakN1
0QPpUJ+sMtbkldoVIxJiZa2E2Ln0dB4FLJ1qDcTGBLEdOrBoRqDH9XPiF/PqdaWIELuv7HS4CUbM
uz0sMOPssmV1gQ4Tpq9/CrpYQkTpNIvRqlVQPmaBTV9OilLcukoFztuEEJp5IcZz8bURqsW3TOa2
dqe0BjRHxRxTOum4WdHv1PLA/jxUbhTv6tJFzhFjODO7irpMUKPRa5mvwpAG1F6vbODnXe0a8VVk
BrjGSH/yh11nK9NEZWHIa38zTZOm4XAkI3dj8ZPFSuAYJx60Ue8B+RrBNOwHV++7nQaotgCqRyee
TtuFa40F8L3ECb84U2Y7OdhQPYng5FAHvRwUp59+jg2yW9sYE0UajAkYgW2kzr6h4BPkvWVlFb7h
vm6rO+w4o2KfGLQQApSTGtf14CahMNqFQPwu+XFGt61BgbueoXVlfVUXGFAC0B/49zqpfSCxHW7r
JeUiOyvvcm4oua3zybW2XZNI9FdHgFobF12X8FNQlD64aqnBSL7IHaezNkEPo2lruCV2tkFdWbY3
oaXe0LA2+d8dimnWSmSif8StnOsqqkhj19CbBKogJcbxdPsyGANxI9Poh+Cak9tsUoVVohrp+90G
pdwquokbYPeXuMTHMEbCNFM2LSd+yXuqnCgHA6ac7pOumPTLOG5sqEktx+VVG+Mz64V2bsR3HHkV
Hq1UFKkE4U3xUw6CfoElrOBXLmab3DLRi8JrXfvvuAUs3MQ3vdHXxa6yQ6W+TkZAGJji+ma8LXzX
fC7UIGs/UQe3NK4cSulz20WdtrruiwJb3KR/dIJ0CHBVs40nmfmQveK4EPlG9dNy5PKVVnPdO7HZ
rmFGNuYKJBpnB8OrBs8E1tb9cn1nX5tRpWwgyiczDTESbJ1KzcNnsCrAe4B+aFfSSbgsAlMO343B
1cDoNLOnb5BBm/IMF39KL6kKzfQUZG2qdWL18curG3vQKpyG1EEaOdP+mEKl0kIecoNe9RtHmVg2
MstaSCFUHTuvl/4Y3EgHrtkujgMnv+zGpB23RhINj9Xk0gcqtCCYNkqiTvwYrWT1JfTf6c8iON5e
NhAB9d9aSfV5K01twi7RUHvLyztINKCmZWwpW6fpE5e6VMha0LRhwvWcJc1RXWo2cvxZZrY7R41D
6ut5LDfcTzXCzRJbToq0WYHhhIMX5mWHiA+qsGWUdLsE/13geborrprWRlB6ppF3wYMsEk4GLEJb
cJptg8PtCLuhWBeqlcgrsDsJBX04hTSOMifqPRLT5iUfZvzOOIqGvWCUao9AldYXCQdry+EHLUAy
bfM3WU/KFIubwg4rY1f05Fy3ABhkuhFlwk4B9jTCFtSx/4At4No1jfFaJPW2751CfuomE0gvop39
sAryvjLuKnBGVC5jnfrVjZ0Ug/q55twCYJjn9SQfjQzEwFeUcplVhkBXEdQfb6iqL2P0J4E1+CBq
jaTd6qIenWuzU6DGVeCFJna7UVJv5lqJU+hfrFmQe3n+4Dh+kd/rzhhVT/Gom8FFA2i3L6EgR1W5
U6gN/mxK24Xal9OwXTXcnQX+2pVS+heB7xboOedtMXzy6zQP97mUCNWwF5P4MYbXOXmk+q26VZUE
sAPo0CC8T2t4SQyJmaPhV3FMeCXJkvAiqcjfFTDL5GsGp0x4dSjXbayWgzdaOCe/kI2X5a4zWjPb
G2oyfO8BxNqewl/RX0sIUONFbItYfrZ7iqZGXaKZDqhQioEbaqQ82eLIWT5nJpTrlRW5ZbgSEuPt
Gz8AwbICmGoG68xSmnRrQx1b2SWI3nXfZ6RmfUmV2IOfw7zbgaJMl7Wvs4FskenupdEy5NUU4b26
1UtabStS5ChaiziNmk0Q6Xa0nuDOVHtnTv2Z+9Rej3x8ucLl2AjWQDQ19aplsioP+xY72ekZmKdH
I5JNfzOVAzt+ykiP9nFu1vEmbgFJfUpHXXRrB3vWMmnLH8JKcboeRhl3e4Fz11VMV8z5O0mjWkO1
TijR1u5LDtC+FAmIRLOBlKsBq40AWbV9+Kem8b+v8f+ilHHaTPPmpXrJw//73wc2mv/8qX+e4oAj
bFcF+gAtHi44el3/4iacv2aWAuRtCtcqal68/P8HN8Er3YDlAI9Bx9oP5OS/L3FV+euPmgegCgNx
LsX6CI9hruu9eYejR6JSQYVkocxVIrqKh0UinkuJmyQIgfL/bMjDUpzF6AJBPc563qUtOsIwB/aQ
q4AcmiJ9eFO9OIadOBKeIgAACpxbbOpGh+H1CXehQidRw0OXKnvrfhE4ru9Aln5MOHQeJyKvlkIx
zMb0YFl4C5KB5r5sICQWJXAkqU7r1proNNIuOaP1sqgrzqEQJlVAyajOLMuxQIPkLQl3BcDQcyq/
X0fW1PF6Ns8prkCAWU6cQ1NnjuTMegjzP39THFZlHgYoekoqieJHuws29Ev35UVz/2EZ3j8DAtyj
Uy6iZOksqt9R6UL4Bk7g6S58+z5T9Ys+LbVN1XT+9vR6WArJ/InFXIHCdLHyWaodqpWrBAjIkvVf
Auy+cF7irTLsjLWyrXBU2AbbXOxPhzw6XVAE4RoZZNvOYroAdgeB2dAM1k0n2I+8JVeFGp/TGF5Q
8l7H5WhA1wA4vDrqHU7X4JalxCwak/oxuIf+egHP8HMCCfD0YOapWGxn0E+WjouNiWCMsdjOPBxd
YbgQa9AVpU2YNS3tIRfYKrmVKL5nvNo+k5lRNjkd9/1H1DiO+ILY2qBEvtQKbDU9qXRFguWXTXjH
OWM8VHGlnev7vF/0hMFzmEaMBtHEXiz6msqOTS5N/W6tbv0vuJCtlAt50T+Oe/3T6RG9nzBCzYFw
elB0zsfDCbOjruwCiybZJFt1JWGTgF7Cmcgf2vTMCnw/aZRCLYXxAFyjFbGsmqeGNEnNOTCS2r2p
qogHUJ//iJDMuCmz0fiWuCbcktPjez9jc/1Vnc9/YnPVHI5PGvpUQQ2H3+Cjay1y+dj65jlt/yNB
HDqABvRQeKgciYdBeoXjPSC/94RJuU7+gEy2Oz2M99PEEfgmwvwL3hyDreMkOu8Z6FOpHigkl0F4
kfIG6L1+ooH8/xdscVSgZhK7QmOVBx3lrcaRd0OJKkiXBmdEIue/6HAbMypK+CQGLAfULw9HZRcy
16KhzrzeqdW/gzhV9zieOZ812YXffaVLP74YnNmuWMO8wJpvysN4fuE6qd/CN6PLfB9lww9JUfJj
344uG40DtEphZ/LCmhOrtxPlW2aYm51kSEZ65QD5/Sad3r3CU+Wc0eOyOwwGk5TCAXCKozn/fZnT
NJMODBQioqe58XTXAqX7QgXJ3nZZrq+brFOukAwYt5RL42ekQ+TNRDWWroLuK9WZ5blswpHz0TRR
ab4hVeOiOLgYtjYqoOYCn2EL0T2hlVPsLVhEO1vNHEquVb9CmyJYa9XQXORmbwDCtMZglaMvsfJ7
A7aF7HwIhUBI9L45Z7u52D1/fh25F+5FpCv4hB1OSp60IFJcxDQaE8EH4OC53m+CUDv3Fea/5816
fo1j80pDLUQhy1xailNggy3YQnJskQb6u1M6qr2iU9edMsCMrPCvHHK1vhC+tFf2ODzFSdRfnl5/
iy21/AnLLdVEAJZKM849Zks8Z0mRPkb8YNQZ4qr5BnBLtbanIx77uDZd0DlNx1NgGbGGs5Qk7ZCh
odGtgtDdqxQt81g7cyi9Az7PSwwhNYX0BZ0/HNkOJ1FNewBpQGwx4a5we4MgUm2AFbrgzkqBra45
2Zu4ds1P4aBAMQVH28SbxPU1CGxj/BOLNV1c2nZjfKmjtLyqRk2/ayI7alcf/R7Ax3HxJslS5jRh
/l5vjupAIMHjx/hBldDcPL1orqqa2hZFjzO5/vIAYK6JZBHFAR8CbmPxRUTvG+U081lnv3ADs1Jj
dsCaHemaHUysc24hi1vuTzhSH12jd0rbdHHLFdid0FdLcsrhdn7fIt9zW4A7+Pjns6E/8nfM3pbu
qx3Zm88HK0gJckSbkIyKvgSRr3q5kXxxizr52GUwD4d6Ad1729ZJJJe4gVYms4IXlwFVIJOGhe9f
uPQmv55eDUc+Ghcc+Qc0fraHtrhL7bF2YV/TYehcQKg0vehYFqI+c/LMbeTDgwcFLguzCIgBfDhl
ccAZad6IyEf6oqNXCJS3qL0s7gEPG+VW+rQTW/NWiYYzY3t/1hxGXRz6GAz7vW/PrYsAdxZfCVdN
2D5W2vDF5YN/fF3QQte58wCWYJq5GGI45sIBhyq9wFLW1HNXWjcCIs43p+fr2JjIuRWXc4ZHkr4Y
U0fjjdUCT9e3m4dYqZFla8SL6iTIDGnSOrMG35+dpN6W5ui4qc9gksUOtnto7KPkNizS7FceTnLd
jRWnqDDOAY7mv2m5Qki1UDLhbqIWs8iDMygUBIug2vvYEGDanUTWM+Bur/bVK7t0vp/+jMfCuXhE
WcyVQaq1CFf4Wh8FBeEiiaZR7MkcIb1qH5i7XDv35nw/ZTBS0KdQDaBrKl/y8MCNfQSR4GQg36Ra
q8wXOwqmWzVLfiXG0+lRvZ8uTty55MEuQ457+YLhXdb6QwiME6rlL62YIQ3g8le9Ep1L7o6Mic1s
WiboQmeWpT8cUzOWcRR1FIwaGYCe1itqPl5TaEqxjjMre8ig0Icf3mEmhFeX/Ii8lTNxscN8ve8t
XYBzTYsIPTXC/Io5ofdh4X/Q32aeLWRQkBRxCWmxnQ+Hx3SqyqjynImduFqZVPuvujqN1r7plmfy
hvcHMGwshwMDgCYrcWZtvb2OhZHWURNKCkgULym0Kxh0KIPx94dXBi43CicDT1yOqcWLPTCTAlAD
b9vB/j5ndyCir8IsPzOWZdlo/m4kFjPVjMTCQZTlcDA1qAOjsjnnrXTt79odCnjd/gdXyg5jAuCu
8dlLX31/tZgw11jwGicvZ+IipBaAc89CnfTOFyn7OYembtSG3JLow3FSa42+kj1tauAbcGJEne8z
Yes9fFTD/FlXA0KzDCYAVN0bOt3BaTBcb4glqrsGuhldh5/8mZV8ZPfMr8qZdjfLNc9l5bdznkeG
22l9yJFtGvfOaG8QQ++Yk5JCaKlO/0E04PLz98EbkdT0MJpocB0yHETkXEOs+j7YCflLbyk2JGcO
1SNTQU7Eu9KkmAHmeDEVRg3+0ZhzCXtm+Ze/AGSj/UqbMf7dQb5qy93pRX1k6xzEmz/zm1SsmPI8
kRaZvRECGYIehLABF+LpIPPXObyYTOxlgFLTNsDWdDlXphZB/gHTwoN5UpHzEX70d5iNdKCzoEPc
za2lFa4mXBHOebkeG57NW8KkaUHvYpnP9kXptpnJZooj57rT1A21gd+nB3c0BOxFPiOukqC5D79g
IhpBx47BFVOJsGmIRJtldM+ngxxb7TbsHYoN6MAhjXEYJMugXcN+J/mzEQg2h01ouCtbjfaN021P
hzqyAl12lAlSCUQj0taHoVK3sUpfgzejWUrrhQCFPEiKl7qNLpOtaGsps+cm4Rg8HfbIZ6R4N6tg
uSqhl/U124njXPLo8BBLCteUzX+HVnFmqo4N7W2MxeaaekmRa+CeiJpObGDDKatuGH/YtvE96FV/
NcbNdmg+WGqbD3ToNZwe7AFW4bLSq4zChNqDHA1wo60WDk80nm+Rgrg//QHnH7/YZISZu2w2osY0
OA7nDapl2jgqj6qkfRLGtVrX4Dt//gcxLJJzxaLy/9rLe3talFkdgtArqBpKjSpO1CNT0EDQtGA4
nVmGS/T8n8+GOSZtRe5aULyH47FLjT78WPMYMJEC2thdqqA0kpnxC8C3kKIo0qSo2+UNfBD+ivSF
plj4WKe1de6qeSV5LD+tAxlcJ4lnVSz10VybFhFKZBKkEZoDTzZAgxhNqrITXocKpLImaNrv4zSO
n2XbtgbKiKFy58vJ/4bGBnkx8gF+htgBWg1emYQgW+LG6lXPLiroCV02GYEnskAoq7GeUqg2Zuw+
gnoBd9QYCCrw3gsqkJpK5oLy7+Mu17doh9fqeqzRqwjrKa+RW6Dbuj4940eqfiaGwC5ewHRVOd0W
eyZLlTHjVYZ+2widIttku/x5dnWrPOtO28YYd+Wrc1WII/cFp8Dc3URsXOU1czj1eTHzDkTGESST
4ktkD9A+c6uC3dXGj3pktXN2XjpPp4d6NCr5KkUosjvaF4dRm17FOkOwT5Op+twMYkYaK9mqrHJ/
U/bVD7Ns/c+nQ77fs6DQSUcthTSGx6F2GBI2akEhiRx5CtyHJMIHtnMAJcmPeSGwlaAuOZRF2Uxz
3WUe+ZtL3vH7OEJelQZQ5NyR412EbXERquqZD7ikhPwTB7oU9zxQgOVtmwHehT9KWQzpUAdi93Rb
Au/22JgrqMFr3xlvIaqgnl1CB+2s56A917B+f8LzFjXJZdmtPAVm2P/bkWYkH9Kv+AWZg6mRYpZ7
q0te0Azap4pEDj1T/k4TvLA+Oo0HUc3FlamY2TSUMbnoMABp7tBsQ90ItGodn7tL3t+SRIK6MNMa
0CldvhlLaNwou6F40OVZcVcqen/fJiPCJacHdCwM64Q7C6wHE7lYlw2wHRCDIw+C9sXqUW7+oOAq
r3gueY2XFIcLz/mlg1cZJpNT5VR6TDdF2KUIlXa48I26t8482t6NZA5EN0ixAWXQr17cIpyIVqYK
ejWpI4PvmRIgwEIn+eH091oSsP6Mhw08vwxNygaLWog7WKIu8i6nm4s47iZft08cJP7axuje94pL
C2TxxemY786OeWSgbuir8aBXnXnkbzZ1a+o9DR+wxq4ab+Wwt0vQWwA0/pMoHMRwbDQymcVKSJi9
qlZ4+LTVlzL+MQT3Bgnh6RhH52iub6M4Qna7vOnHEMCk7QPcqcN+xevYE508s0Pfne18LAratBXI
nWm6L86FoQx0XZYhkoBF+1Cz1mSCTFAwrWu32CTttP74iMCYuBpXJhm7sThwrdodGuFygaU9muCD
aDw/bawzY3p/Nc+DehNlMSitKCOBSOeMmwn2M78w1+Prfjtt/iBnAhQ9NsrKT8Iz/adjK4/HHO8Q
qlZsqUVcUPxKT9YxOz4oD7Lxt7ZMvkxIZJ3+iEfDGGwpKrUztWqRBSAzESmxwq1lQAYZ2t/Ii61i
NNZORzm2+GhLQyzjbU/LY7HAZY8wCWSPDKRp+lkxulvMAM6RbucPcpA/MlE8qYDlULuk3Lc4HUon
SkXakzbDgXZbzzUHa/biaBCDQPpq+DaEwNJpkPvFc08ufO6wff8h8ScyZqgOp+1crj08KTS9Q2pS
73kEjw25Yqh5eqp8juufp7/kkTDanMpAyQNYZWiLMOWg1Nxcr/XMuLpUCivLMMSo5MSz3z9nN3ws
mAb3BbQTPCsMZQ/HVMbw2hwBrCBymxFySgVnWnSfAz+O9x8fFt0wUv/5PUzv9DCSXdHQxuCapEZR
YGRppWlMng/8GF4Wz5Nzlab3SRRtN3SfWCXk3HPAw3hlZOC27aCg3FeZ5VUt2vjABILLRg/WiONs
MyEiHChWwKCHrWMMMGuUwDoz6PfnJZ+UXr/Jb3FpoS0GDZaoCgwEdT2po1ek40/UJpAAiovCGS7c
4MMHymG0xcqpUsvFwAiUgzN+G0OsdH9n/pk84P0WPAwx//M3tyW1Ntlmcx+rsSoa8yXiN6SKYqM7
SBo6iv8QyBKWGk4XZy63xZfk0kRFmWc5mCj6MrQnDgMnWpHGiqBZ3yCCkBsjxRS8LwiTZg2VHPdM
uMW+eA0Hc5k6+IxMgZh9GE532h6urJl7BoDN0o3vzTLcSZQvTm+Kxan5Jwz647SZQLvS/DwMk0YJ
sjU4mHh2b17Tm78wcKE8HeLISMCbmFwzNCDoRy9C1NrEl8J40uusXl9JtfgUqMJYWUP1eDrQ8h6d
B0NpF3sXIJMs+WWOaNFeB0NBchC3k4ZMWGAVxjrsMBtELdqceC0N9WUTKPWI/FTgPw9FOt10YQtV
I8nd9gFHH1hzJdS6y7bNsnvfp1Z35mu8++BcgnMJE/QZuEuQfIcfXBSFqDq34WHTQxHoCuPWjMoz
2/DdUp0rpFwTrB6NN9TynuidBnmqPCVrqboJoSX5pYWctjLr7rMapvdGaJ5zqJ8vvjcXI++LGdfE
p+denMu0izlOCkF5tiZPKromx5MVzEekJFYEd3Wq0KES7iUVImsTToa+izJ0G09P/bs1toi/+Kpt
EuXNqLE5wRNdIGyyzbL+J/ZMHyxuvhunfjh7gyZ1I9HR7UKikyp75//dK8YZqMi5scwr6M0JZ5gw
tEaXGFHUfGphV46atdH8+OvpT3Zkkczc+VctBm6oJVi78wsnNQYWYjvEOxE6N1OI2vcQbydfW+t1
eXc63Pt1r3LNU7XgpfiKQT8clZv7SdrZrJDZaKVylGvsqc6MaD6BF4uQuxbRDEoWc8NtsQiliT1B
NhGijx0LFXt7r+bxBW3gERpnfi5rPzagt9EWSy6dChscHTXoKmqV5pOMdVjwnToqyu7jX450jy4r
aSdovcWwat8yRGEzUVNXbttJ/6TF2cfoAfOypqr9b4jFWESjixSJa7ryfRuh6yYeLas9ww44st64
ZTj9dGpYZEOLraOFkHO5aEDsK9re7VS6kw/CQZSMiukIM+j0RzuyiQ6iLTcRPNOwCsEZzH5zWoAV
RFB5lf/zdJQja+Agyvwr3mzVLrZHH28zCgTQ5SAMquYFLZf8zAI4Ohbe1DRVZvfG5XEOczjUtW6G
+EKy1KdmbWT6yoF7cHowx8KoPJ+QoOE/AP0cDsaRg5mmM1cNU8sXmgFPY2KVXm5XZ4qYy4bAvNp4
cP4baJHCBZPedCayVR4w2VkpuUiHbBdkfmPclQ267xuy+El+oiWtW2isNUFzaQpcMlbQE81zLc0j
hwY/BhQFOQNlOGU5hYoF0nji4/Ij1kr0KW1tz+J+6tPkzM1/9PvOcrW8UcFuLEtLTZDnlllwrutx
j0h1jtQjBlXFLu+1/GMlpT9feMbtz96n/GsxlZoTt9idkTwizrizq3ptD86zUZ/Z0UdWP4SHGRMC
fQQA0SKKPsgw0jUQNsiFf8U26wV9iA+CruaREIOFAEgb7MkSkpfGSNDi51F4GFDEnla3+XPtJs51
6BrtmXV5ZH5mYPa8Mqk50wI+XP/w3tMmSudlWRXOD7UYWs8yGvlUNGO8Ob3Vjiw6U6GiROMNJCBY
ssNQkDZgkJd8OdpNM1QouU4hgGO3Yu+tIejPnIVH5ulttNf9+OaU0kONDhWyGSCqS+i43WMV2/I/
iUH5hYRzVlhbgl0S3QwttLFJvVEQNbdp5cfBFomb6VygI7MEBgA2D/UCSijLBnrVJZYaz54guRu2
F0mFErnv9v591mbBmVvx6CzNys1wvlgZy26hgycB0nmMCXPoajXQmpxfzttC8b+OvX3uIJpPvUX2
wsD+jba45jtkWP0oJJoPD9ryEgX95Wns0200aOpOiVB1U2mRroVtxh/PzXCMoR8Keo0K+FIiKyJL
TJOM90LhBCYmQchJZui8nFn0x5ahClUKEoSlcSwtFn0X1J2TGCQZYrJf1Bqno0A5M5D5xFl+Q64u
h9IVRU3Awof7ynficWgyFoeBr+jXJizsL72aFc2mGSvERYcUVOqqymZXo9Mb+tjkaXMFn/MK2uyy
/5dMfVPB1OcZPdr5b60xilXuJuEX1APyVapi1BipSoXYZmyeubWPLdK3kRdpVYUNFuI1LJsa0LWT
BNdJf6UG+Dz4yplI8/wsPy4vPB6u9uxxvJy/putsMipuSgoW+iaLE/xVIKTtYc3DyC37bCcE9hyd
buUbBX+OM7fN0U9MAkwhmbok2M7DuW2rqOkH4OaesH0bqFFM+2yVoZXyTfXH4ZuGX8/vyFHL+1JD
peHM/B47deiakCaD6aKMph0GH7LItSbBV241hFOcWVK5+olqxJktcnSMPKOBQIIOI98/DNNhmxnV
I8/YyDHCL4iMDPspttN9JzC/qUUfPxbWgPJiP8qH0wv42M7h5Cb3plTjvts5pi1Ct0Qj2wvNVWh9
G+3K6/VsbTjf864788A9Nkogpaje0l2m6rs4CMByVZFVUEWP/brdYNcWoXBhY/TQ18lVXgbmtlQi
9JTNrng6PcpjmwULyrkYSieRatTh9wWzndbV6zaNn6zolwifJ/F5TM7V7o4OEAU5m4Yr99SyqIZf
eBJoOP94emla24neXuNJx0y3mdsU6UoqQbyhZZ5tkTx6PD3CY4csSRMpJhk8NOzFLQLNyXdR6J4p
RbZcUbLpNzFaMhenoxxbLeR9PBi5MgiyWKeS4pJajgyQ1GW41hogJQOoi/tEl8iCCxTnG2dQzmyO
Y3uQCiWUPUpbs5fo4eSlWoHQbzhvjtx+Gnx1j/vP36M5nrlDjoYBO2uje0i1cmlUOvdp8TokTJzJ
LTUNuovNajwH1zz2BedqmYkNBsKbyzTGUbDE6Qq+4KC38M2wG4tQww2KsfRiyqWOp+J95KIVhabT
7vTkvV8ioCg5YjjCHQOa7eIss0LkzsnU6UvYrXUFHip4KIDR7f+DKIBVOMb+H2ln1ts27v39VyRA
+3IryXYcZ0+bpr0RuiTad1Gi9Oqfjzp//CZxjRidB3Mz6AxKkyIPD8/5LgC/YNO8/1odTth2ZsHY
odsyJgGYeNvaYCyBC+LHAx237NntzOfNSEdbfqqzrE11QpeSTDSP8GG60KPhh2ulydqnczdaIb91
qX6IzGnX9Cao/DzrLgpDpkFioSZL8fLMVamfWmMcAuhGrPoanJH3s+/58HWzrNhLp0Q9KJHmFvHz
pNn0iNxP7GBV+YbEspVstM7kf+OcFZGPKB0YuMiuInTMk05D97zUAMv1cTRf9VJRftlN0QLkdjHf
9tvGStXQHvL25wRzF2BX2SaLP4hYkn24UthXKNU9fbzaf0bQNdlgy2JpwoV43K4bx5kgXbPYehuF
XiEOyVR+KjBmrKX96z8MxUiEa4I15OP3a7gUBQjSkSOSJAnSepjg+THXboAv4n7u5Jn04ndX8316
w8zeDLcG9TevJPTSa2wGORb6mF4sdkuHYsyuckP/lBjJ6DvFmAWjl6l+oiYX/Vj/ilzxrJfNdVHZ
tH9d7UfTdz/rUn+inlDRdsgUKrjzEHgCGoOBQJ6vl94MptgFHrZoIP4UG+m6GT3ORPnrK5bJUGfl
Gbs2AY5jZUXPBWEzJpMXKDj6hKH4BjHu9NFwF4mOKVaAi+bXqA+dCS7HPMffp5EBoR7S0V3FQN4v
YybLoRcNiPpcGRHy143u2jITcVdkWIP1pfJMZhBvvB5VIdTYkfvVkNac3Qwjitadvn68hU4dQ4Qv
1xc2tyE/6v2PqYylVlyDWG7gCfYdZzwMvawC3bvw43F+lzrebB6iD9wYELsg48GmEFXfD7TWMOQ4
D/jEzEoq/cKbn/vBfF7pGCiXZV4Q25PypUdGKVCa8kHmMXZthfRWdZvW7+wsYnMkahgZrrzs0J3Z
CuGNG2EpciPc2kXUbHSD2CraIBbRsMV0FAWv1vm2LJru901vBFEN60hk07M2EvgASF2aUrOCgsjr
V0ZVb/E7iFEj1/YmcoYB1qOHXBEXcW+8NF50SDEnFJ33Cr1HDYUl40Ojl+6hiJrnZsy/Fgj7o2KY
O+i5zVYggXNcY1Vm7dAju/Rm/CN0tYsRI7W0oO3P9neOPqSrrxVD6FUcUDIbAB7v1xcNN4uuHQ+7
QqjZY7LkSJ1V0/Tj4894FNx+j6JTZmcw8DhUGd6PskQKgHaHvTvZuXsx9HaHCFAtlzHQZG3inxOf
Y4AfJRv/jGhSCCLRUBEbOhoxnZTZm3ouAJGX5L5xhcCZMza4ijvNmT16cnJ0HmEg00H/I+te9MLD
UYXJ2XE37wwTX9k0cuJbJRLi1nL6czz+Y/zD/83tfwMel0+6EfOrYgWRWm3tImQwvNZGkV0jVfga
RU7xE7fN+jVS7TSoYk29wFUUh2mhnqN4H2Va//wMSqAr7ht31OMKom0id1CVM1exFpnf1DyOLrpR
NCHd5PmrzivyHh1eTHU/3kqnNiy5P69lGAO8NNav8eY2UXLwaZCWqeZUeaiWxbO3pGd268m982aI
o/uxgGWutAN7J+qsbh/n1nDFoxIvzt6e7z+ezXHJ/p9FtFf8JUnrny8aBQnaEmcMCivgrV/INpAm
ihdiG+eSGKZ5uKzKPJS60Sa4TlLQzhfd2Xz8K05OGEUwTsqqTXacmY/YokihrNjMtm62nqjmLRn8
k9mca4ed3roIS1Gr52TyEHj/9eJWmrG35mUq/r7eUoadrYPNVy8lURwrY79OUfnhOelbvXojZHJm
9xzntL/XmwoZYmvU3mjMrUvxZvtMA/KbWiIrH+HJjZ1EW5na3GIahCHV6Q+O7L8pZBBlRVXQFl4o
sYvxpSuVvZKMB83tH/5+6ekLuQYtBQqEx8+V0dCiaahBKOqlnfj1mDUHL3PsLyp//O3joU6d15XV
urLm0Oc5/sqmUSAONypsa24/M5xTAXS57BfLjxUMe/yWlsS4HVXQfmcaNCd3OS9M6ApEYuLkUTTO
qW6lcQ9sb5TLsCs6t7vXMb3ZIHZTb8cCzVYkmJSLZuitbZnq1cHF1fPMjzgVpqkboAcHvJW2x9FN
Bw0FK3gDOXjUR92vRS9xtRzAXCAYKTHQDF3F8M4pnJ1acno4+CWuD17qTu93W5JXdpMZBjXEThM/
s6nTPoEgMXZRzPZXzPqXJ0z7y19/ZnpGJjPlquUdehQg2zYtxhkzZL/t+pu+SXZViTZSJdvbro5j
34qaM9HjODNdzxQTRJYObDdZ8fHTBXXNAgtP3kmIUmc4/Ga6/CEJJQjsFqr2s4uFSIJkrKrP3iiV
jYO10Ys1SAdV0UaLXL+O83E897VPxDTyU4Df5Mqsx/El6ZZtHncrW06zJ6zkhKJsGyUCPcMDzh+T
CU02hNJwpMtD3nuj71aWHjjoP+9xdEKw3mmybdQiPK/E5pMLrPBucfBzaqaaPpZmZZdCjcO4qp3N
rM8lrgWyCG1hT1RRnVu3R6XaFJ/bwXxUmk71bTyd/AWh31yDplpl+Q4x0SGociUOnXz1FnCfytT+
SuK++FpeaRdDZRawUeLxsjHR1FIrS/i4h/3IRPOY1dMPIA0inHpzr3dlDaykvC6k8XmUSTA59nWZ
DXepUb702L/lVd77osV9wVp6HN/Ve4Eld95bX4ZmzMLOOBfTTh13krxVTw2oP7X7o6NW6YViz+uv
ztyaxJzu8jRjlJlAiZzbSrtbRnV6RdEQWRMb3zgzgBMryl0KRO4csvfEqaf4yokH2ktx8jjoJa0p
J1dGnAYVvWljK6094muIuJ6Dn5242ijIgGNcBfE4C3+cdQwAjN+9nmlWjSAH9f2tGpPkIcOl2eYT
91EWfYHvgo9R6Xk6Dspg6DQZn9n4RyVSDiM/gxQL1DvNGkw/3oec9Ynjqb8r3UutX2E6dxdHenRH
0XjiuGXRN69orFu3QTX947jzZ2KGOimqnrQPbTj5xzCUrmgmq1pvVqGjM+RqV6RMZxrJJ4bQwPdR
oaSCCObp6PLOjMqhb0c4TVL4FlNffc2Y0ZkU4c+YDYfP4IK0WEZwVceDaMkcxxO2oFmbp7M/aAVG
AL0qGbbO8QyHg2G2uj+XfZ2dKS6cmB+vIzATYK0c1MyOhp7ruVdwDGMJFzu6alTs0Ayuj7//UIxC
8xWKERSp48vYzh1RNAmXcaGo5eS3lpakYZlHwzmO1ImVRJQSO9T1EW/+QcnG1JRuyypiVBuVfrkY
8hmG6IONKvjGc8WGVCHafbwH/wz6K/t7lY2k17qKEbzf/ApuqWXheGwQRBa53b1tqQ6Pqt59/nic
kzMzgKCzRYAtH0cVzcBVRUm5XOo+R+l9+to22XeFf28cvh4Kjn+/8VddMeDK8BT/zCPsZZwdmz4c
auPxphXZY2nQr/t4TifX7s0Y+vu1q3oHfrnHGOYoCF9wO9Eyxwr3zDB/BuSV7vPvVI7uBsuUXZNa
CQmvlpOM5b2Nbz2NXPx/tNnUXqqy46XzH6aG6xeRGW0Kuqjvp4YmSeakEWNSpDFpBmRpoPeL9AfH
+0vWxRp+YZGsbxvoOAh3HWV8M82xyEuITlpU9W7QyrQlC3Jl4a+lqcf/MK83gx19Mr3tp6Q3eb+M
ivYjIa/ycbnHLVB1zoSMU3vDoTzNlU4S+wc2JIsGXIQFe8Pqu8vYHa+qunpkR56Zz6m98XaYNT6+
eZyVg2wWiEDAJdQUYZch0a47Q812beFUB/TVxzMdjtPTAp0BHQD20R8fC60NKx9JDlRtrjZOo1o+
OmUz2WJ2Dmp4KrTT3f/fUEefSpLhwH5kannp7SB93ruy/PT3u8Eh9QBkuOpeH3d/3UGY82CvQwz2
dTdndWAl3gFT1b/r4/3e4m/GOc6sGyxxzcllM+jjIHfT3OAcWk3yPhGucSaZOblqvNjW7A0V4OOc
CvaSkqjkt0gZCMUJ89wTNZmz0Y7hx2t3KqCvrxeuQ1huPGbe7zxDbesu0lk7K76LOtOPFAe7BHxx
jO/9oG0/HuzkNqcAQR2J/AxK3fvBpCf/by9UyU0Vpd9Mp75dFH2zloE+Hunk+r0Z6TjwjTWOOwrR
KI7LWxSTwtmLXz8e4lga6fd2QC6cp7VNxvnH277K9VpTDO7CTIrhkGSqcWNgqLUtMGDxPWgwO0zE
BY5b87OTDFrgdR4WwGtZRbVmL1jszgylsRi0ggv7cjLn1xQv+0PqNfaZ9OrUcWe5qXLQYIfld/SR
61YbynRm43Yd7UFL9zHL2qfd33FE/lkPEAIgWsD7/pmkevNkWmuszCvr3ikKGQxivsik8dhaXNpV
PZ8Z8OS0gO3ogFuIYccl/Bx5p8yd2bv21G6sqL1crZw0K/k7suk/84L6Y8PXBZN6jL2IpaeV6JnX
/uruEc3PGL34Fk7zH2+nUzsWIY3/jXIUJ5O+7Gd0j5CRGgTmKlb8YHVDd+a0nzqASNzzlADqvAoU
vz+AHojXGlgVluC2K4MOXODGW0Ry6GnghKMwkzN4x5OT4lVIvZpaH+Lf78cTXpRmNnB2f0ZTEXO7
qqTKaSa1Ic5M7NRA1DoobZIBg0A4yj6iCEQxT4iaiqU+74cJc87WK87h1U4tH3xjAHnMicvmKH5h
lGJ3oDeppM3jY94094WjYHsw14Uf42N+5g44tb2pJKzCQAYDHhcTKAzIESs6+PUFOjDaFETpHRKl
m7/fd29HWVf2TeqxTGofNdaq4tn1496sS7Fbejs7k+CcnMvK46JfQKQ8FheMi8lWlxqtWkM63+dk
ZNWEsk9F9PeJDSrBtKLW3h6wM+P9bPRmKA2rW79Q5+3Avl1PsrvDd2338aKdmM4qRuyQU4Mj4MH1
fpgqkrKIBYtmqRMywkupfRHDAIHaseWnj4c6sbPJadAsh+kOROkYSWu0TlOOOqQgIjs1tkJ/7aL0
P6waNxkXmU2ygTnP++nUMVXcZebr9Lj4bJdh4JIQe8Sez8mrnqiY0jb7XZaiMAX4fl3YN7ttiO1e
M2dqDHhpzkoY13zLa3R+8DBaRNubfqe0zRhWttN3u7xZCkqWtuzHIInSVPhN1iL5ala2+uPjVT71
QT1AoGCL1obs8ckG04NTo0OgcjNzb+TqF9Nt96JSf348zIkAQvfy32GO4u8oYwcbJ7bn4Izdi9LV
w23Sp8ltNYKtnZc2PrN5Tk5rvY6tVaDqD2qo50Za1xtsHq3VMzo+xSdFAvieMsfa/oeZwceF5IOS
wB/lRjPVjcLB/cOXQEQQeQ0sXmdDUuFA9/LxSCfn9GakoyBcLAa2iQtbiHtAhmhgh2PvbgcVjcKP
Bzr5sVARQDWUpWP53u/V0hTYlQmmlJvN5VIgY9sYCSL2+hiWw3zmCJ4b7CgM8wzAUM5C0iwR6qGT
1bU0l8sVt8x1uaRnZnZ6Cf+d2frf35xCKmPp4nlsizoVWzdNbtxJ7rwkOQOAOhW6kOlacY9gHClc
vh/GQPg8y3tysiWZn6VRZiva6tydfGKQ9SoG/Q9ahk7uUSi2rHStfIGTiWVv+FbXHzpXf/h4J6w/
9C0Wh5BAeKSowdWyMhqOdkKiEKzgj9XoNMuL2H2OAdyp6ZUVSUQPNh+PdWo+FFKwZQf541G7f79o
SSfcMf59g+l2iLnnhp5I+P83xPoT3nx+T2S6iU0lPNNZmfswKTJNBvo8iP7Mpj65blxdRAWefH/c
K6T+vU6Pk31G18gxf6H18dAO3nbU9Ja1PKencHLpVkEFrisKycd1gN4Saje3a7RDprSJtjVGux+v
3ImDA9yDB4ejr6zJ4/RCa0hxUbysEb4dJHghBPe6BGPSXrRnHh0n5/JmpKNvlI+WVwEZpACAqV+A
19ZXq0t//ZfZUEYzgNdBBT269tO+SEalnPg8ffdM/SwKilJ/HUShn1m205P5dyD9/YbLY6hoZS1Q
rq28pQhm5qZs3cWkc/jxjM4NdHR4xkKPbdh9JLNueSvq+r63ltePhzgRqNkC/85l/QlvDk/leHnn
6cylLZsbZ6mukNzHBzT97tTl48dDnTw+XD8r+Zw885gCFAm38AqkT6E3WaFKAShbDrGhXKum9J32
88eDnVy6N4MdLZ2dtVUVmWvmHGk1Thr9jQVx4sxGOHl+3gxytHheg0G7tapldob3mjrK59btflaG
d0427NRHQuaUBztET9rgRxtuwcydhISPZFjeTuFK6ChDO/qWZ+J/mBHgN6qYNv/ox4zVqVBiHr8s
W4/lQVYqWzyFdwji7j7+Oqe2AiYVK64BMildwPe7jig6dEvLUXWzatxi6VU9ZtCYw7bUvVsH37/A
U1T9TH3lt0z/8b33ZtRjxWmg9S2VaZUAgXAhlqCKTGNfjeSwMe0e6Q1DL2/kVDuhk2TJRS5kc0dX
o/20jNWwa2pLQcoxBbQcLXZ2n8VG8ZB7pbjC3R3oMtoKuGZXWvGXyh1rvWbNdlfGOZUHyl7v16rE
jRtMHpsMz8cicDL5mLT5puUddyaNOrXL1rRDpxcGkO04LVgjptda7DIP/Z5Yurcx9a7cjp5ErZzb
0auYLL/7+Gv8plisxP0/qUZSbXC6ByqLU+5i5wGgyyQPBj0T9W1etjQKMnXIp9BuHFFuZ+j2xjaZ
OmGEMjGc4VZxuxyXmBl72J3J3yR3PU70yTXiSrFxU3YU6SE82OVUXcR1pVaPbWkky5OuRkP7OEAv
eEjxYc82ehoV8WOPjl38fVTrIqFfgThM7tc1b+KVEtyX+adlQuPuyh1Row2FkRXOpVF55TfPS2zz
YtYwHn608P12tkkhdeUqLTRlDqO406QfYYPNJE1oVX6Vruob87BY7aaSttGPvgfvePnupjJNNxhe
zdmdKLzVQm5I229VK4p6U1b2oPvVpE5FYA4uW6FmKs1+sKupDOrOafKvRpUNEw5CSxKDiVLM+Bvw
HU9eG5kubtsiip/lIBJ9U+J7XlwsS1NWu1FTmnpTU4fqHyFW1I2H6nBhFDsAZstXS9hy2kgUK6yn
AmE/EDSyRQY5LT0Vk1tyoTTEz3pqbuZ0attAEcWCoaXq8FvFSDvL74HaFZe41lQ3ixbpeugRyb7o
XZX/VJZW/5JPqcMCUIz80dvNcMUz2b6tLQOtC2e2lL1RzOoFG335Wo3LUAWeaQojsCtzrEJZ8mcw
VZ3Cpfc4CswrkkERqJ+3wGjqqAArk3QjLJCYvUNnA2f5IojTuu3DiL4zwsV9PvxM57S4VwrNjQNk
2ntUjdBdDlDKk/mVcK3mJVdMaKP0B5VrncLFpjSj+bu0+ull0CXUmBYAeh3AKXPuNW3oA7oMTefL
pV1RgG2bfxuUHu9stR/6W2znam0jZlt7icXkbTrcdAY/xo3Y82de53ngWIme+VpczFUg5NxfOLrg
uURek5fgOeWEGHPau/mF6LXxUuNh9SvLfltfm7Xu+kJLUWdHiXZ2N4kw8yu97azttMyYOpu05BJ0
8RI0/+JeFZdN28zPImut1zRNUNCap/Gh1Prls+rGsRkwD3GhmT2m640myKeb6LXGVPuubafWg3cz
FhvRWMWPaYmnbmubVMmLqnN/5kz+okxz59BTP7uL9S5+EbPa3CkVwCannKdr02pACbFvt65atqlf
KhBA6khv73Gja360ScHbx2ma4ZnZIihKCcfbpkM30mtQk+6QGdK6GmWUv+rC8e4yve8ytAarRIRC
0VEcFE3h3IjUddQg6TMrurGW2DRCrMSiV+GMdoFlNppypc6WRnW7Mzl1g1KB8UmqF7ij6RAOo5lZ
0EzrpQ+nWTMuS9kn3E1ed2t7Q7dRoujZjMVXo82eGqdvg743cizg8L2vzIWkfZqu4qXfabZ4QjUX
sVxL5AG9l35TDoYboNX/RZWlIPDZX+AKco9oZrmNday369G5K0Do0GSQ1WWUxzm4MTjE1ezET4kZ
tT9xjI/vXK2MNrPXXKDMYQeWPu6Lsle2Yqw4QE4NfWHOlh0fquJtZ3TfogRSheu1l1FhakEPzjxk
QaJAju3iL1mNuGakaU/t0PUXXTMpd1mcqDAVE1sUN21V69eNXRtbfPzsgI2UBuBP02s5jntICcW9
NcbOD5Tfp6e2ncv2gWvL3ExWNGp7d1jUMTBkW16XRlTGfllEHUwT2XoPs6IblwM1cBFoUYkSr1Gh
x2EuTf8lWZbBb+rhJR1qO1z6xg3ncRE7fj7gu0bZZp63+LZbZwG2ClWog5DbVk2lBz3Lu5d2b4ak
ZFeJa+3tssOmryW6KZqzi2eRX3JtVAzXtwZtlkgJ6sYtg2EevQ1A+C9W13UbpzKsazREIMrpVnXX
IJgTTEb7pLeK7qtOvRw6PYofhnZJ92qDbHmlG9dDoR9Ur/CQhjF09KCNMpDcE37TeveL1l4ZSWX6
eeTUu9mTy5MQ7hTW2Qx9JNK2teiAEkpnCia48X5kcqI1iaeg0JO7ZUktn8eUGXhld2t2aKzX9qqd
uHQEncJwt3nBVsgdp8VCzrXCRjj6YRTWHW7R3xUuND/25tW8pFyCWcSYR+dNF8DBGw8jZXvfspYB
uUCIdXYGr9KY7J3bZC6i5FV82Y7GJdwy17f7vAo61QuisSg3i5vsMgBqvubCfvEqFRR4vdhbq+mQ
BB6F9FuFxmHrVVXY0RIKJjCWN1SpnAvk7pOgTNmMhnoveUyxRjisKHnE2ljLuFeHNN/aErcMiFKH
OgXlq3OXBIpRLoB0VC9EU+PZGwbNbwcxbFyXvkyRQPjTmu9N5cgr3NQ/mb3Th5CannCPNoJehcIN
6UtuKFvke+lkbejF6hDmcTPs0ny2DkpUKTtXHafPDi1eP1MGc6NK59CME4TUKiuQtp/uiqRv6DpV
TdC0k86lrO8xnql3orMu2qQLPVlbmyUrge4l6eWQDiJM4yHxhzHjOyujsVls7VvXYxML7Lj1k4oF
Jv1fgtwsin1WwEAz67wMtLh1/TIvdrOZx36UjlfAZRe/FyWge727MiPuqCS3jD27SuHZC4EsT7Iv
+qiiwbY2Z+PlUyLzJjSL4VCXyqPD5T03znNmlHowTPYF9uGAJpzkrrGiz8Jc2mCZmoeoNp8Tk/Du
laBqY7Md71GPbEKWf7zLvGzaFkI3QrXTwkiWMpi86suUT8amTqcoTHMq7l6VNTyRKyVQ4yGGt6NX
G1THGlqPcROkKUlcKazOLymh+8WcvwjEgcIc2fMADSQjTAbnZ0QOo6XzV8Shn5um/dqJ7lbv3Js0
EbeN52wrYP/+gAWvXSnKUxprt6WDP93kVvPG6N1LqYonrYsekk41ts6i3WrjnOCg08vXesLS07DS
BonKUs34a9y5Sf0pLzD3Gftsb3Z6uhW6vQQKjkF7iW4e+ZeVxdeOmQ+BO6lsC1dZNmIwLPLUTN0M
CPrv6qFPHypAUWEJWv2QxZizRsU8PqhNHT1VHhdtZ5rjA2RmYzt6Y3XdYOa+w6Emu5Kjnjgb2ASz
DAqltNxNNWXtfK82PYcSrZpUhp5dtRdW43zWrNQc0BPFN9VXOnuow2ipNNXPm5IQ3ar9dW8Zu9hQ
VfTR8miDwslwk8tWeRpUe6ZeqvYhC/kzVq3eL5wOIPS0JPtRjp4vkmkhNrczaYcTkRKPw6ZuHBI/
S2CqZbFp7TlNAvwEEmRZ3MZfsKi88Lz4IKP6GY/LPEg9TX4pO09spmJu995K8hWq3R3ystSBgiRo
hNaIuIjyzjS6m9ySZmgNS7d1hDHfoVVgbiJFm7ZZM1zESzNvY23Yp1F8AY13Bplc0adq0nQ3V47q
V0Y5XCgTZBTLK79r9rLcCBET1xrAaTU8NXVxvT1qat6lWubxdZ+zLKyqtu+jBHoOFnmfgZuTbWcY
Iuh6cpvk4qZqzClE2pRzN3YGBoHJvbnIaufFZhFEbctfaF+NagQOHdJEQJpsBKOCUFzWSCOs+Fwv
hejLHdTSx8UzBDKlTgfJ2uz2WkENvhnUjTMLG+3PNPK7usm45/Ib0tetOUyQiCxv9qOpubAkpqvR
sM/VcfFRefrWD+PPhk570CFnsssQdA7dJH4Z0uQ6bbN9UzT7rui2hlLlV+aQ3S4kzNDNCpNUkwii
1q7nO97o+jQc4g2amETPaSRd4gFE9gYrPX/A7uqSGB3yfPiZ9c2XYpzCqOiXO0FvOWh4MQZ0Sr46
ZWNu89p60WSab2bH/FklbCH6YCRhkgBtiXYPwG2rCHbqqLdXWTR9iqPE2+gShVWK3dq0Upm/WIMe
BbEObNNvquKpsbRHzS3v8dn1blVs666cMefx0F+UOu+rWag/JzXfuHUxbj27jZ/siABdKloWWrHX
+sNQXAyyOODeq1yqI4EhUWqJVHPRXbkZT0xUTu+5Yg9DPM1A+YcrVHAw1c1nv5pRJ/a6AmZyH10W
6RKiqviNHR2MTnGtzyjg805Ws+hJmycebvJCN8nX50T7zuMFTYspF9hkJukWb9wkdBq3D7IMEKGZ
ZAAzJ+o4dH88n+OUBcWYsPOrWAlTbbSDdDIyX7UTB4ryIALLGZzP0om11hd2ZF7mKZhfXLwQReja
6zaHM+0kdYpOa85doDtXpaPtsPdLw64xFL9T+SV5nj/1k9uhK9cjBIAXC0+LxgttiN3Bwr2tZeUT
ne2DbvWNP2vzrUzG11RfuMdrW/PzrBgDexLJVdTMtxGZa6BP2v1SuMYGSCYEDLg4nSm/d3EhwgyC
b2Br4iXyGucWr1v0wKPx+1wN3/JSj6Ex1EoQD2oBXU2/L0bjPi66XRIl4Pgm7xFJdFS1LfcF6ZMs
gGtSBCnP+UCIKeObDqQtaf8slfYH7hO/7IT8HhPkat92keRq1Nut4hWKL3odskjRbkan4S3klZe5
LYZLV3EaKJfaslH1VhyGRqP2XZiv6M0lmOvpnxvM1pldC4uteq30bKdl1nWTu1PAA2zhbZ9ciDm5
jKP6tpHxbR+TCPVG52fO9M1NoocOBd7N0qa/KnJ1fx6rfbeMX/UFFYOl9UpCHG7kWhffK+gC4Dpz
04/OFZjAV4kLNixe5fvUunvi4GWaWuYWaeVrmeTeRlqREwj8tzuU8eK2+xG70UM1NmSCi9E9OIu5
m13vp5GkmLd3Esmj2vzCw+fOKPJr6Y3xAQfBr2kqY6yHtWcUm8ugT9s6sOvla63AoDEi9yLK5vIe
KQO5FeiGBaqLLHCZXk28Je4zuzOuZZShXl1ZgVVOB2N2Zcg+DstYHDIvLny6aNtFpjvqNcWqtMS6
VMYvVa83yHYpuySGnR/YkEsOhVR/ZU7/NV4qZcOd9WmJk7vamJ9hygRCVbvQTJSBN7pUA1Wku0wv
9o7MDsNSHeCP9oGu2OpdXHr7SqHykOtp6lPXISebPEyTRosSXzdlm7GNDO7E7DKbBnAhmh4WJVIz
vWM/JFHN7a+7L1E+PSa1syM03kaaIkPFlK/Ikg8+qC3joreG7x3zsadSwvPsNkY+vnAN31SDl268
gtxwir0bQ3PDwlQe7FgTYVFX90iTDkHRmlujx19njL45q+OPYEOSWWIYY017bYxebaXNLsDDo8ya
1BdLDN2IPgPYYwW92XIZXpI2jWGatNQUpg36C09JWj6knb4ylJ/Ic66d1v4hssYMiDv1plNsxxdq
pVxVE/rmJvLYQ1Q6u6xBT8hlHlE7Cn90k2qTQpO9nvrFI93KrnPVuLRiyjX59NMb3GeU5o1t1EfR
wea3+LqSwdbHnVFABw9m171pSx689JGG0HHG3o9Lufj5PCAcouefssS8HyPtXo+a3m/MSPcLje1L
hWfToQlLlSZ6QOQvKCsr3SeZO+zcnuhjljz74oHnrnOhiIZma1zs8V//7Cn1QenMC2dQrvJO31tR
FOalS+qbWDuKbBg1lS5XQx3q2IRduIv9dR7jZ2/udwgbcCST/YyUvo9K+kiJasFRhMdlN3iPrp0l
oayiOOw68g11ukhrXQ8yTznEpAJBbVBgQkpsN3TWlbStkN7MHKpJ9rOuNRs+YravurLz6d2r+6Gp
drmYpoArJrt2C+XFtEXiK6L/FOtO60usJiPFPlBh9sfWoBReU/HqjU0xXXEENihDbTr7R5Q09/rQ
hN4gfxZGe1DcIaCAe9Pr5cMIOdAbxl2jL8+pF28mw9nIallAd8+PlVBCoyCqUQD8ZulREjhTCixT
hF5pqjse1PcYS+1i6ezaOtt0XhQ0erxRch2FmGUz0SxJMSxsbQfxf0KrkV4W84u31tV4HZEbafJT
7crnlfcajNJ6HCyx61U3KFI0FJcvop+vAWHfQE2DGeix7dpyozvyFTLLWvRD8ibOls//j6PzWm4V
2cLwE1EFTb4VoCxbzuGmy/a2ydDk8PTzaa7mzJnawRJ0r/XHKlveFk882Qq1it3ZJ5INtd1UV48L
T1EwpNq+1pttb8VxMDr2vZO6D1pSXjr6eImNSfZ1b316lftt9/Y7OdDgIBYPS2P3kW85e2BpcLiu
aaKl18t9n5aHtoxJ3W7brVDO32KUvNLdsZw4oSx9X60ufsvxxSuqfTZZJziKSwqkk7TlXepXKCWc
XUfHI4kzzrFJGrkxDG2fSBqc6V68GoNVRZhCJwSz072/yFNvVIdM2mezqVFbymXZpE77acspKP3x
WMUefSkzQlvZbVbVbKtK22v9YG6qpH6sqvZVmeP1NtTweDRH+hRUxJpMfUBZ7lS/Akg0wGz2i93H
kRJ3Qpv2JQPzXBcRl3W8SbXm4Jhw+/NyoMrqxFd+SVr3weyzMPW1aF7lvRq4ArzEe0jUsNOECmIv
Bk7z/WLDEgBdV9mvGgKxAG0C3xEz39iOd6ift6Qt7jK2fg7cPA4KkVkhB/99HmuHsjLKIJvqHxen
C4f3Rogs8Lt5R//5xs3ZdlbYv3z8p3L901nis2mVr5o+PtrrTKvQvPCrVHrIlu7JtIdtd4tKscp3
LW/CeNGixZyZ0Sno3pgGGzU+sH3Zj0Gr4mh0xmhxrFAC4kCcyqvZ9Aw7Kt3npXM3yulr9adnz1/Y
iMsTGR5He9aPbU/b6eL96WxxG8JhrE3Xys2wjHe947pBVboUeukRmV8cm/GnJqy/eeyfxgGNS5NZ
b96Y28Ga+r9Sa7TNhBnhmIqlCOuEKWbCPLKs+VkVer4RrX80CRqNStM6NLPYKjffLqv9tqg8qCXf
vzLuSqf5iG15SPv0mHDIlA2woe3eIU2NvOr/yrH5S1fmUcwykHhuUm39M8ouZNM/G0wUbS7CKTXv
Y8H+MOEHt9bp2PfV31KDF5VFevGBLFITJ2z8XTMy9nrSbU3ZHmQ5PS7iiaLDN3gbxmovdJJ+z/Wx
GdVy7YzBDrQk+VKNvjHr6RTTpGp3FiWJ5vBMLcSDoxVYXOP22BhVlOfEM003fFLGygumVrlBC9Yc
KDnCjUxDF5IUfwD++s5kHrUt9ail7z3OThworZu2rlyvhGG/EpVBrtOq9vGs/TOyamYNqx59XZ49
vRBh38Qvds4GWC7FllzL0FlB4K3RuXjL+rU49tXPAUkAKLYlz0CgFraLeQJfJCYAMKKyjq4xHnIW
Z3uodqLq0XZK1hQS8nUXaAIH+N3NFVlPTcho+LguGVKTZTNCftBucUlW8aVi4zuuye30+20896ER
17vUKainbNEJDLq1y6V57Dwj8mYflqXbEqF2XzhOC6jjnl3IjKiIu7DPxp+EFJy6t+8yxfw6TM1h
FjLMICe7uXutRXlYk6HlBSWT3hlIl+n7eT8PzXdbW0DajblvB+JuMj2OZtHd6QPsVZOezf5x7HpQ
wFUc8IWRUWA/aGX6OS1O1PjdFgX6vQ1XVLZhL9Wp7L3IvP2gjrXFS3nqSmtfN15ouNoTwTxHTc17
Y4wv8zwltDi3xF1Yj8LVw8QiGWbxtAPjMJXik98HVlfyopZ6vu3MbNuvr7058u/y5MXKjKay+Etz
79lBeh1WVnkTC2XLVniyDlgLqgA67pBByJAAy8OqRBI2FfObs9KbYdikz2agh0IupBWyoxRZHqUV
zVck+JubRua/nvLuVn/+sVb3weo5Y4rceJikT4Gd+h3cDAYtP0J98w7yepkeT3vzpkM3Ls14bYbL
yHu8qPhlSsVHNnTDliEz2RQomnDMkzExdTupRJSwK/qsAwufvbY+aUbHG1OHmiYQVQ/yT58S4PqG
0qCGmExgHM9+4cWPyuRNxfquEN4+tXiaPLapdNqBSAaN60fFWhgbidk5TVlky+ybppr9oETYmV4Y
a84EPUE+ctHrVRhP8F1mNSV33YowspnBZ4fKcPZ2zsJmWLAooyHn+zERHTBSzxxWufWlidN+i1hm
OTUL0Qae03Xbpq6yBxRP8cZIxp8xdlRIwHQcGA0AYaHr1RfkVUI0eW+ERSuyULez4aKLlvQhHfRJ
1uZ7m8RVYJRxpFvlX6HVRwa9PYdz5E7fs5oInnN2Y7X+tpkRuKAZcbnr3fjQ+iHCWMTiEuQVT0TP
+W24ilED/3MmjktNH2fjHw2QPDDzS9ITz1vHQ9DNYj8q96DoZ8pzBqCq6Jik225nF4SiGD185biZ
R7Zko97ZYx3Z7sIDq18rWCjJ+y5LdRlqtnLThU+aaM4Zrvr/6+d46QmQ6yzSy/IqzDV1qtAquMbU
4UQvDvCCm4xA8Xhoviap7cabc59WoxVrWikoNi/SZ5042g3tsudyHt7NbL24N8qZ3UQO78JFk9c2
G1yhR+XEcAtN4LFwaT/jRPXEZBFiYFz4sM5pKfbK8gIWKU7nYq9l7tEdjbdEOD+OX1+qrInAPnZa
5YIRE+ot74By8p+0dvvA8SmxaOcuyoW/zUaxx8vJl2aE8K9btlsiscpjI9LzDBEjrPyhiME22i36
FHiLQv4RXXNwSzjCfrhYOqdnzN9Ok69NLIIUzMftEOViJ7DnXV4AIoEA+egIMs25VsVLPT3XLBZZ
lQUuYGFXXHPQIbghCk/n99wZg6H67VL3OW6c/VC798bcvxiy3fbd+hv349YckVuMabTKxNpkqvyc
ZfokxxFk6VeOHHJl+uhO9W5uir3ZE9ABxJBVRs5kx5PcxR++ulR6uhu4Xrp5+HHq/kJ6VoiWm8HU
LYOqpX6ncsTOnfQLgYyb1WOr8N0jZMlhyIfd6L3wc4d1vjyOJrRSAuYzfA3uEvW3p1n4x9Yd7pBQ
nerYetVE82Rg4l9hEfvJPGW2cc7ZU6ax2dmEg5kJMyOYN3Bmny8nQtHPZVyHmTmZR6OP7/U4jWbP
C3UFylzGz1arI3zIjsrn4tTG+8RaTjnoxNBTn1u0LmJbMG9tPcnV+y5iZ3NTj/hautd8mtZn/blL
jJM0/vS1OIjVOQ0M2Ao0MF/QIzTuDHyiOAvd8ZO34ddH91Il0MCivC+Ww+BcoTafEuLNZNNdMpKb
VbVcF7M9rdnRB0Hx1mSz3JhGKXYpZMHiA8dNyjzUsbZr3e5qtuYLKbtkUIOYepP7XfXpjyqkDeLv
VMAC1aG8fURD+V146pkTKpyLYVujq1q4MwkNDQow8S7Vv3x3OA+yOBlZ8kRvPbIoOBNnKt6dungT
dDoGQ5ZeCplyPmhPfmrz7k3HGu5XDVxlSHC3N4Ilsedugx2Gxsz4lM5raK/OXerULCH1zoAzyfP6
VEt5sFUeet0AagehlPBpVumZr+fKI3Qu5uWvcAomR8qNu0Z/rUiNcI32bxYtONTSRpNTf/pCgQNO
TyOfTE5bax83dCm467O0ucASoZaNI9+aG65nd89GLOH7hihvun0qZBtYg9hNjMcbBdjBLw0m3MhD
pz2YzXyFB44yy3hw/U/azCMT6rwYlldjxtYzuklUAYOtHtgvgG9CuaXOJ+uz/o8TfLcysOZ0yata
64Mhxm1iPsoh/yKYIXDVw6SbIXGPx3ymoDqX3PxrqMk2UgshS0tNG3wVOnLaOio5mSb6WO84ZAZ7
TCPveA9PcCl716xe8sw8Li4F5Cm3iz9sUaAEclX3mrNuTIjh1n5p5HTfupoKABA9eoR0Whd3jaH9
qzgawEdo9kh/Z8u6ztl01pu3ceRqZf+oh/SqdwW2OYiCbL3T9HW/juXduKgPfzEPUAWbBlmK7IqA
cjfk/ACSBREfMVNwBiI8duDPefEzEk0KPo5jAjJhMLsf5r0jD5ciUTQ/uan1ZhrjrhX9MW+1B12s
B/o2X51+3pj5ysZ8b2lVNLeAo4374LbzPqmmTZEeBnm1OS1jzhSUJO36txZlMK7rtkV9qypnl+Bl
14tTPb9yYxy5Lf7kFEdCaRtPf0k9f5+O5bldxqhuuy3I8Ms6dLuymJn0kz5q7fVVs6ddQupMZvYH
Z8i3ZBkQzcd1AbHtMYYY4/Ok2ReMG2E+eg8WOAhJXpuy/XKaJQRbDAgkuiy1fbA7uYnlGM1W/lXA
oFgdATAEQVu9vylWKxS9IJFGI5Aoj2xlbBMizvQiC43/N7eZ1j7df+k1/TfRtF1RMik7incTy+6J
oL1tEoOhN9N17NJzT9sWXRws1RobuGlFHHxhm+LcnccWWFM715b/1tf+ZUjqd6CWf3Mdny26TMGp
D5l2kytmPACQ8tFqH/McwrHVo8S/apP1bqbZqSim3W3J0VW6c0UbLGUbYBPaQnqEtaEBF/8iGg48
n7e9M//GQZ5asE9NeyFOCF2Bmq5WuRwtdBIEmz1Wwk43RpbdTe547h310GZWlPT5OauRUNfmvxsn
QivBdbKMt9mo9lSZ7ERtYkUbYO2JSc2bCB/QoUAFlJdVlLkiXO34aKTlsZNfcs7vuOTg+1J0OxXT
o/2AnWp7C47nx34zrfQR9PKDvPMW/RCI2iw5jyorKsABmrncunEXyOllKbmcbHPkPEOKMWXfM0R2
vaiToEK3YzLo5IhJGslBREdgQLEWYipSZPl+FzWQqvTpQYmW8DJpZr5a+UhJu84mAYFeDPe2Tpdo
0lO/xbvrPIuEImoYY4QLduQDFeg0qDeoNVQbisQBN60vCRih3d658lwm300XI/TCQck/TRcVJkeS
KesvQQ1BNNH4vhrZ0VwnDjMfQMGEA8um+7Iz32uNyM4CVQOVyvSoLec68wLXOZWaYBe9DoJ1Q/9X
LO5dV1gRoRt/RP/ekZiyTSlIVvnKFd+fJ+vbylDu53OUrflmkXJjJn+DWiLN6OFD/9jjNl7T/qRZ
sl2ke3bmPNC6Piy7BhAsuRQM5J5/oSwzSGikDfXC3lA/dB6YcCskjBvBadfn3VGyYnkuFrDsIPWE
kKl8kza8U7Y4Ld173xJk1BbpphDDM9SexcUw342F+e203MjrUN8xCn9UeRmNMReCxyCw8SymWKcZ
vgq7vVoa+S8Kl5LHe23Ib6dCxWYnDVORUwcDQSC+XWwAtQJTT0oSUrNoMoaHuc9fSgoXhvaGWOdb
S0PyYqTxcemSt4Y/Gp/y/VKqc8wHOiHg04fsJmopyDhVm9b1wrZ7jOW3Sj+UrQfWjcSzPXh/C7UT
x8pAiTd//WVnl8ntQ13e5tT4TEDfN2Ru/NqN7vO7jPAzjtgnMcNUr74qfXnzhLg2dvORGt6nPbyC
PeiRWOROZvq2tJM3gLfPxLufq/yvX5aXqtx1y7rN22ffTD+seN4KliGVPhGN96FP1dk3UP3Vxlef
+v/wh26UcSKfJGgL+Utv0r5y0m/bbcVO72POqRhRih/7gDdjzqVW/so6P8eSQazSljvZJemjNy/y
s709knnZv6Sp6e2N+NZkSuwEELFII48a7odeaWWYQuOHVcWM2K5Cj1TWeSdbeSR+qT4PrQyxRp8z
FeppYgbN7LeBJBp8X80JO6DVK3Zo9vtFF0Wom3mzyd1+ZZVo4tOi283Gr/ommA2zQTNN6WaceF/T
7HytCwmtMG+fruDLK40bqi3qx7Kp8610l6/JNjLEYJCB2owTs5pda5Mu8cvQkH1WaQMTg2gu6+wM
u8YCBe2yvkT6NJ+SQRsONra/AJSh3mouNzfK4Vs/bXadDKhvcomQWlZwFLgXeBKIknMlv00JmeXO
9v24eI/emLogqaXJENZEiEMNrGJGikCxEjsvWc+OwmBlZCREDPW4GzvnK+e2Y9akSc6NaTlHWwx7
EwMPVt9omsMhZ3xPLToElNqXcE60mhlXkfsPow1+bTv7nLCsgDzThGpUmHVvePKqYa90/gjC9FQq
to7XhjT+HSYn/vLASlwgkayTV02DPV3a5tEZzLPfDjfuSnsu0vS0Nm4IBc706PbfGS/ALHB3FgJk
Z9q4VnXHb01kGp9pLM10g2KyPaD//cY4oAftmszRWrLeTsZoBYlXQvjNbWBLnaAv78DX888UtbND
dX6onOJhytRudJcHoLIqapGph6aNWxuhBwBrrra2KM4u0+2N2XyeFkwP+fyWki6zz9Ag0tBToJTz
hkOJYQ4yVtkBYRrfdGA617Ksgb5kS47jiGC1z/Jw5ThKvfxAo+zJ0xGWdEn3j9oiXH2s0fQHFs9G
n/+m63zJim4b2/3jIPQn3av/Wetyu4CAxqivGkgYUT+Oqc2k8yWHSq9D1Vqf0nMYN2ztaJGUuRnS
BrvsWP4aqWMgFZzcTVczE9QVxG6V8+RK70taZcb6uh5EsqAhKPr5QDDPvXKSS1arfyuufUDO4ZvP
9YdaGz1YC3fH/3lFKvd5w7fq20BCtTAQVBskTZeCh5Cvu7jkWQzQHVPryQ1GgTGYkomww2z6NPqV
XGp0juv6lVurAE0atg2et9CX8q6u84tIOebYX9LNWKbFdhjWHGFlvO1k06ND8NmuDDZukXVLSJ5D
E1i8Wpusr796KZ5WXu6KF5tvcU0RwPMyJmTIHgYTPHhq4xQ6EP1bZclhMzv6L9jBHC1dhZ5S1q++
6m4t8vBHMqtJe+2LqCe3aZPTKmosPjUw/vibVihtmslFpN2n94bbFOFYorGg83XflfMv+/+0bzuh
0bw2PuSes4fsZjHKDxoCxSBRU9jdYE6r0MDnkYaUjXaE+/oqLC9S/I9NNqFemWYGTwuvAEKfC7mI
+oaSQ7Qio87QfaP1J2GcbZWY4VqNE4eCQGHM3uxmHLhmrm0heLbJqHM7FzZbctzv5KKe67n4YjID
FlHGrqAfhIQSRssxvjMbdjcqRDYTKulAwfcqImW2jpQv6+Lc95XzU5H92nZ1WBTVdWzVZ9Mjf6w1
mEhakMI0Y7sR4kmhKgt9HrVw6mwKOhKpbay5PjWlvLP84dzO4pS1xt60Bhd0+YNGaX1bLM4TrdQv
o3fLq6dYuVqGn3xI7pehP1SZe8my7GyXDbxPNu2txLi2KUiIEMWO7OP73rA+uzJ+W6fxFT/zW6LP
XeDq5gmydKv3GjCz/08so3lIpm4OFwHSm2bGsF+9EdBo3ZmJ/gurtcnsdedX9qF1Cl4ZmpuWOm5C
4qSRKnbx1a2I1sNdFEhrOHRqQeku2g/2LzPUbLcD5Wq+VA7/pGeckxBjeGDKxyy7DYY3kyj+b3Tj
LQ9HZrf3Ve6hRIeEJN1VD3OXG4fYVXiW7A6ZMvMcBoNA9GnHqm6R6l5N7wlK6o25tB8i9pKQ6q7H
eAabc90+5gAf3W3cNmWw1GYTteR58pxaMEf9UyO8Yz9TF39rc4nykQewlgss5YrqrK8+4iW+TsVw
lHX7M8JxzXlqhR1CXjAqouFlU8ltotA+63SUkHJywkN1b3jqb9XB5xcXM/KoMUQZIk8Oqp4uHf99
7KA+OvMglbPsnY53s5GIdlJcQ72sYmTSGThSBrSuVf1pKXwVpnZ3Pzn90Yznw8objx5nR+PazRsw
nkrTKaPZqJsQjRw9vzDjtuY9ZrX4Z5hdEpJNzO2daYyhEhoOMBSxksMdXY+cs0veczhVdh6Avaak
3buPCdEBm2aN95nPM9nB+khEP8imoiWdxyjp/I9Os99co4BTkBeXG9ZN9Qe/TI+UD7JOaQWMbo0q
F6j9kUa109QhRCBqljOMIb3o6wcwQ8CcBhxohomfrPSzQYKxsmtrcfyNCSoNZsGJBcKNFlMcmMIh
Y+chfeo9onFI+Xo3KjGj13GigR+9vOl0l4Hc5Yw2v9timDmLRhXAmG1xoJrAmF2/7/wEM6Wo23Os
jyzfCnHO6DoZ1irpXgdzcPetVLcI7wchLGNrVM6Ln3n6ASvREq69QzqqqFnoUoP3sWr0sC+tDAE4
a32LIuKqo70IUNrm28wA/i1WxHZ1s2DyRw3SzPQMTK22nzon5viULwLKU2XOp5oB+j0zecXiQPdr
Qa5/kb8innrU2+KQoBUbDJYhE11AsiC/8x56V3tePXEdXevVR2Bow/F3UwYtPQkGDeFe+nV9Hnv3
tJTUXTrZTZ9+q2w38ywUGse3ag341kT/7NV0GJAsmo373kzLh+sLHbyxW7ZlnrJBkIK9TylsQmgS
M5+VC2yHYY6RN4kpaH11Hk3x7MQuHQpt/QGNcDeC+OIAmWQ0jvpTnjD3Kcd+WevuCWfJwaq6g+ZC
D3br/rZNZnX6rCXa3VjFL0niXKSvsbD3J/xYZ9He+yjMAtGi3Vf1ifwolG2FxjFcpkFnpVu9AzZu
54tTVfTZlvMXRik/a19om9jDzR7xDD1WNe+Xr06jo50z0b7oLtPSALqh5wytwqklYJW8rvby3qNP
ClqrgkBr3RlWoQ/5htjLrYCnMj4hUWxC3P8vfcG0nstTAsvX2fXZQ1nJShsz+pvJg03/km7ab1Vi
/KDB2Pdmchrr5g4CGMizHoPR679roNVQE9r97BcoWbM3FBlBUdH8lUdFMr8kRvZeNz1Ir9jPJPkD
LmRH0kDPdad/21nnbKUePw+1c0YdEPFlQ8wwG2ZoTNoRfAWsVvr2VrhdWK9owebCPWndRz+i/YvH
4kRRVUKVihno6eRseqEbTHXlK+Hqb6bmHAtELviC3qxFhPTQ3E+MDGCpHm8LhHxZDh5HapoBK1gQ
Z53p7MqeZQwnY2JWbHzZm7zJDKz6OOb+M4nKu9ZPos6wHyu9QMFrf2YrujvE6YeMrdvV7L2vzc8W
urrJLkNDodtFE9MZ6xrR54WvwEWna52mJd5jZ7nX1hjUoXqXpb23LJtx56duILHIrUYsvqZvY299
gX24m3Luv7mVn0qd49tHxerYj53rRbXrXkkM/NehwIZY1H6ZCaOB7ObS8B5bATRUJlCKHQxx1Pfk
Mk8zsqEYU1BeZ5sl/dSLonhml3ppWEO4CuHArSxIXO1aFN5dlo9oHfUnLH2PAKhhc3NQGfTLbTN2
+E2DG+29h/wmsxNmwZDIFjgJ4ZcJms54rHxN7MaiYUI1CQFfGVTWbvrsG2dnaSuTlLa+uwY3j/KT
h1sMbTwzwhj2kuALYBNYIGKWrH2LZ2RVeslIPv6Z3JKBM0OsN025T5S8zF3xVPv1qfX1FV6qZzul
fAgQf8jCPh+Aa0oCYF3h7m36vjyTdizf1yG19fKozda4gRM4TnkKkaaEFsVjdZpdDVZn6d/jun1z
W9PcUTW80wruBgc3Kwa0Q8N4quohbBwzSOlQ2KA+TDDYDXk0WuvrJHUXJn1O9mW+CF4GIU6sbM+2
XkPs4uXEMJQG/opqvB4/MWFfJzLCtZFfXqXmsM9wRO7GTD6njnuUinnXTy5qIMfLGsY9h9lLVwDp
u8uxg05uTBHdAHSRxIBdaAonbTpZSKFYP8NaWVAL/GB+EnrpAiHrgzbZDTR+XS13WeZFmt2eqpaV
1c43VqtFeEgEUEh60Ii0RSSE+Sb3vXGnmQSh6Ut7XdQCn8sw6c/LHkX1zvG5KPyyfhy0WUPcm52q
ZEE6yOeoEt3nsZ+KjdFMA0LW5IWhKjB6MxqN5cNgJkMlyGtv+rhMxkZbDsjk8L7BlVMUgKvDnlDq
lTCxKisfjcWceG3FA2WYey1xfhYjPYwtXBCZ5QFs7MSswM+WTE6x87wWB97A68/KrGZjR60jYgDo
1nDgpaRKPFR5flSzewdrFuGRC/HDkllvvM9NFRFgkEdWxvWnKwbrtVm6jY9gIpTJXMPwTypIcllE
vvJZBx2NGSGTRxuqc0A4GvaGt00lhJ7lEMybPJW0FnFtdcyKpgdsLGbr25m5QKwebNMYeaJWHhth
tfhc0/qRYGM0waTKAw+b3hT1Jq/KgHFm7jdO2zjBklt3iqK3nSa9RwyRXEUFigd9QPmTqfVf3OB+
SmX73Gq5FyBKBZuLE7aQMX2Qtn2H/nuXJSm3GxIkQJ1uZ+VctkPPupAS0FT1I/t4ubzUwv9VyGKC
oTQudVLuzdjmr1NHJDtvEptjw21pgbMfHJDCoM5Z111rgO1PnrEn/Vij+9Qr60mU7ovPTLsRjAqm
1e6d0bp3b/QgG83jlBUfvmY8L6757ef2gtdGnlZcTGzgzccwYQpw1Hx1ZyrYMtEAt43TtcMcDDad
LPjH5pJxi5Od7uUsVG4CjCmzd2fmr3VTFWHtC+e6/hE+f5ZuvJl2+R73QOSrrJMolqjXPWurT86w
sYT8Zi5fN8KV3a6mPH1DFRr/rf1AP0AGUfJhWDLwOm8PSWbtfOmATazGFIKsMYk201uqmS9TsxwL
WYL0ikfXqvmydcbjlnVn6TiGZse57yyw0AZRji9X8Heg4GH+bVH+VmuGBMfQuQT0NxKdGtyeXJii
12i7N+KtLABWhXpk8WUI9t3ThEsiQz8qk/HipebZmvy9MbMsCPcqLQ3w3eH3yJOIMeiUITfD+xmm
7IgMmcZeq+KDPzX3MdkjwGESI+U6/ICTZGcsRfXJ7/x/qZ4rTJ05evn5DunVjionAyOWRlBdnuAD
RgVYavJ9tBDH4UJYgz5t39TQfTbpciFnmQ6kNqu2rlCAYnr6T8R1t81NpihYzknXTxSB95Hu1F5g
kZwtSuTICMZZiKqVG6Vhzu2zR0qU+ZynNCrJ5CMBKw1V1UISWMm4ScdWC7qYtO1GztsVMTNmEDhm
Dbk95ztmHKnBYfYDG9bS/Oip2d/gF5YvbOrU34IPmdU59rrvWCAW8r2a382lnTxNuDZGVOGNo59Z
xPa6gUhBa8ZIleVnPDg9EzPDQJ7NkG+avrOkkxIamdPRtaS8Dg1Ll2ZU8SUp/WeTJFn4NJstFlcm
5j9N34IypAFNY4h5crcLtBbKTW8SaLYYuRWkyuLirdGXwLbRH3SpxfuUt+7PtBR5CGzHqe+CrC5i
xoppTzbqLK/0tlVdZpGRp98m2TyBJsl5d+qs2VU1bVTzMn837H1bAMRnT7fOjmOxzsvcJA+O76Mh
2PPL8Ehjm/UVsa5l/gGZWTBAGPIqbTqXTj6HKfJ7Dv50CvrCa9DXIukC79krjQsyldL/EVniQRV2
8QvPFgIOX1uCwa2i1eQO0RokKW5LsViRw/FmI8Sdpt3TCv9rLY55ygeWO7uZub4aZHOWlQ77ukyR
H7TgIDCcaksPQB5wwZUPXGVTaOTqocmMJcham7rELCXDAJzytcutRxsP1p0rrOqdhh4v0HwGaH1S
8V1VLBRnKWPYug0N8TyaLb4U6xkqGRRk5l6ZClsLe6t9QGmjttKs51B3xpK/IDOQ6nhC5jibOI7s
ODuizkO5TfzmuKGjBwFIQf9Bt6YXcivdZ0fa8a8BX/dIUivP9dzN/rZdTbGX1ZCE5tSCzVY4EZoa
X5WdioF6Ht3eVj3iqaEmJ8FLBrVXhTk+0A3L6sJzFIF6/3LddpHtrZhTuuSbR2U61KDw17i3l62U
fb2XS42S1ijN7dpaX1aPdrJNQPhw4/zQ77agLUMlMExQ6cIpeWYcdF1qSPr/qDuPLbmRLE2/Sp1c
D7KhRZ+uWjgAl6EFyeAGJxgkobXG68x6nqJfbD6QOZnhCJ/wYs5qNlXForhhBhPX7v3FbTrFow36
AVw15jPYRA69/z0xEuFrW3cDmHq1Mg+6FlUOqW71lFPI26a52jmmj60kbcpW+UDhtyHLCAGdSI1X
HmCDSzdBm9RXjRGbz+qoGMz0VIKVEIToAbGQ9OMQqOlFCG+aPCMVwNwIfu0GKWjtVa0E86nD7b1B
UG3Y5qz/S5YEbyuOGpIeAzNMhc5HmvNRxloSMMGsDHpUxXg5BSobAXAjuVkFnmvUg72Wyd5lOwEt
T5QZdVL6M7K7ibcSrlFuosX9BmAG8JqgM2VXUXTtWz4AKAhzMMCdqPWoKXYFdilt6GR+pR+MmlrA
FMfjUy9VdLh10hTVgr0/DiNyElXUAy/PfJ4GpSQ9VaAuKUVZ8EkVsd6lVQVeIdThxppknKIomzd1
RCneC0x5qyRADIZMmucuGO/4lXAQ66kAzIkhTgpsDzVpAGCqwq7uef1v+7TQN3HFdCaJnr20UqN9
Mbu0X8cYVG6aye8eMmo417rJ7cyUeffc39kl/Q8O8KqC4FrXPIHogrgtst5X5dzLjgYce0tZmCly
VnBhZqJ1KAMfOc66DlEJ8JN1F1rmzg8t0UV1kncWwEPHKrvmIo5aOPxT1+y9Po0vm7IcvnsNJZ1U
gMUO6iW5Nhp4EF6d1Qc9xcyp0EMTtxhpuOajCXtFUAVQHoVxpfhgdyzICa4SxhJ5SwrjmWrvYRyj
BmrfJN2jn6DtozKcHptIIsWlPuIEZTRdA02mn04Cu5NzEfuazuQYyJT+gPA3pfaO48WbRGkj+XIO
7o43bat4HwHaAZ1EuKU45FEvrMUMCY4qp/WrdapoxxUEdzEpRO5Lzfyg8KXu2yHQ6H1LzJrq0T6D
6G5DMG8vMZ33NjFsqjUMpwBv8MLbS5zgEE+jei16o+RGsscjBR74pV9Y7Y0KD9utjV7aSkqCAWhY
hju0qhJYY0O4Jr8fN23sZx8yz6QbACh0nVWBslPLOrruI4+1PUM5E4giiPYo7HjF47VQD7nbTrKx
Qf3BwwCEPl3dD1/Lua/Xx01xUfu+sYKHqDs4pVsHK2G/ph5qwlJNxRo/0eiyp72JduIQ8RhVGvWi
KjV1A/y43AoahcSkGVsn7nXACaEmXvEemcAJa/i/RkYKjyEJ1ypIFejwUX4NtPzWDNXqvpWiYUc/
nO4DSHvPQfcL2CwEY4csqUrsTipB8yf0b1wYc1xuLXjodj1MBvxAI05p9/etBTZGTCDFu/Rqyxst
9TPYj22UXGYmYExWaeJIgRc9l15W3kUYWm7gY/Zi5NBM7FPEFThqipeEWsOq98ZqlxeKtRvVUnNR
O+rGmAJXnkKG8tKEonYoejeVEBaXYTcoLeuoSzcd8uue3XoCpkoN3GOP1m4wfhj0RLsTuEQiV+gr
reXHFHm/txQoYOiLnUylD891KFaqXn2qTS+2nMwzIBpHfifiehXX8pWfeTDoS7I6SvqS0blS3Zoj
9dmOlN7EA07nqRWHDRCnigTB59y9m3IrM7dGHgnWyiza8h5Nl/gJZrHU7zwlS4M1i9QCWiobiXEB
CCEWPnSgwtQrRUAB4xaPwhQi4YTh/XWoJUqaABHgO+1RlalIP9UpaoGUVb1WgdIgo3Gzgm7US4sr
mQ/Ixaq40YJo6FA+6LVhpiT1xmOutanmBmMa+ftQSaiBGOasJ1kXSq+vfbgEnDYwrx5jKfCfvSKt
WlfrY+sOZSxAZ2OhgRJrmpmMCAx2suxUwUaSdxPvSH0VscLLlVIV96iykk2mmTlGdtjG4PN41gyQ
8MVyGldV42cVvd6x6YVvXer3OqCAWg2ujDamFB3j6JTf+9PsdoWCcmxemr4UU171TfkJtnTm5E1m
upMYM7cigIPC7dKqLCgJdWG789U6nGzYIYhJ9TJ0Qhf0NfIc5pDzQUlnEmVdRSF/F/XIVj5wsBSF
PXmF/9VPDf6nYnI1OGbLmbqJy3L+S5hlUiOVh6y6wEarzZ0+mXMjIapL8x71jv5B4bX6MAwZiznS
Gyx082KclFUXqAXd/TSgfR7xXxwF2gBkqvYRP1r3gFPwrkprCVEwkICRqyK2xEN2aGdAlq9SThJM
WGu7PO1Ffyd4Vp7sDfIF0ESDDpmhMyHgXgesklkVRFGTjd/0Gspmity/iMYwhe7/QPGXI64Q4Wzp
nmMmkBHiL6Vxr5KKBTDTa7y5/cZ0VPh7ArIBXjU/yLUpXQUJMklIXETUFwxg6ZScID9aWbrrphjQ
rWaH9MA0LCdTj24dHNkfam3/8TL8p/8tv8kRycqz+l//xa9fmI8q9INm8ct/XRffsvum+vatuXwu
/mv+q3/+0X8d/5K/+ce/7Dw3z0e/cLnSmvG2/VaNd9/qNml+xORnmP/kv/ub//j24195GItv//zt
+Su3qRPWTRW+NL/98Vu7r//8TdZkEV+A/3gd4Y/fvnpO+Zs3z9Xzf/+vL88n/tK357r552+Cov5O
Nd3Ef4sOkYUJHSp1/befv2X+PovA4iplGainSypakxmeUQF/Tf9dlCkgU2YTdV2bdUJ/+0edY3LC
75m/K/xTmgVSmutNx6rzt//zAx59hr8+yz8ydA/yMGvqf/4mLRTbZhcXYutYnoisKnNpETigA0jO
NJKUu6BEvvoHNG/Hz3R57dAW16bsUAC0pK24NZxXU/XHT3IUedbS/LlO5snVf7glmbMDwzxURVqK
0gF1HZkxImvXaBis4n23VVeTnd/I2+iMVuDShW6OZai6hjSSpusIQC10PSe8wZDOhgI37v1ttu62
0kbYRKvAPRdpVh08GhSWluS0poURrg5TaaEZCYCij2m2fec636X7Ztuvg628Nc6oyOrSQvkOdxIk
kjBCmW1iZ3vahRd27E1GCBQX1GrVGd9kdvaHziqLa5VnCXXluBGaHYK63odcibXPEowjlO8ok6Uy
9kcrnLqbg18M+XejQJRnKhqIW0MehFetKg6fBFTtNGimDZmPBTmXZ5EHz1/34R2CxpXbuckqbXvY
yletNDZ3BToadyl5CubYZe6vGzNJIQ811lVltv6m1IzuWzsF2Y4mjARXLgCUS4c0/CIUiHcGdVFt
tUSgKOlXbZI64uiVTzE2mQ+aCWNIErwaqK0fqDvfqKUtTWEpPcgztkkLxvK+khCixkEqdpuOjpXJ
6xnk22Beiklnbqa2KFxyoWwPGDxzOhJb+DkoW2A4G0PMxtel5caJqy64FfXa5IgXrQsOXP5D4f8z
SZUeSSBj5LdSnsu01GX8A2uYmyt61OOFVc+Y4ibSNyXOAc90ZMWtXEFMEgxGNEhesB8bYDlowvAe
UpOs3pi4KH0ReAZw8Yw8Z40hlD9bXtVtYqAiaxEQA5l62rUzxxrAe16F23CojTUNvmJTaLnxMR0l
Li+rh/Zvy4NUbU1jVG5kRKypUXb6h15svCdDGwuXm/9RKb16XVHCzhC2RrywtrIeuk1a6S+WmQKM
tbiZ5IzqgdiN7MLJBGCRDuND60ParYey/EoiUsz8Zb++Ii/xruUJWShEcNCT80uEa5y8TM291fu9
byN7R71vUCLwzGlRRj3QX1/e9VPc3lqNIh8M4Of3+ZSIz0ai5h9oiAB6BbI73tZJXl6rRh1J4HlT
haeGKk4KP6rZdzayC+BWMOw46BnidUkjJOtYyIBCWlppwJhtUj13pghs8s6ayu6pasrwulTww7J9
UjVAAVaRXgUoipNN4TrueLWpbXtDEZ5F5DUEVB7a+qIee9JjT7FSiwvWSiZbxKCVDKUFbQ3CGA/t
yAD6YQSZeEBLmLeFWne8qAeDNLLqBDSuZGAWK1K6bGPmoAjoj/od6n0q5WctTy0eir3fmh8QatVv
WxjYa39SoiekmoQPbWEUH2cYITVzFGjRgin07QAOOUYIrG8+q5LWtDuZdPup0fTiApQMNLRoQuJS
0pH5MIRoeESmEF2WUpZayemzOY3RpC6zwP+qOWlQbXmfpy5CEM7LNCgwFVVwdFuGtv5Y0EH+KoHj
BtvnWSAzRzygW6OUd6mXy4/aAMoYMnODxm+X55sE2Pu6CpIQNZ3E1w5Fk01fajYNxVVJopsSxmAe
RkM276FRDleJYYIra5BlNOR4usYQpThUQWA0Gx4IVBXizPChjCph+V3K8cVEynDUhcOYm6CCCink
ZGqUKKx2gdKV2karzKF0kizttiUMmEtkdjI8Vjsz/Yy1nKVs5NYMLIDKCcazqp+Uw/xwQHnA92Pg
soVhjRdkrM2dECQUxPVGy/BQq+sGWkrofYKYN34vAsHSqJWBS3EBbCmazeslvjXKqvgGzcHLYUaY
/R4D2HY/yIkQgAptQQfE+dByHgVpdTlN0Njwkmg2lRfB7U77mCJzaVpfBR6YDUgXDuIVgjQi3LFJ
tj4oWVdDeQkV6a5X59JGZVrJhax2wg4UC9gXM0xyG+qDsC1VjZZJplMes6U8tLbohkBbyMJu36A5
cchq2dvG+shDZ0jpvbYegKBGMkpKaFoZfikky7iJsC8MV4YmowLXWkgrr0gihRkqMl2LwQgAkWcQ
oFm1XIcQKvdiHSJQRfENeFpuUBnMA8PfxLEOcJcA3hZGOMl7D6R9beWi9LXSFJMz0IfUoUj5Ra+o
/t0QRuZ9IhemvKIhb10rEV4rITqLX9GEEXeIPYZ7ZK4QB9Cn8g6QTP1Cez76RL0JwgCJamkhO7IK
g1bYiMPUf5St8jrJpXzb53hpkJR7B6Usi3tyAvRrcsoIfjhOt2Wl088HY+v0XVRtR1+Vb4xAbNYy
kCQossFEB8UY9YduDLU9qqzD1wQGFn7r8LV5Jwmbki5bAYBbtq4CSyD91lk5+7Do1Z3HTwiUjqbn
9xCs4sHPOmgfqiai7TxIUK/iqsBjSBoho3CLNmNZXFAmJX0HNOkDRcr5MDlH1B7FyQximzGtDE9r
vlk1zw0lE/21NNXldUPL7bYedUQcSW/AndDg9LWy35aREmzVEHi1lQGVWoWYcoo2fo5R6PBGVTah
bMCQniJ9cCkmZneItkPInNSSem1bh7fUtbQNKk/QEie2+CpPp+RrIoOJoJ+PTaIOE87lmSTvMZgO
7cw00Hzyk0L6lhQ+ooaaj8IVjzpK/hXAMV9sQNP4nuq/6Gad7BRfN25xMqZfKg5Id1qp16012hf5
ujZimGKdwVecLOkqGHtAU14xEwta3x8uxcAaXRQ3k/Xkh9pDzAXeroQm9dDloEmTU12BbSSgONBr
CdWOWtf8XSJP5rrtheqh1oBupWXZPYRUqxo3kTqdp6pYOloNU1jUffmxr7oRhgR83xWEeNLTAnHh
AOqLR+dsmlr1qq3afKuiZbPhfNFudLETDrI6xl99q8++WiryPDnKMYew4MvFg0RTEuXnck+7sz4k
MINsOQalOEQVzQ69K7YhtZBHinXaWsQ5Il3J6UghxermTllI+cQYC50jwopnqEZt3XWepV4hpipc
CVZlgny2pLuBYxxO0QjeUVfbTx4icvcjmgq3kaxgwCZ3iGuqJXA5XY/pngn0Ww4BjhoXWWKiG5Ba
DXWNOrhVGwF5wzFpdmBr9C95liELhCvL3C6RAn1rAun8JOQC3b7Cb6jNRHm67n1V2PudlV6r1AAe
SSssyBUYy4KGLSd9Bvv41CRydbR9CTWQ2myRkqRm9+CjxHtrjL7xrJVddtsj17JXfam9GrtKRsyv
GikmgfJ8DFX6snqqli2KKnV7NwSpbjpmBQ51ivP2a51Iaex0CgDVgNIEx4YRfpIbDQywJ2fjoagR
G7b7ukHbxzNq+RAj8ONkZpU9dIkmwSgfjPbFEON0T4Vs2iUSHvV2iwoyrc1y0A5tPdGSNJmaNVoE
w32ErtiWWjjSa33ToqFZQGyIEFx6khQjfvRRwHEM7MS860qgiLIzPURuV9IQS0CsBwv0QgFacoXR
6sSFU6DymdIdctUJ/FiC3jwmHvEe1670kLIrvpthnV9WCB+towkagZWb8i3SA8WdNgxDiloxPc+V
rAe1i1G4v1esUOJWLq2nIJIaYJPBxNWUq8xGqaYtHFMRYjKH/i7NJe8wKGl8yCbFvwdu0sCqq9Dg
QRmnhNOA1KCkD+qHGumk50qDgqTXQXkjNLX1AZKrcjFOonKHuzce6hZKPfdjGAu7tJXhMiHqcFlm
9D4lwwThQo6m5T8lx3+psnAZvlR5nX9vjssIx+WI///qD9QGeKj+3+sP9//9P/N/3Dyj331Ugfj5
1/6oQKjq75JOJYGntIlMPuDfPysQmvI7T0D8x0xLxb8DFf2/KhCS9bthyvRRZgc53eJJ+1cFQtZ+
VzSDvwha7UdVw/iVCsSyAMEPh1MkhQ5DESmEiLPO/yv3iBTFEV8m47CrLHLiXF7JUrExST69/uXV
5Nz8fIUfVRwWlgHqz1CKRsmMuVCNhQy+CJPRrwUI5tEOhT3Pv5ycmttrZbnjWl5Xd4g5+cgn27FD
0fhnAeyo/vU6+MLn4U3sxTBDbLoGmQm1W+7qsb/jtC7RUXx/hKfmErQRpQeKvaaqL4JM/TCSvzCX
qphf9ql4xZ/7pHT957gqzzkhzBWGV5WOHwN6HWvhoAncNitN5toOq+ZWzpNLowc929fQSKpgQgsu
DW+jCt1ihMPWWFQ//Y2h8jqSZYMSkjmvz9fLBgRgBRSe8IkEkMgM4dfPEunwwGCpvR9qUWv5OVJK
cRIzaiHOSDHudShD61uTG42Rlv7HIcmfRl1y3w9xanXgzUrZSJUMSjrLyVRzJPwDVkfXfNLTL337
KYzPWPWeWBu8sdjqNJ3mAtVcuXq1zxTYrXqBD4RtNvRmVUQvh9toijbIrfz6fL2KxMQdR9LDEIU7
djvlaDi+gC3nJvn78/WmbMlWNmQONeZKokwrLr5J66f48fmJZIub1s0erHXiDB/9xxfUDG4Gt7Hj
a7g1ZzxjT80gvjOULkQ85ZEQPh4XOm+51BeBjMZ4NKyBe8F/1WC0mQMYjw7G2pl4S7OReeEZCocw
hzSGx5rJ0f36kxk4KSDoyUQizXJVhavB4SFRb+iabGK7dfy97iQfRFpEK+tb86ic8Vs6sSaPos/b
4tWCGVEqaqDaiQAaNAjgL530pAS/6EzyZojzD/EqyJB4otTnusjzAcEPMVDua6UE5SZuzyyYE5v4
aDSLj5cYgyCkuFLa2qpzYLkUFIHpdl1LNgXaVehYO+/MGj0XcXEYS2kei2rjibhaeJsoHdHhNs/s
tHOfaHFsVIFkocvBhVY3yMKL0wafpnBFcn1uJS5q9T8/E5rthmUa85pcbLdBq2IhVgY4i0BNpxhg
u+SOMnxNQ7nCUtGxqukSGvgaZ5xNhtbA+x9vHsbiqjHYBX9GX+yDtBurIeIPoB6H5pJebfwumolJ
udPl9O7CQaDiaD68H/TkbtdUWZF4rGjYpx6vzKSnu5xB0qHWM2uRoNlPO93Kv3uacWZ42mJ2Zy9T
k4Yw/jzgsLgzF2uz8ociwomCzrvlU8UUehQEJeDaT2VmCG6tCMIdGKN407Zi9UmQdIGq8YBd2KBG
WxCNqIXoPcIfautNO8kUiqtoRENQ1VvPDdBdg4iJFlYyycUaDVJtGwa+cYdhkH+v0bG2qdrLl2rQ
0KIXglh9iqKiPNAQgMzDtTteNzU2ANeRkNQ7w4kuDpQzLgcBVTDE5svu0KMIg1QTsuEwF9SAfmUl
XKuTD+cKF72LuspGJLroP+iQKW5kVaCZlHUAkRQdD8k6lM7s9MW2+zGZJkkBtzWNEey9j79bFNXx
NIpMZm0Cci6+ltqZANL8L7xajm8izD/BqzMLtoTclRmqHwAvL73bcAtq3gEBiLOII68E59xBcjbg
4pCkDY/jRcuQtOtsZ+7TrX+LzZGboqO6ih1Qrb92cr0Z4GI9kikIOWUChRcpgg5Bb8v14f3NtXSK
/xmCVERR2dfz4+N4DuWoqdpiTBWbxrczXBTr6oJa+2bYFm55wSG9kexoW9nW07nJXByZbwIvTrLe
qqnmKnPg4oPkPdQwBsz2zM15cgm+GtxiCapK0YiiRYwGV5HOurf6M7mcdOrEMF9FWCxB6o6A9Hoi
iPtwq31BmWUVXOlrMGM3v9qnZcb4RCoPNMyQFYt05PhT+XnTVuM4KHZy4W2K9bANLyx6p6CInPbM
SSi9/TrHsRbjirpRjtU5VuO0LnJ3lGEdwTXsfq3sFRthW7ffBptfXosKCR1vCNVQDLLJxVocIxiw
wgh5Xr2F0+UqiJhVq/iOZpBr3YE+Bj8OKlyyi7vGFnb5x78T3jQoAGsmd9zSORsaSmNigKPa3Uvv
So66VxxlG93P31RfDZAfV5KN4NpH31HOtJF/jOz4JGPkf4VWFpm6lpRaO7Rz6HXvtnbrmvvoCWMe
Z+7+h6sHwa3cgp8B4HW2H7fmmXPm1NemwmCa4CBYYNYiQxLoNiiWIeJEA3IYuDHtNkGEBxgiPHj3
/iyfHio8UBlUh8FDbnGGYrCph4o+qfa4R5++hCVLOi270xZM5SrcYau0ijCvtNW1t0rXtIfOnqqL
hOLHPtIkLiVsRYFuqIufAMxw3DWwIYCIho4C33sq7vlj8BH+KIn9u7WGOZImmgBEsC3WACIsIunh
VA1iLLGgvQsl/gyNHtLT+Osf7yjI4pLwKNWIuI5jvaI+VOXHut7h0nvuPJhP48UCPQqyWCFIEokV
wpDoAdnSGqs+R7hrVsgyb5qNv87PXUrzv/ZetEU6bSRhNondPG8bo90EduzWuZ3b1VZ4FJ7RDJDX
jS2yGb9BAdSc9xfoidVxNNLF8xwJ0okWHbEH6UOaFIdR7iHkdICAizOR5jP07SipEbEPSGu1xXkO
zEMZtXknKPEFzjoU9x/fH8qpADJZLIU9XTHBXB5fGLqMVgGQObbaiCIhzfJK/vT/FmHxoeKuSKdQ
IYI3YddXX3TdmQfPj0N3MUl4GnPvaTz0ZVNdfA4EZSwrRDGGpdC7SNVdh9v8TlhjDXHFurgNnNiu
HYDotr7Sd6WDu6ML+6u5yteFbTmARD6+P+J5y775eagOaYqu8A5afjQw4rXU1A0tkCGFfoOBuNXc
ycnDL0fhAiQCgCzgS0u7aEFJgqw1ZdwL6Z2Bod4UmYnKZ3NmW8+TtxiMIekgwHhZza+6xeTKHl1L
hP40JrfZ1Zt4o2yCbbWpzyTqJ+bsVRhKzMfrUNO7oCiDAUnI3PoslS1c7cz2MKF6f9JOpOekDX8O
h0VzHKfpANFBeNRs/dK4bg3H26DuSZYkqm59AbZ9cw5kduKsMCSDjEy2FFXkfXocsBbVopWwcMMX
4D5ocZmtbck4SJwY74/s1KX5OpCxmMExqOS+jvlQva3C08atzx2ceFtuLBdYSbHFe6a/AOp68fMV
4l+J2180f5/vMkOimC3qACVZ/ItrZgSw28Da1Wy0bunkKbYQfn9/lMta4psQi/Oq97FGKpN6Xo7h
nV+vR7e7Ly8TlFQuQ4uHiLAf74UbD6Tvmfldovh+RFZVOKDc1pyWP1bWq5dk7iFsFdaIlsqbem9d
RzfpFksNJ8SQ1RE2YHLX57J5eT7dl3vvdcj58H4VUkV7B0ED4Cz6bfkcPIxuv6kf/UPq5pfamtRv
Ldgv/afkCsL1dYBovYvbyeb9CT+1fF//CIv0pOia2J+RmmgEQwT2kchqlNuI9r9dg386M8enDgFy
Lvg4BqtHXF5GCD0YKPRoml20e90fUU/fxLmwfn9EJ248g3aSqVMoA324fEGUkzKMU8Z3LFH09fXU
KdIv70f4UWF7891ehZCPv1uLZqZSoM9tIzuD5swe+hVlYO/Ge5iVcR3fTu8b+6N8A2vMtvbpWnhS
797/EU7NJOV2Y8YKg1ZeLtYJjFOBWoRmKwigVg1S1G1FS+T+16PQcVQpu0kUBt68Cfywj2WPcWZe
vJHRVGjrW2QN3g+yxAP/2Hg63U2JrSdZprqYTQwj0k6B1MdrQN+3l97uBcNEgMdngbondtvrOItc
K64DLDeTWLeBTdqJMDlWh2Yfp5geWh/eH9N8Si0XCFVSjVuVV462/DwJ3kQTGFm6E4mwE6NbxGvw
p8mvVbpysXb5frBTa4F3jChzf2vKm7fM6Fm6UguDDDDScg3EQcFl7BF5d94PcypRmJtuKkkkjrD6
4v6xqjqq8epCEbwN6oOCQPAmC/zCbgYIpZDE9LWFAD2iAkZ9m8I5unk//KmD6kfXnHIi+PjllEZa
mWR9IdMiaIK4twOhD687QR4vUolmT+rL48v7AU+dI68DLg/nCuPQYSLggNHMIFtbDIXPHL4nvpw5
3zbkeCDixR+16FfnP0hTXCawBrDN/B5Lgkbdi9rn90dxMgTAAZFqEe1Zc5Gd+7kIQxJMEqKhOBTk
RZfvUf0NXdmMJvv9UCcmzOSU0OmdKiol6/kLvhpN3tXT1GdYSFlKg02zAYb46f0IpwbDmWeCGeA1
Tfv3OIIiaLgrSlg4xT2oAYESehluxjE+006f/5nF7jVlUWVWqAKZtPuOw8x0o86YGIiHlggaWrbe
3SdfTMQ4fKAK+jkoxKlRyaD+FJzXUdwXFwsNqa+KehQo5Anh4w4hAi9+lKzsb3wdZLQsACScstQQ
jweVal4toUuGy2cNPtF8TIwzG1Q6cehBruHTkDyhGLLMhDkLwH5lHHolqFU3eOo/pG7o+pf5J6TL
7XStrusLrsb1uaeFNH+P5fd6FXiZGZeciZGaEli/HJzJQTPfMa64RIqrf4O9cmqVg/GlmGIpFjiZ
eRZer3LsxKZIKGQS1NZGyONCcRjk43Q12dpecYUb4eH9RX9qWiGoq6x7GlNkTscBhUxt9NAr6SvG
cNGrwbtXKg+aZM5TMNCEFhWP9sxj7cRZSxtMnOvMtG64oI9DZmKFOrVFSACE9hjoGxlRiDjpHSs5
h+c4F2pxaMRlF4ehD1e7V9dB8yBBPdDDZwVLr/dn8dQm00h0NVnVmcYl6QgBkE5A85KmaadvQKSj
+Te6sDHPhDlxSZpUKchkIFLRTlnMnDY2SYh4pcTqMPc/X9Pqutqc+0Aneg7KUZzFtKEHjTJD9yOO
9Wlu1TQrXH+/yitEfs6kFyf3tcbNwcEKKIxz8Xg1wETRsdCtJdu7jK9El00NOww9p025yx2I2fbc
sqf/cObAOvUUZIx/xV0sfGgxsTnUMNrHfbPOLuTvXgIxzXL1++kKfSM7Lla03K61c+fYqR2uG6QY
7DlqPMvacAPzPYxShabXTt2jJW8bh7kIj4Ss01yJTrL/WwcY6C+Vyjv3JvWL4xmuuzzFogCZ3GAX
XhlraetvvPvJVuzItZy/UeifIWl/BlscYKpfpULdoYXTJh8TRCmU8LLpz5xZJ9cMyROYSfiMdBMW
VZEylFMeYh5UYVqKWBfY2L+5tU2pboN3m40T23V4nVyea5aeurn/Cistq0ye3s+cBzAYftKvy0RH
vvQyNS5imFdmhfZZfGacp87m1/EW1aZM6yrKCQwzRlGslnaCAIwZ04UShHb9N/IEjhQDmib1LUVU
Fx8Ocxqwzjmt7gJKvTqg3+ahZrF7/5w89eUs3ugQWsk5FBKG47UYVNmkQ+lT7BH3L6e5AJa5kZzo
GgOvS6hHF9JedNSt7+hXfyewBZkSVR3eMUsUWTKK9YBN+9yFRlTXDmyOmS/FOlqrT/IDQktO6ow4
SgHYPHdon9jwZF60vlQOG/578RXNUigb1KKRLcUWKNdu1Pbj+2M7ccmB9iXFoyihzWnD8ZzKnlWb
HbIk9lRFD5ZHAjbK1RWc/QglPppf70f78RQ6zoe4uenjW7zb4RQtUxStrQo14QVll9/5x0VcaOgi
NtvxBfk/rAed86iItzNIRIYGkFDRQE0ulmYBsEQCuINLujkEK39MP6j1ryewqkpDFuydgurmG9pw
g4ZzE5AN0ciX4m1SyJUDzlp0zkze229FmLmqosAQV+mGHn+rSRwg8w2EUa7RmHmZO8CRY/mrZt8D
g4a5t1HcYqM8KWeOEvlkYLr6ZF6qynN+uQo1v0sLCkt2/EF5yXbxXbDDefA53nbOj93gck4DK1pR
yaYr6hR2YlPh/SReFGeL9W+zGObg1Y+yuPFZxGqWVPwoUmHuJl98UOVgS5XkykeCVVY81L9hVTWx
eObwOR13hsxzCoCFX8RF/CGPws5UbCC4m0RPXupyVtYk2U5n2cZYuU9SyCxp3G3e/+onKrGMmJRJ
hDLORv1RHH6V1as9vhptxIhRG9/jH7DFYQPx4g+IuGz4+NpnbHb30fPolGtXXpN2rM9y8E/sIdDi
oshDUJTfdrm8KvAQBA5UW8N9LcRcXe/PHLFvc2DSXxPoKvA2NuNyl6J4Ad4iUdlBur6SMC/G0NNW
hJf35/LEONg3Kq9zUdRmOvzxBmpGYTITEb+StMUjsykxdjkT4dQBdxRiuU5EvfGGIplbIb2r2rWd
P8b2YM95RebiunxmWZ6Yt6Nwi0Q0wz5XwvZPs6tmH6HTFCBJ5g/RmWP7dBQuXmAWlsplcTxvvVTq
ZaNhPSMZAzpZyN8i5p61Z7L5E20kPorGTcfRRj9nmd3CMJ+GOEZhE0nn7ylK2JPwLKPDNCJzVMpf
G+Nzj6MZ8idOr5LMdPhkRLkdgDqRaoof6nVUFV/6CqNG0LQ9/Fz868+dwfN1cXyB8TPy9Jyxntwr
yxykqrQMafQQD2bwwcY9EEZb+OjvY7tys6vgqndmmHB2eTbu2yN4xpNLKI2wfJmdxTWGyRQ7VKdC
3Dgo4VGQebC+RIIjfQk3OHlc4QYkPWKddT7y2z1zHHhR2JraeFDDiMBUv9Afjj9RdT+zac6NbT57
X51wtLOTCtkqxhY/ynrrKAZfGVEDH17k+wfA24V8NJhloXiweguSJJGq4oFnCMK91/ronQlyol13
HGVxzFBqVnBdJkpNG9TC5/C2fgzW8zEgbOrGLj5n9rnXxQmg5HHMxbkjjChc1gox1Y2/RWj7hqKM
jTWQo2mrej03fiq7uFTvmstz2fGZBbIE0nYd8HKUvphT8L1kYqjph2cqxadCYAg656ic2wjhHC+Q
msdclWDWYIfCvZx86ar0zCc7EQDfHgQjZwWeOQ8+DoDObiAMUWLapY/WA0+yRPj+/so7cW4cRZh/
gldrXKrwV/ArIqTI0dbJ1ajdFAgE4Ki0iiXlzHBO3EKQnTiiDFEH4vVmPF2owpdFxodbCGUT2Gvp
t3CjrtKHzB0P1fpc8/3EBjZgDIIk41IF9r/YwEPlq4nV4hE7xYKraWiJGZu22SbR2cLL21c0jEJ6
/BT+tHl4iw/VGJo3VSQqdkV7Exq627vDLnQDJ9tGHzC43wq3uTNuy8O5HHhJspkDHkVefMA2y3yl
Rw6eAxje3KV6q971drZTsR1f+Z8tF0AyeScyMXZ7Hzrnzv9Ty+f1uOeD7dXygfmOQikKZ3YsP3Ui
8uc3ur81zesG8Y73F+qJI/JonPO3fhWpxOG9yhVmuNGiLQIp/5u0M2mOG1e28C9iBAjOW041a5Zs
ecOwZRscAQ4gAfLXv0O/RculClV0392NUF+jQIJAIvPk+WKYrgEAfi2evrhEkbKDvx0u1DayuWfj
NKvrLJ0xTupudOxis5q27q6IQFHCvcG4otS6OK13w51Py/ZaoN0x3AgppSp/+7MFV6Cr99uLXwIa
t/HRIRtpn4ugh7qjFqvwnpzHORE3bSpOTUSfvPu12QzGsrvYuNpARNfw6ywm8TzoCRDQBrhcO2d7
vzsHBMprzI1sQOgSRlI9BKEbddFuOkz74qm9Ke6CRKXyBXYw22sJ30tTRunGdNEvi7LUedRmdaYe
58aEE/18U9SbDPaPQf+dyiu5z0vRofenzdhEGIRO5LMgdGmMUjkz8SLYsYD3hoSkv2lj8HrTBasn
N8MyLTbZlnsxLM+7n9AcPJpXfsOlkx0+bUhRIiODm6BzttFJNBaJorUgNEd0D447jGFWoTv6ELKv
Iw3XV1z9+Px7vHD/Q6RJ0ZaNq1+AXe9sy6sLKUfNEXEOqApAejM8rwlf2HZtwatB8utpjMejc1Ix
aHjf202GyJQ/A5P7+c/4eELiDdtoZvQd3H5hx/b35zoh4w1wGPKHVQOUmmDC25jTaP7rzWcdBXcM
nMKoX52fw3RSi2EJDOCLN5N/HeETjVRp8h+mgnngUSK0xL3676nM8I2w0WOHVOjQxtOiHilfrlSp
Lj6td0OcfZFigh+39sAeZjCFMnLUs33d59Hn8/i4peFhvRvkbGF4JHcafA9ZxMfyrtIGVn1vQ/np
TsaVkS5OBzsMHAahsPtQWKQK7WZmHWSwtk5rz435UP+X5fVuhLNbhiMyQFcNvBO9gDSCFOEr8cSV
WXzcqPC8ULRZRUMoM58XwHg9wBapBm6Aw5otsmZpgTVWlDjooE80F9gxff5+ro23/v3dSdosQiMZ
ZYEDNRoefMaDJpbzBDhFkR3rubt27bi0HP7Ee3D5+1MD/nu43iwVAQkWw7ngtirx3VWwG+L/PocC
bdcqYkO6fxWyrT/j/ayMBj73NDfgAwSKo6hKmPCXV7Ial9YbOvNQ5oLrI8pO52Ow3rd1x4woo/kJ
lCgrbAiwxZ+/nmuDnL0eyKNgMh4YQI6T8sFAh7sYrSsr4NoQZ5umwUB7soGij4q8D0LeBPdGYV/J
nF1aZe+f1dmXU3TQaID+ZERz10MRUqYWlN/EflnU/efP62MIihf/7qWcnX0BgAKUETwveDrCE3+J
FuGEo7+p/SZygdn+fLQrj+5cE+KRwjRVhtF0bWwlh4mcyF//tyHOzwFEM8ug8eQ4hqhMlfKWfP98
iIvfJCqnuDtAVUrPj5pcOE3jl6UR9b346poshl3+965jV9bZtWHOjpuxH2oyOgWGma1vYKO+SV7+
gOH3ldlcXgH/zMb6+9N3WsmA4cFs7LKF67MWt6YlbjzDREcvqKjtf1kCiAYg5kat/YNgwVtKIFHA
KYBF8coGGoH6sKdlvNLNc+nZQTAOPSRETkgBnO01fBmmGj1/RgRKTlhxNObCkpPCQ/Hfr4T3w5zt
Njkz3CJ3MAwmcxDNl6IDvJC4V1KoH6/H0DetKhJwJk3kac++UWeqC7vtMYqdZQq+pdx+8af6xuzB
lRz7SiTzOEt0w7R58vn0LgidVmXVKk/H3fxjCmC2UTwae6BzVFTcdDdDpA/u05uADKP+dlX2sa7n
vy88fw123o+oYS+ImJgxJGDbImTbYQOixVF9DfZw9Eiv6dAvbUXvpmad7ROVReelXafm+uoOtaFT
OcefP70LBba/J3T2AUMm6iFvjQkVL84bsDNrbkNF9a6fQjuCw2lSRSZUXGY03AHO1CdzXGzaRCfB
7+tdIxdu5n//mLPPvAK+Y1pmzHfydt3v8QW64AQkmsgaHlRMIau59oAvHGGwZvnTiO/AqeU8vYfK
s6Fm3rC4RpwEJ8BHolbUUhFE1wQmF9Kk8HgmKDWZ0Ml9zDosQCS0WVegR5bfcm8LB79ounW++Dv7
1gVD5CY45Td+HjZHO0/k1eLl5Yn+M/rZJgAL2rI0DYy+wAgpnNz8yLjzalfBt6XOrsQFF+7LmKqJ
agUEvN5HzWPV5UhT0Mz4c1c1gDuP2b18bB/zVIbHo5jQlFaGEn2lCTBAeKvXNO0XNtb3459LH+1K
NxLFMCNCsspcVGRZT/bVmP6CEuuvWZ4bBABp4pajwChTakFDjARI4nwBUQBXcjWFcM7KDs4IfmGc
76/l5C4vpn+e8HlNeMA11i17jA3uWtw/LSg+vzT7vEyVjoYT/EJTErvttpJRqVGYv7aYL+xLeMDI
+DgeatIomp4dx/5Yctn7eMACJFyqoJ5uria0Lg4C+Bfy7ki+fCjMiimAHwgxjIh9p7/n7wPUUm4s
jkh0envwd7bGVRHYheZ+DPduyLOIdq4UiKscQ6p98Fg+MRiIQCQSJOam/C5foJwN283Vd/kxh/b3
oGcnJ5hHYLu1GJTs52QV+Ni7OQWp7vDvNzvY9UP+AhsBFPPw7v5+a16wSN9RRh43IAE7eRsS8pL7
YKmO7ZWQ40O4hsAJN12AAQiuhB9ykQIWVEimAPflUg6UJBxO6M4tnnN7SjUMWD4/wj587etg6FCz
gU6BNOtcqDT4RaCFW4E4amQwhhWnINBRF2RXYvZLc0IBGvd4WPUj3Dg7i7UlFQopAc4mf0g531rG
U0G/wC0tVlJfOZU/LH1M6f1YZ4ey1Ve1rkGkjL3erE5waTc2RmH+/vfPDZKhNWrDavgQ5GYmdQ2/
B8BW+Gjvy38L98eS/eudYp3Ju0HOzp0e6YI2Exikt4svOXQcVNdXGhP+ZLb/iskwhgN7zjUDjMzo
n6jiXV5ggku6Zr4LijIcWU8unPweAmCWG9DJ2DhugDNyAGr2XUHh7C+bRnxBPrGLTFKVblJTQzzL
waHfeS3Im6vIPAMYpClum6O1/LQhU0P81eoe3v9Nkb3gslO+GmhFgAk+/IoM4ITup5J+KyrH3lpA
jYdwBIb79eov9xNuvu2BkxLodSsY7wMYJL9pz4Hz9ufv8uPOtT4DCFmQibfxRs+/7XIwCqqgwo/7
twoyqCfvwIDyfXCP7q0Gzec7CZvH67Vf+iHqX4eFPsZDDLU2OJwFbIVFRgg3QOVcpLLBSRSifCN6
mA4erNOPjrbJboGr8n4YBZZwO3u3ZWN76dgCVx3OoMfBJdnzToPj5E9tCYRqaeu4DUoWmbzJXoui
BlScz223KxYOC/EFCJ4jHQL2xiFr/VWQPjvVAh5NcTUHzvNIXHBjPn+06wr9sLrgLwr6CPpeyHld
RZl9W3Wwro0FVm9pdRETGmhI0KeXH//bSOuu8G4d42rBJKpWDCQtcqisFpg/9IwYWUis7X8YCWaO
SKRh4/zgf2BlwnN7w2Fx15c4vo9dnbSgQbfLNZ+PSxsZNmc0GK59mYgX/p4S9TMIH8wlh2xmCoUJ
bCe7MpU//8T5+1kbMmBEgtrgB2miMmGTr3zAy3hp0e5kgiO+RE1t+y8NfNEOJK/RruHpUm+ykpHv
RYHaAXQ9mZIhp4aK3UIpGNZ7XujQDiS3YV4pX8u3SgctjJOp+SUAd3FTuGw8FY1d7UajqvdsoPpX
A8Di7xp+ov2VSV06a97P6WzXnBTSyUZAMSdGNpn9yh0S8jLR7hwb9e7ztXBxLB9vB7pYuFXa6yf+
btWJHoTVEiLSmFpG6LN93/wahnozmj/9Zvr5+ViXjmr33VhnoQ5S0D2AJMCJDJ1K276MtBzgOy+v
TOnKMM5Zvc4xa24a7ZTHOT7XsSZhzVpYlVTJ57O5tDMgGHCgOiDIFv/ZHN89OezFnBddlsfjCDUk
LXQ0sfxQKfYMR6HuymCXvqT3g509uoU5BrSna/A2OQO8ZgxP7cy50Ne2u/V1n39OAIKsjseo+n3U
b5TwukSqJY/tqn0GYCfsYFDXyXjGRsyCamPYcvNfHqOHFj8UxiAvPgusKgqT8ZGyAoGVtWej9bgM
zaMt5U44fvr5UOYfV+iP80NvODRrztrEff5p2VAqjQXmBzVMC0Jn6S9hYztqb7Yi2CiyqEOLLSSt
px5QVzmhOWooXf++bjR5xck0xA3zgk1uutVBBsWydXnl3SC5NaX12IoIrYp1SqfZ/7bkVG0M8AhO
bWc13wTKqaHNBiAtZqIPTFI427h5kd2ZhexfKxBTOCwA0C8Ytm7GYz1nAmTKWspjXxTmqz8A4x1a
Xc/juahLOIT6KlwyuaLdLKfdANvnInnDYdY0hEIq89EjM3/ug7ZCASBQ44udGQDtVFlFFESNtN/N
Gt9EU0JfHWrelYcRjJDgqXcAiYnx6lHTX/lKDNLbnQpY+yNwsnoOGz9vgW0vnZfGa2zjuIxj29yZ
Xr0UPwpt9f6bMESPDgXpVllol+V41M5gnTp/hmy5F8GJIMo6aQInzlxK8nVQ8Oek0q+OBdIUCcnb
fE95K17paGdb8KCnBCiF7AHvDSCTARjeYx6I5lQVVhcr1i9h3ajh3sA72TFjcQ4W7H22QA0OqdUC
o0EWsUS0bIqkK0cbMg+rK9N6aZvYV+PDSBTZwZDeBYuitu7MHjFMSKoFXYsm7aLFbb1orieDh3YF
TB4s0IKujFpUuAbhBWCu8OzgmgM9Lj2o5jUw2ulYz0WyCgtV2lBf7hZa86SXzXSAj38RlY1fP3l6
JPFE1ByCKCmiBpCl+9LUxEsMhCFL7Hs6P6rcCtDcAQRACEMtlc6idNtwnHi1swK4Oc4TI/d2Ow2J
XdHu0cgUB66moTFooGNoZU4Nc0QTduGzPa7nb6M2SrvAg3M+ASbvDdsqc/tELEF2pDX1sIEFfjT7
WQP+Ysbol7klYG7WQHrbFWrj3CzLu6CepijTRhVX1IHtmmVM+7bzgMmw6pJDhmTOgBmYQ37TVMtI
4LUN/hRgMK13Z3dmsyNtkCdNm+ebjJLsR+bCPiUkvQOTD1Aa90EBahZr5y5BRAeXOwJ2M58JTTNF
/O2Sy+YISJS5sSdwdnwgJ2LDCVYQphvsueG66axA3AQGAUl1oweISYAAcGLUgW0KC8xw8Dks68rC
S2Y2NgcFxViChss2bRdeJdZESoBIqPfiOM03oIK9EOaC06Z2KCo1wjefHLQ3RTTrIf6qpuqFSkDI
YmCWxBgWsKLZLL1oEuDJ6gfbEfnvwps4DA8GkKNrMNNJq6DK6cBpkKWcgCEfx0MpmflY+kpv/QWU
HF+eatXNXzE/EjPb7u7NwaU3AmnKx2x06u9cUP1s0254oc0ELDIXxV1uz8ZOU58XYUMDvQMiFD4t
EK7AdXyQsAfsa3aPy237GgCFctIWoNe0nkgXuo6S37Vp2He15BZuOpnxLCuuo5EaAVyIh6p7w/4Y
JFxMRkxbbt0w0IaWeDFzncI8AhmnGbxOGEGzdG7zEgidPEvF0FZb5QbTT3dGWx16v5AtMoiJ9lzW
YI25Rvk4I3b6OY05eKO54YseNgnD9JRRb3wiZoHPCqi3OgUvVP+cC7E8SgVqUQIwb3FTZA3udNSV
1Td7NIgMe9PQwF66nZ7jJZiAU1xo9WiRfDhBvjpGwqn4boKxC9S3iKeX0YH/rFJ8V4Cwtq/qrAGg
pOBRIe35ARlccWObMt8I21xeWpaJtJjL/KEyu/ye9W394HdKpX/+FxJVaE/JuErtokbzCXbzrwJC
/Ad4RRcHwgf8wRqz24rgf/keIh/Sc39jCPzfsE9bcdUrfwOEFLpU1STSvPNliK1FPQ3OaD97jQSQ
2gKn7A+O9M+/VwWtl/Ksm1WI/a94QWjgsoj5RKfg0vuJGeRLJHtZ3xroIn4rQfHc6Xz20qorxq81
GnK/mS41Nv6SZfuZAa4usddtkZ8Ga1sbfXO3SLe7aRaTPKLgYYB96OVQG7mWsfEqC+gey7zB/mEd
wMYyl8gV/XJgwvd55PZqihfb0rdQZ81JZ3XyK6ub6jvC7PxBetjEw2L15ghdbYy/W0Oad8XigQQ0
BjADRDIeTdW+4X9hRTffO/XiVcelDppEQV0SNfloH+syq/japmHsWIdzE7wzv4vAVUOjGh0zKykR
sj30WhvHCadu5A8LufNJbrzgnxtj3yA5LpVdvgB7X6ItPygaN4+8dgkSUTAaDkwPDS5efo3vpgvs
rR+AqDoPrDottWU/wAnf5pFvaP++GwwokUhRT8dKzyt3rlC3dUD1o8jm5m3IRH/b2wMFIBoZsTBo
Rfls1q2+bzsJzaElCTZntugHhf6QJ8PKx99a2y06NliXPRo4TWTUT5Q/DjCTS6THwS6hS/8VoJOf
PVSFSQbQTQIN3LgdCqf6Dahz8Cvveq8PvcltH/BORFqZtWxDtjjWEwMk+MUyvOpxqHIzGYA0glUJ
6EdhgXpATErt7gBTr+rQ4aYAk1Xmd43VToei6fqnaRLtEDb458q4cGV9GhqavTnO7PxGjGwjssGh
F8EptMsjriccsjoHuQVv5lCbZQOoNzW+zpYBJ3ANK5gQpZ456UkgsV1bbMSJRMBkhm/sls1DdT/z
bIhRup5fJzy4jVZqWsA3yuuwzAf/xu8Qk4RmXuQ7dIYyGB56U35CcNzdFUZLYlEP5OiMos5hxMLt
fW8FpyGfjvlg39M8BWrDezTLJb/rpOAnC/R0LK+u3i4mFKF2vfO5SZ5BUwKRj0W5NZY3HbJMKWVu
l8ANdMpDj0ng6prUW7GQGsh72Fj2LfaF3qJ9mAXIH4VdbYgvohF+AvNJucO74LFyFSjvmVscFBXW
q20VZCvEnN0ORRscqyHzb2yofvcMry9RGn+VBmKfEB4lKnSafOkQhDn9Cnuv+lD703hCnzTaQHPs
9ygMoKE4dwCgQh3rnmCPSvCfgdtDJd8PhW8/TwBdhjZ4dQm3qHGLtiF7Ce0GISMwJ/x+DsYGG8LQ
v5p5DRAcFd5Pq2nHJOupddMgEH1CQde5b9p6BIC4HLYmAHp7Yo0T6ktZUMZT4dW3fC6KB3gLwcK0
KnnikzK4qagCEli4y5zi8l1UEZuwRYcgGxUH4ff1AwMW88keZr5XC7jLFZ29L4MlythemfZqhBQw
/DMHwHp4PMxNweBaP9QPA3Aqz6jNspuJjP0d+nUBSOyWqtnVQtCdP7bB7Z8p27llxcMwtEm/ND+d
FogrQ2ZL2vu1EROBfxV3kHnBZafDLl9h3xWlU2+AMgHvGI4ya7qX7+3cB3GZlDV2Blbhv1TVgIko
t1l/dFAc/v+QoKPGn0FKNnwrv2+IpLtKejO8vlSjkwbF/q0NZvaWZH13ks3o7RCvuXHPBPKTU97/
ZAya6BAVkvwwzBZy9nNn8SLpYX71hXVdl9TlnCfMnKq7yitJKHvYzHSGUcbC0CwBTcqOicmybYbP
Rhm8Tyxp8pOd5Qi3fEYeRsP0D4VWeAo4g9PC1FiaU+NtpT21r8KU1iOdOeCUvLR/8CpDo1E18S3O
VS/tnEE+NJ7pHUfR6y0uONUvOEo0j7TMW7C8+fCM87jc+LmW+0oZjhvxhZnbWozVgz/2OPXGJuvx
hLAyVTv4CQME7VDVIFxELBdLkwAjW34H6h7PVnSmcVgsIl8cD/EpmTp/g9igexRdDr72+n4mYIm9
0FaL/iEkQ47Orga+Fw6Wk+0Y6kkhvRcLDVqnDXfCr22DGxbwjr69buElwT6hGd+5g+o3rWzaDfg3
Iu2wK8XNyFvkx6olzPrSTV3jVy9+YrU0CCUFtmttWQx/Ktg9UOfglgtpLx1utCN+uGZWfSeLfHrJ
wPlOu6FpbmrLCTZYHe0eBRn2q+lbDmlvT8Ub6wP/IcfZ6EVWXetNrwP33u1K86DNkXcxJT3ccJSX
V/eLq7uT3THveTT4yMPSM9mJB3nzRgvU9CMrl8W9S6d2CSkFuD3kgKPu4LvrUdAADdw067Ij8UBb
+uQWJNjbAkx4p3aXW42M2zdo8WDd5qoAIFlTGIgpemX4P7yqZ/C7MtEGWpACiDPfQwl0IIOdGkFQ
HUcp7J9qyplMvKKtuwRZNOcnHIkC2BPlQVKRWv8YOi8QSaULkNAXFVQI2JHGjdhQjUFkWxl9Jb4w
ui0Z+kCHpqfmN4sjQ7ojXjOjHR7unE8+LgzwfWQDPpHFWKN+B7XfW54viLb8CYtoBnP3puykfMVK
0z9AGVCQo3jexELSILiy1zvARhizcRAy6IcDqRn8c20QDtvInzl1IPwR2S2xccuNbG8c3K1RUrFr
AVgHKWloF0h2KMJ5R2fIng6A47Gd2XWIc0c7qHDRNlsf4e2kCjCbOgEEGkw05vvJJiAfN1P+xcl1
WyWcZO2QlrqbPTTcd/Betp0Cv0E0GgGiMwRHwbBJxoMSvLtllgl2PDZi+9l3OJ7gGCiRKnvG6sdk
sOb8P9x2bJ9ZEw3jALiqQIxmgd/ZI2BSjqWehMHrh9ZsAyQtrALbexs4Exz87byAq8dc46H6Xp7f
Vx5eWMwMGwFpi90+tSlth8NQTRqdPUarfrlt07+hOYBZsW8hDs5sZ/bToQTw9wayh4GHS8ntNXPO
rW6rOlX6t/7clt9tv8u/+EtXQHPiNnOTsNKvxhinsG9sJwW8BdyM2RDs3da22iPtrAzndm7dTrCq
3mV2bitAuDLixuWcoZ8JNEatIil7EKYtNWfAR1QsSHvSQAcNqmUusSL8XsRZ+4eVQXy1/gMmri9d
g/8qIQpgoNRhMFtPjGFRdxZs1SZ0lwfFb64YIKcDqmZPASydiljM2rvzFJsFop2iGqPKXKYvAlar
2Y7JCs9vhqM4Q/aR+HjNBgzasJ96CJ8x4R9liX6XjbRH39+qrJ3ZSVXgq6cqwB+Z22MJI6XI9sMC
dAa4kTVYpQSXeTgrzbNS26axALLELYv9hNFZVh8RxeFlU6QMwlEVwETm4FlgKTv0VZUm1k6Vl3Jn
VX9+qcCXvRM1KWQytARLwtCifnDaZfRBGF6W/YQz2YoNYrV0s4x9bcedDWO22Conc9/hovuySrP9
ZEH+Y9mIInPQEUUBhw4LlOnwyJRt73LkfQ6zBylq6BHdpHzJ1Qst3dHFLXDIHwzt1EeOpL6VMqO2
Xn2tpz62sb3fmHbvDruMW+i4G0TglQlf1yv8eLIAiFEcE0sT+DcTR4UUkZePlbFQF94/k0ZOIERn
Mji1ZTvheBht9cupGAUCUVfDwaAGfcWes24HBCuP2TOOe8/MliacTJ3dQinTf51ybDBGZ+Ob6Xmn
ly1UqJUbNx0chsIStszPjAFhZntyeluA0g1iTxB8JxbT6pfoXBeu3FlmxLBeQYiycPwfhGmpX6uZ
x5JUTAJkiZ/+raFe9hC44zyDC9aRcW0qbo41mWB1D2liHpYFKd2wtWDo1rmm2DugPr+WiFZPpo9P
M1qaRT65s1EmszuMX0fL4l9w9WEbiWRrGWUwbbOBC+5hYmqhLy9UYxY8VnSVAQVVDWJxhtTIwctV
vZtG+FOMvdSPQ+6VqTv6M2IoO+iGsIcHbYwWxemmEI5132Yzrgf+PLZTWC9Vt/esjP3qFZRUpLDK
g1w89+dke4WKC0+ODx0vnPvOtmdsxip/g6pD/fJo38Wwhze3g8Z+VwoBkCU0mfxL5+PsNczM6uOi
MZcbf1T6BY/f3w3ehLZrdImE/ey1kYlD5IhkiodFRPyT0Fa9+RNDL2i6ipBrw3VcQxmAAE8hpYCr
N2pQCBM4cTdOyYJdO7fjfV4G3Y1LkFwPWyGNpMsysWOlcl+Ai/ETiPDg41T5bKvQ5HBs5nr5inAN
H47I9G1V1X1k1w6qM5Y0OjhpTfgQyAings7vdpCzdfBkQpq+6fshlFL4O4/K5jBl2kEWYhYbWc7t
tltMI2n7Pt8E08RPGgDXo5v54555Uuy4ZMiDqA5W3mtjCp2pPIJgX+1dG/huZ2iMFCpTGiN167+t
WzfyXT7ZV6B4g1UasMPgZtgV8KyfJ0brfW532Y4qx0VpcbRinddL4mK9xEzpfNNpD9RPZIwiOZj5
owlH0G1RBki39GTalQucH6Vd/0Zd7zsPrH7XThzwZ15gxdskT/KGOrEPLGvE56y704MBRP3cuNFi
LBwGOi3kYAC34uf46BvrWvaCMrGVDnZVPTW5yg7g+oyHqoVgwPEr4N/w3aCzAFVl9BaA4UMm/JTB
MmWZIAFdREiz0WiqlbprpfEsAsE3fUDlbgzKLnEorv3leumqmhEXM8R26Yz0GZqpZFIOWCUem4Zv
PVxCIXf0AzBDcr/elGuuBqk39Wvx4MQWViAo7wbZB8eaa/nqzqwjIaGWt6ksC+Rf6XkbLx/UDueK
dU9ad4nnZnB3gVx+FoZZ72dS2wnFp33rDrjCuATlR8qFv9WukHgVRg1MeTMjmMjMYYha0frgkrtk
13cN+VUEogRVoB3UD0UMnnRzXd5KMrJIQP3wdTKMCmBDYfIbaYJtNbrWj7pE8GGy2t9XRV4cB3Oy
XgBgbg59wKHhlPbwhU20AV9Wuw9qdLIfs2HopPQamGzUtNFbBxV4WKxr9BHmLD/W1LUOowA/eHZW
uSgKACfDcXg6WYBVaCRNbmhJ+QEppeyUV93wXXe+PlnaHW/xYvytw4byDuylX5BIjnvPkf0GF7J5
y2W1wFckyyNwfvGDbDIf6sBEr3LB+9uiXhO3dFFwgeylARukCRu7AF7my9A57ovd5SQBIhp33t6D
F0HTOUUe5Vng74sJOVuXAcIlW/KKXIuzHSfLTvViO5u5d9x7v6NziC/YjIoS1NypY0EE5E8dS3C5
Ixtu7KfFW7wDtPptVGSIKnocayHzNd2bowUOiLl2H+ox3zYymDaTXVaJzyZ5RFw07cliIh9baHzu
2IrQHdwPXQyHKbjX0GU+2E07JxA1z2+GZZK3Xlrzb6PVOsVFEEVLq6ItwhiJhDSiTHZXZ8AvM1Gy
HVZo+Q0QaX6AK2wflXNTd2FO6zqeJ7+IO2Kgw9Ssig0sL6a3wh5ezQVZdMizs2iSjdjNizE8QAnK
tw0etAhHMk5B3HNlf20aiq+0ljPbG2PepyVkQkDK9/a2QaXrQcjqag+Bealei/4uuBjB1oJa5x6Z
KGFJRLxNHncJ7NuPw838Sx/6LSSFPpqa7S39UTxek91dHtNbIRBQq6P6+HfZG1WeGTrfDsqEtr0f
GZTPSD+mXY/D8krN8VKBHTllCGHh/4nmr7MCe1kLNZEBC7TelXca+fkuKmBQP8vYuYFffWz1Ya6h
bp63BtiJ1+wZLkp03g9/VjiWqkOvniVQc0fHurX6wqCa1O8KyKOegKQ88Fs0Ox3L7x4U7OJRbwxY
OWlciGO90c/V4/jjGt/qUiX73Q/643z9vmyOht4gn/E8+mk9NJE1rB6uPPJLlfn3Q5yVlD3SjyUO
mvWR28gW8hTh2XCqNgBivPmxhIhdPgzdFhnPq66F6+M8r5+/H5r+va4mrl3WrW+7tBN9N26RJNpn
+/oRHbNQpLFf5NEN7a8LDE1gVlWk1173tZmfCbJ4ToxeSQyPCCx2ijascBxa3tdqaa6U7S9+QP8s
63NzqIra2qYFnvFahyMVi1nQQKTy9vmrvDbK+vd3i2WmANFPaBqJp1VxVf2oiu8V7Bn/t0HONAEE
ScS6L/CJADJ+qjxIvfr+1PNrHprX5rJuFO/mAtDmUNsLhlkkPymBu3eR1m2ffj6Za5/X2XYT1Eyq
McAoLgrMIIoijfFf3gna8YDshuiKnrf6tEiFTRXS0CDnIt6wwlbvRvP757P4aHoBZaH/zyDnuwQb
e0uAUJfHVljv6O82tQ79LUuyeH5FLvEJ1snxfFhOyIj8uEZZuvgNod8QmlKYjqHX9O/31OCCmJER
QwtLhAGs+2yEnmzsYhcZ6c+neXGolVhnord9RVv+PZTwrdLJOBL2qPok3dSkgY/AUGrrlbDm5fOx
Lj7SYDUwwLVl7W092xtGM3PKRWMwGaPZbOzD7rCeCXLXpsiBTVv/qcXOCDyrehQ8VFdhapdW5vvx
17+/W/8ewuVyRBU1DrLnuvnVXjO6+dh3gjXzfoCzp+mUQesSiQFWJyKeZi88xZ3E3WP/30B7Yydu
2m5UGZXQ9O/0Rp78h2t654/daGe/4f+oO4/kyLE0W2+lLOfIhrhQZl01gGunu1MzxARGRjChgQst
dvMW8FbRG3sfIrNeBZ00sqN61LPKYtAvIfyK/z/nO/MT/+ki1bBF7N7yN6Q71np7PQchl0s8Lyah
7R9za996gX6+5LM5RRTSpkXFcFqcXIhJP1VSpVqa7fUg/eBdne/e2cqGR9EGtIPSkuips42EDMn5
USvE0IE+efHQrqsy9DjGbt9/TT8Yxj3bmIlyIq5dZxhbxoswx1cTTp4WfKQ6+2iYsy1CNGV15HYM
E/kqAMk5IyLn4BSs37+aN975n2+ae7YdSJDEhHrGMHp4a1ewO7hv74/w5oVYAOxhC4CnNM/eADcL
TLMPy2BZx5WnxMVSsU5jHS7+Z6OczYk6uMnYlozCSXOhgv6hH7nAYvLrKzEggX9dzNk7ZshKTQ1b
crvK5yrNqaiexkL74FrefCb/GuQVik1Po9jkrLdMy2XVfrfRKP07N8s2LZJOsCOcq+L9PvKn3kwD
zF8y8IxQu40K8LaD/ctWdcuAHIbrVWhkjyDkfjnZtFY6JH1J11UXCoa64ToorY8W4jfvFlpQqDNA
gF8RWLO6bSPTbCjs7cPvM/i7vndP9TJ/DLf17Rwlp+3ev3uvUTfzVf004tl3ZpKG1mmCESMSo7Pl
V+sRleUu2nXZUqzdPbCb+4+27W9eJKYeF0TwG1bsAA1eiLKVOp+dLbL80BKq+v5VvTUCdw/uML7I
1y7ljLL+qPdUEsvmEGRgObvsz9f6P16Eatb/+E/++1shR3qJYXP2n/84Rt+qoi7+aP5z/rX//89e
/tI/LuVzfttUz8/N8VGe/8sXv8jn/zX+8rF5fPEfq7yJmvG6fa7Gm+e6TZsfgwTPxfwv/7s//Nvz
j0+5G+Xz3397/J5F6LIoo0Xfmt/++tHu+99/M2z8Fz/d7nmEv358esz4zavosf2v//vGrzw/1s3f
f1OE+juvFHGPYGTwiekWy2j//OePrN9nxzoQD2JmifSaPdZ5UTUhv6b/zk6JLYVLbAtbQXrHv/2t
LmjC8DNN/Z1PU0ndsX+ASV3zt3/egKs/V80/nw035K///lveZldFlDf13387ezuEi2VeJ1sFuBTO
MuNchG+INjbjQQW0HQ40XKVn5E8/3ZA3Rjg7lzIToUeH5gTSe7bn/3CU/rQviWuqdKGFKWjeG7Wb
Zmtw0o8/pPb/mST20zbhfKBzWFYtK8W1cqpkdUFAxo58xuxOA141Llx/xDhhajRsksGk+drR8W+b
Xr/0BXpPrxalcxfZSXmnjL513xii1rxGd+tVImReIpYbhO8VgUV/M6ckilAsj5ot4g06NyM9Atez
rbD7IrpkuBsUrUm3jupHT2Guwb4M6I4JT8yqsEDLUDYmcxo9Dg9leGryQNAC82kPA5cBObuOJl+1
vWyMnM6TQWB/ryjLX1ZmCTu8nGhVwh8xwxupq0riKc7YILeFGmFuuFzK6nKoyX9yFMK8F3GrwA0j
hUMLqTXGxnEcA3mp226seLyPzue+ixVK3fpwVWhadsjcyUwWNH2gBLtT1DxipCy+xkGc7uFezQx6
Mbp3iB6y7zEdwq90DuoFcu2IAPtscGjVV2501/hV3mxGJRyPsTYqq6ywC6znWZAsCl9NqrWvjcDi
ws7WaU8VXWqukKRowc5MdbVYYOcq6JGjAQFVFNN1WcVSaF+7mDqpV6L7jU98b/pPY90Ej3mkhaeg
EaiKAPbqhyYZ+sNEU3NP3RAdP/Lib3pij9TY/L7/KqBvLSajdQ8i7dMbJUY+U0V2v6EUqm/6sr7N
Fd/fRMgiwYv7+rSyEQUciklkj43fiE8NQlBtmbc2zz0vZVssQfdWn43eJvE+yMTGTbUy9UaXGqyV
GfaW0xwRKtmoWfugc3BJB0nnLhIcZdc5bh7AiS6J6AsdzUuy6rhze85qznFykdqlzeTcKhKxbiEm
BRUOYgY2ijF4O6fK7qw0N760U8TnBVOBdskwaPxKvKoHTa+lTsU4U4rFSGP5q2+n+j4ttCH3QitJ
0HIFZUeXhbo1osJc3Vagh74XieATmiwayVnM6XSv5Sz5q4bI51ngkrvP7aq8zlNH29UwXlrcS61Z
r8ywNAdPrQHjBKEwyAWIwTFbNNpp+7N9e3SRc+2SMOxuaMtmJ4gtKLf6Mr2P6ik/KYEVb9AmqBei
i1xPVVT34CiIxxS3Gwg2bh1769CRWtiZ5dSHWAbUEdE/NHT3K0kdHTRX8bmyEnrdRdTviE5UttVY
i6+m3iCtG3Eme8Y4luaC1l50GyDq6TAw6PZ9ZY7lJ1SY7Rclc8PeU1DFaZ6DcfBKHdXkgiTY0lkq
QaRuaAyIdV/QiLdjaR6xashjabTZvUw60obQQG7yqI0OXZTE95TyLXwdpUurjqq35ab9H4lfTldh
PnVXcZh8bYX47KKMGoSpoyrMR29CvZFf0+Q6GllTbhM7opWXFZ1+QyexQS7ehl9KP3M5LAwGTu3B
sE95ZquXI2XsmGJ/G11kfSpcj8gD372IzDBgLlRZlbZmabjs0d2KETW7FR0Vun6kUTla4pq/1XFR
UefJUxdm9ZWc8M16UW2oFc14haBipFPqTRi5WusNtOduc8cgHy3PzJF0Mc3IOWjKGM96544GxwG/
U5VVW5nJNo4adTwNAnFPXxdEe5sBfhI77G6Tmr7EIiqSAbK2mjr3PRxAsbQwMX3rlKZe+FJNL0zZ
tl9QFxuXmZoPFF6UWvmGDofP64xeH+jZhDRN0lrTb2LCQpnKR9U+aMoEryloG0KKyzzIr5Uc1umu
0axxrZFjLbyIafyumFRdvVY5KZ0SJaAJ63APnukIaOamzKRgqs1MeSmivrpNna6BM68FsY3pQ6gP
yGqb7eAqJnpiyymonVgTs0DXjtpFFTBpLxEitdSA69T4noxGfCiNdECkUBfGXY6O4CR63V+FjhV9
pgEa3/M8SWywtSFZimgMd8VQVCtV65VxUYVmC4I1D4Y7LCXBBfUx8hjrKYNCVbrlp7Efx8+I5ov7
sA2iI/pU9a4u9WmXdHGwIZ3IRwuSNBrTURus+0gmp7ylwZqJbni2R1WaNHEG5/sk6/KbomYhEm/L
XBNCqewwMAY7njeiMt+3upPZC3NdubZ5JZ0cslsrFXeXljbLk4l+6KgNUvukm735kIeuP6s9UQsu
hpLu03WXO4rcJE0aEzRq6J86XbeubXT/F3Shy3Cl2nU5rSYQ5kwDSRFeDEOd8h0q+2ncys5Nj1WX
Zggy8im7T0c0bQtYETgwAYw0m8HVlYe8HGk1KGg2rzVbq4zVqCmmFzmOeVkLx+eOgFLXtChFMplL
+cWP/PRbmCBfXuWIMljDspreW9wyo2VWbEqv7CzjRqXxdSIcJHyoddoIS8rdVbJQ+q5B/Z6U2VOu
iHCnijF9EK5EjUQIMf4BrbprpKNdJb20o3lfkl77yP6uDESll0Zdx3f1pDRPvpy0yPPHwVxNMqpX
OAiaz0ZI91Rr8nma7pHot7HSHiF1tvKzWlAutoeoveDNg63s6CT0EpOUxnOzn5xYGgH6l0hHaej0
Bs2dKayMaCHRZBEHIhyxHWXnO8uxdYZbqbqKWCCh92sWrmggJSBEVYS+OQlKokbD6puvGchxDacY
3IWV+ca6HYgIi3x052bWh816aFqRrowqD7Z+YAyHMg8xIimJNJKTcNs2W6iVM97rtmVGy4FGXrtU
bBubm9ba7lUl2uSPyBjMg6aG1UVn9hE4IDUuL51iMusFVvbmc9NFZsTUxh7b89sh/WSrGc6fsLIl
+rMo2zjZ2B999JD3LZ21qwbnC7O8FVvMywmudCHlUgMbFiBQb5q7YrTbat1JM33Ssi5djaklXU+q
E0nDk+n+wU0ndKKahmM3DnRQy3Lgbmj1dG+RHnMTR2G/zFJL/DF1rgoTNTci5ErlAB8w5IdzoJmw
l1JHTm6FzeCs/GBw2C2KQnc8K9VnBbnVGs9xHva3fauXT3U8mbfITqJk1QR2nK077nDkISuqt1ao
iZWiN6x8OOo0Vtegn9BYGT0K1LJ2R4wbKctNN1ra85CJsFvCRne/10ptBwtKDsEDmy+QKQ6tmcrD
DVMz+UvnGpkad8QqZUVQdup2z8Aix0fuiL4y+0o5Jm5eJx74DvkcpX2dsviESrTWjZYAhiAb672f
ak6Ais1Irk2p1d8aOY3fsRGVV+MYGnJRVTZbDWVoRLNMfR+jUdW25mNWlrJYZSECc/JLcMvt0ti0
oqUJxRsPYuk3bKlGG11QOcnpiyCQaOvD19nCNPYRH7m9dakWQXMYnDh4SvzWAn2TuMw9lYi/ybxv
PnVpLLqFnjqzVzpR7goz5f03CyGRGSpWszaqrlxVaT1eqKy7rWfzb++dKuJ9hWks0dQUEoxw42Zz
o1w4S6Er013LhiH0wsxV45XBwfp6hPkze0t8907rbSaOMRjQ945DW0tsmVGN/BaxNLv1TjAfRcX1
xPa4mBVS+m0gQnfjE9XIR8YYHr0Qx82jXxBAthw67IpBEOhsI1RtkyazGjmPuuhTWgUUJ0UTxtXK
zjuzIcsoKTKWUt8M6KqP7bFoNPQKzGkWAoZiwENYjKrADdaHJLdVnYp/ipq4NXp2KIfTFNrpp86K
m9vUtetHWtTySDUJoWU4lI9o2to7jC/+XsRO9pVNC97OCJ5E7YWyIpglwnWnjoG4HSxbbHI3Q2zT
DWU14G7r9HAVFRkp4S1bbk8d56A/pVUmIq0atXzADMmHG1q17/F3rTnYNLsaDGbgOVWCTk4dUyyK
be3QT2waYB5KPavkiiun7JR1YpXllxiJ0aZh43mVl3MwBrsntD9Thr7Q193yyMmqPQ16Os5UmMR0
PU1JzEvEhcXO1/t6J21V2SpO21yPdB7hKQ3F8MWqwGQyw1j9PlOtqVvp6LtpbGpyZM8x1ul3LS0D
js5Orx2HIaGBEQ92OL88LsbleQYoV4ra2EdjCsujLgA6eKmfT7qXDQM6njJrzW3uJP5jYEZi0zu9
zkxSVNGdqRiTiR6XddYzu0jddZHRnjjQWZzCStKliVJLfRQXQetcylITYluq4R+lPanXdlThaFOR
c13rlTHtmiTTnnr0tt8TFNnPAxrNS04J6b2rVd0WQ1WyxUNZ0gmS8T6QWX2p4AkCSiabTUfSJYaR
2j7ofkOTqAjSTRjL5FJPWgTlQTldVo4Um6moglUFXnaBYQbpHRbnxSAb1v+q17sVqkRz4whM6jFi
FvwrIfu6Ukus267OgJfwAq5ErrXHThbqNrQDuTWKJqy8qEP/Ugkju4olLg3Pn8Rwi8uh+TS1TG9W
4JfXetfGR8XVuhv8hk7FrJHai2nsZ2FSG4xLdqLaDicY5wU5xYFA+gVI3rXb4tZ0Qn3jcLI6hGWM
wUh02tENbH1jsrKv8FBVa63JrIFDdKmuhkqYmSdNTNpjUtSjJ6ogurPHfPKSwCy2MVqhozaVw5aT
ljjUjigeZdBn+y43QGFVnWhXRm1rK3gq6XZImXws32w+pXmXnOxBYBPkiMN0yNtx4epj+60i/v0K
3Rqp97GjLl0qNV8VFJmbokz1SzFN+ib2je6p5U5faq3SWUuRqy3GSMmbBYGnOaETldsx8uWFsEdA
ev6QN/2SbXm1Nc2qeFDUHBVxK/Uri8PQwhiGcF8UQ37dNjIn3mqo7KVfwiJhltYJWWVr6i77nobA
stA6/Edl39z1wGtmK+6EnrzvnCWtIZxEg62uGtn729jvQIf7df2J6mKJZF3E3X3qNsnBd6xhHUzd
jHDWku9JVeOtMVP7U4psNvIG91aON41fk3eTFW7+pLfFmK+taJq6Jb3NgLxL3c0O3azy9iZ3DFDC
W32w9qWNKErL3XHuF2j7MO36h5qXp/E6ZDEqM0tqH6eyiHZJBRnK05FUVl6eVGIvlTg89oTxsVN1
tINpNUq0VCJKaJ6jxKrDxI4Ma1Fiunwe6tGRazPT2O+rmTPh2UEGnXjJxCG2Fmj16eE2Mt1XRV/e
Ys4anuwRogLnV+HfN5w3sPniytS9UGTGQFEBfOq2jRrtUhF+8CjofyBh1t3vAWsRTztVHHwSFVF1
lTKGl5Lj2DYdLYsJIRi1A/5O56RanXvJCq5ECA1lhE6M8GzKQaY07uSYVH/0jR5+Mv0gWQ6ZU60s
x4cG21rF+K0aCpdgJaf2b3WtVtakOrF9yvvrUosMf/l+ZfBcfmXpNhVp+KOQOVSg5OdcZYSCmV8G
eCKHz86m2ukruc4vw3W06FZxvpzTUz8mB533SV8NOjc2f6pHKoiuI0tQj+wBTg67dIlKdyE8jbRg
ubFu/oeXeNYosdiaVU7OJfIm7+ZLNJbtMYMs+eMSmeCWH1+iOV/Ci0ro2X0965nV2AGiyuESKefg
L9sFF9lK27pYkMjpXi+LkwlT37jop3bhX1Pv2vZHTUc1u7P27cncmhk3nv9tro2l5HnYC3Xt+8Cd
Vu4G8dAx9ZVNu9QImsUCr34Vy2KH2/v+Xj9IOa10j0lh2X7QxfjwXTlr0E12rzdKxY1E/7+qdtpS
rrWLP98Vu4TqmCxTIvg+eHpzL/adG3nOc6QUyh6CcAvPBE86HVKyB6ttcQi3cvORRucHLOzVWKy7
nIF003yV110PXaLmyXyB+OUejCWyydts06HT47sQ8134KMRCP6v9//lN+NeI51enuX7XaAVX1yy7
pVgwCnxef9kfp22z9beO3nvWkrBwvhckpHnVQuGxwro1Nx+rIs97b6/+mLO2+GiFvpb2XH68I2zw
yl0n+zlloluhWNM9inwf5kedp0y8GlJ/ORPYMxIkKLn+8DCtg6227SZtPV2giT9AQdwG63aBdTpb
R2t7yRkXA1e16S/81V/hDL/UP/vf1hmDdjcLJP7jn62n152xx+q//s/PjbG/fuOfjTG6Xxb8P9f8
sQg4Ls/7r8aY6fzuzP+34xoqvWXV4rn81RjTf5+JnHSrHKJmyOa0fuqLub87ZFuAz6dMRjYLiqZ/
/m1/Nanea4u91DaADAMgC4vfYVmaM5es+avz0yKhpZNZjTQuvEp172yFA+yAd9TzA/vzTzflje7Y
PP//61v/YyALJiajMNrr/D8db6Lrg63xpONAP87ya6hyl9CBqnXdJBCBtA/Y3/PcfzYgCFx8DQZ3
kZ7zfOU/XVmWl6BkAJXQesEzU1n297QdDo4a3Aa1hKaeZkuOZx+s9G8M6tBc0Q2KzShFzhN3AQa0
EqtCwVGpFoFXlgI5XdZJKt92tis4rq4zzNaXVUsmwfs3+OWT5B2ZW6gAl2aVN6eM8ydZjKnZZgoe
2nwqPqscDe3pS22rX355FNckh0gAI3TZGp6tTliKy6nGveOp8ns/gFZIvxqK9cEa+PpSyDsiLBRX
GsI9GnQvH507RqZoOpgqXWPv7Pgog9Grpu7XZD3csHkU4ejk73BC+LF/+ukFiSmcAfdxCq+vcKy4
1NHFjQX14/0bdrZF+WsUWLCEp2mz1vHltWiyJhK1pzTRaA8iq09t1V/a/WX2kWT0bI37cxwTI/BM
3gL0dbb/iv1wyKSPfT033AtztLcxfacPnsv50v3nIDx1kmL4agFqfXkxA46uGvNl4WnUMEUI+0gQ
mivqY4F51OvsJuGgJ5LvDsUZKBC17fV+eDcF9K46CEAf7FpevyYmdgag9EgLbL7lZyupSxEBGKVe
eHkY8YLk8QT3AE14kGcffK1f31xGmjOwaO6Tg2edPUSl8vU4DTLp0XAfD4GC2L3gIP3BjPXWKISA
knCnMYb4sdv96YWMwhQmKkUHCBywpQYz/BwO+cP7r+NbYxgWkHTECriIfyC3fxqDYlDgjg5oUFim
S0eq+1zUN+8P8XIOnCeiOSzMMXQuxeJunb0kZZFQCtCY6Y0g4CjgDvHWbgb2sWlePY5hKhZJFXe+
Rz+t+TeeE0HqXBv8KJd23sv3001Cf9AGDgNZNtqrzlVAJtS1evf+BZ7LfOcr1FQVnq+B1MNWz0MD
YCjNtDS+a3NObLQVCRvKI0V5tpXzCUtd6wdKOhZc/5achtUYrfunj9w1r+cV/gbgz4ahz1Ku80uF
BpsaBQZ/r5+P4EvVbSfNs8sqpGGfRmXvOdKcnA/u7xuPlmglVlOH56vSCH55f1GmNNTNmJhDRfvW
hM5XbhDspnIpRu0TpVDfG6aPSNdoLPnUf63kP16oHwhcdCuwp43zELp+iC0/rnihahOOxsoXiC5g
lVNyBgg2YOLFw/8pl58zA2xM890nNmIATUlCj1faS+GiPXA9hR5amlyC0IJZpi/aDHTEPqXbU7NU
QpqucHJMU4MdlpzQrwEsYicGPxCU6yS9aacrp1DX1UDxA4SZ76wKe4Xd0JQ7AzxB0eDn6i51FDRA
G9Z9vVajbTL4EJOQ7w9rHw9lVZsHp45WgXtQ1LXhPnaOSXetgrMAwGRu+VLjGcNFMu2diGKz5ntV
BtjBajwYP1R3nfTQt3G5z8Lhi2LnXqB8dWhIRtVC8+NV63wFZeNViIWjqdgGrYlG4L5v1na4LUag
AQsNSp1WHig5j9ql0wpOQIKsAuTosb7Aqwlb7lqMd75zVOP7UNuGcwHIfNDafhVkKIlwxjbbOrvu
h7tUXcdhsJD6DWDChWHvAZYs+tJAt3NpqZc+oAxbOyXFHwLQXzvcVwrTZbVvlGCVC31ph/4ydIO1
43+bEG0a1h9wSibjlKjbqdLXYUvpuY8WjbmZ5Ddz4KDYPCbtjeWs3J4IengwnRkuKKgvivxT45Z7
4ebLKUkuy4huntN6U0J9NaGpvcZOoLcLbNKrbpiYUvcJdBn3S206Ho92N+QAWWtyW2D3xfqWiPl9
q2zQgyQQbB062fbCytehfwr9+jSkGwBbcN6OfQnHKfGMIlkWwb3Jw/cvtemyV2/78gJwleo+AUlX
k41exIuoa/dhgt6nu9DlddDgkOwWWnEzEKlqdVd+B/OmAcuCaUC5Eq2+LsLWE8oXfVpP7oNeUZRI
bqP+cbBWiv9FTbeavcn652C6L5qD7i5BFY3Dpm/2VnITxCszvdaTdZfbRJEBNIuKdV1+Rd5Egu9T
RVetbLAJR9HKVHa0Lbzc3mXVln64Z7sXeQ2wK00XcXeSYmenySI0m6XTscKmFhzGkTbGV7M9oavJ
8nAbubo3jF8m97nobuPoNk2oTsCAG+KV5l866VcTyZPMo71DV9c0lfs8L+iVYvGkL2Emw14f0q00
VmlDpxMMCq/3Wlr7zr0OS25BN5MoCs8axWKiB6Sk7TYCINEIc1VhvEnLbtlYVwlkui5zjtT0+VGJ
nl2sCdFOqtlTeakXUHo8dXI9XXnS/eGqbLuVVm1zje9n6Fmx8sF27625Cg2q5aqoUMnq4Uj386lD
WKODkzRlw2+qPQwv3W8xf3fhzgdUYZz8pJq0hxINyP37a9IbeyHLUm2sotRI52PPy3FlMzpztAsH
j7H3d2HPmuGFTiwfOjjgv5hGN69/CK9te17cf+yIzgYTVV2Fkk1Ea1tNyzc/DGg0aVYTYxW3fjGD
+s/RKPQhCJtPu+cHOQXOjNHNfGEUH5rzZQQB9v69e/3MLDIDuXnzHh0k79mGxR31KhNjAn2oLjq+
HI3j2TbsJbukrR2tI5Ue8vsjzuvkyxXNmiWoNhVhHaa2PT/Nn3Zh2DyIJ+tY0XJMhLupDNKtbUMn
e3+U1+8E1SoDkqLjCscBnHU2SgW6JOPQTQ/gKTaetKpamNUH6d1vjiHYBAlX19mGn713Q5v2DoTF
gjSWGefTr9mW7QZkZ+9fijbv5V/eMbarP3S7GsmeRFG8vJagNoXVcHKm68Fc1umGzvwLTWBrsEHa
oaOmtktlEeK90WySDGSdN+l6GC7aNv5ol/l668X4nLS4tWyFxHmCYYFBA9sB+4XOTna5096HTjB5
MrV2eiO/v3/hb9xfwl/g/6NTVXmYZ88wUqIKsRFvyljyKqZpPSwnrL3L2Fbk9v2hXr+ULtJl1NbU
D9jCn2fRBohHGr7IHO7CFjOABeS4V1mq/41RNK6FSYoyyfneWesavmnJ/FIymXlx2+cLweL1/iBv
3DW+oQb4FS5F18+/0QaiiTjJmDLg9nhRohPNNyD8e3p/lDduGM4QTqCaztTBjvjlOwnvLC6BUSEl
b8JVatqskB9NTW8MwSVwu8CEows897mMQSwaXTKtj6o5s9aco6VGm1+8DFKGxFwdt4VJgc44K+n0
sT6Y/cArxmS/lYHTQKYEqvfrg/zp9+T7ywn3bI41xi7T1IgjU9b1wKVzsDVQT5wPcrFe3S4uxdYd
XTV4k5nx5p//NK9GNjpbJELU/KbvoXFd/fJsx+eTf8CpllAHA6L/y8+vNQnSwaa815VpcoAiGyPH
jqJ1UpfGBxuJV68wfz2SVcZgKA7qZxMr4CC04g11o8lkNm2kf5m12ReSk5bvP5i3xqEgS10W2wYm
kLNxakOA00GE40VgvvZQSpStzEBvZf6v5gAb8wOZ57GZCQ+J4vxFMwuz0U2UKERUnNQJyjbKwl+/
GJ1LsSnpsZ6frxIzk4BMK6Ywt9SWXfzJGB8pFnwwyPyQXyxFKH2p7MLOsbGEAfF/+RJUYd3S8Oc7
6dgcGVt9FYYF9jBmy/6zAp/oVy9JwwpK4OPcK5uXgbPRRB/4AJ7m0aJLUk23lRXvQyf84DU47xbz
cDTBusqX88eW4bx8jOsC0m7KrRvKDlJWUbdPwgyNJaAHvrQUYAtT5B77FnbNCDjvYrsyF21nxtg+
pvLu/Yt+tcK6qGR57W3MXLww5xECg8kmLU7YRSOj/jRWZB7LoEMglBl3Sex+cOnnRQ2wudTOqVRQ
2OCpGmdfagXoXMxNZgtTUUcZXSBIxnjqLGs3ZPWhaybkuvKDiYon9+Nzf3qPmKVI24ZWYvMj9u3n
ixQOPLeuDY78Redwruy71siBg4MaWskwlbSes3D2X4Dab+qjQHkzPaAOhDXilSQMqCbCXlQPUIQ0
MS6aEgihztE31ArQQWqXPbSWP0hIbnGloz2XpkMUjYgGDdqSKYe2ZfmlwwQcjGi0dBcBeddvtLEM
6js5WXV+oeaAIZ5igNDNSjojZUOvy2kU49oxrSB+CCtlqBfFKH0gHBR/g8/o05NhM2H1kEe21XI4
BmPsNhstR2sSePEYWNEBUJzdXQmJSOwhi81cgW1X+9W+TZL5LI+m/hQAoAr2rT1jslyrBwPkOmVs
eEZvwo5UGlWLyVeIhyvXV0aY/Va9DbHex3vcoojei8jUMrSnZZN5kWXQE9FbOKMrA+DgEQC/fYMN
BCHvBieSuRLgkncdSUCAY3Ws3TVQt0+lO9mts8wVd5gJa44OVHvKJcLj0HXSZeVDvTZr/gbQkWPd
7QKFvdtCQWtSL1KMJLZXqsDblnqihkhzRk3bZyKNV6h6UzTqeV2nCwhGzTK0kNv2aYATBUMMKYMu
3Hs3EtWt04bH2TmrJ6cBlf5G4hiCmzFCtBFptA7GMF8HqUn6oeygBkameqodZVpmDePyAMNdi25t
q2iBuUFkKg6AYu2VUFQRe5hRaauEer9uHZI6HCJKMRAo7kWp9dZS5XzqmXqXHc2kIEeiRFltAgNf
Yl4PV3rg2xs4k8WqMXxAv42K00shxiKzmNAHOhErQb38sqhCY9eCcVwXvjPtWuD3D6NrjxvNHKK1
ArcUP09Z7zR2tZdku1d77ETEoOAkuZJapxw5PFtUMExtFYdAMUvTR+xLgfdiUJMBmRS1Irt3R+Si
U3uURpgvDDPOoHJowUrpTf2PehT6bYQ8/zYxYc+Cznbhsbrqoi5Cc+G0A3vPwFDQ/7vygieNl2hs
3acaUeO+7lRjJgknm0olMNhAQbAwjVa9yAhDW2uFOnhd2BW7NjEN9GrtdAmkDSUrgvAFDPjp3tVL
kzC0SbsdxpiEEaNJLzJbasTYJNqsTvO5k+ADw1LaJ6FgL+bhKfs+a5DCAohbmpki2LjmNfFm1Dzs
ENh8qkztJp6yDqxUrF4FQeriExLNPo3BSiITbQ5mIKDIhnlHgoirrqY+dXe1Y/ZbXqo5KiJwN8nk
uhet6oYH26+eRG/4m84ZshOzJHeuqsOVo3T6AnL3dAQzRm07FtYNn5HvY7IobtDRqzdTJuqt22X9
WmdmeNJxge0oQsTrKOnjA80oa9M1fDGDMlZOXVa6+9Rm0Z+sqj45Tlg+ZhKzl6k3482I3Pw0De20
VEJH39bsq1dU942jMub1IoqsaK+jiF75hlrvJpnUOA5Gx1NKTfsythnFvR5O3DSMkrqSS6K8C9yN
r2E3bcYkGb8oLQXYIqisCyVrkbgNqlz2KmkfYZGbDxLbzjXMLPPZR7K20bDq7VPZR0s7xauG2CxY
0IbX8BOVmLKULtx0zEm7lFCVHfl3CjOdFVJYjI0N7kJ50aVKuTGDxD6Mjvh/HJ3HcuPIFkS/CBHw
ZgtLK1GGlNQbhCy8NwXg6+dwFm/1eqY5JFB1TeZJATsMlGiW5Kg2e33dgVZErtSD68YrgVUhU6qj
QVN7IuhzCbJuan8I5cCWIBO/QOC7OjsXpSrKTyc1U5w7dq4c5q3rjzoyewFpt7A/QaUPYCkS5cJP
1B+NjATPtrKlr0GtjX3eio0QkQYzlCjMdtfEY/8Bd5hEeb2HTK1jWvVpAMrvpU3SP2ObZYX7X3Me
msGCcs079abcbw93oNcO021I3wgOYhu2tC0uMsTvyZvEWYscSp4hzVWVnhwlq8feqXWQ8nfMQazX
TEuN/VDjwgu4xzlglMTuXzFg5A/brL3NgzOFQlKIbVBVhspKp38vfQYcnAfDOjFHqd+XeE6uiuUM
t55Agadt2QDXMWa5SetUfKQkSRgoG2PzDiwv5xDIL6rExJhuIh87dHa52AZf04ny87TO1m+sSbLr
WFcfaZasL2kay0eCNaN2So9bo4Lk3KB56nIPKcNazlS3J5tZucWV2TXmC6JHcLNJEVIk7gvRfBa6
HNqOlPh4a89VrfvaVJ/K0n7Yym3wTNI6bGmIjOpuaWIWo9uVjeq2f8UOeULrcYhtC/malnXHqSjf
MhVkq2U/miUi7LSzJTdDPLzJ8HqSzQwI6qj3aVcf50SpmD4vtpc59tEkegF3i2IHqciflLx5no1u
rl25rmXwdMPntOxrtVR8IuOAZfHIJYLwoHlvGs1buaZvICQxyeBoxLyZnXR7QpjFLoJyL+w6eye3
oZ6ox1n9Vu444IpF2M7W+cul3jgy7SrcVUhh46ReP6GRF6svj9VDEoudyPtXqoRAWy0+TXJQ4vIJ
y8fTphkvS5lERCbsLeYoEi5bsP47p1xPq7AJjcu033kyHrDmPE5xDu1bXcLc/Ma2Z/k4moHQGhCt
1dXBfdEnVKWG1LCgwWZVY7Ia0vsAjGAVOc/5QPmIdl01PUkil7XeOjybauVJaW1DIEWU27Y19GAi
fVXpdyHDBTxR4kNYZGoNZAQ/3fBrpFgPnFr9UJXpbx6Ay44Js21lN27G45ZybFF5uWUpeYOEXlXK
QM4p9fyOxl9xZUN6M2viINa2+sjwla1K+dI60BDMxsDVCtc3RRtf/fKKAHjm7s4S/VAsIOQqDiGS
Jd6QenCDFxhpmjEQlCe4TQpMFhkRHlJzMmJSOhSMOGJxAjhS5JJ0UZmkX5WqE+EnuYJMCndcB040
2Uss1oZaC5yF3UHGHmTdRuC+LXsNolh3BBL4coGURW7zk0haAK75euKRDDac4vVEYiSaWyoG9Yw1
aq/bxROBBIUHArlx444ELwnN76qzDNU6nXSt1f7sbCeY9PlYOFbrdR3YJzmtisNWI8NOsza0hfFS
zc4zvlKoUKkR752+kS6OkztubPUn5GwnY628RlA0aqoby52/Oj+i5ymUM08plH+ShcHW4twHZds+
L+r4XeMV8JREWB7s6XeQnC9Vizw6HYxgncsw1UWF2V08OvioiJUYGCHwa4nZ+tG7+dpspD/j+Vlj
qjdIigcVzbo2o4wv0mhLTnrca66KD9Lltko8rBZ/df0hbdvGif1SrzbQ+CLCb3XUxAte1sVHj+jN
GfNmjpMTf+CZUxlvTdFeTFn8m0r7toHO9bm/tMjIFp7DTH7PC+VxXqyzPcx/qaiYQ+T2nVdsvLZ2
+73IOOJaVR09mvpjQtJslaZYZaF3ms6OA/sISd/reuEmzaiFaa3eSrn9zbuV2+vBaBDGOhCOxvfa
FK46Wj9xJj3UfMkEvRzMXH9b2upuv8FJwg9gSbgMsvOQyBcrEe4kVeeMYZ4mynsgEofUzANYemvW
+zJeMkVgxtIifbRcSTqi6O74r1PouHKKRvZ6XhuzC8K1pCteQk4WpsEwbzo++kOZ1I+rRgc6X7qq
9pqt3BUQXvEfhEMPqD+d94K5SDJIjISZyiocWVsXqHL56gzlQXDIKbByt1Jyy1T26qFZ3WXkgexH
Frz6kwyiub7X5sNFJJ+z3ENKvqpUIz2xSU5tPHdzcRhVZNpCvslLfthUJ8ylKipMcrW0JTlN2aeR
P+PRcMduCyd1OeIW3VmYuMrYjhqDOIhNP9v6z5ihOmMpWqLXJ6bFJSrK7a0bmGwXx+ALoHl7c4iy
Ea/Y9D47mO9JWSKWT3Mg6uZuJhIC9Dr9yBgUtfrVkl+VLwy8ew6W5KumY4FT76fVtcrH1xkfyZqU
8OqtXZEZXl4UnunEAHV53uvNy2T1k1GKO5VHPho8avqQ9SBbNwrtc1234Zp+Uo2HBssQnNhR0pA7
NGAUHasA/iIuki7AwbpfMFQuBSYmakZ1Svy2qw4SJUfZ9/sOMANxEC7n8pXCaD8zmOkFsfT26c6D
xRnjjTi9BQhW1n+uQL6/Vo0vL6nX1l+Ep4CK/8vUmW1+HCpCEIWQRL00HVT5w6jrYIUe3uh9mGm6
qw0fknZiosbPP7M/fF3xOwAjcNs+Up1t39AXkaURTZYNypbTmU3SoAxRZxIq46wPU3OrEBaUdtz6
aXqiXJugIP90K9ce10pbdXyVM0uvaFhf1OlUipeaYBHilBwBaHqfL51PBoZHSjAcZa4dC8wxJWST
fLNJcIs49oztWeLBxvnl9UocFOZhy5sHW8fqAYvJSZN/CBSJaNL+dDau9EMpVn6I4epEZkqyG0vl
1aiaPJR7urYcNrkyzT8652ZCXqGMu5O1E+f6uIZVx4Z6UbfM7Yec2j9mXy/aw5xYJzZuF6YIidsW
5Kw1P32/Pg4LqGEdC1Z8BL8fLJnkqS0ZFBpairWPBu5eXbxY8ZFFks3mVKi75T4uFjroEIXoKDpE
clHMiiJTgF6lGeZM95zGjLaYZg3fbtxO+7IFsEtSjsK6V93ak6x8jiQMFEmPzUPxbRb5ZJJQVli7
bfwcYXswFN8L8ZSNxMWVnI+PabEy1vepgUOFt8geqtPgwFMlM40KtSM0iASAp2I2fa19HLvDLL8C
KbaUzNfp9Hrww8lnnvT0xW99s8ee6GfiSVBeJJdluNbFw6irgW5triF960xMWgoqWwkShn2zrQfK
KNzSuKGuw9vmGmywsdXxbGDkpsXM0FUsBN2qehWlzRgOiU42D/+tZutXK0Drihw97GyqVvK6fOsz
Co5CcvuSNyRdI/rLZ72mfLVOshWy8Cm2mnXM19a/tfilkk3x44RfJOXbzVevLVRX0qKt29O9AbSx
XaGF2NA8pfoHVKDsTu36WQsZurHlbsmf/Q+7ELfJQ53pbrF6iG1chUtw2x4wQXsGuFQzsJZ/mXwk
TW2ZAzxLGSZwiPCwQ4hsISwy6c4WU2lkJXQQIdmMeGpH/tGwsl+H8tXs/Zl5gImlpsg48gf60V+d
wZRGcADygllyeNcebJAjY7IcmAK6kt7t1YIQGW6KsXIYAPRRbi5B74DS1uhv1/mQq6qXaOZPL2DB
bEnQpdz11J8t+52aN1tl2f9jogrZigfV0aLFljzm58SvUXxgVB1aIDNbddKdPe/cApvmLh8ZddNj
MvfmpPpRVotd3A3EN2VoDorfJpe8sel/J8kA9S4jeVq68TJjrXIhtjybzuY1GlTAeU7TMG838aUn
ZbFrNpsMy43YvmQ6bGXOGACfpGHh1wSTWGW6R/T2OdMQDS3WLm57v1IAsFu4vLLQ1uywdHbp+gRN
fw8+QW+vNo+DQgG/qS8lOZg9XtzOzEMQWwFl5iEdNCzn48WikkxTk8aMokDQBqXZvpIfbXoy5XU0
Lsl8Bs7hqoO9kzbC0rZ/ywrGXMf43HxgBuwSrFpWEVZG9jZg4a0wTyPbOBrzi5RLAYpFsNqKP2bW
wXTC1Fp88p18YbzL1uoruIogc1SW8Pss0BtA1u8OkdAxAtGeGVpOLM7HKL0BoHcVbP+WtHlJZ/O1
tH7SPTWYT1sKtzJ5adObIb/L5rGPH2bBnJLgV1DmRAZM7RP4/ZwporIeqFdNS7jtHCn6d1GuewP0
AuGb7rC8gvzGLl7sh9kJ1YJ39x7YWEGHJKep1F+nLdKd52ZwfDJMad+avZpMx1n/VrAzZmQS5p5q
RWuZnJ3tQ7SgfQtuuWZhPMf3hQ2P6UptPKz1rs6ulr0vlRe7edc4+U2aMmIuTBsb4IvJA2hgQlJC
o/7S9QhajK280zDGQ+Swxt7yA92GCxTLE8luXh71cWeJa+Y8mOnjioPcmUBHT+G2BQZTALsGcoe5
OA+28TlG32IYueuUuDkZDAeDWUc8oUKTg1hYDMV48blQrbm439VMGx22090uV0Fd5Osz2SqS5xSx
45sal5ed2O/ZOAtfK3h/FtuNM+YhW1wHS+1cN21+ksnbVJi/x9J4YGlz6EQVje0jxJdArYjLSw8E
Gl2wDvtpI3sLMSo6pPQeCzE5665SOP8qkX9Z92zjxPJLCVHeet7k90nbK+KIuM8betPN+tAgRa8h
U7a/dVaUkAcwUHBKF6Gfku5VDI9L9Q7Gvy7r0FbL7yy9e83H5rig81Qw8YiBulGu/bjUcJrL/1Zh
BtlEolyBFqu2WyysFHSztiPr6TRWxZ+t0OoY4onC7iDJid8j2OSa90i33tXV6AsoOEl56lsBIAa3
vsTQU7UZKoAhKCZ0aN3i8e/Zj/KPjm0VC/pebimC2vWHGK3nuZ5vm41qZdgiUxp6+AScuo32lVip
lwji+SrSjySl53HIURdOHrwsXJDDdhAxZJo1h8TX/yZSe5nWQMF/OX4sgzubWNJVRCkjyxg9WaGS
vGrZNW6pl+Bur90j5lavzp7uzXIDdjZe84DQIn9adlslPnOJ4h8BbjLUgWTNByhNXjJWb7a8ekIJ
HXA2w8zxKtBUT5chr6jIO2SBTlYitZIfcolEKxzPcz6/V5LEFWREk0xEq/47t8eNKtuqznfLLmQo
EkxOktIGM5FK3Z7ZgF9siUuOCv80q3l5eCiX+4uMvZVc2oNErClNIRiZEyTnnWgZf8icKMq5HevC
3cYMV5Z4mTduknQLunFi+itfFFMwbOyukmKdDFgdyhCMwrp2ybXMS5K8GLqSN2lo0lPrSDd9kqOc
ggzn/a4YA6MWF0dLf3TJuTTtQolYoeZkYIi9QbMmr1t5WNWOWJIkoiztt9inOH5WuMpVCSWpkUaE
O/l6r+8lUQYDtUxT/E2TGabDu0wFsbAwNsZnJz3o0nstkzcpfYul3qvyD1oXr4SXKzGR6FtUi7cG
fophUObr8UFk5km9a0dtJQJvtV/GOZhtzkzxxgLdcyw1rAnEMesSpkvmpVvO4Be3+h2NNI27ahFe
1af7Mulfcz1+zsbz1G7EK/5wAgHgeaUdDtpso6syqbwhJs3SCQH8vir7cJqfRi4J+aXurT3vvmx/
yxSD1fg+9LfG4LeDdNVfU2IxMupPUFOnqkte42LgMGi8kvDXAr4J4JO/mvq/EGToWUQFU93Km1eu
FHwkHk2o9OjLzZZhIhy4EhZEB9ZmFB/q8JCqhz5RuIqkfTMi8Et87Aee3r6t6W1LTCoaehG2K/d9
AYy4QmgByW+u0s2P0/hoEA1pLfZhoIPJNMvPcIWuxCuAFGiKMogNXseZb0qQR6RJzaviPC+Gv+bX
Ud3P9Uqj/iQ1tKeKFCVzH/TtP0saCepQXLOidTe0t5ivuoZTUn/Z1pPNkqpD7F03j0vLArq8Dd3H
oG7+YPJkL+8CEmCv7NrF9k1SeTJt/SVzIyxqgxPE2t3vXDvHcxnP956LqgXPFtdZ76/C8AwByayH
ryZj6ncYojPAztYhbJnyj2tNbp3uF1rqp8X2IGfqrqLrIrc0zK0xoNWnlao4t5pjYbNG6s0onijN
NPk8b+Yrt4RXppKPQPrE3HkvJi0oitibOqYt6JMxWiOKbtzcrn360KDN2UoZTxnh3ko3wllZdhUv
eMMJtCFz3SSVzDn9gBGK7UBy6mERyTFlF9u+pqjgvgwey3VvwdjercgGGZwUzkSmTRmkPVpOxw4I
ew3AKUVAZYLaLALUXSxJf2TKXS6XKlgGsnUy4K8DOU3bQAmN6beY93PlPMnOPyPPHu8BdYlAy2CQ
WI6Ye9MwHHDDrzp5grYMrI/EQaF7Wo4xXo7DKV5hTNgvucXZmEmkIuaRhQK4VO29KZdMfZM1edxi
M9KV+pUBh+aZWf4+k4norRbdAjgm3jqH9Dlig0we7uK3a4RbTwI0dXYu1OW6zYNXWLUnFR3CVMcl
gyTSJ+1Tyn9qs771xvZalr+whcLVEm+LIG1IIQqa5NyOwCc5JZ0TgscIsydZnLe0xrRHCGtH2wPL
Z3bIcC+eh4rj0pB/hDn9jsrs26YSTKuI6rU9KDq/YAv6oCAoLrnVDaQV5z4dtSnaSPBlErFFfTGh
IU58WydBaZ4emrG79WvP2OlU6KM3lAojkcYzzBD/iyTNuy2pDzZzpbRhhM4kTdOViIH/05Q7wUbh
Osgzc1/tWR+kqFi6vWO+E2Y/m/8ADRw4sHPXWJWALPTQFCLQF6h/9UQKAZ+Rg1dum1/CBR+LVGcy
WbKs5Uln9pDzOWxKlJKkzMnWzwWZnsVyVoQzE/erUiMvf430lW5McO3c+tia4jSqn1RApclCovpZ
yR0vc8lPl/I6cpikSv5B/guHIClqcmKBuQE+xL8yV996Xrml+B2NYqSnp5HM6MUMPOTbLUOQd294
1sWk0i4QihM02PwmfPVikj3kLrsyGQaX6XbIziXqq3HXmIbf1Aop9d9z+brotEzwMFUWXCI290Pb
7hUdX65tnpcVq2CDG7szL1o/+FLTH7Zh8GFoRJpIAjhrt1nCxC7HD2JrA4VZKnfSqVU63+qZr7Xp
RWWkYVfSL6PMm1Fcc+cn6665VD5YscE6L+NjC2rdwde3x7U1NDSp99RI3dflz1bjPitUhe0vuBHe
9q1Ujwbjg3pIQmzFfmPV6GTz3ejkO24QX2winIv5lGXqoSBVuxJPy5Tv9fTKeou0qo6vNqM+wyeW
ZCQPZcdtqh/V/j0jJ32ZllsDZGsmXqitk5OUTUFXOC/9rD7BHtuRjL6DoOnGM53RCvJP+ob9cBA2
1cOkHUglYrOejgd2MC6IFrQOw7OmUQrQ9PfMXhTKptoOTW46Ccm8NhR/wFJ4ydqgLGHaMCwJu+VQ
TOCszNjvmiQwkphzY9HPU2kcZKUI7syz2U7CjTZpMtzeZmZrGN5SPTH5ei7i8ZhOFsjK+yHkYlNy
sw6pwsAmmLkeYGTWi/KHHNtuZ6KmWLpglUa6fJgs0x2rM0o6e/RJeZKN8gDE7rfYhq8pn78KiINU
05UVEWbJjKFiM1VohenC4fvG8fHkLNOD4FN61Uaodm3TiagF4yP2OSArE7KfqgqenYWIP6uL8lWA
tCJAGNFx2jVXW+9CYIPBYtVc9VX3Us7kfg7q+G/CZcS9iXNFr+M1WArtdU2TH1KUblJa/ALruDGG
+F3AKrG04/TsRBejusgY3XbUr3kLk2daaAvukl3U6aBhOjGHEru4HcFURiRYt5EV5cf81G0/GWFq
9FBktqaM0AadILU9muz//U6XfjStuJh9CYEM40/dxs8V3YuPYsP0wKm2ru0kS1QX+lUVHL6raO6P
dadEzmoxVgUi6ml1XCKh7ZpnkWiMP5zJ+f+A6AYiMIopod7X2ODP4sEaFtiiicWiXzYlb24UxxN9
+yIzsb5PhS6ISjgQDXAhnWF8JNkaQTi6THUJ6KU5jD2AH5XTt1ZfWeyxAdIidbEeQGhZvqIsl8Qs
/HjWn3uN8X3NVaiL7q+RrRc4WLfEzt5bGYLQAGfIM2TpkPb160DR65Ke9ZdJ0lUT4g0bCkqTYr1q
cnatCM+D2WpylTcfVpaz0FCmYzNlVxQ8162xolqqSFqzkkfDRs+CIeEwxUuIlmFfozZgKG49m1Nx
mqXhksEKMvv5wMJmh5a2ifJqe8uI+r6rXV/V1PLnhC4SLhUuu2dRMnqM2xBXwKctugto4EDLnYu8
MDRaaqqD7gDU7EOhsG+bgQmMeswZSWqptUcJdAOVeS7H/slQaEhbRUW9Dd5SXTaWjmq4YJDpBfg/
jjjmIVeMx6dML58bHefIJLOO7c2d0Nk2MKPgPkNRAQGverGT5GnOgNr1qn1shvIrzRgcQ1pD5fFM
6MEfu5B/erfuGjH5o9a+zdhdklRjllYYL422vawLqzJzK2NXMouTFHPiaEg7TE2h/orfINQ9aQr2
Krt4NKvqNpcAdcD1VqJHq7Scesaf8SLtk2YjXmWawhiykN5Ne1HLwQCVRMuUh1ZN/pi7+v247FEv
7QdrpQveKnbymGqH8R5oS6GTThKjQPmhYLfrtCr8wfapuLOIW+5XJYv63t7nbGoraTlIhbpDp+jj
J9XcBB5UzRZBUu2TJE0fWWleO5vlg4pZh1EhUzSaOAyTj6sKN3rNomGew3Rtjo0E3DWu90RRHlLG
PnZ7pzmRd+MsCAw25nuTXDxvahzWrM2T+bvLtFshduOcBETu0iKQLMbKsLRLrzbPc0/tuyU+84uz
NI9RVWGJt9VH0xhf67TZL3P1lBdMUqgyE8xbkyJdyu4XziyGr5iD1i6ipTGCNK6f7LV85GTaqbAh
F1l771nHSI11mwqQuM2Ltb0bzc2Rp1dZBu7Txv9sKQkbw3oW8J8c9SHR1rMx50fBpk/kJrKBMkBn
B07Leuq0IkjNal9L7aExyRfYFpbGdnuw1nVXjo3nOKc6sV1F2/xtHfzRsj3Aw2zPskiVsIxl2iHv
Ju53nXwC85RkX+p9TCd1B81kwa28Ds5XvZaROqIMYfmQploAs+pU8DLWMTpyh52Zw+dhWKI/bwl9
Epu9xnmTWQ/3zAwYQvM8r1hT9MNIGCCcWlevVX/gFp3MNpIRL8jxbzU54VLqYadJEVnMu7Krg9oy
PZT5DI1m5DvMwYs7U/ce2s0tSb3Pj/antc1nKSH6mlb70Ftn2fpkk+g5I0vordih/2KytvJit3/U
jvteuapVvev4SwfzucjT4K6O7qsJ59pnUd/aAc3eqn/Ay1wnftqOPQMqzqIpwjRn6SgooTsGkSin
uFrCFYumKF+zWqd61pgRWL7K6mUktBGNjRs30H3wG7Fh2rUqMtyyn57VkWtLkfZLuRwc4tqLefEU
qaJr6xESjH4LZM7WTnb1YTNRHxq2wBs6FOWUlE/KVkbE/mLnm8kXZ7xeCuYkDTVaCWyy4XKnyq0H
NeSxhvLGAY69DL5eM36b8xXlRTiZL/dR02T3riFPYWI4J6eSd5oseRux8j11f2NXYVJz4E/fnXIs
BLloJX96+7bY8ySy8qNOWCHzjZEh27UuZrM8olMz8YUqyZdSpM+KAbk1y0/Z1p2rLQ2Mhbu+j/cg
CAM76Vm0/iXshET7ZM79t5QMbiMcqoGcVS4oUEZTaEqPNvZIQtbRJTp7u9UiZPn+Yr0QcurV3Nt2
ZoXygGN1Fq6jVHs9R2PHW2wVJU3655S+Vfayz5ivEOYbqC3iw3vVsnJHDozBZ0pU4uAqZJGoAE7I
xA5JqvrbzLG6rv84woCZIZwfkhPg8yOiuUR7R6QmibeZOFwjyX1DTsJlsG5dvnzWpgXyth0Pq3ZT
VvOP0/Egs2EYcvksqjwc2Vip1ZMi/kz0KgmtzJIfu9q7axuc4ewUbL7XF5lKq7n/rE2zIy81AJQQ
lMZrzLJaPHdS4i31uWIYbvJyje26epnUJUSOK9dFqm9xL38pI7j6xpTdtUFJO08dw0vlrd7ulkUH
2Ctf1iSJ3aJCHJPU73I8rvnCaiplmErcKocFU7W88Kx6Owyl4TKPKaVHy2aYFYuTKEcPVomP/Bol
BxwemeTIodxt233jQ3xgy4+rKV7JZnx0OIlg4sp3GO42MVa7AxJ7MpApvwZlvk517i2W+Mt1J6jM
7mCzC+FJH3kEq8a5TQ3q++6DR/1WIMZr+Wkzltyiy17MQbvFy8pryXQb0rlbx1HC/VJmxPnOPeGN
16F8rnVPCLzu/O1MGI5tssvGU463GtPc5uwKuhwQWXjBuhVsxynFkTrKO0aXw7jnohaNJz+as9s5
72p3Nbf3CrKeo7CdIhdT+zVYjdgH07hYjRIwLeH8ysACMwsdZcbbl3H53kgPdoJF/VTWc2qGMwsV
VrYsf9eLws1uVZAnef2QAKCooZwbBOyJJew5FbV69oyvan0vmZ4Mv7J9AsLCHABs8XTS5iiOA96l
khDJ4VvXPZSNaNDdlZ7QXK8qDF5EX5BrJejgSnmM9X9DRa0ZVWzrMjONBDG78HMUVLuNlxjBJL/Y
2teSo3DA6/IAQ3k3WP9QOsizr5ZAGJ1pT9ATys7y3a6vIxemVM9BZj8aNJRgFtUlSpKjVkWTdGB4
7pZm0OQtzWCkz7I32+vjWLxSeXk6qeE8wLHFivuf1D+Z2V+zPHXAvZsoM69G8XD301ZuV3oWHt7h
R4IlPryZVWTJZ8rCavu2S9jVmLntxR3nqNROomZw2b4aSL+qJxQCQJk9RdwEkdBjUBs/WUZPdDI6
2gmJmIihiLK3LkbZCeHnLhfqjkZ87Y39JAUlPNk5VLsPulcZRkLcNa40hE62BXAZyyaymmfrnq5t
0bfssewObIJtt0KlJhHALvVBHV+35Q+g5HJp6ams7qE0/EWBz/5Z3omA1nnt2f++l0bnySJQG2TN
j6V6Gwnb7K9T8blZjA+IGxDnWjm21ac8kLa+Bhkb/jshcAb+QpNQc2u+LVlUZva5mpO9KV0IjIP+
6KLBujBG5a7x4tcEa77ml85lWnIm9jsuT9bsWkZlFdXmv0UX0f+wsQYao4J7P/dGZkMSC518NDxH
SzyBIrt4UqAB2i/jsJ/SF2dzebWS9dx/1QLrysmYowmAS6yEWom269Fsrj1YROQv5Mk1BX80rNJ9
Je0InndHRvbv7VtdvMQGJ+s3Tc7eZHWGuiRGfaftYqnjAbjMr0Nx4Umx8Bs42iND57wN+VxGHocl
jY5B3SbCBHJB3pytngE6cu/+KFdvKp+uSJ+K5ncCEke1IV2M9qFukbGkVZiq+1zsxwE4wIXkgcO6
Bp0esUiZucRBNMfWD1LNzNppOPSR1zODPhVN9rrdqcUo/BZx1PjRHYr/YlhdluusQ8E4IKWqisCA
QizzXeVHhfvje+KSSQ5azdX7sNhXaYYm5aMwSh8lFGAlocy8OC0ZGkWgEXbb74SEobc+D+uTxvQL
UxWSte22SEF8P9YEw4bqPLOilsfIEKfRmfz5M9l+aswD6R+rE8TQgZyhrGH6CKvhXWwXSNUVU95F
P96fLNQCvrife+3NQdvWK9SFqM/VxE9XxG1oRhJqfXlh6/BqwP1e/2nSm0BJ0+i/cGuRcvRZWFtB
jZd6JdSEKmxIzsq011BXoAZM+Tp4QAr7oiRHpXmpJvAH5kO2fuf1qVdP1QLMbjnLOovk75Vpu8UL
nb6UIlTZzsxEYTzazo2Ac4nMSsakZDTw/muHenpxpkiSd6bybEynCjkUhZaDTT0FHSUOYzGQd0x+
M6XS6DrrebVumdhRKzVmWM8v2XQS+qE2PsvhAzr5nDwW+YehhVlMwx0Y1gtp2/ij+upz5cnUI/6v
ZiP6ABZjsXfsPYr9ksipQj/k6WmeedX13YJcYVPeAcyODovc2EOss9p7MhXuXgj+58nqGkroJbt5
CNTcZZpTb7faTrkjvuX1wxqOq3E2oOmbjyuA7vRrlCuPuxMWSONEJDkgPEvRZVd+JZ9mwKW1/I95
uFl6mg1Rwr1PQDj/jEc773z8OzT9L3N27KYdYDQ9pytijMG0au49i+NvKy+MtObtNOm4E1gpf+fj
yCjV2z5wdtxFO1TMs1dB6Ge1JweN+Q3T3O+RBk7SY5Xcqva9TZkrs62Zq+0hb8JuGN2JmSEHtJP8
S9Uv2Gz/cXReu41bWxh+IgLs5VYsonqz5XJD2GObvXc+fT4GOMEJgmRmLJF7r/XXIjtr/99GB5pl
NOvVUl4WFYGwCy6/EaLdEmEPzu/N8h5CSpHkdpTjyAmTW8DKTznaJh++W1az0Emz3ZycSAamhT0v
aRfv32ee6yn4yMzfUfyJFTLL0XOwqbXhW1d9GBAy1m1abSsgu+h+iFjaye12CskZexNkAh5k0RZ0
n8cO7bpDMn2KjLOh8Kcf+EDKl+gHgry9J9O4N4fC40puh2NefjMCOZr2taTvKsQq4qL8X4LjGKhk
A+bbhJzOpb/UxH0XlhNol0mXPZhE1PfcwVH3EqWGJ03INOePcPjQhsGdlsnpyHZM0Mq3ClbWdNks
wrFbXgoOrhmkjwEwk7zEqlFfwQ2OT3KQGSBkNzQVt0TLabBENQX6RM1Nq3OFFhzdSlb64z3T5Qu0
RSlcCs0TKFmSlFed6ClDPcFYKO+G+C/hOcx0QFTl04QrGdy5wx7udtBU6PGpoEA9spGTFz332xRP
zNVKXtXgoncPlBlZslekV50O5e5QI2mBEqKuHnlcCr8vIlxyQ07eOD0m9JQXFukrGKOUP4mvBkDH
DrOD3D5QeiNQeHSZjd52u1DZVI+Tuum0Pz68KLmoSPZV3e14SEflg983PvYCnCNFc8E5yG+B9Soq
t07bSdJ51K9N9ZaPTmh6Yf6uLqeGhgOZ3gZnEkOOQ/J/0TKwoFflkfYYu1FsOYRu53L2iZapjNei
+pAYOkNLdMxCpwHqEsEey5XTI0PpuIMlhGiRsR+6s1k1u6T7E4avKbxVgOcTAzHuizbubapFB81F
7ZOOJl/qJk1giUVnJrMmdokgjrU3tZc2dU9SKqPS0kro0v5ayODBvPE4ob+q+RabHfn2Nr6GczoD
5sqIrm1cj5tieBWFG/yPVVxWkWsArL0SDrcCA0IsaieFLom824q4byRGsF8R8V722RvUTMDLLd/S
+GXBfEeastW7g1m96UAoolvQRme6AgsYAyGuWiAYNUOwTvfJKGwL6WUuPywA+rhBeJ1cgoTUXCho
iR6TkOM84tYgBiZ+dNG7/Ja1nqrDVKTcwLQ4DU6SvlQ0FQzd75I/hvmrI34ZaRx4T6SS4mKdleq6
aD9zQjzMydS/V0tUex3nbwh1O5rf1XlnBi7+oHC9J9aarfkZE68QsXBSHFDbKrCSaa8iCBR08q6f
DiIK/UQ5oEKwpr+CUhCE9W1Wu9BogSCe4jixQaoRkTnsOqQCzZYtEdkO7k+wUiahu0ePGTZnmrqt
WXTkZrZ75YmaLI58AYndBD5dplC0K8dDFjd+U4L8/Vny6CsLpY+c/RUNRY/+Zkz/8uZ7aQVHMr4T
zigZkhccuRfIMhpAmk5qdSVqleuPaYHHgpLTzunkn4mAMC2XvST5HMFVanlbczqJuBoVd0z8pH4x
+44n5iBV3JojEwxhOJxP4xsOgll1xeUNWGALQs+zB+VZKLcItK729fpTX86CBc67KYQPSXJlWn8K
Zq8k9btkH4u8GAVgUbVt6q80uUjxeVa9ZRx3/fCBPwGhEj6jxLUoUxNZ6LCNRRXI9mTX2jo39xt6
rUX5p0Sn3yd0KOKh9hBpbMjoB3uB+krPZfCXMPdJaeYZqmdUVwVdVDN9cWzo/MeUkIWc7WTvlA64
1/LWJX5fvsahO/fIaZWnWXzILLXI9aL6xZD+5OraWucYCoz6Ja+sbdbWFhm5/BaAd2BDgOFbWyRv
emJnFn8HoVvwy1TnMf3FQ+2k6JOXcylxhn6owlGNSwfqMqaGIsfQUHFYZjHZXAaYDFiS4RfmUyah
XD/pfPRx86pM//Lobhjf6AmoN7uZH3iMqJGts3Oz/IZU5LIEd9hfis8MQWvVPcOI65s/BUu/tYzM
j5SqcoWT9/loB/ANDC/ecK94AhqnRgDSa3Zd0puHjCF2Fs3R2z+19bJ+J8nv7cIlYqEgbM+F4UzU
ArX2qt6UyNVaHC3kqm/5MrTDxNEYsCIAWYT5gTq+zTL+SMtuIX1iPibpuWHDyTZRaNpj/JtEPLJ/
ZfGvQsJiLNIuVX/N5TP6p6GOoI0oUz4jKydwPTmq3Razmtusj/Ubck9TuAuVI7MtmYgp8+6RDJ8D
YiLVQt21lUza7y6USei6p9GqYhB7nXoiUud43HKsSOIf1EkmnAJhXwv2NDxYQwZY6mY59wmN1Rmp
Vy2Wmsjva/KQE7LVg9nW8XWwHUjSrx6eDP6dDhq0V1DtXnS9puDBN+etHr71wVMBhC4MqqA57vmt
OEfV1LOWz6wiy736UaPDIBFlFjgiU0mcOfEA5RUNp6jyRX6gND2khmstJ0V/6ceDVV3F8BBAZgRP
7Y5yrhvfdQG87TVrCdifvSJi6YKl/VJRRJlI4/RJAXZ91D8didL6ZzT8lHRJgPds2uAUInCV0FM/
2Uf6NXyNxjVwUbpXGJDA9VAYiJ+S/ptULMJQNLY2PI3qp9FelGTXN6Gt9/uK11LeFsFDW85R51sJ
CO9JghIIVMaQ9StWuHsfxvCVxF8loriBkLPB00oPyZkc0C7oQSIb03PMdlqzEyOOdZemQLJHRyy3
kw2X3AL0UeSV2YuO3yQGblnclMOUp2Mud+yrGe0rltO3d83ED05HIfcTnx7tHkZ6IpisRR2bQsbq
D1a8IfhLAdblAVhtHwSdp2Ii53myIi+tbghTQXT1/LDE50B4i8oPYfBA0tT0EeWYpIrPIYN+eIgi
Osethk1v4lxpnEb1AvVqUlEmuUR9xtmtne9QYkPc81r9pojrhhIAZfU1cUAmQ+wFrc8krsnntD3O
3a+EJ67hdm94aZYeWOprPQCJ73HKGECvfpYlvxQQplKvoCeLbf5pRN+VlO716tsEYlVW2wEUhF0a
14LlBRPYpqph1LmgkGI0nmAe6x68z8/JZ+wpaSEscBPA+qJqT/ovIUBN0+2S/Pf/oe1VMl+ojutV
4GsnJxWt5cwliZnz5s+ki6Dn4h4ojSuSp6pgZDr3oIJk1ZlRdGavjiCLpX+EG6MqOmF8VnLfKq+t
cBk4poUDGQbgYke5ZaZA7atx3ONYP0zBPtb25uiMP7Kx6avfRSafvEsdE8X7CHjOaqmjAE6fM6xE
9EPtkIEooGeYzOujrCBInXxEHpiXIVJ5ZXkqt215NdgwE+0nBKsWE8kWn3N6TdvHWPithBzSD5Rb
YaGCsG5hqVBsTfY7t2CKznXoWQXrkmIblKZr/AjCBqxmzZ+i//bhu7Y8tHDgT0/A4rrigWoIEVER
rWgHUngKczsGfscFZi3DSXrCLqW8fP0+5NtCwcLmM2AVQLELqVDknvq78hWKGePHxbCxoAXaxPlL
qruyZavpASJh1KD4SQt619rTYtwiGt/CU2U+s35PiSbqpY7OQDblfCJwVNmIV5xfPBfmFZ6yJyYv
287BtKFZZhD+DOUcP4UARw02pwZZDFRooiI+gzKvWu6ac4JseBpd3GcsViZ9zBDqeQOB4MPFlS8t
YHmXxDY2boGzhIqVG+Q+ZiKRiuhsbzY+RKqNIBc7P/9CKz+r/FGu3Vk57ga3Ez6IfEyGbUReY2EH
5cxDs5BncCsQF3BP6tFJCBFu/xJOEE6HED/2VEzcM66kuzOMYvUIUhMHEvb8L1V5VNN2hifAFKgC
XGNXQjmFSlAcD2HJe4EqaUNFqfnSQ5YEWOWY6+pX1DuKzuj2WWKJqmYEnX9i6i0ZG4jfZlvFQtWt
sCGce1bWMy7XbrgNHZSMcOpTjkCnKe7wdMKk+YLFGgInLXlxtCO6YhPNx8j4TJSvSH1rl3+TcLfG
b7nywXGJA9jAalo9Makq/mBm2aH5lORH1AUATDY0AIAfwluvrQ+kguLCsK3+osKSafG+qDcBRh8t
JaODJipDfljw33G1A8AY+sk2NP7BP8YrwjGyDs3yVsDuFO/FRXmQuE0GJmNi12ww2Gxk6UD/X5D9
lLKHcZdRW0I7vjceBsKfcXVq/xOHU92dSxjAoP5VZIyCAKQs4SLssYJIeBuqTxIpGVtz9YePa9vz
Ounmv0pwk2WyzbFCOX7jEiGuYJEOY/+aEPOICsZG11dTR/DRfqXNNc7PU3oplm8VcYMC01VhV9lH
gCvGQatvazT1zG2cwAmhdBkOLRoVoA8Fi+G1Uu+myWjW+LK2r1o3mInphM0d/LC6DtH3kFJZtgy8
0fRwIEM2QyQC4w+Vlbg2BvNoottM0GMF4bwZIRojc/QKum0VpvX8T50OtXiMMj4t66OeyVkz0dPv
8/QiVu9tWbn5eEZBL5rcGLuYd64c/daUj8Z4TZPthGiEzjR2vidtoEgiz0J8WjcfdWcOOzCzLLvP
EuYZ7aL+JFKJevMmDrjbRbxDh1w3NkHFG3dMYSjEXU4xY8h1NMm3Ubqyz1XpNcbFBYxu62xQ8lkJ
PDOlyZY8hm60BetFnnxsWoX+r2QK505eXIEjscLY0cMLdOBqCmkZz5JTBllmXv/Jo4swTWYDnznk
+7Z1Rf6/w/2T5HalkiY3+cSSNjk/GxtC6MQVmuD0jaFJhLeloYhb3uX96xWYPonrglusXdH/Cpqs
1W655nSieYimrxyX+lD1qMG5blD5tSi7X4fpZVZGz8pk1Fd2qrkJPWZK8CMO35r2khs3HdUqsjfm
JbCx5o3KO6W+QpEMyCmgRxenbzi66v1CwVxWVds8BahAa9EG9JlEJ/xMfhrV//Q4/wqao5Y9sumk
AzM3nH9Mix9oVzT1l1ZyOD3PVA8Z81Drg3YPokugVhH+EX7J2IAbOgQ+OwXLdZH5KsnMAPcIDtLw
p/4Y80XSPZ0ytxz/Ap/Kr/WrzYmtZ+k2QXE83xj+FMAW9UVvji2tXNJWH6DxL3rjSwrttLHbFfJO
5q9+8mgiJeYAzLFJfatKcRE1L2iS0tiZY8XhRpyo9Uxarr8mxk3LWT7bSfHVJYd1EIly5vVR2hQy
TcefSUF6BppkzjF1P6tPCcx7Vbrt+eO1jG2auqNnttoVyHfNEkDwOL133U6j7ks7wg8Fw7eZXQvi
U0lxyJNHal6k6gl5h1BW1dcEWA4PEn/Flq/gYOXXZrjL5U4aPOijKlNcc7gCcCvmgY84iMnUuDeI
XiOMr0u3N8SrIJ4Hbn2EP3A3JmidnP4bJcwUKMVQjofVaQxp00oGO+oventOAdml9hL3pznmKAVo
yJN/4nomHcGOum69YzddTEzxTjeZZhB8FFikl9dC+5C1CtCNxh54jyZ9k5IUHvEfRCV6sY9w2Zno
4bBTQBweQgywhCOYnjg+u/6E337TFpAw71WJgJBTT9X4am+CciXgBfEeNIV61YcbabQhU4IsP9T3
Wntdxi852Mi1O7DDlPcoe1mJWSJSOT/VkJQaNyq/YynwC02EXX6rp2dU3MfgrlPBo7NA7rr6MZMy
TTCy1W96usQRv0YYGzZUa2FktfEuom9xhPEaAGgX7tJDZKItyHYB6Kt5S6WDMFN6xYH22qqqV/WX
rqHZNmPo/0lMYBfJy4rfTFROnQbuBfyPGv6YKJNjmaMrLZWd4LAMVFZns0QDSb4u42GtGrZM3DFd
QbMPL4zlKeNz4OzIrsZ4TyRnFq+xeqmkY0/sb7FJigZru5tThQVmbHZ2onygiiZPpx5qZ/glGiIH
9GWk6VGGq2ulG4++VL3JGA/rYNdGx4LZOiK2oGnjjRq86JprLnaLBrKN3y1OnXm+acUP/nSCThak
brCjKOrl6gLtX5cRwvJnXnqyuQ2YkTifW66N1blzLqRv8hnwXYb9salPw88izcQwLXu1Iuxi9f0+
+Sd+SwpCS/KDjm6iQC2B3xv/uwmSHX+gT+H517hvgtfIOoh8QdwWkb7pkr9qPaJ4y5vkNy8/+VDh
hYvwswOGS/utuWoJCBIv86P8O5cwstxEaEcVdJ0iZPMr6WP462G7oBhwLYE87A3eMLoYpVtpcfhw
XOGFEr54MgmjMmb4VU+qfUu/CwCWjXyo663IS9fiWS1lHw8fZUSUhiGXW6HQ4xL8MogEAB5abiul
X6doGh2U2LPA7QfwHBKQ0A+1Tyepl74a1T+l1Z2YUxp8YwKKGL9420i0UNQ/OIc6P5gFUgdEGryp
B4ArK9lm3Qe6Efa1KfEKcL9yPxt7CzoEX1oqo9QGXM1eS8UzxLvBD0IZs2Rd+h5wmgykjJuQrsF5
Iz+jtqMl+VPKXptUBGBLvNZM7PkcRZeKfZu2b7AyUpHN3m3ES9yQRlz99ggGJEcxdkmJMh4lA6pC
euNsYXkm+jOZrkvwbjVeke/D9tkljI/lLeoAYdP9miGUVJ8i9AQNxLbedccOu2GiHRtjX1UxtNKj
SSvM7Sws4sOAO06eSvSCj9oUIdnPrZA6dHlXFC9Kd6QBVoPj9RpoXr/uGfJV+X/iPYrxy8TRZOrs
H1QmVvMWTtAkkLpkK0J2y8r7FhtPGTRulkCJ+JlH10jexPBsYbmp699mOQR8AuAEwYFsAf4r3eTg
0YjPYv4EhKMyPgj8OLlHeOTy4d2AnwmQu+hPE50iEmKslFyw5IqL6acQ3uT6rNZPc7qls1eZu/Gc
5CcWGOJBxthbuJ/KvwItVZnu8DKCco65Iy+3nIxI6hBF3DsylOQeeitrffkV3Zmi+4u+7cq7Orm5
xLLvTgpUQQvwjMyyHL5yFClh8RBqaGagaP0CTQVUOUBx7Ivpd0ZVM91IU5Cnndq/jP2nXKCC+SIw
LMh82lU3Yf06amQiyYvNReFqarvT1eukv4iEQIjWV5liSrinOcPE5Goz8DV+F5vCdrY6q/kjSnpT
ma9ZdU5VZDM7ZfrJA381ptCn7kixP0+/Fr67HDEovwNeG+1cTAELByKjdC/jk07Db5QXOWOEjsBo
y/grWIi+x7uSIXcv/ATnj9LuiugbFWxs3NN1vdkSVhCo54nBmg84Sf6a4Rt9FdHiK84Z5qeJcBFQ
o8jwqon9G38pXtEhuxTmizjeAj7bHBG/ihTfRccKuwPDQ0bb6OF/CWLX0k4d1FwCptzYaOBs+bNj
NY2wPQxFR9s1krzsGqPyl1qihN5N0ZZzdyYnbdyitu+Tu0HTXLqLq2/B+KdBYiMYhOpXOa7beBvF
dh3bauLL6mNeGBwpQw9f1Bi7r9d/VAmI+nVCQ9yhLBHXm62nM9kbw1sdsvXsZuVHSfFXoWQFAEc/
woLYZ482Og09RwgZhcEDDEM16o1Z3nPUORXWLy+PfZyOU3sdusCxivOsK9j2/9BCbduxQsXVkhtn
+Q3X5QDUv6R3c5Wot5/q6pX6VOoVtqUVIAW+DlTu8J+mf1bEDqkkwsasspA1m5kBXGGASZmicv40
nSg+ut94OhaNl6OuGT7C9GNk5Kjjq2DAok7k2c8yPx8GCwIHpI/mLoeQws/2QTl6IRwNnZeUnZPL
T+09QTz206cglD5XAMO8yKHSbVmaSRhpgl8ZFMmwO+WsLzzffqOTR+HN3/HiyxEj/vJJnooAbz9O
36r+GpFjOQefQoJVxKDr9WhOz4Y5dt7GgytoHmnVMU4R9bGUBzDSWfVbfhDlXzz+G4grkZlds/Ew
qh95spPm94DskVY9hZKTII9e1xq7H7EEoRwznyVCyvqymrDzv/ajLia7QQEGgSX3DwV1SMUjyNKV
xdS8nVT9PCv71HjPM4gFHz03cgXlFYyWdtOucHBuMMQ6AmAymvKF99LELE3nOyypwW2/mO7C86oX
Ax0rJq6bnWBgLAAVeEubF9UAhPtaMuIfgj8lP4raQUWYgB16QEUYveIJU6anrByKjFmURyB212W6
aXw1Omm8GKnumevX+aOUx3bF49oDLsosuivYwGQGl4kJJ4VYnMP7VD+qVGOA/TJJoSq3q+y+Zefu
qTjeYP7Nw2LTh/tJ+ZRGA7Gxo3+LiJrJWOnmS4J5sczeo+I7sW5auVffw44q8re1/IJkSRUnLXCA
lCMlR2Qo83kyWDYTHQzCJtTvYrcb2xqdVsYFzWYcyIdxiPbDAFzMWduXtoQgcVXWr37Fji72XvRn
xRPSa1A+S/SWs3rT8AQkKP7lws2Lg4A7i9QG1Za/ZdmXWOOodkiR/xbChb0xR6Ut4Fdr/9VEO8LI
FswFiPigGi5Wf2/HQ9OeO/2QWO/kLxmfXXTLFnHbGLTBoOMiYmnsnH7MPXMeCD88LOJRGn5q4V4m
biwf+VhRYPfzFsfHpvkSVv5jQDsL8Ae02fMgmFjWaJY363+0TOsjE074K0zuqP4AHmeBpxHgoEjs
XGw4kfSvqq2NjuSmB4BQ31O6XCNwhdeMKwLpuYeBQDrRxlvIr7OChqZ6GsLbQMRCFt7N9opNDCBS
G16aiZifZ2oYAJwsEL0/oWyQRlIacMGFlhPyKyMTXM9A4gPxpChfRvso6NAQstOQnogGG3GOZ8Fe
qf9wdOritzk76hR4OLzk3pMEy8Gwxzf5M/WXmMyy4TlUCFOtl4mxTJA/Y5nK0uw2Y7TrUOVG/FEU
ubTplIMuG+1qlSvCY1oJbh5HDLcl+Xqi/NoF/poNRerl8j6DZbboFnum1/JYTB41CoipLzKZMoav
NvsSqw/khJEeIvUMb4SH77tOK141aGLNdBbpygaoq6eyP40RjbL7tHIE3Q3x/ooHvIZq+dkCZKbm
a6Q9zP6PUIfKuE7lA3kih0GdH7mSm4TX2J0bxudrX/PfwLSS7jPQwyIhCq79IjrWvOdtnjuRfFfR
li/JuF5EVeTP3aPoHujVHbk41vWuoxXE5hyq1E8zew1p9yXgUvJxMaANyY37MN0A8c3FSY17Lp+4
osYPXUa190YElV0/oJihNKAwY+6w0sZVZi61vdrNOx/RkyqBSt6H8iF95um96we7e6NbaxT5VA9L
/SGZ3K39tMVe70oWUnZnQWUfxw8URCU/L1AO/Dj6XvOhsZtFvGotQu0UN6uMujwj9aiwlAPWOx7s
D/0oWtuivvTI5uPwEfS7QHIK45B13ZXIMicGMYpD40qbzn7u8NVsWhlieItVu1YBpBZv1eXPz8YI
kVrf8TKLGWOPlzYkNG+q3o1fB3N4DCWvIHjAAruWnOVkR+5cMPyS+9A2g9PH6AZDGL6TsNy0nnCx
/C72t2mCfj1o2XdK4Ek2/ZbaNa24o4GSGs9EQNMRO+bmDYTocE2jj2B+75CwcyC9x9FvoyIyJWmx
9qrWWazJqStrKzD60fKiPsz1qsTim7pDzuAiQuwwCuKnL5HYYIaF8c6Hl5DEyWcUo4lVVQLKbqiP
WI4FJLPow6bK1lHbNNrbTG7HgLLXsn6nYr/AYpjBzyi+y/Lshmri6P0HizJdy/gLkZeQDhWhxVAB
obKYczXZC5o7vOq5PePjjvY4hABtq8zhcq9IsEPxK4Hmm99N6Y7LN3C9NvxIKComF8CP/SmV9oV+
rBkPJ+11TA+z4E98QfJMMpgEA1JqBHg+Fy29pQUwOC07Bk81q9QO597bKAI8dQy0BilQD1U5UdQe
NDdhORFnZLNUYyzhFCwiTye6hTwloaZYxR34DFaxtOom4ppdR1Qj5rCrCOxTGr85YxYoAslGrc4V
Mn63xmXKzqrWcM7Slxf6OcOYLn/NBhkowO8dirn8JFcbg8lrRg2LNKHe8oCryVkTdyG7v5bqLOWk
J9QbMJ9W/5Re4+Qfum5BdBPNFsN3pfmok181Jjv03MJ4AA3K3bOq91ZDD9CLzI2Mub87qNOVL5lE
BdU6r0knI3y9ZdMoRXQHEk/Q4eanUnyFDwXBiObJlk+oaiAgFvQHorDIPBQPgXZC8Uw+qdOhhuK0
B19YJRfo/jlfKt6DbEJ6MDyxqNBI9kj1xdMHy2mm7lXWvzGyeYuGG8k8z6EtqHcVHbRadptZ6J15
QsrGv1vIKuw/vx14eZwHiKrLdwMxQyH019qs7FKE1gmItppgw8WtKj/y5j0Rmp3WPfFmN/FHUGjc
WahNjdtgfPQxDk4wKWV4zOCxZJiipZW2C3IBKTn37V+YLG6LqE5mMEAlOIWzryQqWuzoWot7YDNX
sAAOI7b11hYIqagQJqqMZ6n2mea7vrw2zSnEehDH3HZJ8Zph/bcw39WSJwTXDP2jkrukLgOAEUmx
JsbKOrjSKm8GalGfkxzZ2aoRI1AuCsD4OnmjkqvSD7s68mp4NzG9FehIB5KQsIR5S/A3T4QVf1mk
wUEVwti2x26gsbl95DXrGKeiqXlT6CVgtmNcbUboRhwP5CWlDk2xXOzI1RIdHgtiCOPfGFQoZjDB
hL7BgTgsp2UKXFNHtQKCkXScYew4eJtsUnw3nMXE0elfVp1uZ/Un1uns4vKKiI5SZ6+ZoUr0BecL
iIuDs7KA5VPnGNUiDn+sU0CoExkKOh5Yyl58OWkBzZDOlidsZG6CvKuY3spC9ZfkPsXwqlwcKfof
DAaIq7GOyZotS9jy01US27+QDXpBZrZXFQsBZoa+tf2WAvIOmjbdQFckyS6Pxt1see1qyn8N59/e
vGGwwl15CxrOQZhbssnU4mYJH0LwlZtHchbtaX4dglsmfaj1R0NoHtvBci6Kc5R8yvKtIjY+5IVr
uPXmCQoScoVxhIQCIoNHMmgXMMNazrly3/BM24n0ImYPtftcknfJOrXQaLP5FFHrQHkmUN1aHdhU
dGEJAaeWOR8j7q0wwCykA7ksi3nOp3obgXrF7Wn131ciKq7mN03Mx7yqZKPkQADxP6tiZiSfsGCr
Ji1h00gXsUHBfBsz2qbH9QYj1oN4zrS7RGZ1CBoUgO8JYnnabi6LENlRxK/AbDDkiZ+BGQ74xDoM
KyQpkzAmezr2i0pTCBZZv9DxKeLptwbuGbl0J2Ll4RXsgGyPRqdPTmVvqVU/QAA7oD/RjX9DA0XW
diEntnIsxxritv7rCJkzeCqIKeOiVmEEY+KrarfuG1+UuVQRKk4DQ00cIM30teY0JmqNiuMhNf8S
Eo6ztnSa5q3uwm1c3U1hr3X+OO2DorrEBGt3fCsi5FStsLwOsxuQKxw3n+X6R18/jLZ3Z0vnLijg
wnULxeq6VhHaQkKyJe8rWeOL6AiE7Ya/XEnOrSb9CqiZIgKcEajYPdilYL4o+qXODKJouGDIC9GU
DuHphI+6dzLUCKCmuoWNzuPaizrcdxAfCaFRcvyDM2JTrTNThD59p2oHGeYASWqg3gLj3RyOasJx
O27VNjvU7zKzzQKRXGJ67QzNDtNPY/jfrOWn3JwxQxgnOxLCoaVznogdIyUxm8ltFCJCwVt7IRiA
XgAeiEeeckH4OWiabsIXLguIIsMftOaxldbd8Kbq13ikixQEDIY9HbcWGpoht3P1X1n+LGKK838h
f9BrYJbb6hs141lI3iPU58KHyUjHfNaYXo/GF/1nHCIsghTdSQ2P2aHqiANS9mLnCJp8EsMvEb66
QqUi2oB010rRLpQRPAuoOhYRtdj3IeclcrxFIms5PWoRcfWAniKaQBPbjlH+M6rZ66c/ImZSzBEN
AjXgGHh941ePlLOgbgdxTynwIS0MDFcjk7vCl70mgxEawExmNqRVTndJ/6eUJAcAVsU7/C9t901D
GKmdE1T9ntAWBehwGh+JvEawbjoF8E1zstAPIe4ivD8OL0F3W6J/xnxlQJaFt8TESAQEYqKKyYbX
qibpQXwt04SgMWYtcnLpkQxBAIL8mI8vlpxizGM0R4giOyVPU8uXIMXvtcl1Mq+CZYSyJkmhXpJ9
I34O+/tQ3dSa4D5+5sw2kQNgkdt0BlZ4tNoqjDl4pKNILnWio/WOnCApFEeBEd2GwaspEBgoOyLn
t2AO5P6PmwRwiwyVCLKCIyulrIAUqmiXSrtI04k8fk4B4jMSOmGtoGN+VJ71Gj9CabSehkXy0zT4
nebEyUH+pvRh0T/PU9QpD9SvDX9XB74qXsX5kDf76S8nrs+cBbtGLrLusrBsUnutvgrUH5pqHcsC
Dfp1WZB0wKsFSGrOLE3J4EsYhgaAvykGNegoD/xRtZogYowDB0NWeRv40/4rK3jpNbMsY2IdvQZQ
S80nIuIc4iMxQxmasQkxT2Xi4hrmsE0l5qlttORkDKKmbN25gj7BHrCmiAyaj/wtRxoYiuXOkF9j
pPsUmzvrr5IDppQdPqbk0ZEQGG7r7jT3e8EET9rlr4Xw1offq8eA/9UIuhS3CfY5eVktsTDLixB7
SDlDuB+FR+CGT8es7kaMdnLKCfWMAerBLIjUUgi5krFyzMiRSkG8Ye48BahV6EXghmENYuMtwvq8
pCuhS5ZpO4seaigvwnKf4T2YLfNrZgnohn7XWRkudbAmCTA2yna8U8KMGBFT1zUs+y2iy4xHI3ws
9QEUd1a3qUmAPy7RFRiPuwumpUjxCtmlvLPG5JHussnVs2uWHY3wyAIREm8GjY5RPDR9lBPwTGP/
EWYmmkwwzMmhacLoCNV86asteS9auiWtCdvIDAFT+bPsyXRryk8Bl/tDri+lbFd4ewqaKIMkJbPn
wRXaL6givvl9hjb5EGFfQ9Gb/uPoPJZbN6Ig+kWoGmRgKwYwiKRIKm9QT2mQBzl9vQ+8c5XtFyBg
5obu0yxa2AHje0GZ4ZfU4OaXwkVathen29fFvUUTMP421Np1xWXUvE0EpNItlsk6s5nDld89E/ax
nrkt2lXUqlPGIr/hwBbu/2jRyfyYxaVp2FMYgUECK900EzqLs2KOAsuK11U9B+jVcTeYo4ZC5tWg
BUqTtynpt6q+yowtktyXlaC4xJsX33MRBqNN5XCRBpb9gatkZKqD17W9CdbOVvmh8QANHhg5nw2b
8Zxx8UvZ/83gbRv44Dje1zaUw3HT2vcKkX/rvXqipvx+SuVjG59c6kBD8ymwHyPz4rdPtst6RRz9
4nV0s/VEJ+2UH6YOYVXsuxBzK07ISoFWzOR2ga6M2Sk3r7X5F7GW0PTXMkKcPRx8LI92/s/qcmZw
BQLukx4FIfIQk06M/6IxHmRJOsMND1jWUi6dPXHN0q3Cvh2/qXTXsWBpM4S8uykpD0zp9PBJoYfI
sFNp7o/PITHRTNbNve62JlhhHCCAzFHcQBUD30h20LZrJOm36V0Reqs/jfEpmj8QDcT+MlFv7frB
AlYu3S059O/ddJX2uaIKhyG/nYsdLBbMTKaNQw+p6qLQC/Gt58+h/TYz4+j48Jip46WWBkiOjea0
W9SbPSSCmCl4WFAc491CZaYbSD7gWBt/5N5sk8HDvRno5T6O2M5LeRDxUzR8p6j+jZKcpyEJPJsN
gvbWcpDrWFoduXg5kQIs/Gk2H11yERmF7xan2b6Pz3N48+q7myJRIRyYV0RXFwZmUJNReNLOtqy4
v6S1zJFgpiPx+I2NdTbvw/DNGU59gXQIQZC9JFqhVE+sm/bu+87alx+Jw9iDb8UicZrJvU9HjG1z
VbHwK9hSRLvcPbhQd5VuHKXGAtumseDbTq6e/pyCbICis221eTshB80aoF21zgwZwCQCPJfBrG7W
QZXUrNh+PBohXPoPLqIFftZpiweVB07kS4uZgTsJze0G0I6DRtX5sMD3xOM+dA5V+DaOR6vSftmf
34umYBXt4LPnElHeSgi1lhwFjZfuHC/kfIH+pZDBa/ylDfzaYh+lP3r80bFCG91p3w2Hoh5oQvut
m4ugN9hLUMvH+C4GBoNlqbYqh8jd5c1nosWYn/x1Fj+Vvgdt0HaRpjOh0p1+5xn+fnl7y8+G2cCo
F2iVS6Zj84vwaLwF4dHgEGd2w0b6r0NYU2LhyVHBWAX1BlKMLETxVvq/Xn9Kxo4tISY2PWKF428Q
d/6LGcOFevTYmujKJAO+EPJv3Z/mdkJZApCfiXiHsULazsoCTBP63FTm2BwH5/9udd+V9GIydNYu
/WDXtVutqBHX46Npxiao0J84Bj51bt6ePS9lV2o17wXMJPwB497rQDzoFlgCHB0jf4zZecisOijn
V4c5L+WyfJ6RxfjmAP4WzjUlIvLGhDm+aeCC403LzOaAAGbtNg550vCQINtVrYteepmNvMQzmO7I
3Ug7XBn4v41+XYu7PUYbP/Fo5V9HXn+D6WDf/UsFR5vzC4EBWEd8KtIO/z7bmrwY/jDBMU5rwnsU
5utydIhyyrCfuNNWOuanjaOVtPjSu2uKmSzxy1hNcw6PFMV9KGFj4vRpR+aP4I1NBP+xx6ft7mnH
qM5Zu2JcCXnMmOFWbstR1NTvGpq0Gmt4Fx7c7ot7SyJ+URgYsiJZ+654jdl/AUXDVeFu5hCRl3YP
G3YxVnktZnOV69Ubztp8ar8rB7L/qKAZKOxJ+WpAFJnG4Vpr/00C0IZlPkq+zsJb1MNyn3HQKDun
M8T0wCtbVeTPtMzn2VUkXOc9L42q8YjLfcsMfWj/5d1TahWXbtZWCZefi+nbR2Zl19O5cF4XyILw
HzN0BMMcYtrtVl6G0K1NYT35hEtYSD2kH50dthtu9c1/eO2UuRfzZ68wdDKfqvNtS+aYr6YXjAas
dYqFZLwh8BYdLyNLnMhp7R+9/CjAlzmVH3RZfKl6Zm056eP1ZDz0AGvdfxHrUYkXM2eAlZgrE2Qt
GT4kSqltiind73dO8dijqBjzvZl0a49PWcw7iW57UicN6YjP8M4A41wM3yWd+4TGRu9xegMH5zLn
725tOuMCe2871xh8SWFwoT3XGehrdW/hvIfL4x35LVKU6TapauHUIR8/lwjSC216IPbpkIh8bVFk
FkZ+yGamK2hF0U+p7oXHsG+YGi4odR91ganLQMsfU7a9moBjXlYzlpiFyNmRkK0/VnV0IYmLehAB
MJROh2x0fWD6axPN2tdPGV20sdh5jeyWu+OuxCBiIWpULG6N9uZwPfo6zW5Pd19F5JQO2kp2f/mU
TQ9111/iKN3MMOR84dPCBTCL1n6Tr+ksAs2kSqITDdkXUVv1HeuxiErSfgmxFoYNp2js9Wu9Mh/p
/5/TiGm9B9nh1EGmpoha+4gfio6IHdpUDUtBbhZwWSDXwnQjLA23mrfWTJjtGK6ALnXwrU1T22t0
vh0HyKs5BJ3hfw00qSHvcmLpfzO7Me4Otq3WyjPsNTtzzDcrgYVbmbQHZvqe2OVrRJOps9htc4OZ
Rb9tseKgvHzo+18Xft9cUThHFbQI5vrSuegEaI/IvjOEOhCct4szmzne1pQDu0/qBz1o80OnnI2d
PLuM9bWGinD6sWPIvOb3VKH7+Gd74Gg6iNdmcvJRNWtu9jI648eknRD2jQbaRy/bOAqCZB8Uonwl
UQRZ+zDgZLTkt5pSEnb8RR+7Lsry2XGfW2VDxmkAYysJCQPGT3v16xfXO7mmQr716df5QzniOZRw
ulvvWrbD1UbsHXJlN9zDJlq77rVBY0UYSgrrOn8ZXPcYS3+Xmw2yAE61fLpEmv8zVTHkPKTJY/Mo
aqICm3vnY9YkfwkhbFg9CMNGLmksVqq76kl8cu1D3Lq7IQnZpKNsqEDHkfKAeRdlfotTL6btsX5g
ta5UQuu6iBq4HuFQW0uWY/5umO8p0ykj/epcRu2J/dsXlFijDtiGZafE1Bc3u3SKHqI2WsFqon+4
6Lz3XQd8AXeHkv9mxLyh7CY2NDX+ctBIUXkzCiw3mr1GMYKfvyi+mZWPlY/W96f2vW/iyZBwEdii
D2uLZSKrAva1/kYxXJuwsA0NimocaE5HehNJQG7Nz3qnofY1+XhMxhRqKG4ZqTlGSLmmr6Z+eC05
KqueM/jCGlOwfovMO0j5yn8sbSqX+sXHHZTQvURHs0MYQxiAspg/fyTYw00ZEj9CH8z2O+4k67CT
7y5b7UVfNKB6/p2qr9oCqSqf8hQx8IAVmPN6icVQE5jqDjwIQUA6k7rR3cK5p91P6HyBaFSxtxkM
867Bx5gRUMHoXvdsa3P8ag73cpiD9Azj3cw2O1qWv7wYDT+zGqSfiMVLiCmgMwRU9QFhr7VLCtDY
lfs4x8kBXuF6QNKlTTZ7bU9d8obgj5CjMkFTb+HYkz6IM64SX/ZbfZHYIsphz27+Nmb3gGO08uvN
rLyPntQ1xlluQOW3GsCJIxnonTlQDpxpNKq+fR1JIawZ/M4uqiBeRgOj7BjdGrbr/I+8l1/+qO/j
Fg447zUTWQzzBw8CUd0COBfvFn1hY6wH1N529R71Beyce00OSYPVsMSIVLU93Ev3oSy+ZhtXK+Nd
sslwu2mbqGy2Dt4FN4eu7x0SHIg666Exr7Y1nmiR1/vJTmhZ443GYrs0jtl0DWV7bCyd1Yo4mdgz
iApb5fYpzPJdXLDP18dPs28PuWcCwejWITbWHP+YfSuFwSoQXSoDGrIR/zS2iqnQuHmgoef9xhuO
Dd9ZZSPyQo5k4IgZGDvGqbUbZLGve/Tz5hTkSCbJjNmk1HsOkkbDi4OSRLKwrj6n3n3LnAmR1rdi
AqkDrnVDgvjaj1yZp8Rm/cxhlfntLemttcnWuyME0WfGDdDtIWZAUQlYCIM6L6r4FMCeYuAAru4G
8YMQnGfPpklu2Sa2+prLdDV45tHwuu1UH2v1NBrdkjnykxj6bqSercVtTLonnZqnmF2KujaofWdf
QfC2suqljQb6ije8e6BXs41L1aKqaqNb/X6iOPHbEHLa6yI106gKCV59MKjuemxraSn3gzMdLeEF
xCYG1dL1wKyjnCchhvwAj6+DHXksjwmI9SIV73RbqFLENkFYKIb4OZavMtcvto8MmJleO5GwdM3Q
AlTUh/l0CwUxOXio8LnufQ3cGWfXxIGW4PorQuPVwGbLfiLuqn3Cvsyw8IqG87ZI1Tb8nxdqbyh6
+dD7wCJ3bQjVkz+rS8Jgy6o3Hp9Yqf3r8ifLSYBGs6XyjPMQAwbBGTiJc9UwDqzzvzGdtyXNUquH
Rz+KAy8rLkNdHCrgDISKcpwisQNzVNTvKE7pBtobDz9BI2Uhmuu7+Wapx96iBPFidtcUVRoUMq+h
Viz8cyvDU+imlyWqNBvp2zRYlJhd2fYkaR2MpFIn4RxkRrK1EK36qdgaunuQMRg12mDBQEDnJsEE
7wrjBGxWNc8WhYT/ksTYR0MHCRE5DiVNT80f84dljmfEqwEffoNsixXiaqzUZcCpKQHyFCFpDWwN
Q4vVAEWxy3Zj77A8KMsRrSD+fdp14QriSlRQNAcPPWuGyaqEmWXjdgfyAeU4COHSOC48luItokGN
65SrnlER91NRpkePVCq3licKSRR14TnG7GL1xSaK2VdpcqdP7q5py01JXQ5oH7luc2tD7aXGfduy
FRgxQM+MSqacszjsNiz6h55ZCMl6Rq5vQvgpohj4htnKbkz+DZFgK9fMdpHFXIWQ7JKsI8eB1MQf
yrGwkr06LfkNSD95BqnON4LvrkRH7mFGtb7D6rNvP8LkTWfiUEix9kExFMClfLWjMgricH7zHbKt
oiVOMF9LrN62+VUDCovY5g/iOS/WqUDnB5+wt0iLnSkOQ+dptjVGBMTS2MB/UHAsWhF3YshVgOMy
ARH7w7Zj8Br28qNt0Pzm6Brzmk8BqTNsiBD4R42wArnBzpoRsmeUYvh1rCQ72o7/Y1pfqaKqltqd
NM7ToI/BYI6Y0/XNROk/Rtqz5hNK0banNvzrpp88Xrdcjolc6iP96Ppkmkafjf2SzP5Git/B+SUh
9yboL5Z5fVP9mc6wksgkxkwwjzUPlUefk9UbEHxrE6eJYE6Q81c1zKsBl3zM2RzTTqYcEdh4NXa4
UN2A7HXo4hrow+z7sP5YFVBNpEn1vKMZenYiH0MY1l2mxI2f0cmH67QBWuEN87uL3KnHNNrp8WnC
CVNGYxBpDDYr66Cb7b7MoqPNXnWsX6zm3I1sfgRjwDC0cGSzRsXu4EAawmN1xoG304WGdMO/wgqE
sY25klIcRcMut/pHye7YS/EsxBhnDQ8zUUE+Srh30XroAsloV/A/Zc2mzup/8zTuXSYrXl8Fzowm
ze24LnjaE7kKgBCAoT9OffXqetkh8earNJihufHewgauIDD3gnnlHB97dNNimteGA5LBSQM4zME4
vklveqboY0IqNqkPrdZECmEpOBCxXaBfyHCgewcf1ozA/C6xYHYh2RmqBrM4MgiSqFJZziJINlId
6H1zm5xzR8+c9Xw+YfHXQE1/UIl5lSz5OoJLGiad2VwFRSmeUiQOnW+sxvQ7li9syQNXwy4B2bGp
atS/y+4B1kzvQJMzjzX/tdZgHQUnxprz2LJysTgjBkS+wwhlJdKRlKfnpoyf+ejP0xy9eXbKPWE4
xWrUX3Wm8kb1yrBp5yrAqwiiSnZUOWItrfpRBP549G+Ae3+nMoC/vY0Q+UXtB50g1at8oNDHWITM
9DJElNqmgyKmAGWEpxaXUQbtPnGPSv+u5L7mbuSdO9qT96znclcDh85HnsASZUiXEM7zsffHnzZl
YI+9LSWbJSKTUpeckuB7J+oWz/5syzhQbIYnhbN1ZLGkPyxxOI3LbYSeL0qqn2Iku9Oh6cqabDvh
OxAMqfuIeoTjxwMmpzt/A+MjbZKnEC5CDemAtNm70BeKJy010DjbuiPLxVOargww821Hd4qWwEYf
nIgfG8GXFAKrZYW1A/6qZT6Nog6WKWxhOF1gUqLhxgJbJ2FfPI/tm8BbG8MDCqeDXlHvCi77EnYL
m83HiC+1quxXkkFeEHFewxZvjpMvh3YMTY9gcNU9uQksPBZ/rbl2KVQ1QntYkT3ogrmVwcigYLgZ
RmYgNP00ch7HE5jIwf0j5ZlDmV/MxgJhsXYGlvEhmQmMCPtIqrfQifeTth1zdat85kvRtE9Yv/qY
ePOkOEiLzVxbs2vOVy3RYAQMo9Cq9rlOMh8e02mgt47cb6MYXmuOm1wzKLiI981M9zWrEDhSX6tU
LqwXFmDV0ZS3As5JIfunbLY2XhO9S6COnsqOxMrfejYGYsr2Ws3btuQ/VOhlzPSFX+beuP+qeTxF
tctAqFwB2N+ogU+1FSsFj88Yp83A9t9YDEKu92ZFNK5jeSgARVQZ8hTT/20zO0az2gHbcW9EEMZ4
2vQwf605bogiQFAez49WCtaPZ6ikIPir2JSDf+rwiom5f44ovOcJ31QK/qcEkqe2fDJ7d5T4Fto5
SPOSgp3pt+6IrTBfW4sKTpf4DzJeCKdBL2fU4i2prxjN/NTZl4NCr05JmOnZhRSHJ2v4KrPXoZ+P
lcX5WNmPvim4e76WMBcbKF9prfURyx9YZ9H6x3mc9m5ZAZPz9c3QMlaKsOzL3icrAJ2iaKES5ecW
yoKf+dgeKJur6m4UCFqKOBBE7DUp0giP+WnbHU3X4QqRJJl0FGo0DTaKVSdJnuvJ2TkCwa8DgIgE
7yh/FSFSlCVFhCiEzvXvClxSNUx4CJZFX40FkYkUCi5p2tvUOA2z8yrrdteY5rmPvcBk52gX0UoX
5aFyx61Vt8e8VciAkJgxsvyrwvw4VLyHyyU4NHiHs61FqJU5sRBxne1Q1q9D+k/mX3ML3KRSWwDf
HENsmYp+a87ykIthH6fzU1iWGx/dM1sgJt/pypqxfeFsNudHkxlY2LkbLmb0TTlsI2Iu9c/W3/oo
CDzopJVwz0bDniQVuw65Sp6d4pDLRPbk9/7wUmDoIT0PivE400JBZ8wylzvYPssETCUk917a+8GH
pcgSRkEMqXQXbQ5jwyk1OGOHm8fOfyCbJYrjwCBrCbOE5S5dw+JydQ6kXwEAZyXCAjAizVaoAXeZ
fwJJ0/bqGiIe5K69T023HgrsBLZkN0LpWwMMmrWvnK7UQIZpyeoxi7wgSZxvOaDZEM1Ot2YOxI2X
3JceJBHNO/0Wa4SMZVuHkuSzRBk3IvaexXAo4xqJ8a9sUeS7eDUXKUKL9kUv+0susKfo4mK6XmDX
JU6u8TDaIPfTiCQItt+aq59qP9yHprux++am6Q7GOcgdTFTdSWJIOzvaWcxe0Olg7T4Kvd9kJYcp
SsWMiWGvY6lVO9mghKXktqv6Kx8+ayTShf/PZrTdqfnZn1lvuyogPI4U5yz7TLmRo3jClDNGx2hg
QJu0X44T3UvW7+vM6bD4hCzgLX1YbEgpBmhhv7r9xSuLk/TT1Zjf3cVSjynRix9FlR1yHMI9GyAg
CEzY+NaGgfPRuS+kkwLOX5rsVPWezcnRba8WBJk4nU6YPYIKT4PvjJcsmbF04gRANG5aA6bvZpWM
lH8LWGDwPkokA2Y3PE9TfnQH424QsyVk+WpFzMhGZ9OiB3qYBDxBoK7OgBqSwjK088XxP9+iaAam
kd90t0LLWP5qVciyb2BOlHzrjaL8G3jpus4Gm5OM76jsSEOSzIWa2GPYYdUhMVRhkMQEKZFm6QKv
UGUaCLQoc3WupuJq6mRcoT4pkvzJN+AQuKdUxuCrmpz4u1SjGLEey/hHFi7dLKK+iC1NZWdbJniH
EYdkrwC5VPpblDPFnJpFbQwEA+KtleaEYCDlH386i2k6tLqNCLuDmBymP2WQThJDPCDw1jhVDX4h
X63DQRroaKjSZv8UFf3NQgKccLRpoj1Lz7mWaXx2xbQ1Uns3FB33Z4fDwiW+5mKrlzl80ibKmdG9
tJ6O9R8XQV5eE2Uep6jZe7i3ZjTGjaE9aZ6LVZLBMFGXZt9dUojTdQST35/9/SSRNZqArZeZM9kL
qYYFk25Kq7uThKwcL7RAIHkQo7mo82M6ilXdv/tZG0ibKxJ63ODWq5ZUxJhjiN+PJRMi7ig7Lkb0
qhSQfY2A+nxBfOscXTJIu3xva/ZZ47IepOStdwINjFScA5QkI8ge6QwXvTqXfGKi5xUMJtFKkA/P
y2uvmnzRkqOdMxPGiy1mdg5wXe4r8TMRGmGwV8sSsfehoKQAi+HPkN5t7jtj2lUav2RuYLJAf2bD
vwhdgL1TBPprAIurous81X+I8HZNbL9EVdwwXaAXw5SLPnVA4Qi1tzPUq7fEeieINTtkVMnSB+Ne
av3hQuWH1gJzme1zdvFY/2X0ac3idtHYa2S69Wlo7WMfhs+aan45Si5TbZ+nRP1ZLqqgAm2moFd0
ZghSKXtT5Xib3vMNBj0Gw8qOvjHnhgClCtrWnbm3vdjkg+6+1CLAbnLsj0boEDpfAtj1cC5GVfTC
IHktlcSbBSz4gTvtoSsxDsWfvf5eT/eqnIM+TNnTEZQ6qP0S3URP+WCa0dZ1p99W1px6lKpVXRHp
CRVdL6iOuU96SOiQyNHANPSAc0zYTJLv9TJ7rt03w+SNqSkeTMsFqAwfKYTK5CIRGRsSagc6V81j
Gx7X3i3VAOUZyaHnrJpgO7iDPFqZec4J3AHTZKFm508eA+LrZfUxlcar5ROHTbuv5e4+ay0QJLAr
Q90Ock/bMcBcUWPvbKhUiScCjUKY8d52MIbnpDCW9R4OBgxdnLha1hziZGKB4TBsKtatZJ+ZtfeG
Bd824ssvhmE7cZRKpAdTY50bgPitq/517XDQHVrt3F7PWXnK4eaZLH8L7S9UzylReIxn8Wlj0jEK
Yn5nBD7EHtF8MTDEzW+h9tRasI24OYsER2eZPHfk+NhKEdZaHNJo2HnV10Cd3zXzqu/vDrUN3QrO
coRvbXor8W/hSQVE8+qp8V3NaIEGIs/tO13vh8LTF+tGYGJN1rKSaU8D9xh3j4QryX2tLUAFOqw+
fpQtUrJkEX6sB0CdoUUemNM+NrK8pclwdwr9phVQh2cTKAm4R+E8j9nwz5bdrpx2HvbIqtbWZUcN
aJO+oYUfZeOsZnazHgMHMWD2ZEyVTDqyhImfdKszbch+Ys0jFmnxCYj4hyDyWz/hP+9072Uo+88G
btlD1CyAdP0Ii5NWScI1mgvzhnD25iZI4rURR59NiaKjVytNB3yVh3tLfFY4pDMeYI4fVukjzLcZ
D05VPjVOetBJNzLc8BsC/COLeLi/8uZjDuksfprFcK1M96kyiVsh08hAVI1C5MrFMDLJYqKloXyN
80tuq5vOXC+ZGo1JeRhYtTraBWmfJe2hQhqNzMTW/M/aRFstxLPW6ifPxME2yJaAozgw0cTMpnW2
Ci+QURI0PlIi5Dr2QKWVGM9A/CEZwSZjYnMeBZPNwuFw6CJ2HyKmhoB5YzT1PamsrS68F1XR2LTp
uK07SY1ooSojayW3P30UAXi7fmPKE+JHrk4XOZhoJ9zPMNfzRLepFZCwSI2w9xBAtVxyh7pYLMnb
0EaojWj/VPuiN/LJ8vv7QBPKQBP0ogEYblTI2CGn8eyDBkhTy+COXviSIwQRacQUs3n0+VGXWj4/
jD6BeJ5UdIdZoLftxqGmbRLtytSCiMAetjBWwGl4Uw09M8bwngY/NnogS5R9qc2h2CYRPcvwRq/5
S4eKTwiFWVUyHKsg5qOQZ/LIjN61XivWFRm+y2xsfoye3adBjko1r8YMJbkcHw12nRr8Yh4OzXK+
n6Jx6xT+Rlg2HkN3E/kewdTAKqDM6rQriKTXMwQArTPWDt4fF8qrhVTFYdzVxe596LN+nXtLLBha
ldJ/Vya4QMoOp2nYP9X/uGGdVR55+06v6C9wisejn+BfX5DUtMULSLuR4t5naHZL54wTj/DbED+Z
Aozx13Qwsor3oi0p2czH2pqOTekcy2Y+l3l2zfs0CHO4Y0Zt7WPzOYIFZLYIYR0GF0jQLbaxq6k2
ECi4hrNjMvLUROZKLXNGvzyx8P7NSjC4LtgtFZMMl8/dCSUnGvs8OVcRCPWCAIBM89hTIXxVnJ2b
ubHuLudsFCpklSWeUSzJGO7yBEKVQg2duPVRq9trr5ozQXfbklICaJT5XmbIJcqkY0OvpStVe/hx
Hfgaxkb1FX2qWdydgWnrUF6Yip3xu2AU0F9roxNosjjW3Y7eSSUOvWT+rzWdkowLj32tqA621r+p
qfjyk2E9F86xNeMbI25mSuBZSJgE7iu3uN+/e5+1fVsRxtjwGWLW5h9ciAi2q96Ncj7ILv0tZE6Y
mXZM0abbpcOrEF+tHuk//5LlBROptgm3usuoKJdHm5Io8ZAlVhoLiIjhe4MvkQOSmBEDqttMVnCT
snASWNJkREnrUYopXNl6FX51efGIvn9Xk2MgTeSwRvQr0uGpNAD/Km0O9BQFsz9Zz5Fn/Ott8JkJ
cq6JMi3qXVSKVNKgxqeaeQw5Uu7s+A9jx6SzgBVT2F2y9sS8H8yBCGpMZXbDosGHT4yfJ8SqVrXF
2QjLkzPmf6nbk/UNPlbJcpMaLcF+drUtBuLFtOSQE0vMdaMO1Km4GpB+6N6+oKdx6o8MbWAzy0st
4Fu7kLCYb+kZqfWZv7Lc5LlKRUDQLwU+tGeLtO6qqZ9ZHW4MGN6EK+FKisRTzi5xtrq1piMP0p2z
Iagv1YSlxKj2PDxEZNpmWJxRaddsGS8dh9k4hzFyGQrWuuhPhjDvKubAz4tTlPrbvBB/qYaup0IN
5DmErBuNxBVebn1ohkhu8Irq7NaoUQYPHZGLRpVploGILbvaCMvIBowQgbBoY5qHABHv/Tw/jy7k
wEZqGPGFt52prkeEUnoSH12XdVTK5k/oFYLi8R7X7Tnx77qR7aXoj3FsfZMXtlFOciwFF3IlTkbL
6tskyMpFHwecUpbhavTKj8iPnis5oUqzH1OfPf3EQp3YWzQnAAoQh1vFe+7Oz8ujUgPwN6G2fAbY
Y7H2sLZKGV1KOWK0lX91CGih1NSl0/pLhMlS87kiEvNkQ3FO+jlIIp8OxsD0Ev31Cty2YZkmBr+R
mg0tTqTOo2Y/N+yxtI5liYGzcPQgj6CheFBZxqzbo0/qDfQIFFqg14zjpIvA7FAMTQTAWdwkUWtf
uynlmgKWMoobIb0PRW+v2ZvvnIyUNurkh4KozkLvAKZTxaAg7zv9LfQR6LNPJqLax2uHWwnScO7U
Z2Ez2FCY3UKb/nakTsd0TZRia6+jEjPKFOePjcAI3dqo89oeI2SxCGCb6DB77kueEGiHRXPxOCFS
2Tc4fGqhv1f6+Nw5i3JFhYHw500/9J+uo/F7R4HrRucM3i66RX1d4+qC13PTOpbvjWPdi7DatTP8
LV0enK65zjx3ZaNKyYFBR1aEROPbs0FfxdPdNj3qLqNgsZe9dCUjV8enZBsumd9wAhbXjl7NAQxn
hsW9k8mzcKLD1M0v+ayxiMJ/U6b3HGyCsoBfsLpmC8NIGWydAHhP3Bx2TgAMWEcGuSeYkAYXlgz6
rP5mY/en69p6cqG6q52X2BtzyE42odGGDzRPdP6nRw+icchHne1DgEOlOQ7fjffGmfGuh91d9xgQ
ExBi63drdlaxogsftFsHFGmiNLWd+urhYHIK492Z/KeIkVtOKHhFl4ICYG/UVzCz2CfqjWm9pOBT
uHrgVLEuQhtoTNp5HhFT9LwxZe6+xCyPHKwpjlX9ItF6i9wE3+aLPRhXXDq/Jiexiu9sq89VYu/t
Ea5//GFnfJ/IQZTNzVtBDraGRz1H/xIXzVE3xxMhhrhLXyw9Y8MZoy9Lne4xcZeYF1TiMiZPgPQy
XzBstxCBqumrCtkA4W01obVomALZAD+NEy+V66xG9arZDa67jF4aXFxl7Hsj3EvtR8EHbFu1mxyg
6EbXUKxCgZgbfrotrLbee6nU+5jyiOT0Gveoo5mS6oBYVEaCMubS0WKwpSJyRghumrjFuxlHnZ9D
J4IXkhaAMEBFL7uG+SNOkHuEzq+tc1YWAKxSUIEECgJG9yzcYOJfTTc84HFPh4nY6e5RpaDGW/+E
4fEcDs6nybVQDsa7VxUPNRyHwUteJt0irf17qNWLKwFcDy2sTOTA7Ir0og+0xefUPE42GzEDK5np
o4BIM8XMNDsoXWNE5S90sU1JMJaXEQjiEA4zJqdEgIzQarHTnA7UIquMmKDQMYQENVOpwqW+JDVq
NNuLr4NszrZEQqp3NunIHdGc7ODZwaBqCYy4Oca4a13re16WLY5zwbdBffZVjc5P6rWXWS1jahQG
WWT7dER4nSrmKcPwPSFunl0izmPNupZezTZ9WoeQIUzWJDCmG3avJt6gtop/mrJAKsmP3O+mM6kb
2xG5GtP+/YT0uo1JTuAVEa33Bir+XavJxcIXppB35ra/pC5qD0XDfZFPzuPco7VtC/b0bRGgnhLr
emJ1krCJLhBxP9SmKvBvgJlO85jzsAB5A7td074yOSE99MOdO3U7EbdHX3AwGxrp0fn8H2nnsRu7
kq3pVynUuIkmgwwy2Oi+A6WXSXmzNSG0Hb33fPr+eC5wS8qdyESdGh4DrQwyGLHMb4ZbbUiQO6rJ
1NIfmrL166xgYmb3kIHzDLxo7OMf2Lk1noMF1A29nt4a3XyoknpXtDBoBQluVf+GtPEQFIxZ6blj
9OSC5UmqDhuG3AXO0m2ghMKZSsQva4SwNjraewUinhTQTi/mzaGoc0A8AFsYEBPJOpqbhkn/gGPy
YcpqbAOda0Al8A+C8LaaJcWMkgmY3u+trngwW1rttAWQdmiu+gHlkD4Vl9w21CkjIOreZs7Qi3iP
6JiDgATS7VM6fdfy4lZk6qGIaMyXJb8Z9N99lBbXws+2VoG5tVPfWzK41PBSl038UiPJ0EMlSrFa
AxrgfpN0wypS9rrXEPwKqZOVhTJwYttQzWDe4+03WzUYaL6ZDc89KlEHGPViNyWA0DUnB5Zv3oR6
+uj65YcLSr53dEgRJpw6ZLhsBLyw07JNvIOTkCLDSH4iQ7yc4t+q5pVq6hKBsoehzz7oHtxhBLGN
Ei7nLvqBJpK5bh0LuBnCfsyQaG1zn7gMKsJE7iIu74ve/bAQaZYoFVSQtBxZ/LQt462Np0s6kfdy
KDZ+EzwValq7YsBRVaPf5XcKepp/GSc6GZEGUx2JKsxEFl7UPMmyfjRlelvmiFCSrYJKwbQY5Fg0
YcUOKWAA7+FyfcbCeo86f1km8jGqQD6PZAojslBR3IOsA5k6GHjnKbwPDSiiSpRPInSfE4E6tSrc
J0s3n7F4+NXT6hhqhXIqahFOsEPE49oeO3TMVHtZSX038PH7SXrtF9UNo6mV0uG5Otq+99RCGbDP
9WbrhejeRZzfJNZQUimjbestsRA7aUbM0TjkCy+lAS0hcoO5M+wQRbwI2rSJAqJX4Meueds4D66E
Ht+OwniNM+zhamON/QGKVLMcIjKupkMX2AZmUHTV3m0hqiIfGBrRsnduDfQQB/o/UsxGDHp137r5
hit/HQz2rjIveykNhEYS68Y2UGzLgjuso8dFh1dVk7VrMSR4atHVBJlqjGDQJAjcfqjwlBij9WhK
DGjq1ZCU12bM2Jtl4tAa3LUJWpaeqa8gf8ZYeKFxKQYqB79HQntqZ9kuTNBSesxTjwxMqdP4JF8Z
AZyPufZkgvAZjei6qpEtznzAFhq5YIE3sqQCXIoR9b5Ymy67yniQ0bTLDJx3RgO0TR1X2GTKH12r
9k3VPg0GEqx1pn8TtfmmUurAchYJ70GW2jmcL7eOOVILEN9DmG/rbFpXOQNbEaZbDzLhkPrWuq/s
aZkGwXOjBIw3jnmBToM3PEdj8mzW+Ikwq+cQUtqsNsMpVeftTgbmex9RkyH5exuSla+N3l1PHES2
ZpEFoOhEXyJf5fALLmoj/p779o+/uvxiegtNPGP9Sfvtu/ZTobv1KteglmKDuVPJcIVN300cTh9K
9wC5TOpZpXDVmyq4xF91M6BMys0HCWpA5SwPnNdWje/F5N/T49skuEaWfbsNqNUAVraPKB15yJh6
yzbLBrTo0TzSIS3nZvFg2emzlnYGaMTunW5uup2d5ruq10Fd9Tu/4jDt1VxbR0A7moGeFsrFTF5o
5aZxCklRL8DMzep12bQohLdqrP4pTyPI4xFaEV3D3MnKIBQGqflATjz7zBWPqS2Z2wJnqs2rsFev
3QjF0YvjfrZW42xrjMeqbniBAVpihZ/d2LHaW0kvFyQUWHUMPcOKEZ4M0pq6zoTW6agiopkEW5rG
Q+Bm1XWvEBkn8o/eZLZbKvvF7phPGj35a0Olf6G5+UuKBoXboyhQDzwEXdOqtYE7qxsnmCH3zU8t
hY7dw4BBoAchG9WW30GJPIX6aC21ckDFUTxoXf+eRQUYMIN62/KDrd/HNJOyqyoAdhGCcp/wKExv
W6/8YVmkMLGA+e3m/U1tyG9s1O9kuTWDnxJpJH4aJQWvdVAjDASJyGAR0v1DCeEptFpnL4HCw59K
NK7/BDk0J/JAlYWIOonEQcG51Tu9v02NgNx98AJmh7TRwxS5lCzbZHR7wzD+3SE1p+HnlbYtXgz4
BiGUqRcMmBwUnxVe3Dd+/oLz40oq97Luvld0Lzwat9BpQ4/8L3pHxJ5pU8SQ8h2JmXsfX243o36d
OHo1qve2rRniZGwT319nBRTmJL/R2/HDwQEtdgoE5lvmdLeuoe+Hul/rbX6rRbBXwB/5vDD+zqNb
N3d6KS9Qyi/qcVF3xv04dle206My/YFy1lKfoRsMsSfhfFh+eo198KaAFN/hLdADvF1K3CYu68BI
NyVYOlxHm+9VXf4iKYbhZ+LJ0sEnW7UhWpV1UGeXQ2kzHkWQSblteTXA5rzrDAAmVo08GT0lABCI
i1eFPV46TRI9lHZZQCDOwWQl+Jf6d/GEPC5y/k1BtxZTAhvz2HYW7xg4YBpYKzYFZ6C7D3rmwQHO
xe90YuYVo+1RoYyCyBWco/HBBHIGUovRKo/0eqCaUftihty/c/ro6SZFcKZ6s/tlW+6baW80M/yE
IkJuI4zPY1BKC2T1umjjJNoKJdNF1D0i6R8wSRdMU8rnydnJ+s1UuzLHdiHNV6rKll7+kfvoj2pr
gYD2gBOU428Rm1wacbryavQB3CXA4R4qMA4/rXOnGHKBUqjfYWUyK2Hqc1H0L5BSaUCGzRp9tKK9
QdLKzJF4306M42brjFn7nz0E4HUr4AgwOg2yR3NkgApKdXZJ2KfdhqIdzm8MKiTzX33UsD0bPPbD
UK9Uiw4a2j0TQgvo+eQJnFlgnOGehDGh3jflzVh8hHCrAs+l3PytIT6JoQDtoF8+XKKuSxcR+Drb
DG9pbfLJUvVzmjrM+Vy2r+lHi6hiTK5xTTR8u1qzT4D92TAOQ2KG0ASQRAHNRtMX2c2PjtkW7oTN
tVmhVpzvSpfngfr0e2BeNtork3oswTTvyryHOLpkek3/He9VRvcL4WxSFE+tAFVgSIH+LkfSHA2c
8HW07e1QAUS7EO+8HqPEAFmtcgCXlHBg4a8GOuMWlygjPiqtPLydh/9l+VLgHBAwmWbKmGPZm5Mf
YpaB0Duztl2SrUILdBL5CoU37BYunW5uPC8yUL56+oKms8G3gGWZqr4FwSXbuG02dE5wPpPd5dCt
wfxcVEzQgguNXCkrfs3Ptr4qsmtpzGJaefEti3Zmc1ejEtJC3wjpcC3KgfFIsXCymy65C4xhAQbL
+FXR0EX6QJi3mFzo7fdhAvOxr/v72FxbYiN9HYeyDUXGhfHToYi3aQobzjav1h04nmie8gBRjvdO
9gDPzUVQkJI2QPc1w/Ci5k+/xuAZmvByntNDXgU+m8mXsnkYy19FDJlk+FXgeqAoLFz6PViLVbzC
uNg10Z7KrIKW4LkAD5DSR/oyyy4s+i/UO8BO0qto7B8MdBjzULu0KQpgyHANQk64Uvyi6bFMrjIX
KCklA+JBJetAn8CBL2y/QqafrIdKoXHwUkOD1FaFu9PaXdX8aJPbqX6YzCvoH8BD+Sp8srcHxJ6w
U0jpuWnl0hg5gz20Ryc0E5MngQEFUh8MEOkeQfxxELf4gNxQBy9kxHMffNr21ir0l0MO4Hs7NZvB
J5PpQGdf9IV+AUmFKhW8+2YGZjH1SGzuBnZfFtJXBr4olqKml/+ABoSJenn34UWPtnOVGgK+orXN
ZskMK4MF064Uk8t630XftCTZTLMov9FeYNQBVkbUf9FaZ1tequ9UuynQgSrdm2refvRT7KWR/zb1
+zB/0IdvcCRTGKsgERBj23CoY/IRBx9xuS3NZ/qCkoNksNhLSATEd/zT0nbgv+QAHSngoHbEN3qI
Qmx1nXr4ry91xkoFlbLdqbVbg0ZZGSBMtQ/ZeY+p2LSSPwDFb7QQuCbrgHXH4OkiHPcjQynKsFUd
AKLrkEsvHuHbLksdBobFECnEa8rBw3Ejh28okawRDFgo2G++JIGxqSXvKnmfhyvf3USIMEzi3hx2
HV2PaXZqq589ULLNVHF/bm1tHnp84+IN4o9ArcsBfcHipbZecgBe2lMaz2oScBwWqSouSt+mDP6O
GlrYrSOEP+3myuaOmRXNsJUF72BuUfjAv0ZoK4E+mEAkgtpxDJFZQZ9fbZt8H4rXkH6CQFsmTvaM
xUCYXGoTWqb6bcuFPLQ4XVnLrvmBXKjVXA3BDQPsOAeltGp7APAhw5lFww5N7wNw11yPwv1ZDdfB
+LM2P5BMLcHm5nRa4uE6yR/6XoCs3UYzE3a4LEfE9oL90Fb3fnFd9NMCR7dNHCGmjxajd9OEr37w
04XTMETffD4rjq0OsQm9uG7FBrGBLngGz2PdRvIOlxuXlSMC5OZrA36hz/OpzFfT+K2TyUxL13yj
hLVQzRZX+nCLsiSYg3RYjwkcmbseRGDPccQnhrXlGL8Kn3Yhzm/DnZOR0/JE4l1JWYWrSFKjYPNa
zRcGnV96oxcx+zv31uR4O4nVULAtgOiM+7J/NmjHy+8aBK2gxbf0EQX8C7OaxQsSBBsK996v77Jx
LcnYPYTr0A8232rsmxiQVwKkJyByeQnLJa2uKxCAGgKAiJG2zTaBmpxOLsf6ZWBcNfJHpb072q7D
DiPC305aTF5WxnsNM0YH3VjvjPCngYxMm95r9cukmbCfEK6RXB6wXZi9ZnwVFsaZQbOr8YfVNPc1
HjHbQCwzmraOjWw0TVpS58BfGtZLlKNDcFmpetWbL4kmAJftMvutqe8KvEr0twyIjUd5XmG+Biat
w0pnnPUgrgdAkLDlM4GDy4MM46WJuqXtXWp8vGgFUagtTS6YpN17AkwUzS6OlnQt3GpTZ0820NUu
fJihFWxP4ZsQE7azllSLjiNtQOjpRQ+kGa4DQsfpZUlNLoJv2KvlyaWDIGcUPUTuc2GA4tKfRTe3
rOjeBi6WK/c6Eg+M0dEv2DJH4uB9l3qCmJYJiv+mCp+G9M1xX9qKsdDWZCinOMhkz73bv0s66SnS
+1A7qHYKksobOykAILVLTOHWjaoWgBE5GVC1HK/bsWMaU2yamGnoWnf9XW2O65HOLVUppf5bzj6s
hi2S7ZupTjd9trcsyMPmXmVyW2uIgJvbxgK4g9h8tLWct1lvP0K9DvxY5bwZcbgCvrioQcPCxp0w
U1Q5M8v2h6H2EgoM8HQaTqDmofhy/8GQqhA9QAatVY+a/9EIGFsQMd0QBY4BBnCFQCHM6xkMZfcv
DjpOfeBsRV4+5Ebw7uGYo0rB5pmJZmCbwBEYQMaVwgSJWbCX5/DjxUXdujdMObG3GC61UntsOhrl
LmyOZOZrhHa4Q/diE+A8Z4QgixFJQZH3G4hdSr8UfVA9Q9429yRnt1xKZhs6NvABV0/SJ6vKnklp
WF8Ntl7c5FUuUKf0wLO48RP4EIR4EYNKdbEIHXfbzPCiLAgewSwzNwXrYYYwYF1nM6LTAO+8vtIl
onTDrHugMTBelJ65kZ6zSZSHoZkX/QocGoA5G0g1ib9rZfk0lkDdXLrCd62svZ0I0AUefRdD+2JI
l1rYFq9RU0LYGlFnB9w6kmu5bfh9cP/qgKA+Uo7ude86u8EsZv3DCYK15AswLb7oAv+IWk4BavCt
3PmZduc4frz10ra8bB1Aa2OdASSV+k1e2q/KMAYki9hyfVrQYvNtg1Mc/XIUB+q94udexL39ilUy
Q0ant9b2IL0XYA4MFswGCdWBmSwKiPRvnMspRdUfnCT53DTsXQ3CTlqYzvw07/rcaq90zS8XjoX9
lNNDo7eFsafJSz013SRwHVyzItvox6uQRC9JBWQZdWu6NBIDUquFqOBTM1jcFlCJm0j/ME1YlC33
B8ABKtRioVfCXqYlg5qc6Udq8cmKsO1p5KMugo7bYGOegsxAnI+XmUKmc5Q/lAZOHbFMrtkGrnhd
mptBSHNb+dV2CGdrouhSSgchIneAWmGxnjLt9oMZv4Y0T+D6qt1EsTMC0B+NkhkezLBxVj3kqq2Z
kOcK4cmqnb0MYoZUBSqNum3jY4EvAQQpBWllRDTeC6LfoHFxBcbFtZUPAidOLUKJOWyQMMtwWRsB
lMuW5kn+LbTUQwf2L4CCsKy7btMUzq9sin/4JfMRfhsTnQH1k1r7GALofRZDgqzRP5pmpodrP0Xk
/wpM7TmXyKG4pPamdpPg+9WCFahFheBdfhNZ4a4JeONauk9VgLRGgBslZ9xk7hoS+8RSL4B3gD66
2Q3zLcGEHUZPk+5gHK47h7Jc+dsIeeAwgk+NM5tl15A660vTqTemrr+kPVhJ4D+Az8JlVCHs2ECg
mGy4JXa2pzhGEc6O7tMKB/O4eQpr6qXaRWMFxUGtpoAR74mnNUijGLDRG88xcQy2IzW6WGUxKap+
ey098odJ0rtnzBP5HGV+o0P9Rf/RlAEy49jPUtZbjQx77opK/RxToxp3sdRj682WvddcKyN09Ee/
SAXSNKpsEU82ohH+fpZBZ7BR3OsBosFOCfLrfDInm00dQK60LBsnxchCzoTTaIDzrvUt+mtxFkOd
8aMRbTShQcucXWxxo9GERKmTNr5CpLa1M7NeUqN14arvY8g1kSC9WI11k/YkGWP9o05mQFJUK9fd
BglywOwXpkYblDxEj2qQwnrEDZMC6vskZmxAZENAlHUq0m3SRSPaW8KDoWjIyJluOLfNBiszDyPG
PhxK+ZQTm0oSDayIFJk5/KR9FBDqMPUZop7vJeEm41F6YjDkgx7KALZYF1PNuAzO8xtldKaLGG3e
CLACykLIEHQw2bFDny2wM49vVDdRrdgkRmBZN52ixCC7mFKmsgvLdcvyp2OADQdMnJfhVeq5wbQF
izdl76MlLCp02uZDfI/iL+6bWjhKJPvC0e6NuzRKmNWBefZakiVg5g0oLab3/VXg2cA4aAE6QXlL
pd+hoipyfWTbxp5eXSk7iVyw402cmKghR6HSISLomiz2ZUte9aZsGp4bv27G9A7dVeqpWiaTuc9S
YwrRrpsM+mV1DXLpVSVCaWgK92EsxEXeMc696uO0y5JlPTb5+ELvMsViqu9xMENxmS8xlKbQrlMF
hvYXrWnKHdAwZrGobR+njz5wrcuMP4q2d8O5Hv6o89F0OhQfY5v62AGvhApQghr2tDBh6AdvALbb
7DppdZOrDE1euA+ppqgJlcvs/CPIGIjcwwY3mvesM9yHwYP6VqztGriczg4G+qb7wNSK0bcE5WOg
89osncHtQ1Z5TvPTcpo8+9ZWua9uDS0f67Wf9y3zXlOwd2XvWBIkZVWI+0JHiROBDzPq3U1YNj3+
11qdIX1ZMobA72FMLQGbppTtZWdDDOspzAQfE15W0ncEdSVql27Js0KwfYLPLEOnCN9aO5/1UM3W
9eTvrDb04DbzResiIaUlUXedh+B+6CeXMx65cPIBO4/SDiJucKZZmffdr4cGeM/IC8wfhHQ6zk7k
2goGXDFYDCxde48Skty81biQhecUdET4LMzXqizAag61bz3XMs1a7ok0oV9IfdB6cTQW66H3xtYB
IKk6yujlP//xv//r//4Y/o//K7/Lk9HPs39kbXoH7K2p/98/7X/+o/jvf7v7yT8pmNa6YdvKBdgt
lXBM/vuPj4cw8/mfjf/VeqEp2hb8uZduDJTKyvy5RtMtTLTr04HkkUCmaSghbOm6rul8DZT04ZT4
ATKieV+oNRlyvxiLFgWi2r76zyKpr5ECCXnaHLhXvOavsilXACKQthOx7i1OhzKOr0rZZFu6Y9uH
j0+FMhwB5mLf6l5U1/kebsky/OVvsIfc4F297e71rVqdDnrslZm2axvKdIThqvk3fXplfhiqwawA
BdWttg8btUk7xrVj9JMU7e50qPlRHe4Oy7AEc3VTsED3ayiy3DymvU9/Y5R7ZdPJo/0HuseD0xC3
0WVZ5VQ+/fZ01CMLNCwIOIYuhSnMwwXGAGVAFDE+H0Nr0VnXUNFo9VoL7rWL05GsP9dnWIYjXd10
hSXE4aPU0iozdNraevmTaSSk8fBMBMM4FkIYsHxN2xbSPfjARpkajuETApLc2lEXYP2vxzWpglho
y+jMfjyyHQ1pGUJJS+rSOtyOZjhm+iAYi3oh8kOmKWmphOjj60lcnNmF86s/2BqEstiB3JSmsuZ1
f9qFdZM5IgwAFqJJvJWT/kMXc5/N3LpaipI+KbeA7Ffr1plz5NjmkIzVbYYqrmMaB8/TNaWX5T76
K4OwXmSTM40ZV6PoHvBp3Z/eHUd2v/E51Lx7Pi2x7EhCpoZQnbgTuEUWwsWO8nFqkxsrxhxK3Z+O
d2xptmnp0nYsvjr94GvTKytwPDitWHWBvQ1aq3+cItMmDW5pEoBgWv+NeNKyHSEV8zzj4EhWYeEC
YcWMlNHNhQY6ViPvLYdy5zDwOh3q2MZ0dNe2lGEryd78+igHM2ERMww17XHcqrE68nAXm7r29+k4
808+2JVAY23dlrYyyS4O4phN7yAKz5IKjUrVnbVq9YjpTpQ2z27BdNmV1nDmMR45RAShTIe4lkST
4uvaVOjVw4SW7wWD2CrnqBzca5AMrn3mGR7ZHsSh8wUERpl/3KCa4v4OzYovbmyadWpn40ZH7Dma
WXK5hU7d6Ud55JUJ6khXuXzl0nEOdofgG646s0VFAxWgFfZD0b3hqYj+jBedeYJHVwZsSEiL48Sw
Dt6a28RuqVw4IHMrXs4ep80imZ5SMLin13T0VTmO4OCgy05b6OurAokHjs7iVZVM0yobQUzr9nSE
YxsQyooQhmGatnF43Ju2sCSCksBvU+N6ChJQHYFfTOhO0z+E6pZd53iMnFnWsednwODWIdRZHIkH
rypNoV7XESNSC2VMnamWRg+gCUlAEA47vb6joZSp6HxJpQt1sNml4bqD64OPUtm+Q1S/jNUu6G4t
/CVOBzr2qgyXu0y3HFey3b++KpEZTgxfGnJ65z+3IE1I2y9PhzDEkdPic4z5N3w64M3cFjStdFJr
5J9cJe6DvrOR1LWvnFmkBAtjN56+T2XprWTOcB9x5pIW2elfcfSJflrowea3FR2uNJh/RIxxqSc3
Yfx9qDzaYvHqdKRjX/Tn5c6/5NNy42Bsgwp1wQsqeKoJpEmmV4F01ekox9fjcBBa0gRNefCNdeSR
kaeD6YxQh4sA61ChLhWqzOm5w/6vC+rwtCcJ+J9Q8/v9tKBJVmmf+eyRvBr9S1S0pt3gZDCXB0yY
QbW4K5nU9QYnkgoCsgVPXvfiB0PqSFFPro96sm2RK0muiqkr4L2MYNFtGK/r04/k+IP/1+882Mvm
RLYOMHXOWa5joZallqzT4ffpIMc/mH8FOdjMwxQFJvgwDgH/RoDMiOjyn45w5GyzlWO6XOGWFPZh
fgL1G0kNm2MmM3OwRdMw6N96Q1nPuhrAzA1+DtU8rYJAP7Oljjw/WyndUcpxhWse3g/e1HgV6R1J
Shu+hn0ZLzuVbYMaNP/pFZ4LdPCFtIwpoFMSqBttgEU11DUIyIxL/7MwB+e1V3dxbYeE4SGDA/gY
mUoBcP8bQVy+QcGzE+owuyPrm/Q24231ongKlfnT14EROnB1/rM4B+W2oWmFNQQmbl8MMBPnKc+h
3rlnsv6jL+bTYg6uHVpHZRPMWw+uTG0H26wslm53rnw6tsFhQChwy7rLVjs4ugIZFhVvnHJQv0lm
/m3we7KfYMFuqv7p9FM78rWSgfwrlPh6dJHqx2EMCpY5c7WK6rsoCs98rUcjGNKwYOEYpn5Y22bV
5KJGwSOTLg1nnplszZe/sYhPIQ4+l5wRVuYa86vvnJ9THWxVi0j76RjH3rzLqUOFrgzlyIOzE/aQ
V5RA+WBM529amL2XzCuNyjrTNDrytBwd9RPk6cgP/+gESBlDjYp5H4MKsq2BpjCsVwSzTy9mfiAH
FxZRHJeujcA04PBuTF07zgKLKIxx8ZwMF4gmNxfcYzjyAZ89HexI+YpNDUg/KnSTDOrg7UBPMCPb
hwBtAnrfVOkQ7EsPRrpXuCaG4+i/INzhbL36bApwLvLB+dblodsiflhyySbNc5AE4qaTdKgdD9gE
gnP92m+h7tWIPZxZ85HXqKAMuFJJW4cucBA5RbGhyf6SXu+blyia1k1dnHmHRzbkvA3N+TQyXfew
lKWtWwfKYBpv1jCAoxiZsrGrPzK0jJanX+CR48g1DN0xpeIDNg4rMA0qOqwBrBe62kDlvZisu3RA
Thkh9+GqdGqDGVrAlPp01CPrIypdMYMxytxI+noyZSlg8TzRkQkecgQanl2FyTz6FaejHHlRriGo
LF2qFjbpwVFbS5IHPSaKjdKlAlXkoSh1OsSRj80VKCDR3UZvEOr314UMiKPVUpCIdrM+iCZzHXw6
KscIT9F708S/vy++hJtX/CkZDSNDqS4kyeuwukd3Gs5pCC1k+zcWxWMz51TIluLgIpxomoJoIApV
YAPJDGvPzH4lg13FvXo5Hcs49gT5Yjh3ObScPzobsHY6189JkeuVgQwI8KOF/ZGs7SVUncX0Ah8F
wz1VL/zluSLi2Pb4FNnRvz5Mq7FrDUAYxzEs7l5XF0ZvbE6v7tg+/xziYAd2tnA7I5tDlMBxaoQp
vQqcsn/mhZ1bycFFb9LMRg6DO1Kk08/YI140dv/+HUnf02KK40ppmYdHUidbrdd8rpUizvaacVe5
0zWkvDNn69EH9inKvFs+bfC2z5pqLIjiDw5w6pd6zFaJ//v0Wzn6uD4FOTjAs9qjqEsIYqBjhTBP
dC3i9t+/6788rvn6+rSQ2GjrPJjfBBqzs+REdR024+PfWAfXhC4dl2rJODh8nN4klZxn/GH1W3kf
Xf7wn/39g9MG5ZIwBWqFf7HZPrsNvnUz2vV0jCPXOF3Gf63h4CaIx5KTwWMNqCfjLNIYtzoKkKOB
6J2JIR53H+LZIKlPRz22zWyXC4iUxbDo0319O0Zju2j9E9WDXGLEGGvo0C+ac2GObbRPYQ5PGOU1
VWoVPMB8/DBwYtK9M7vszDqcg/NFC/pUs5n6w+REKsq6kohTdeXH6Yd1bhUHp0sewjrR58q4Uh+l
EyxJyM9sgqOXAPNNxR7mvnEOUyqqh8wu5sOF7rl3r6/0X7CVmC5pC6C7s7TBxXiNNvYCcRbdXZ5e
3rEMiPm0I5gcC/ePeZboINEl4TydmF0kQxSbq+8Ks/DJfwqjM53bY4/Sod1IJNOyaHh/3XdBWw9t
PPiwG8nEGQvCC0/PLOfYlmDYwlXKahS9/K8h2nIsIi1wuQuq4qqe9LU3IrvftWcykWPX9qcw8vDy
NCZAoylh/MDbQe7kceHZkI47LQ7/xiZHI8TAP86mxXCYjjiT61lWyQtSlfNUmxmurAj6dn9jfOR+
CmMerKhtbLMZI8KETbgCZbI2PHc1tPqZlOCvU/mgPvsS5+CbbbR2FPm834J6Vf6urgEvLbBPWXTy
yt3kS5jtZyIe3XSwzySVmmACchDQz+BuQGEEvqw9Vf1MQ0xXpz+heU/9saRPEQ5OiGgqbLdoieDI
9Hlo0xukj17bEquUCqKx1JxvZZ87sz7yme/p2C6k70QFwefEsOVgs/t+rKI8C1B2m/D7rPT4UrTG
FsgXUgRYnJxe5Z/BFLU7CARGizbTnYMNUogptu0QpTcOMf29MdF3q8JZ4JBvIcrAu85cvdMh//yY
CSkZkSH7rDOUOzgvelBrkjwCKVTHv1cOZgn2NC0zIKVnAv25RxRNHCbRDp8AU+GDQJbrj40HUfAC
YOrtELi/EZmSZ2IY54Ic5ER5Eo1uHnUlqb51aSfbEFLKCvmuxxafDORK8FVcQuE7k7geQUfMa6Ng
Z3oKjuBwXmv3Wq4HLQQhbmKHqgKig3mhpZ5+Z2GK9SAro/meF0YUIQOGTg40vCxGzQrljYtQutG5
/u+xbcQIi24JwAb7j0EkYC4/9jMedW66O2zPLgz4XX2gIzFzDnh17IF/DjX/lE9JaDAVidUlhOqx
CwQsYb6iNnfmdDH+/PjZN8KmnWUJhnWH805ZQStFTgMBxE10Zw0XFnJaaK36OKfG7nW6sZbDwlhg
x9zd9tN1LZuLHqt5dBrPvOdj38qMaqAXpXPQHW5h4GxO7aDgCs1bCYDEZbsYCv9aO5sWHw00z0Hn
TxJc2/zfPz1V/C+mGnge2YnnIWYGOv8ixvr8gmltdmZN82f39WDl2TIHpWlIpD+wUeA3pZX2ks+y
l5fkxPZFEyR3Ue0/AIvBYjw5kxf/mY3P8cAZcL4hpmAefKEKOKIWlmgrNZOnX6mZSeFVe6VBbOKI
am+HGsfF1HSS1elz7vg6/xX34Bxv4RyGvDVOhrCB7lUOOgM1sBWj32x0KN/1MhoaRHT/RlTXAnug
6BCJw4txGg0Nf1rg8Jrvvnexc1vhATiSgSzbPNwDotmejndkFgw0hUMWHN+MPTvMzeB9aFHuNKhp
xI7Yg6TyIYmVwSXSEUgvFkG+6mUSvptpNy7mkcsCMDj56ODUWH412ZmHfmwff/o1hylcOpkxIqT8
Gj3eRu43NB3Q1j7ziI9kO1+WfNiDM5oadUejZkdB2bxokZNeSP0CZKowlgFCgosYDt2KPPLMo56T
msMv5/PixNePFAM+GQUOcZHw+2GtEBB/q16aRbxGmPHMaz12yn4OdVCGg0nzA8MmlFEgu1zji5Ix
FjuzoGO3Bt2iGW8099nFwXqkVtOsAo2PAKwdQnGdukXU4j6W1A9+FZ+bwh7dGkBLHJRiTIBOB+dA
OnVp4c9nqV0pbAi18qoPUJMHsG78jROO4+Z/Ih18+RW0+Cos6dEmbtwvda9MVk2pD0sNzadoEE9+
a5fL03vj6PtiVDHDS5iPHQ6tGGRNPlI8NNdznmc/qptymr6djnH0AZJyzMgScIuHNUulJ1nQVjMp
uZ2B68mHjhhYljdn8t8/lsKly+BlPrEtoLqHfQyn9Vua9TSxKs/S/FWb2NFDm2RdcuaSPxrH1NH9
AI0juV+/fk1kSA4Ic2RtQZ95aFeYWDbCWi/a8ub0czPmJPrLd8uKHLIjzkeXlvDhRNn3c0PZPW2A
SPfqdT3mFVq1Xfwjt83oKrahg7YyhDQ8jkgp27Dj+wwK5Jkf8cfhMf8IIeZcGJDfH+BgbLAiYME8
1tLAnrjNsCkMqwzS/TRYWyY/M1W6sxZebaAPNc3Ce3Yn0dvSxLnP4/jzmGcXuF3r4LAPvkRDN0St
shR3rMY2EYufNFxLAkxom8Bc5R0eLGi0oAaJtc5Wkv++pGghn3n7f2xmIclyTKYbM9qMZOTr2086
MwRURhZSd7DEDdVf1jLbWVKdw5jNizl4+V8CHRxyfezWiXAJBILAX1iZuS+RyrLtHo5UiIVNqJ6k
g6zM6dd9fHm8b9Yn/5xAeIUFLdQ2ywvRxdgiRBRXduLPajXO/2fuPHckx5Is/SqN+s9aagHMDLCk
u4cWGSLVHyIyK4paq0s+/X6Mru5xpzucmzVYYKvRQFdHRhqvsmvX7Ng50fZ/ZGqZEMxDKYhTHVM1
xDBl1l3Qf32NkM+Khzu+dT9W7N9DWuYFq7Lr6K8invIRADQqEd82MNo91TddOQ4oc2+4+lXPStR6
W7JpAbHKqCiGYwavcBW8/I1BQ5nGVrW148rB1EIAFFgElVIvvw6G8Iwh2Y6d9um8mRM+iuYInq7A
+aloLqM5XxeW0DIblhUFBcjhbYrWIDWnLeg8j2eM7BF2GulXrUx6E84SxNpShaBlitv386M4deDn
YiKVUQVVDaAVh4cNxyI1VjkbgRMDkWFteEry/lWPp/AJ5KD9GNDkhPwqOn2fyJdBw6CIti9XYpqj
R928gSgqENXTvePYC4c/iqaHBpJrua7N4KJSLjLpc3KTs6Pqzinvg9YZXegxpe/nR3/yKO6Znd8J
e0+rUivoZZMxW4AeLOemfzgXZ8bK82aU2ZEcOZo9Owuvqrc+3bhzI6wtl4ShObwU051ROPepn2xh
zoOXJUUyWKi7wTc2SidfpWW9ktY8NcXknUFoUFGbg7rDsep5ksetQQTSKC8wZlU3xEHQbPIPPF05
JEs25B1qCO8ICPq1zoqjcJL1tWTABSrm57vu0LiaBWnftCznlClfWk3R0cvJnzpUJz1H5Gvw01MH
h2QxCX7esjrwukNrmeqPTTZ72KrObh27fZ7KbK1yeNwmNQ9JQ32UHqITz3I/s6cxoi8P2ss6piPc
NMq7UZGhqdCT4nYADfNm0rv8VQoLcQcxl/ykj0350JnQsyQxfeWWz+2udplzV6VO/nR+y53a2ftf
tzhQ2aAXYRvxdeMAfYxoQVDWr2HgrMRPJ9d1bxIWB8gIDNpkbHztMLMBkYYlL29sgDQC0RNi8zfG
ZBIU4g0BgC1RHCHKAlE34nE72YLSr95GUBmAo/o7ZixyoCYbVQNptNg9hSNXILVx7JAP5aPY5fCO
xtYv46bm/bNnZl7Bfd8zRPmEIBBImGTOZA9oRI0gz8CdFe9C0tbSVSfPBGkAA4CKqcrLtJmlKKba
jk7lRkl4L/fjNo2jcMXPndwNQGDmG3F+NC4CtypGl6aSwhowdqxcGGX4THfvbZISS3VRrq6s02lr
UELMjwT1CLYfxbFaSbrEiJABckMl/CL1yedYM763v/6Go8IFpkd15mcCCfLFyMJqqjJnitHZ6CF4
slCyaJWu2p7f3yeWiHgCX0LBDjjdsiqpQP4Jto1Xjy2m7jppodmCUqVcgZ2uWVncRTGtL36WpyyS
aB6nQuCM4l8fCLANAgqKgjZv7YVXiLsMafbQrt0RXhPTDyg9Wivv+BOjYC0ojGj4d/0I0eWXuTQN
gz+TI//UrBdfXatQnHCgGAAMN5OOqCA+D4+nJA+dHNaMIY+f0gRiNx/ONClc2cPHwzCpM5JkIdsK
pHV5KRMMV9yICWpa0VMV/9SNdOVIHg+Dt5xscjqYLRKPi4t3BEEP3eqIcmRkafedJOkbfZT1bRyI
dnd++54wxduV3LtFatMgMX44YyhPUVTSKGigPOMYDwZUvSr04+eNHB96WJxn52LQvauSTjk00slR
I7eWw+6ttQlOIKLmAvRRjUBEbOQ0s4gpDH81S61ic3YAvAVpN3DmRdzz1FIWT0VpsxVCuGtcp9aQ
glDsxKVp6EJRmmS+JJ6mVUT9ib1hGjxiHOhTAKUsh4rgtFIGOlu869P4axpSW8+70FlZtVNWTGqZ
JI3YgEe3naA9zbQDrIyifPSj5AXi0rWHzHzeD8PfObg3aCYHzoU7WPiDJA6gNDZj5L+QtgpTlLec
r06e3U7jt0n64/wGOWELT22DT2JMxy0CpRqjfKpkM19o1t0aSK3Dh1Igv0T2BDkyyqdJFLeb80ZP
TCKem5tBs9knOKTDHaLmXSPVNaxiUjpACqVNCihJI7s6b2XxjLA1SAZweZxjnrW0RC/nEY2nivuB
d2ZhdVetBfdMSHYCbYFPgNXdGJZfAalhNE5XtSTvbOR7/kL+/a8DboXmg2vhZ1GOdYTkzeJf/+su
+lkXTfFn+x/zr/37jx3+0n89lO/5c1u/v7d3b+XyTx78In//X/Y3b+3bwb9scxj5x0/dez0+vTdd
2v6LBWL+k/+3P/zH+8ff8jKW7//52xta6fkmato6+tn+9tePZtoIKl7chP+mmZgN/PXT+7eMX/zf
6VtQvDXHv/L+1rT/+ZukGb8rBrX63/4xvP/z/7B/J3okwqNqx+OW/ovf/pEXdRvyh+3fQT/PJ5va
Po8Utulv/4D5+uNnivw7iVwTD6eQVqAp1v7tX6N+/Oeh+ueCnObC+IhW986e7tBmqJFKhQxDZ9+Y
C4cJPwz0PL5Af/1r9+fwBv3H1r6KrtIvw866jr4mu/hib1r++oJ99o3FNXBkcHENtCH0yEmKwV6r
bvqoBmmbmJe1AznALxkiSsL9g41wuDqZsGXqluu508QUZRD/N7vcsr47bfuo12tgV9pKDt0XhlhE
bgBiM7LeR8euDiQt8ckUE6QbRvgoyR3hswm39VMmQRwGrX4YT7elnSmpp8GaIsFshcqeofSxCc0z
8AlwXtFUwdDWFMlDlxujhvwmHMOKAblTlE7ZLiAkh+tvVL0wEq/8EipgpjFpL10U6i7o9XGTIhJz
SZEkfjL8lj2OLu6FwXLsmjBqIZttImsjcl08+UNj7ko0LegvrRBgiyW5gZ57hCYTlp3myoF467OC
hO5Gbx3xFFshGh9Vq4YoFVCnhbbeUh6oAEcbXS989AinKH3phQhu7EaYXxHGQt9bs0X5PDMA3fR1
o1/VRQ/XOxxI4ZZYJOivqRBMfxpybaWogkKGnIqqA9Knjfa1Gin9W8DDF307WG96N08JKzaxLPJL
GfjJH1KSic+1pYw/nFqRLgwVQdUXE7XQW3/o6XLue6lIqd1Cj+YHlfFuJUl8V8HmQ0tylP10ph4V
pkbJ02+2hV4T/NTalZxb9aXeQizVVbKNFmKN2o7QOvMedVl1W0P3RgtLwo3rNv6gZu6QquJSnVgq
UBXNtYir6qqL7HaTxQEUx7lhvsDT1D6lpZVd5Anc+/3UIOgUqsM335LjhDKvMm6QAU5vA/iEHyrh
1PdBKXJwHgkFfXhcE+p2UqfYdz1J/XdJqUP0mpEUz7f1pDeo6aT9nRHU42bCIz/HWuI8S8zpTMyn
ld/KFqWthGoB5O3gUdwSjEkIQ0wVXBt6WV51GjIL7FATysO60HfRpEUbNAT6mW5O2SGhbaPBqnY9
nSx+cV8Qbg27GgWBjToiOyRsRHPGRKB4AKuNV9sZNClqSN06Dirt2kaT9WszFUgmOkP6DaXWVtlF
6thRjyS9ZLmlXjcIaCQvaq9UD3AF2c+mMs4ykiqUW+iqKI9Glk23uC7liw13AmThUM88J4PQAamV
lXYlstHfNXSAb5wkcr41SS9MD67s6RmW2fxV11OawlEwyW6gylM+FW3f54hEGErm1XGcXBvZID4b
woy3/RT76DPnMJVnWQ7NYliM5k0MZHq6QUKMynBkOp9h+UMVkSaj6LOl+MNGF1X+rShj56ItY/96
LLTpp66X2rvw6wTtGRjENs3Uw6ht18VWH/o/G79IIeBVg20zOcbGDBIZOltZf8vivIKnWleix8Aq
hk8WwrdwSKZascnoLYqAkRgwmRqGyJ/y3ndu4EAwLoWKRCcQogISalNYsE+HNUpQeEb/sTFCvUZW
u0QRikSxiUTcnDwshzKBUbKOPwV+7M8CgBIxuWPH+g8R0cDfZQ33bRqWn0vNAfWuKJkiedA2RW9t
J+xNAGnMlZTqw1eoEvovvVz5P+NmsHd2YIZfM4iwHhNF5BZUnWaGqlFdljcjzFEkD/sI0u9AiPab
0eUiQpCox29l6FgJN0hG3mjQ/iF6lplSi/hsaOfTtZ33orlWQ3J2dNvq0peEVqBm4/iCpW1SaJw2
sx15k9uTfRMXgHo9qbQQblNzzolF1PCqIuYmA3Iwqh8R9AB/0HZbbGwt1p9ieUieEW5HlAi1oyC+
8iWluJXRvvwiF5N9D5NV23tBl9sj1HR+pnu6WVmPlh5ReTZlEeeukEP9uVGq+FZDmaS7BCFuDGgY
wOI7GYZBttR/05GFF4kjvRBlID5sjNl9kOXt9RTiGmHWkmlwMhr9JZ1yx17p+F/EnvPtpFkzm4XK
U9UGkHQYe3ZFb4x+P6VoU6HnwTXyvRZr6NuTNnhHAkKiW5oa86GNyi+VcKiwYSFO3Yaqa00rUcMi
bP/nKPYsLLISVVp0gqQ4tOr5tz5WbzXotDvAKDLCPkFor4QOa+NZJIhH1ejVcLbWardW9UUxv5wP
Teav3Qu6lqNZQl36orJ7A91WzqwPwVwQfCnCfqtM/Ze6h0JcCwCY5/WK0ZVBLaEv3OewUNbzIlkd
clRm91A10coTZBHcHQ1skU4I4YcbUxkbhhbv9PIWJv5NG9cry7NmRTvcbkh+1EWIOrMrt80dOmtu
4mQIGqwU8NasLA6OPYxNhQgRUtl0F2lXWniXpCvpcWVtIyyCYZgJJ1mWxtQNb9VreVt9igJYVV3h
Rh5FdG/YIOP4IxSu/SPYpCuzuLYf5lTKXtrCL+SiB9nF/ivh6ExsCGO1lWzM2hTOp3rPhKqjCVOm
TKGO0scQPpcd5KUokZ4/Tct2jaNdt3AOZaLL2aQzEpjNL3j+tleKW0Hv7+put0mhod6Bi7wONmtu
4uMJce4cL/xEXGq1gPmGWPO63cSPPRHEffh1uK+84Fp/QUWBFtZ730ZOYGM8nh/0ytQu3211KrVq
MJuOmt78A+7I4MpRiKaQhUFI5O/YgoqC5DacT0d5BeSApNTCFsTHbj30G2Eg56itgIdOjoh0J1Qb
oKCOgMgamuJIE6MO3YSfeoGqIVLL+tpQFvnBf26VPSPLTV9NYWdqyNMbfdzei7G+aOPikhwsJO6N
snL1nh4Rdy9kglRWljnioJV6xXQwBoDtJoovSuIHxdJXtv9JH0It6l9WFn4K9DK6uIJ5U4IMgk30
9eTORoUEFaso38pOdFcn48X5HfFRqjna+XtG56HvnWzEAAtd6jAqXwA+gIvx1tmluwCtqN3wKm2r
TfkWvMQ0mXo0FnnRJhyu1tg1lxXWv9byvwe+WMsQ99xWNd/Q78LH4U/nZ/FEk/9GfbSf43uO/fhS
X3SX5we+RO8fGV24tKp2CkQU59kGin8Vdq2MWEZrI4NQlgatF1V5N+SquS1NObgiZ4CCg4pcmC2L
fuVTTu0uG5qIma5Pg/h6sQQVkpFOmOH14i7f2n7moUJ2kaKycn7Ep07MvpnFLFtKKFcmvY8uFQ9X
4/3epwje+K+IAK+4mZPudN/UYm5zpVeEXzCiFnlsN30kF4vgqafcwMm8Hb86xq54jLfOhhKY+nR+
lGuTubhCtIGmz6LCNHQomFW0XVn3BlTXa9DyU7fu/hgXV4ZuR1AdIw0Ixbn5fZTUR8VOVxzpiokl
qgv6Zwtej/k6dCyog4arUMSvH9P1S3ne/08zuD+Lbm7KfnoPoiLfT8dq6t6WOMrfuvVbE6XLP/9X
8lZ1fqd5kesPJz73hFr8VX+lcS3tdwdMMjVGCpqgdGbM619pXOP3ubNSc6jOkKIgOUic+q8srqb9
TvGTX/jg5QMhofxKFvfwjBqgIOmvVOfGaxjIyHgudm/d2m1kcbW5HVmXL7ZQ6s1UCeO6cyp9a0/N
WgF3cVrQuJdVi/+oc28L6DOmY9/7d6pa5HGOwMRAQg/5RrUxYYImDesFYBY3e+twImE8f/zeVUNK
2plZhuf7TSfPt2wCySUtV4aMNOBU5tEdkqrWZ0e0IdKF7fhY67PGa9Loj7ZeOysOaTHMD8tAolRy
81CfkIc/HOb/KMZaXiyzsQ+o4LxTZmsLx1DWFCnrgFgfqYuc0XZDpGjI1vehfVcWIozuzX56DRw4
RNEE+OwkbcxTzu8HfZOkUm5fnZ/1hROh4qwCMVDInrOxaBVa+OKyNhPLQXDeVSRTuYrJ/Nw6UWG9
/LIVSmJ0+tFXCMx6yeJgJJ2UBAWaArpU+puxtZq7Hp7up/NWFoUxk8GA36YJi3aFuUa2DGCbUWsU
QAeDW41Dd2ubgdW6duE3m2pCKEf1kUCtUrvfao1c7WxRQIQEAfx9NCN8JjsqVub2aF9RRwVoowLF
B7Ypa/Pc7wVPAQKKFCb8HpaWjE6DLuu9vtfNbWWLYXt+6IeeYR65RdsUjQVkSfnfGi5o31RiZrZR
maR9I0vyN01dOMjHVuVlyz8XeReXKyjCE0OzwERQBTFmZLazAMIEBpquWRIMJPvG6bvjI+0cO1JD
J0W/NotLVDGdk7QP0zIxt4cBLV0eT1QC2jonxnYRM252iBiN22EKzYtQl4NdRmy0NfvAf6wKVO5i
qHhn3FmLLOfQ+ZddUSPHbTZr/MJLvCzpRfqaybNRmSflxqE+nPDI7uTJqZhwSVM/kcX/VhftrBIc
3hbSBOtZa/Ea8Le9El2SKFvJJyxdJcYpwACTpX8MGSprudoVqo8ZvsKdTE3Z+X7yIkIkxLPwqvER
VmsTXOSU2itP0SPX9WGW/kPaJNjY1pK8/P9hTLzwWuw5WKMoY9KArUGCtER2VpM0JEJ1EMHMs/Kh
kjVkNJPRWctrLFf5ww5vYfY37zeYzherPKGrnI4jNEDy2JebVrcpaKFnhYac3u26Ygjf4McifJyo
RukmjwMxySvpqdkB712LfAIlW212ajMb3Udl+eBkB4ozAknukeKNZ63JGOyN2yN/8Y2iS/6HYcJh
cTVITja6513KPLYjw6AMAOxCvwOM/nCHl45cdHHaYZhGLfTDB2mTJRJiVihb0a5Y15uQfPwnCUHr
J4qO0sq4Fx5mHjc4EdIEjJ029I9k0J7zLOPadsbU72Z+lMiLNbW+zKzeuqfEXq+M9ISpGU1KKsJE
gZxX1uFIaftswPZC89kWcX0t04GduUZek0YfdFRnzk/rwlPP48LYzPwBGotIbnHhWmWRq5FoKCwi
svSNvgxkefB6z2rRhz98GSGSX7c3M12TzsEyL9HDwcWBMiXcFwPtD07/EMlKus3gTPAiRF48mdrc
yqV3Yr9aM+M6MSpWQV8f2pNTvTAKX8ngz0KPCDXQ6zge8p9RbyV3VTbq3xPHqFf7PefNuNisjI97
0ACVCSpmYbWK4PGHbphZrYF4112VIjalB9fQJWxQUYFxmJpZYXkABsXO1sV4qciIxpyf6lP7CPZt
eiDguJ9lMw6HHiQim9Kipa5bVuJyKJRp05lT7Sa2Ga3cAEcOkANBuRBEH1ij4xugK5K2Z83ZssNo
7BCb8a+cwu+/nh/QMuOK45kFVGDGARJmY2y+iPYOoZIONnpgMvLlTi1BXIUI0HYMSyckepXku8CY
LO46x3gMhQz9nFlFbbxF5UjdhhKqHWRZNOnaslr9M48yWg1GhGp5wkRr6b6jmf/4TlrVYJ+Z282W
hyrqK5jw6NSeik7xqCElu64SieeLLl1Z5KP9jSnI8FTehyBCj3ofW/StACOgZJtM9XMrJNMNEznz
qjr3t9VQ/zSqzn9eWYZ54xzsbqafhCEBLRmgmTFosQxhkZVjRwmss536Wy/3+kYl5wiiQtRbH0If
V+RKcxVK7HBnFK9xEg0rOc6j24BPgGoTTBsvBYgH1cNPgIvRRlraEsBUDFuKkA8Ukk81M3eKP1Kz
1NgMpeQj9WYUvbgcRwFGNgtL9AnOz8WJjc85p+0UUDHx1/JWSnJY6INIIObQBtBTRtGgPiu6VF+c
N3NiuPTP0oU094I6KIEcDhfJwsRJEiRmeSO3WyNKdY+e/fpC61AYy5tO3jYiiy/lmm751JDSp/Pm
53O1WPAD84sFR3LKhN8WTBGRJ3IjA/KtetwjDuffhuBTN0WRfWkTnOzfMUtjAHhnLkR78WCpbLSR
0qFkn/kKzKkOkIkIWviWno60asR3EXaGycXll18G9EvW+LhOHC1G/d/mFynIqkBfrjB14aE1ke7C
Vrorpvuo4HQN9aCTwU/HlcN8ap4pzhNEArRXOGSHy4z/K7rMSgq3NWvLsyqVrnO5kLaanb6ntuw/
gdiRtkWIEz8/06eGOkNFuf9nAOecs9p3rBmKdJLu5IVr2AMyeRmQix+T0ygIpxdS+SPzaZpohwT5
8fN2jx2lqiB4ROkeWD7kq/PP9xx6CysTDUqwv6Azhrb83LNoFGF5kQ9qfnXe1PERwhSegh4GnBYR
5KGppJQcMCY4rRI4zaYMuT8iOTEj1Bum+r4mZL12PsQeJ127iDJ5LX49XluaQWaIrK7OojPL1zeN
X0mgmiFDrQxzNxXopJCMNaCnd9oSOgY5oLO6QxaXZMDL+aEfry6maTrjYczdqS5jLqRERtFms9q5
XClf27C0Pg9KVrZbmE2gexapLdWwlvlcmecNnxozfFRcFgBOGfj8YXvL2wexGjUjaJXI1sPPaRmI
yym20steApHTSEP8UpoivsqGcY208cSQNRkgK5uLyA+FykPLDaDoopxmj2Vl6OeFQt/FOcLcEdJz
uV28tl0gEHA05cJaCYVOjBkMLTcSPTmA0q15H+6NeShhcjBLnFbsN922r+3oYugRPTWGhtbRKjB2
FfqLT+CIytfzs73MN+EeCAR4f1qk8VSNiT80HYusbbqyIxagx9jLVK2+M/Swe0zjato0mfSVKyzY
Og1q8/kkS5sO/Y3NaMfqLq/s4dvK1xzFwIuvWUxEmLatlmQwGA6jrHlJ0fqoFobhUzyAIU36WXHX
/9LElHVg0HNodJVLfaOINRKPk7MyQ3h4u4HyB+B+OCtAhEQy2eroiYkWEAOwiDeEAmnrKiM2qzvl
wkEz94ayqbSRp0R+iElVvdBRhcxlbJjb89MyWzu8SvFzZJXZHWQgeSQcfo1jpZVaqJAlBUM5gXAb
UK/sv0JV7hgQ7thyna2sw3GEovJkpYMC0TUQWfrCYBUy+DqHdcZwUiPflqHcCRRvm8FcMbSso31s
v7m7Spsjobnp4HBoBIyE0mE0eaFlNZprjWbku2Ygxaqr6bxGPCB9deORDuPxM4Q1/FcDsLXYC9Vk
nFzDV0cEofVMS27SQrWDi1Dqkq/gqcvxVrIqicJ8Za4laU9ND6EFrgKXwAW0cBTpVFpy3iCCXUed
3D4WsUa3aK+M8hrj4Qm/QNJ11g5CME4/Yj0KkGztDSRTZsF1B27XMhXZRZD5rf5QtZFdbunpnYpH
w6pGICSaTw/rijc+sfWo0gAzoN8JmpRlbr33tbSN0vkL6tL+qZSCLji9LV5LCB9/fZfrNAnQhYw+
ExWUxWVrlv5kkhqavIHM+IVEZuZblEuEqkExrpIcnRoXTQnwkJGfQVBgEaeZdVQkZcrNGneTWm26
wMSRhH03Dps4NSaq5UA520BuRm8oA/+LABt014cozqHv63RPJHNE7Fb6OF53XZZ98pFBaFfSLCe/
kQCEZzLPQW2ZIUxj+o7BrNJ1MAFEUpsu/9LQAnELFGuNc3n2qwsPQ+2E4iDJo4884eExbPveqsOC
2gLVFW2bxUmyS3iPXiZjwjOhGrILSQrhTtdMYBpZN620pZ04UAfmF2+FBK1ms7cjxKnHPjJ2YxKl
wU7RyA6ubOcTB8pgb/HGJqoh97A0NA1tDag4x9FY+Z9qq5de7iTh55ixw0th5F6kyPWlkcfG5rwP
P2mZarpuEU1Sgl241L40Gx9HlwNq9+H+TuRUvpzGId1FAKNhapNVV2nVZCNZxhp17ol9BBM9tzwc
NKzwhw/eiy7qPjGVuCGUy52wu0qQN976aO99yrosWAlkjvbRnIIkVKZWBCzqKL1e6JYE407auj4I
/82YZ91VpE9OTCRjm16uq9PlII/Ng69N/h2Nr2u6BYuhwrkxlxQslQoaAaRmLzxzpuRTPcjBt7DK
437HzNpPCrdkdt2UZr/SfbzIgs68ZeTUaaOBZnBuFV3spQkst7C4hRAzNLPqsXKMUUGcW2v1uxGy
muCnEmXRmsrgIkb9p1E6rmYFRR5fy45+ErKGFfgpcL0oTLfEc/LXApzYhW2EAEIMvwFn35sX5/fu
Mhz6sMqh4ZlHryq0f4tpNdDDcZwkhztFgktaDd+NLrn2m/q1ipTrKO7uoir+0pMxdGWr3yaQw5Py
rquVzzhaXCacOIg5p4uUtN5iwv0EYp7Cr/gKqBM8+o2NrT6W0pYuxml3fsQLh8SAycNxUmfQgE6z
/OIuKudXXjeBihSURR6css1uJtENvzwgU4UnjjuI1jhEdObF3juYiF0CONbF4BJWQiNSiPoF5iTb
zW1NrARaJwaEKZtKLqrEM0PCoal4iiaUN8vRza1MUbe6U07lFjT36Kx4gKNFmoVd2CX0rJLzP8o6
ofTRCmH4kafSfwSDoDnkvmfFVY+GSD5G/dX5hTremjPpLlU0HudQqfJWPxzYlOZpWUBshqCa5IGM
Id4j45C3w2tRme6UT09oL4euFY+fQtPYJUDEXNNcU3dbVtlIK1O0meWzSYZQblrGE6RdnA42WkJ0
o0+TrdWnqNaVmRG/laEFaGDIYjn1jBwX73JHpG9k2cMXOAjhYDg/I0u3xKt9BkGQQ8TbI7O6OCXt
WMVR1H9UggLw2VrNg9VtSxW6nhiX9ZRxvNZUoI5WATYJaNZIApFpxxOa8/bb28kqCutJFmqZC0pA
MVy90YudJPXsbKVR4bW1pm1j1ZKbZQjCX47SJOdfxaz8auhFu+v7Jlubhvns7EU01FO5gWbN0vlN
fcz/aqiRlEC4RDVFn5TI0yU/+gYEMVFAHfe0GjtNYYbehANdaxE/NRmY5rTB/qRR8Fx4yxZ+9yQY
4UBWnXh66Gq9+jymubXrs1zbtFkv30R6OO7k2oi/TNZY3E3ynUC8W6M0seJhjjbDPAuEVqAqKDMf
dXO3kRxVlUEyhfqw9CUj5H2JyEA0JCLr9rveUwXbnd9+y/M/zztJGxL8sxcg4jjcCVXWhFSASWUE
hRrstGgot1WrhxszTdd0aU8tMTRfyGkTcVCsWsxzXs4VH4nsnEos/zmyhL+hkAxpQ9bFLxDvdZmb
IZLx+jcGyJVPjQZubHbW4QCjyqlMpQ/IyTm95g2Zol0NvM+3ddv7K3O5dNofc8ldNMduc6/SYi47
VUtqcrm5S0UufOAK0Z/quFZXBrSITD9OikGVgLIIzVeQQB8OqNTxUnlSCc+uhfk+FWmyaSeLbqIs
TzSqUVp3JQlZ8XoYRld81anNMgNiLBg0KDhqczi55zZ8bRhMTdLpey4j1etwT+8xZcnLsPTrlWjt
1FzOjom7D3gRpOaHpkpukL7LiPzBtuWfOvqZ7xFaW+NyOQZ6s/3R4CQc5BkFwmYR5qsjiQEl8HE7
uL9XWU7LS8QRkgtLyeyLpBygwzR9LqpatFe5MUCYKEy4jPMqNT1/0E1ACr0PpAtYkDa0zvbX9y5I
LtIJNg8CXvWHk2DV2FUUHiES6l4GXLgw5bmoXNTtxubymv7G8s6tGMr8rMQPL/ZvKhdmIY0cFQCD
oexGRRBepa1wuBbGMd2cH9vxNkYZlrc8cRsoCAqbh2Pr6qgdhIwxyfKJoRwocB0vm1T1u+KP4rsa
Ovmfka1UnyrV4EI+b/x4d2EceD9IJp5a8vL6N8OCaTUklt3qzBuSdcFT2fbS5Xkrxw4PK/BDUcom
ZUbK53CIxZCnSjWStGjLRNyqbTFuBbXcTwl0vJ4mObLX2kJe2TNL2gX8AzcI/+XcQBpzROwzFHFc
RfStu2jmoIaoScql6rc/bAPSLYps9lZJxfc6Um98fbgoG504I4nry1QTkRcatANTRfkba41yqkyD
Dzw9R4xGddQD0PyoEUyFelsXyWPgq/4j2czBzWhv/u6kpfFgl9UvElZ/zAXUGFA0zBBf0lSHK6Dm
vUFKiKd02snxczgl6VbKh+HH+XU+tZt4fYAYhKEY6vqFR4Y4eqDzG2QEx7QPPSI409haMXjalej5
1IYiWIXnDK2l4wNqy3Fu9yUbCvYAyvBpGtKV1UGTWbmxzs9cxSwyx+2bsVyLTD7qOIcBGowhlPBQ
AyG/zkv8cCpzpyyiOOfI0Gt9OZmV7pH9u0009SXUaKmwUvRjeyeW3VAOL5u++MO3u68Igt+lOQju
1FZ+lE39E7bLz6Uz5eTuYolS+th6TicbW63w0Q7LnNHjLmhceHSUzSiZqjeO/UMWrjX4HDsfBgO6
ZIbdQ0i5fIXAWq7nncZgknRUEcowtODer8LoWbMnsbVbk6eI4hZ+sNbddLxVDg0vtkquTYVEezjR
SOlnbyFXn7kx0iRuVk7c7D2XqzWTwsDYQ8v5USW0kaZCGcpQ9RQ/FrtyLKJNY7SZZ4tEbHqrS1eu
65P25skkfp2Lr4urIzaqNB9KVfHCNkwGL5SG6KGX1PE2U7CVBer48/yZOw5F2ISkyOYcA7CYjwfe
XiiSct6lqqX459dGfRUkRntLuKTTo2mOn37JFD0W4CFhECVAhq6KJ9PhzrdCQ/YLTRMud2cc/VBG
vSvf04HummeVJ4r5ft4cAPWPVPHe8i1NWgu/5dR1W4bU4rdlaz1EjaUi8WHFsc4RL0RHWWYH4K3n
+WqLwJIHT2qKnrdT3Ukjj7i+DoC/e9CIFPaF1cUaFAS1bzFXuVUVvQv/vJ19HbugScArzRIOFrmF
IowyiERIIbdU6WGVaj3YyWXxqIJoM17l1FDomIJwrDe5rltEzCbP9oOmcDZgF2B787pJK8rQM5qO
KpDHPVCUmtfXeV7NhxmS6/CiG2pffcxNveld4J5DsSvNofEhC53sBBaOYJDFLtQDsZWiMr6KwUjc
jKUaUrsxpfg6rybtujJa8zaXA8fT1dRwO7glnsa87zuAQjq6uEk3yVsBaeITPA2R59dVdEupJd+k
w+Dco3xR7aZclb1SIS1lVznPSirJ13VaaU/2IDe3cH12Wypu+UXAR3hxWfhXVS9nu9AUvedPNMTR
GVlf66U6XorMkq4a3trbCFjUrdQGYtcqWu2qsWPcGASx9K9Ig/kuqUayK8iKPeBds+ug00xmrCm2
igiVb40mx3e82u1vQgzJ3WQJsSNvK71OJIAGrwBQj2gAfMlPUi9FL6KylO9x3qYbmbzXVqKJg4RU
0wVuWnfyZrLl4S6jF2FrN0b2DJty9ENKC4JbEYmXkNoQlCwOlUlrSL3YSGM36lv5NfJR3TUVCapl
WEtyQDBZUbxZEGVfjwGhcHMzg5PhVxn6tnXHMenfoIBpQ9dR/OnCyVuNHl52QF9d12PnJkVnf9fG
js4AS65oM6dzYVPXUnExaXZ9FzSOfNUrevKQZWX12RC2cP2yjm4p0yhwkrftfQd2FPK7Vsn+lEo5
/myGCGFho2lv4lQqx40pgSs1JVtsZMlskVYoIVFJ0uw2Ta3CM2JyjoYi1O+0X5R3pt/VOyfxrecx
BXtThopyQXvrl0ygvUqqOrx2kjrvt1YWkvspJOMynCb926T8H5KuYzluXQt+EapIgglbhskajUbZ
G5Qty2AAQQAkmL7+te7b2ZIsWSTCOd19uoUr00QFWcqZRRWOZECEESD7y25+DqUrFhm1U7UjkUjL
YEaYTN4Aq9v3Y/Q0joqVXjPGBdK7xsMM7eSJMYyyVlG56UEM2ZBusyiXRC1wUoK/ybtSY/zVLQ2o
083jZa3SpODGn6F4hH8RIFtjdt0SjKgr/WrSe+ik/DtfJ8z3LO3NDxtQze4fvB1fATLDfqb+2iQ7
mH44NE6eVaNftTTwPSN/UR3D0gRdxoFtHaDoSgF5WZcuWwLzM2ZgXkg0vvYJJNH1ss0lzlZ7ig0N
HsIRKYIDzB6sLwV2PHsjFZycvbQ99uH80BD67FV6LqlOTLkwf8lX44W3hnePUtZLroeuhJ7rpx8f
oCTET/M2uPeG9qN39WtcBx8TuPXMQA6fk5GIIuDDsZXTBW0ccqva7RfOutfQdVUmfJiErwlCiaOq
pUeDAnv0MCURBOqJxc331qnHOq3Fru55j7K7ExmQLJiuVF116Nkm8tl4WJKQXqlI7QMS0x3UjEO+
qvoPdLs6r8A8wgqkagoQJBifgnl1s3YQaXESvnMfsU/L1J42WKRnrYvmi56mG1b0w0AD/EAbiJyD
Fy7oMm7Yrv5p3GDytLnuTqPuPlb+PsXzzgyAOhwaEP2TqAt3fI5FOcVbkNVzA3CyWxFrzlwMbpXK
AL8xAoxgvoSx+TZVbSY94oFL8P+2FfwWBpOqbPXVzom22gkd1jcep1XRpAOqLsUjVPmy0Xvw/BAH
dZTbApFO9uqvdLl1jYGWBXjMdlsmwR4NaacmS9O2KZL0eyXVmXXscfH5I1rWDxwjWNsAqTIo3e+z
SA9pAu2aNPMD+P/bAPopN5gO2o+LjnMU6nsMNmSuCQ8rD8vAax8Foycd8YLzoUTSeeYqoOtijsFu
Qi4C+9AeElA1f8EK1+Xb0O6h831pRPPp4uW0hRVEwFF7SdZ030DFCIHVdrHb8krt8KAD/YRpir6o
PXw7CQmUWUiax52EbRM9mwHWWZAX1hhuLBciHqem3reCfy+GVxlSGhtIanqRAc0u2bTeOjsmBbCf
Ou9Ju5s7dFRT0Nl8ir0tq6agVD1BxEr00c3dL7lhMw0ys7156nWfj1q5nLQUSwmyMDli6tj2B9WE
mZRe4ScQyehqecWMDd6mME3Wxdu30Aj3CxtWTtr7njyeT+nY5yC/c46ZDOHWSzR1wYOp4me/lh99
vM1FH2P+a2H1fegwzjybegfvlIOy7QGnfcb96hDp4URWCkcHhrWceliOYAd/J6q+rISiLUVhkG1e
9eVVWxkkE35daAU3j+77hbiyde2V6fDBuZ/M9mgd/HXvRXXDitgR+JTGI9WP3sD6L+lq8VfErDsH
kw0KUgXv1m4gGDYLe1t8BSK2+GUc0hLGaqdNt5CM1cv0S4arRQQ3YpPSet3VEXaXbfcWC6QR6X2E
JOzgNm0LQeZhZ13cFIxYB63dgHluX5wNzjP8TVx9fFHr93s68seupd0J9Use99W+YW2pmwDLuMcS
CyCzDddD33agPkG/4vaR13kMdkxPD3au80TZ+xpOkNb4V+l1t0Qht6BfhCzQYNqcjVzkbqADvoAi
uMWfTOE11Z5gBAHQNSvYENxggVViYKi+wgy9wVfXpwHSQGfOPjOHoa9PXPVlWwtsHiTKBf2EtMyp
mbK1lqeNiUvYpiFCw5GDHsj63esgszETFI4k3KGzzSZpPwYX7+YEgTWxRH0joy+hhrzGPZls9F3V
A875DSvH+/S9dSfn6pUibQnYS1M2kQULsu0cVzn8aX6NTYvsVkOe1jjedUP8wvoAN8GPFWEdHEQg
9kPPyzVsi9DNu5CEV4U47kxy89fn1R8RIY3DWxLcDxYWDRqupLMCrbOkN+6SdwQTXccGNltRHe7o
OMB5zb8DioZsoQYSIV6Tfv3sAsylhnlChlsq2WVDg5/DmPbYpPpiYrjcrRH7BWO2pzmsSjeGhYCH
WLvRbGmCQxqMpdTNGaXXCjwLo0q1J54XDxZpdR3BZSB4n1aI2mFJ/SlWddv87YjQ75wH8xMs7m6V
WKKMzktezcGvpkmvkex/sSGFZw9VUyZUfYss/8Z8JwqvNfiV+g0E4hUraktuCo691LM/3gyYcjX+
b3xyr9Clq+UzEnNhEPNapFF3iej2ulUwPfuZbxj75dqLBQx8+0jcXzFPWL7+g4aPoQdpexPgOa84
JRwncM7Gj8Cwkka165+mypYigPazD2/K9DvWRQeYg/0Dl7mvwLAXkMYhFJK0351X/zEMuxoTuK/S
U++Cr2sWd8EjgOTvKBi2vOng9dinBetdkVo8zqgzJGuHBm/dj3O7gfpQxCeZ9Ov9MjtYAM7woiOo
r8KwyZYoPAVN0OxgnfNgm/UcNGF6sIRd17aD3Eudm879POZnsk17OkWnJRgK0E5lFG/72aQMvcB0
hqDt2xsijmO12oV1/xz13k0K2x2YrP9qgqrdiLAvScee58ScegpzStr8o9v81G5hLnW1M0SfOSoE
mJ5iPPcPvDRQZsXPGCv7JXx9WlDgc6UP2DhHW8GfcKgPThDAYUjpbFTpD0OTuT65d54oKC4vuS57
UDA8C7sYdFl0HOe4pMaVYWJ+dTxusyRu72tEy0X652oKy4iz6yztIcBMkIbSG3MEoI7CNg83HOFI
xUAINDydJ1cXQF7f0/XnJ2EoJvMQvqo4Egh7W5ptPkauydol/jsaXvoAYEbtMje/Mtxbo/SevI3e
l4UFRaDaZL/2+p1hZh6XhX0fY2yGYTt1TSfxchBVuW7PYIPafLbjE0bDHhwGhjMMFi5wromh+qdz
gclfHBt4BJiDk/0LvOTuhiZI9YbkR9iPlsLSaZZFtSKxGsaRcBTbRyp6UbAUpPgaXNbapYVrBSK0
7bWv6TFUdSnS4YqIv2Jd62LhDnzrNzZAOVHQFvECc0ZzaUiKt00zD542aa13kHA9wd/zRnp8vnpY
ou1Ude1z1MmyV1tGCPAmph/6xGbavsQC1yzdXpbwg8y/e/9Zy3kPcfvbOKa7HtUXXDSznr1F+pc3
/BmaFg8vysF5YT2Gr7U7IvAxk7HL6uWTt5d6kW90S09jrYvEpNkqkXwHt8r5SvoXVqVYMWsxj3Mm
JlUo/YWzbk/pdvRmD7fiK5nEgZP2MUQTA8dN/4JCJ9tmXkzWK6bhO2w8BBPVmYLRIKU3olArePIa
9nHexJfK++1AU6FezKGTfHbzch18XrbGFXaAhhLEdDXBgtJ8SMlLKoKT+XEYZd8CXPIcD6XQ99om
lznQj2R84/wmN6RrDvxay6FM1Rt8zjKoictEAOwK690Sweg1tIUkAXqCBoSgBJH1SYf2ARryLHUj
2OGnEHdy66GI7LrjII7r6FAckDNMFHbCfW24P9sNjYncsOOms+fhomN8t/B2v+JjqUpzeJfvKtAn
KTq3plUlMIZTQ5/CcUdASFMxFdS/9+ToN6+u/pSYk09ZXzamgs7s5hsc+/HORzlNxN9u1UW0TTsS
Hnt99eVD2J5Au4EZCwtJ4XbKTF8wSvIl/TWFVTZ4PFtbpM5If6fFqwgfSZDe1fg+dnseBnB/2a36
06KHHKoUkEOYHlcP94CDGycs2L/i+KlDXztEZO8Wiiq7v1rp7SJRlXFtTs109TAFZSj6ni452zC5
ENWIbEEeievHl2Rl+Rq/c9Fk8CfFGpvceOVyeBvSP5TOgDjqsm44zdbKnRSOfbp2Zdu9MrMeeVw/
RSp8XgVyzhv17iPfoGemhBa3nFEyEI4sr9TlbiSn8McyY+0zFbm8Urg1ZHv4mVxu04fZHDcyln23
7rZ5PcK3HnN1wVQif3Aa4E0gXtL5e6Wq7MJnHX1sXogArVsf34Q7bekGM1QCUXf8QOp9HNbnAYMy
cOE8YFQX70P9OB/AOALQU1TtaKpPvZn3ENuiO0lPSWTPAV4CrzpR1OFzlE6vDta9cQcbGSdKIf+o
7jFxK1Cl+kKxmFtDn8h8qKB+y4z+jgNgMTD/i1B/19IWzG41+oRzXPkvg3an2XQ7Mw2XXiZ5hymA
iJXgMf+i4vchgl1uGID5PcVRkwPQuNW+/g3C627NggYfoL3WCJInRGKarbnXafQbZ8FhlgRJGHx8
CkG52ZWi1K8F2qseBWlb/6sQ2pfxAIgHzDReeh9fjFzHqVhp/BDw+JCm8oI/o2aS5KFSJG+9BwBO
hwHEjEJrYLr+ZiHSD9HluThB7Bti4MrZT8p2gboad1luo+jgu+XKV7HrI/+1sTVumGQf1h5um6kc
VZMjbvr0k9Zh0S4DQZkKBdvaSH+26sZF/eLU9Gfhcz6k1YF5SxbrocT1inb5H1ysceZ8THBAlbwp
tYmDAmqAs+OocLEg5xAFsz2GunuQLLiMa3Rv03mnpECzErPMM4vLO4kBm/hz8ONztdWoqjHWJGNc
BO5fEEP5Tb5JvN0Jk6XEDQ9X2ZLPaCtmWoqJ7tGeZTJsLrrHXUrQdZkXv/3b4LCwI9v5+BcrBqKV
i+6jXU6EBFmVfpnAx9OpH9h8i+E/jzZOdwtgKR+eIk8gwoc8dHjrAYyWeaNLeDruHEjGBk7M8I8M
98u4PE8iOakgfVkSe0L1/RzRt9b3ctOKUzKxAuarZcieN3TNgfLLWB0o3uimAQ/hUCP9/IDg8Deg
TDup6DHwX0F9VYU/mltI3dl1AaBSVnQ8/C3i4CU2QI98FKGtPZAGVBEV7Tmp2QNqiwMN9EfkIXIS
3wBDxY+BeLGtlzNWHbuJQsrNYE9cAiWE7dKc64TjDIUmNBHojlQZt2YHoXOm1Fegoz1J8chrDFzE
dT4mz9bry8EH+RgcVd//9VVJ+aH1+sLxP00tEzzG8cBm/wg1eSm3oEAflwH8PcBIJFPwEBljXiTE
FV10wWSVBMczo1ZUhx5LP27eQ+ewdMbM4bwJt1+E04LP3UXp8dLGFYz0AVLEQA+io8U7MzUSpL0R
0NIbq/d1g0xHcajwQQgKMuQ3ZRu8M4bgL3RumYeziqLjR8994oH6gCsaIIL1AyPne5G+QswJBaX3
RarxZIJql8AAkvI3z+AM3bazIbDjWJajU+1Hj/0NFC2bG+oO/pLiQA/Q8tYq/sB02rUx5NIawGcL
G//yoToukEqWFqlpxeCCu1mHf5Vp4CHjtVdQynBFQ2ccxuHfxgvfaKjvEM09C47fdE3mR42JJ9il
3Cntrqlmf4j27+0w4daAuXq166Zxx5Kr8Nyzi+9hPBZCPQbJh8QdYofPyIcW1+8K7sujELjWKEMj
3sLq98y26wC9HFzuH7xlLaIh3E/I5BCdPKz2n+OsgDEwBs7rPIIJCDDJ2M04eL76aSu7uS8T/DWM
IG3DZZCSrAr/VDzYiejTTfMhTuFy0BQbbrMaRydJ/o14lsipTSH6inHpxpUpUhhPe4rvO0FPrcWR
ZQ4gA/ax704sJnvk295F8xhN1W8e4j2TBvpTrBrdHEa5ZIF13SGO1/UK+RkgIyBROKPYcsMiPsJY
u4gY2bXzYYaL/bJ91u3Pg3a7aXtnDUKWom6P7v4YG3aIxUfC4IktHWy0G4wEmAyqm3xNk33T/oEx
C7iSIEco8qFD200WDRo8Wp67anvZ/PY0QepFm1MVqBvck3EMvhDun+P4VsNBxU7fG39kC+4xlEsQ
BuRi3QkzHpoGh4oni9jKYpvdIW0AxdKnALVzG0Azpx6G5TkRBIX2b27jLIHRUje9VUbkdnqu0aj3
eLB1faINMIr2Ccs5q7c0k6sH2xacVea9C0Z4nV+ikRbOoV1JirA6SHL4kcWpHm3/+i3pSwiIh9fL
GaBFNgb4BvZbeTqLt3+qX/ZAcy9q636PEewXuqRoQsyAjaKUHc11SzGPyOxx8aLDRG9K3rrkZZb9
Xk3AMRECC/5gYFcVvUY98IweSD7fJ4T9mhNdOOmXG5BwbREQYNDEAlzqonM6vQWdua4TcK1UFl3H
gfdCsJH0By+Y92RYywEVcw2xQV2PJzKBQWkaB3h23o0m/YkMgEkDrpE+7fewYt+puD1Gqfcsx+gQ
NOrQxuTOY8RaB9AmVMP8YDt1nzsYZjQzVCoBUAPrDTjr/BD6BUCFm18SDwSU0uEZ2s9Do1WLyxt5
7lA81g+wMW+LSYmv1hg4i4h3RMPc4W1wjte4DAgrdSAO6yJOi+f/nnRy2wDFHLoKiawSzSTzZA2Q
qsIN3q51JqPon5ws4Lo+Hb8mb56OOkWN3EwVMrgbgcxTtl86NOeMOA01k7X7lAyP/k8yUgBUeq61
2LUWgLS15g7V6piNrN4Onq3Q/sEHE0VZdAiX6rDB/SLjmPyHUJEfoDV7mUYdZNPMXnU4A1xRG6xp
jdwtndkP1n50fvwYjig3hvix5+jTtgpvpKfYkCRu/6i0BlsAG8LEB9nUy/onqm/wgGHH/g50HO69
GqfvfEmp3AdbEOUAC9DJ8yP/WZFIEuxRXqprsCIWuGtAedl5/S3b4FOzBMgdG+pHH6kRxeQHF5Os
O+PocevFuPtxHCimpoPAdAz00WdVvXN0+qVjjPPPfTSeZ9v/RdOW5oPGu0X6L3QCfMAoobnyZLl7
NomeKk+dMNf7zKIGdW80wzslIugPoVJAFWFhDFDLBkLGdM42PjIgYzQCW0K7GHOCilc90mzgrfCc
eKt6tUy3DBMXs3sLObDE1xZPGos8COwRi6HFkI0e2Q9V0ZxRSszsxUZLMsL4aYRP6WiBWEfCO85M
6D8s4lD8d2mlD6RqkGqRdCG5bM7p7gacd6v/1Au16VdPEAK6C8e4BaSAPXFZooE+mBTLarU9g9f+
DKWpB3KiGkfvY8AUfBGMKRpTtBUl+JXqBIaz/wxcyA/1ZKdSYKTgHrua94iSkAtGj/ruoa2pKdAj
bJns5uGJIML9KMgWnSkyMA60a4Yd0A14029QlAVNV5emcSEwT2qaHYbnuiKd3d2hqz3WAs0iU5Le
fNv3TeYBbiuJH5h8i3WSr3IiaALa+Xtmpsn1jLCsPmF5A6eKcwyM57JZnAOIHkU9Jte6lFZG864L
0vEIWAnZE5DbnkE0Qx7epfIlWcBlYk+tGQTSwIpXVz01MNxPShKl6EZSBBFd5ooyHPgYgERph++2
9k2sMzep9oiUARAlk/CeQj0NZdgG5pnwWT1i/QaFN1HYjvIIXF/lC+AiIcid3u/m/bz8RO0pheT5
OBkOLY9t2W+MXxjSVPMwrtDHwRa1yVcugvf1Z4nOEq102MY8V37T3Jj8OecWjF+0AcTuipLppE1i
MJssGzT6wl/Xs/aH6tq1m/MyW7EhRjmH4yY0fnf0AAiWna6qPQ88/odDlAiKzEbDq1DreGJ15Rc/
uh8AyhHcXpBfUqjVC8Aaeelhq8buYp3y9+EEp9F0ZZhTitgIDitmJ0WA6MKsDhcK8it4RkBQnHsS
0gcRwOxsFcwHJ6mW0jV1Uq5ISznP7U9LArB5pzfVlnRCBawwsfUWRd2vqJ2TLAapsx8iR36gQ/8l
iiabB9wCzGyRjBiM8FMrKgV7J7BZYHAQKtJBiTXJewgvgH91gvAMXw4iHzAdsPP0jHhmA8hybMbp
svYOF/0o/GfZKcy40anTdg9vxRnXrAuM9N9XBRIQ0sgU2v3XbfAfx1ZFJzzutnpgRLSx/pkWa1uQ
ZZWmlSqCapnYRVuvxZwq9XtMPwAylJU8U4nskt/MI1DYvVYQHQhQHJhasCgySDfJd6O6n1CNim7L
sAvDbRzNUUTwjAdrlCjzvpGN9zfdEJu8bMzG+IdQUo4S5Q5exPSeJB2N/oXBGMHmdmzJj/N1uo3p
eoJ9TNo+tSMJ2KlhM3JV7MQjtVsT3I8XZ4n8oYZqeIT42bixmqSFbqFaAJ0WRYn89DUmE79FiLG/
Pz0RyfJ3w2Au2gTasxWcUwzBJcpgTqehFqWGufn4G2CHsw/TsFluCj9aUK1lazqS7Vb3YcdOfmzm
Ht5UrF/0u9fqWHBkAvkBbLrHkFmBRWTnptcIOAmR6YHYkZ53ny1mjwF84OCp3DdJwJuhU6+8wfuL
xZYAJYauBP+lTCf1aD6dNMo9xeG0sCMJm9C+c+4P7CgTEfB/CZb++rj2fFk/kE020FMT93zMhzER
MCMNEWp0EGqySIzhSAGF/1GrvLeegbA7xyGaixLmnwhwH9YhtDvwHNg1iM9J+s9oMMFwl8m0aBQC
C+bmOwc9MOR1MWKDMPvhh9fBGEuL2WAGpKwHxyk0KKlI9oFYyeca9OnnEKYJupcIaSV12QTbUIEH
r0IMReUdnNQ674j0aA34cAx7Ncx7rkmKEsKXXuv+4Vc2cYl5ogSsHIZd/jnPuenbLow0db5NYrKf
HWQGKCbDJfE6YA98G+vX/ydBzUAt8Do8reOPlOHAB0z3X9zTOC4eSvDmvxynniLYaEiDxZz/C2lK
QuboftXx2Dyy2AZd2fXAwYH6UUrsmusU+pQkU/Xqg2eGA/gEPpesG7JRROwF+jOcNhyriF5HLCUU
nAbNcNZrjcRFTKz2AlFISe2jAxfJeua9CJJngVOwg0fk5H3D8Gwd77BlCur9aBg1p7kFMfdvhesT
LAQbafrcxNDm8mxIpgGqq4bLGk1aMJFcCwf/5DAZUHzbKVibc7pq3+DhuJ6YP7pLVb3rPbidnomJ
bFTYZbPBPzP1yVJQy73ojQlv41/UttNDYsGNTD+GPjQBiyME7/frVtfAvDDcpVBlIE+5KkwtNfnG
xF6avsUewqhQ6RIg+3/6UW/eM3iajV8rb3LVRWJTVQdfNIgiAj6BUEi3yWn8veGz5CNRDY7PTG4T
txiR97ooR/jiav7xIWLtMwRdW31IY9hWQPcI7WJtITaSWgEum6XnHgcZofir+qSp350GEfwhlmSJ
9pyPNLmkkFFPLxHChXQZrTWhMCXrpKd/+fWc5LOCAWxeu9EM+YJX8lf61SD2+LYRMppmJLEWIQdi
s3Fv+QpbVv2YifkfarBIZhoQknNYZDWHSPBK0/PWCATnUInsxloYyKHIuPjzjSB9q884V+m1AjV6
xUEJE4zeBB+sBjkNL02LSKx2qt6mxY77WKBWlamL+nIeVgxm+gMifDNZEdgApK4PIVtDUtQVYjWU
M4x7Z1jcQdEWYt64e2zaTv9phpR+QE8MPgJZ8sm39lO3U9iKT1ETtncKK7FfVQtRvyUWgG2bTi3q
FWQcFZilGcCieCG/+su0DkeI3QHNry5dnrXHSIh+JOVwemdgAXIHcQskQhXyknNVi+ErgFPOnNG0
XxjUBJzuoMcN8hrp31djXI15+FamT/Gop+1llLaHI0alvuGBUo/FOIVNBLuUfhuKefXpqVuG6hGu
sOax8oktCecfoXCfKL/edDIg7GmgEN4ZhC2pECPW/jxfxDbs/di9Rd0GvR/GO1GVsKHsRprmXUTe
vQUkWyzi95ol7mLVipy3AAK7fkpuElp19JOLOvEWaipPYWa835x449Fov4A5i5siAy/t2iM7rYvz
KJiOshvIDkUVyZKkr86wdNj2uA3VJeLU/kJzgVwzZk4cCrx8aDQpooYDp5rMlm2ITtoL7vtvZrTD
weqZ3BBk5nm5h5AkeU1a7j9Av4SHKDFR0axVjXKegCmbpiO8jORTBKzuz0q6+c2YtTN36rVhOUd8
8o/piL2V08V0D5ASQNvTYVVCU7sYdocHOj2NsaMu92M4p2SQuAxFBffId+hJxkz343c99nGxDRpk
zrS5Pf77/yalya5hbAOg3gNdhaHPD6+GpD+tgnzA4z0u8RAWJrWXCsBW3FmMhRg0ScQHNLVi1hbT
tGAf6GAotMWYH0GIa5eP68RKn4fvkUWCeKJo9ABJOUT5uExvugKCMVPzFhhAnEiR2s424OI+mq3+
qQYRVRfQh1EGZ49JNCrwH8h1R7t8qRCypg172nyDnCgFiQBPcI6xZXtzLoUcpFlNXnF/1zsrimRJ
ZlhywAyDh2ji/AVP3AXVbdvAirdTFOass4+hbaOsj398DX+UGouE4hSquhhqt8TAgy+NCu2S4Dy5
6IZy5DeRqJIEOEcszm7LIS2Fg1mrUQMmKOgnSHgzxLWj8fN8PNUG5RudY1iaNilGwJQ4mYmenOih
IRpalVuP5XySHVBqCDWwvRHvh6x1pjzvtPRbvIu0hYxhcgvuHiAHcLVWaPDbPp+xWa8ww05A6rZV
3uEagrDyaWFIGNEGW5i0P2c8OKOjN9btLl4wTggTnTMoyioPNp/jEuy2EoYhrIDDwQcbR6CWKF/L
NFV9LivzNYM50CpZLqQNX8IhGUAWD28OCUj54FVRDkH5UjLfa48L5mgL3Ddj0Qo97mvEd51hWEf2
kAXMr0n4YyBExrCETuKspxl1h4Lxtmnnm6wGnVtcyrk2c5D1NDjCIbDfOxsdTAXqY+khH2w6DFJU
NfjJ0RW1QIcwTg3eM5loucX+LzvA9RKzauCuFB4wbNC3vA2lPAJd9yEW+En5FihMulbuoeQAd1BP
l5RFoL+AX4OPtZeQD+AZ24gesapILjsUSW3VvAcTlA3hz4UttpdqaXURyvHcd+Q5CcCk6+SjoYDA
QZAf4GEXZSypbtB4vboQGMU26zuCcT8qVPA/WoUgF6GZnkRvoH2j3XRrWDPvpAto4Vm/4Eu35DNT
7zhyadnXOKbrFjY3DFLGfI1Aq3hiFEexBiCs8TFMSAmd13UbAj9Bd9T9sMNybb+dj4i0FomlOVxa
aFGNyRcP3KNfr59Q3n5obT6ts4+BTa915R6BYuwUSuIMia6nWBHyVgukUyYI251TtcLSOwVG5N58
y++V9egu2fxHf1qBmtXD8q+fu3RPoxro49J5Db4NahWY4rTSQwc1NMfQBoA9gnjLQTt1SBwESpv1
USMekrAdocLxsCxSWDu7kcJkY2y8csT4JNCGob4DJRvALlB5bjAVfgPgMN09CJXfFBu2VxuG0x0j
IXQ3sUk96JSN+x42XJcF6WMJqPMeMihwW1Faqrkx65OnB2zKePbrpWD/4+i8lhtFojD8RFRBk28F
KMuWc7ihbI9Njt3Ep99Pe7dbuzVjS9B9zh+dukMi5r4YqHNIM1/wxbIlOqoJ47U2AIjaiiO60+VF
2uYuMXV9s44FwgTDUnfF3GmvSneWrZfpMuSD/El0GwrQ7dkmSdE+jKxeiPym9aj0bgmKjCW0AeKJ
GtaB0LEHrIU2D62zZGlA9CWUoaIhk/1b7H0/OVHk8U5IaBFk6Erfqh4uZCqX7sBS3EaD7vSnomK9
L4o0zFC1bLOhgpPp7wp7tkJbrf2NK1iuWCutiFK+aQuys0/WFpzXUIcsTlCBgBvkXo30mI1it9Su
vqnNikrLCW2G7Vdf8FLr3TAknGutRCKxjoG+ev5hAS096sSUX2TBx8KnahCQnRbQSdJ+SXoysOoc
0pT6xvu0GO7AKJF1aznv3dgje0jSB2ud652fWOXNGs8f6JzR/bFvUz0dzN2Eop50JUTpsxnWfF2/
5SCBxtf5afXNAXTP7VGwWP3BKFNEJ0qP3Bv02RgA1T2FktxzxR2DOLjTxAJm+8smntq9PZPoGatD
oY8rBgHvU6rxp5UL/C5j8w5dBmqgNPlVWXpLjzi0ZXvoy35ranVxJhfhfq3gY7CBINjiqAeQR8gD
Bs7ao89JpKbb6YmiyV4nTO6+H/Rm8Sj85MgZHQ6poOixfStHoO1SrtcB93rQ2gOrQNd8uFVrbYvG
/jXmrIgW1/qpUx6hdej0IJ05oO2hO4jSJAMHqmm8yUji6TmJUz9i6cGzaffGhHwkfbOViIPk5t7d
UI762trGk+FVCMgKH8HispzdsXgrJrmvBFv5Mug/k15EXlOOSOq65NWJOaCRcuShnfjAE4o20bk8
4RbVjvrIwUAe6oyFvezPXg57QgzRA1fsSSXTEtSFOhPDd6xNZt16aZEn9BBwQsbHMgPM8rxPnuhg
dMuLWJZgmb17PY9fjWW6DiWFsBZ095IaX2a5AONPBZQSBrAtwatp6LYkhuc55S9WmpMPO/X8nE3t
I40d8oCmB578Gm1TZowOghcT6M5JXexP6DdsV7kvs5sYHSR0bB2ZrgnZJ0BkM/TdpSs8SfkiBqKi
RhWaCvdcucZuTrUs7FtTY5XnJymK4hV88tb2KWFb6ExDndIiCMU0FlBEdzTyiuVpPQExtSiTl/s5
Hf8ycZMjNugt8RWMgTOxQsXtch8zuQZiMh5IlDcjuzTCDmgYPcb81ScltcJSYT8zht/Yb917woIJ
Do3Hr6VWn0UFZSMQ7weJYiHtO/FQjuZDUva7NMY5p0/+U6bnIBq290toH/oUV5VBhgohGIYp5ztV
jC2ZfJ9ZKDNJonBqmWECW3To+njmahTdFjJb2wxSoL4su2h0W3s7+dWREBJ19DQk1WZsrJGObeek
WgMytrT+yLxEiuaJl7axaPad4NLS+q8WdDHn9qWFV8dgAagZJ+l+WNIj2+h9Oyf3MmEQkqDruTt9
emn82LM0RmuX/auZ1YE360O/jh9iLePN2lFXaCtj2Bh98qAhGPO0+k6O7tkSxt9MygFOSO0Lld2B
cxDRgG1tyxyQOS38iBgQNxgWYiJJ50y6/jvxkMSPdE81tDs+uqu1Wzz/x0wzP4CLJxijsd5IK7ia
ZXGZ/TE5yUx9ZNmckN1svOfAZRAlrPNOs37gphj5VLx9jHT+YVymeTsQaBToHrldVXae2CUesPuY
F48lGMzXpvx4PqmmXnBOQKQnYIB+QleU4W7JRtn1g1mGHE18LrX5TxdIZ/VS26WAmPSnOot1okbq
X+7Kj2StEUy21fOapNfGXN71GqeFrvfQa5p60G51U/qQ7XJRHtw5P6m1PhF2LQOsAPo1qfxDrSkB
y5eh1RqZOdrJBzMe7QREdqLgt0OyU7T5MZ/UwWoMEZYVaZ8EvD+mccPtL7zfuJieWNx3HI33saHN
WB3mPyLDbxn+wtzjzfvq+X2cCRkDd1VkFuMv1/BdDRcU+SWz4ZT4d6bhIdHSHp3EoH2wqR9cVVNU
mkxbfj20L/Gne8tXGHggmSwbTtDpYIzoQLUu31OE48AANfs16fVNbFde0GmxCKtV/VKonITG3H0q
bYrwdr7iBUM9Ju61eHhlzrm4nfNNpQdb8VQ0Ua8hVgEq0871hHfe6tIdzZmwry1JmLBF2FUgvEcv
raMMk95lopGYcSu/FLp5tBOBjGj6MWbzPalZnWMZww7ws6C/yYMEyPUmcRVBz27OwQmMNTYqdAGD
UM4jWCkW0MRWFM95aj2MsfEg4lZuWouW5dLg8XUXG8VHbm5SBrObELqq7eyQ5p6CQeb0sSrWvkS9
ppa7h5ND6ZaUB/z+L77WnLTe2rsKQUAvDnYch0XlMfqm9q5vC7RtlcfV0ISiVPgcVucDcuHdXyQ9
QTmvZHpYMmB2An4pENbWbTOzXCJjefKcPKUhPU7Cvmfe0Kd91ggoal87JYwCQWMiVxiQRKjePs+O
fXOULKCI+U/TGM6GJqJD3Vf9hqo3/YCRYFcMRBNwxeQXr9R+LWfArjPIZ4CdbjMT4RJrzkkiSB07
E5MgajpTIu+YzrwCEVGqUe98x2n7IFQb+mr+Kc3upHmKV07cSVE9jsC7vhp3rVjfMz+JAMiiuV4h
y+XyVA9aaJacahR4f9oiTgN3yo6TNYR+Zek7FuoHYjxwVrm7rskRUsQBlGqkFWKzIvecYMQzEl06
xyXFgKPVzI7l8utTtYSKDdMZV+9z483v1GCrYJztJ2UPO6mTep11NznAIJdLo7o7Kjlc6Gweu67C
pTD/YS7B3AgTHST5+lLny9viiSe7RT5gS/tkkamym5r6ceEpCkio3Dd08ihwPwwc9r2TuXBj1UUm
aCe8FG+Qsj692v22lf2+CAccxOJhwX0YEcS/FyZatgZ4GOhYr/Yqqw59BRyu+n4rWudvMSpeaXms
IMFyS9/Xq7vp+vHFK+t9PlknYPUL1C8PaXWX+XVYKWdHpUWBwNY5dimhSIahoX1LvMDW6qsxWHUU
J2g4/Gy695f4pIz6kMf22bxZOhHGIC5y+k8boRdizGOdAPSX8x0gnUTjI7c5T6ymEMnUafNY1z0d
3OM1NhRN4NXNvBQT/DJhTB7MfFcNM4K/hrHFe7ERD7Tizl3HfemhQmpKxOeo0DOtOzhmdu718RBn
uDQ7D2rdfTBVHma+Fg1zcmVwxnKceg9pO+w00QaJh/aRkh+KFWegQq22X7X5ZiDLMBbYzHxNNd/N
/rxd5ngLjFtylqFEWIlcDjn474sEr6XuV0Af+Y8reahuwhJ0gb5EYM+kF8uSkkTjlBTjv7bQPwnr
OJtW9arp46O9zks0eq4WGklzWN3pybSHrbzF6FrVu1Z0IZh+hAOKGV2lUIMGG7VhmvuKKpS+vbmx
xmhxLMQ5OB10L76aHTbItc32ReXcjfH0tfrTM4guG3F1akV1hOI59gqf5eL96WxxG7Fa1kb2MXqp
8U7R6xDUlXunu3rkmA7HZvKpCetvHtWTg2doY47OG5ilHZh69rdmHJG9Z8B6C+I4EtSFJJGNUSPN
Uy9Rd/e2ezSV3UWVaR26WWxbt9guqw1DWQSY1fapjsPAGj8SOz5kKjumHDJVB2xouwDYoBbegkqq
n7/01jyKOQ54PraZtv4ZlQzZ9M8GE0VfiHDKzPtEsD9Mzrgds/GY68sfvKKNRzq/ENsB9YNCMPme
bmqyqkHtqtQhrqbHRTwRLfRm6TpjtRc6eCJvonOBut+Wqx3IKf5sOx3KajolWbYVpKRyjspnz2Ac
ROa5Ib/uSIF2lFbgOdMNn4wTRMJwIW6AjAKBXIyWK54GGY5xdQD++s7jIup78qP8Jn+yRIwVQk5b
N16v/mi8Tin1XfXa7pNZ+2fkNal4Sf3o6/HZ00sRqi55sQs2QAoxtyptQ2d1GORG5+It69fi2Fe/
ACQBoEDcxdvXokPazNOKys0wACNq6+ga4wFtIXtKvRO12pjIi0ZRVuB8QBO104KX14z0Xcho+EgA
WpgiIBizicPcvqSr+GoT4ztpUJb6iipUdXuCd5mDslZRu80wY+0KqCnpGZE3+7sSHjevmvvSIV6J
l/PsuqUXlRA4Kh9/0rZ6xJp6l+OOw0TQHWYRh3njhnKWr42oDgQU9rygqY6ErKPvQ837eei++8a6
WYLMPYYrHW0WplUh7/ShPns4rE31OEo6sJJVHFJnOfm5/aBV2eeEqqbzYUpz795O3ueKsqi4PVWY
MczbL+pY22RqT7Ky9nSX44PTnug+OGrtvCe26YIbOt04mIDb0XoUrh6mVs/Q62kHxuEumCZf4bJD
l2NUerGVyIPV+qqgRI0qPnlJa0ZTVf5lhffsEIUZ1lg3QnfMl63wcIOyFtRB04CI2e0vcZ/FBkUN
jE/N/OZAvYDe9sGcgx6KeHnC74zxG9dAVhdYnSwYhS4ufr3Wu1t9WJPVRcXOGVMWxsMU+yd3bX8H
N/8w6+KoGzXvIOyr6WEa7N70gXzgbrx2AwnU/ELI0adMfOSDhMAYScArxypyPUzH+OPhDKk3YVf0
WQfQi+Xa+qQZ8iqNJkQRi5xgiP/0CbHY3FEmhB4UQ7Tv2S+8+FGVvrWJviuFt88sniaPbSqbdiCS
AT5PNJ+lQfynAjBjka3yb2GiOGtFKE0Pf50zQU/ENn5FvQ6TyVKhWU/pnVxdQs5n8FlkBg7UJQub
YY08tEY8348plh7fUcxhtdtcuiRTYPtiOXWLMneeI+W2o+bxQbaYK/Ew/4yJ0yK2rJPA6AAIS12v
v1zslYQnU3FW9iIPdVQ+F130JLjooE8kMrz3aYJsoEoiAqX/Sq05MujtOZwjd/qe24mQG2c31utv
nxuBC5qRVDs440MP+0MBwoBtAt0EbkXOb8NtGTVIo8nFcWkIzeygvkHywMwvqSLgvEmGQM5ijyDs
0OKwKAoGoLpELhX3cmeX7dY31B2BiRu8wJsUy6E9NpHtLjyw+rUm4iTmfY+r9nKzw5NkGQ6M2qY3
XPX/18/xolJwV4tklKIOC5xLdTEHrjHJUMvLA8qgTW6iXkrUV6vHu2kkgsLGpInbphLORiuz53pi
HVRpfrZz+e7XzoWXAz+fuYkJYnEbDDL4P8zkmKjslKCp9li4tJ9x0jl0rUBLjAsf1jmrxL618Miy
GqC233uUfWae+VYl1o9vdJc67yKwD8Z8p8lDUJzip56aIYB8zrf9LKNC+Nt8FEjWer4vIySSbcti
G5R9hVA3O89wMFigHurkyk+1rWf4i2Wy/rTcOCCUCpQaLhaCxjjhB9Pi1y6BWAPucWURTth57XlX
lOBHgD++E7/mmoOQ8aWZnpvpx8+Rw7vghLK8FgBD0EIky83vhTMGQ/0rM/c56Rwq+tx7Y1YvTq62
8Tr9JmrcmujI7TGLxgHPMYz5J6EAULKYS4AZxpshIXt0mno3GNXeVCVZP+hTa6NgqOMhboePLLnU
erYbuFnkPPw4jbrgDQ3LhFkBOhslf2MHa63vXFRdt67N1WOh8N0jPMlhKIbd6L3we4dNsTyOeHNv
kQ7L8DW4S6R4kLshO3l9e+c21alJ2NCq7Klek4s/zEc1mSeqAs7NulzwyvpmyqgI1A2KqYrlZLk6
ESwNX+dkHpn47vUki2bPC/UWqiOdn7C8Ym7Lj63PfamN96m1kPRgX1DtGOhL3ctsAXVr6yleve8y
cTYJ4fY+Vk0NI6uc9WeZGqfY+NPX8iBW5zQwV7eAgMVCzEdHlMVGthyB7vjJS/Dr2xpDaL5lQLov
l8PgXGE0n1JRXeJOXnJCndt6uWK2gGc++gAn3opJ5UYwxmKXwREsPijc1Jpwttqud+XV7M0X4bIn
3YBSb3K/a5X9tGWMA852atCA+lDZxrkYqu/Sa585mMK5HLYNIezL//2OBo06XiQz/etGlw5xeTLy
9GnJaDrG98ARXL47TfkmCs8IkEVdyhgdqdKe/IwCqIwvZlm37cANRgjh9sarIFmSGyYSBI7JiewE
bErOXeY07B7NzoAqKYrm1FChZbdF6MkBsA4eidoCiQebr+fK43Mu5+WvdEoLlgtfQqe/1lQruEb/
l6CF2GirJF4h/RQMOlk5PE3g88Sd7lWClnRy1+fY5t5KBSGyTvzW3eA8Wz4TdgfNh4e7k/sMhRYy
DbFrbapQKmx3GXg8apnHQWoPZjdfoX+j3DIeXP9ztFbs7U2gK/vVybybwxxFTMHWYNqcrhgCaQzi
P4Y+W7+aVChzLAGTTF9ZZg4VrpGqf4yH4ou8r8BtHybd5N0ojwYIiqSyS++XUIv7qEV2X+HYr2Bd
nXjaOm16MpFrD95xyA3Wly6+mzt0WqPcu2b9UuTmccESsWRcKv6w1VClxiueNwIhTPjg3n7p4um+
d7U2ADf0NmOsbyFIO0P7h08mABbBL5b9zpZ1nfPprHdvI414SZHwJWZXXZZHjJJ7Nso7TV/361jd
jZjE/MXEiEy5q+Xclg5EMxA8LA1+SQ9GwvCbAwSPEti5KH9GikqAxbvDAIcwmPKHMe9YWcwXXXuz
gVhvpjHueqGQ1WsPulgPXVq/OmomywQjHSperY5mFE6icx/cft7j6kIIdsCmY3NSJpwnhA/0699a
ViS3rNtezVFb01e6MsyWp2Z+5aI4ckn8xWSNiFbbePpL5vmoRlEKLuwQGNL8zn/xuLhYnMPcX1Tk
5OK1mMddWhv73FQHZyi2mqQ1feaWgM/2mD4MfE+EEqeZHRaj92ABf8wWLHz/lbdrmMU+T7R3YX45
2DLeJPEYWVX2xSy2saQWmGhuLWS1LaBZxyRY1FpYz0Vkt8Y2RTitI+A1Fta8dqZIT/dflKb/og/Z
lRUDskO7xoZW55Mo/W2aAJ130xVt21nZgDo2UhtJKEZtWhEHX9hnLv7zkfSQVTs3lv+mkNgOaYM9
xPk3N/jrhzUEnj7kGiVJmEPBkWliWu1jUcAz9nqU+ldtst7NDAmwN2D1xIDialtX9MFCCkST+Fu4
jhAfGCjxL1sB93e9M6T5Nw7xqQfy1LQXj5CRULTT1aqWo4U8ogFqqxGJbtCN3k3ueFZO+9DnVpSq
4pw3SPIb89+NCiF5/jpZxtts1HtalHaiMXerHCDrSV4jK8qZ5aGcfByDdZQjsF7t5Eim+VHGX/Fc
3HHBQfORSdHWDI32g28YCLHriF/7zbSyR0DLD+p6+k3iAqThgQHwt6KS9b+bq62bSAIvXxZsebNN
xIG9osCYclwKVkTfw0l0JIxBGst4tBg4+gSNHQE8iEwLBHXJakEKDyTKf3owoRV0TJabrzPVGBtI
YMhjHrv4o60xbg/3N5VTj61nEbzCzjPpTyiudBEgMY58gAJR7Wq73/lMpANYWxh7FwErINXFXC5Z
8dVJTqKuDkzvzyQCyeJgMuPmS8wsQZM0wtXIj3jrPtPJP5DxCwGWT/eVNN8bzWGmQ9JAiwreouXc
5F7gOqdKE1tbXgf8GZb+jwSkO1la0bi4fw3WB+qsyZaBSyO9ou7VebK+rRy7fTFHObkMSxxvzPRv
aBeU0goy9I8lDt9u/5PleFpj9+xQG6hJFVayAwFLLyXTuIf8m70/rU1GX1KusGmdcZjtAXkJ0OXM
U4U8xuxXntvvivwQ62mIooETnDfLFqdFvqu+CrUec14phmd4Pdq8s/luLM1vp+deXofmjjn4I0F3
vXAWcCRgfPUsRlinG75Ku79a2s142QW255KiEX87NZI1O+2Yi5wmGEjc8m1EfyUftZ5WQTLkmBeH
h1kVLxWNDEN/g6sL0iHQuxgZIVIyfev4q2nUvF+q9pzwgU4CJTbudhQtYBqcZr3r4XB+TOLvNvvg
ZgqsG4Nne5D+FlInDpdh5edah2VnV+ntQ13e5sz4TIHeb7nJv3ano5x1b9EYeN/ThHFKtV+1jr9e
iGtndx+Z4X3awyu4tR6JJd7Fub6t7PQN1O0z9e7nuvhTy/JSVzvJxY7RgtSOD0LJtoJNqM2eyAf7
0Kf67BsyjBvjS2X+Pxm3HGMn6hSCvox/Nd3c16Ru2W4vdroiosghiifwaVkPMbRztVWERxTnJGYc
q7XlDuNZ9ujNS/zZ3x7JolIvWWZ6iAkhChGOLeDDIou80mseVKtVIbTGEtJhkKLRETq2S+md7Naz
DqJVpHKQQBWpwjwha4oFr0LK+0tO5b7GRxh2liJHw2W5RzROvIRJ2EfhKgz1ZZecFt3uUPmrLpgN
E0uJZi2od70vZPFf61LA4fjtpyv48irjBmmL5rHqmmIbu8vXZBu4/XyYQG3G0lzPrrXJluRl6Bz+
TRtoJhfdZZ2dYddZQKAyJ5VwMudTOmjDwdaQ/wAxkEZ+C3RSHdGdwHbXyYD3JrWwDJIagsJhohzt
bItygD+mgslCBnk/Lt6jN2YuMGplMop1USzwHKaDkW3ypRY7L13PDsghJy0m3aEZd6N0vtDfSyZO
eoHchGRjCwWddBOwwfqb3HhCDAx+A4sON3zOFYTTRiTGVRT+w2gDXtvOviC3NCC+NsUrCa3uDU9e
Pexbnb8CUJWk5K3j9eGs6gORTl8eQIkLHpLL+KppUKfLzfYzmGe/H27ElfZcMlCunRvCf0sQIvWN
lBESaQzSUgDrYK2y6jv+aLTsfKZJbGabobWxqaj1u5h5Yfo1naO1YredDAJUUq+C7Zt7fIH61RLe
ga/nH9FUDgZM7VA75cNEFNToLg/gZHXUuwRdmTbuf1QeoKtFu7VFeXYbgDFozecJjaNdzG+ZBHDI
ESAGs1Uik/OGQ5WtPkxsy0DoO9/9uDrXqmrAveK+ITXeTQJiZcKV4ygjKIwmxJOnM7XKVP6Lcw72
lB06WK3y2VDFLw0Il7yUOBTV4yD0J91r/lnrcruGwMWo2sBDNrY/jqmhn6/TA+6CsO2tz9jDhGHZ
2OD9HJYq6yykwtWvkTkGOkG8CrJhMmhqIGULLWHdO9gV8XI4/noQ6YKAgMzjw5x1962TXpC2/1st
QxxZS7/5XH8o1dNpOseBbYgrOrnPG7jV3MYSOn/Bn/og7chnoFc7CxbXIN4UrmPqvXhDIOwYTOmU
Bmk+fRpqfZPY0eZ1/SpuBvAuHrYdod8h1fZ3TVNcRMYxxxaTbcYqIyhoWAtUlcmWuESFCIEYw9aY
863ISaEwOJUDi1drk6vmS8XiaeXlrnmx+RYJolKClzElqPgwmIDBE8J9uEDEb7VFEMfs6L8VuvVo
kXheuCtf/Va6G3RkyARz8mRYeCMlgK4LehSNBR8a8vrfrEZm001uh/4Xq5fbkaZVIbCgkWkvq/kX
BGDa91Jgx8rHByqJ9zDdrEfFQUOdSKzaFMobxmmVGuA8uhCCZo4QX1+l5UUt/4DDD+nKNDN+WhpE
RblcUrfC+G6QURKPOqP3jdOfhHG2CV4K13qcOBQELl82ZzfnwDULbQu7s01Hndu5tE+5nahdvLTP
zVx+eT721qo1diX9jJt8ZsAckzuzY4OjwnEzEY0SJEbFzleMWyeOX9bFuVe181MPPpdUE5ZlfR37
9rNTaB8bDRqSDsYwy9lxhHhqkZSRo1Nb4SRtIp/TWEPG35y6Kr5DhH/uZ3HKe2NvWoMLtPxBer6+
LRfnidi5l9FDeIH057Fehp9iSO+XgQzy3L3kORBPhej9Zt+yUuPaZ2AhQpS7rB3ulWF9yip5W6fx
1ejEG7g+c6hunmBKt7rSwJj9fwK17SGd5BwuApg3y41hv3oo4st1Z6b6L5TWJrdvkY74tnE84+C0
N0uTdLj6yR2cZUI+QM5cw2EZW8NBtoSioxf8YAsz8Rph/3PM7qstIJ/0nHMSVuxunqrHPL+Nhyvy
U12Q0Zf3PBy53d/XhVdtfRjITNR6WLjcOBoKA93L79AoJxu3ouJRqAxBtm35t1vgnXydfIOL8kMk
ePRXgjxsJSvkyQobkTu626TvqmBpzC7q0+nAc2oFMPRPnfAQPgCm2riGomLkAWzihVda4fDBgp0s
yZWD6Chz8e3J4jwXGAJIIiIDqfTHKO7qeJu2CJ91gXhHzKdMmPeG1/6tOuD84jKoktCJdp3YlgMJ
whfJfx8lvIc0D3HrLHttpLDbtcn3MjuST29s2pqTZ9Xl4OparU4LOZZhZsv7yVFHk0iolTceMc6O
JIwMBnI8VaZTRWSX4dnJe5pNocVtzXvMG/GPHi7qGwaf2zvXGEPjG/YEV7BXDnd0M3LOLoXicKrJ
AAJ4zaLBdh/TlHOG/Ih97vNMSiifGMUPmilmw3mMUul/SM1+c4myibP4godp72b6g19lR1uDZWi0
EjqXGmysYMYj3VmnibDSzbiwqbZOGZaqIZhBAOl0oEHYjFBJZZ8d+ouVjVtLkm99JGxoFpxYwNsI
McWBKRwmdh6yJ+URLlK69XtdgYpiUYsGfvXqJtJdhhGwpgSHZT3MnQVn+zLmW4pDzSBNpNpLnzRP
nDr9OdFHVvAWZc7oIhSzp9i9Ig53933c3tKDH4SwjK1ROy9+7um4pAlOW5VDIqHA1dJkRFWOdaeH
qrJy1N8s966+tgScxH/+QFQPs3mA3LbY5gYYMD5PdI3dLRcBFLS1OWmmXuMkU499O7E9J685ME6b
O5/tDOBvIcOnq25roVYIzLK61GXxipCKr+bWcJaSe6EdB4P1yEQnkHLmowNfF7VXrva8euI6utYr
/SgbG97fW/X3hfiqoskIERbuRV8In1f1duqLaB2HcKlo5HXym3z9VkZsEu7YNe2LJCKv7XFD2qn+
qdrpQP33wezc925aPihu0klSGWDlNeulKggjtXJh7DMa2pCjJLe82AVOxDDHyJsE4SV+ex5JCHcS
t9v0ffMB2XA3Ag5vEng+Mv/0pyJlQGwd+2Vt5JNkKrBqedBcoj3kur8tn3mTPWupdodj+yVNnUvs
a+z36mSl5ln09+4CAsWWc4sXCIy2ORkaORCjvcNaum5aUNtAEm5ESN/W6ueLU+Ody6r5K2me/Lx/
IYV7D5N7HMr1sW4kmw4hGwU1544G4gscVylwS8asIXVfeKb6YEKKKjCggXfF19Ve3j1ZT3gH7T+7
I4o2YQfTAV3hJYhRzh1WfCvg0U5OiBy7m0r7ZSyT+6WITyk84UAeCxHnGy6l0B3EC2XB/4ol3cZ6
dafAEdTwVajlYhEVlRfeG5DQvSp9ZKtwLkruh+ELBniTtTpzHNuitZ7jshlvKZHfDUhuqAntHqAO
vWz+hu4jKOvPxSX2ajFebHj3TJ/OTaeOvYu/hwiwTT2g5kBbjUfs3Ej9O9bRyXhcwpapnofGIUiZ
rEaSCZKJgdSXf6DQ/WgfUFhuYt/eCleGzYr+bC7dk8Zh2mJmRsR1l4zlaZmyc+XXu5Su2L6RDset
RY5LXL3G7fBmas6xRF+TjtobiXrkbNr3EwMLeK7Hu+oxHlQDmqVakvbY92kYWzp3/7DYO2WzztZq
l5ogAn3+FiNzoEDvmPoqBDEBiG0DLW536+SRQ/hJ5dEjNrM9FtPP+KY5Qid/yMEAXCJ/fW1+tpD4
WfWXDppmtKiIUehIYyVGwzFxOSBjrpJ9OfKkLAn//xTSBhlqawIoUr+7zdXnxk2SJLQskhLUT4ND
lRG4Rcm+Zm+jsr5AaECGZ/XN1PCEmzQkCXmHWe9Rul7UuO61K91/uC8I9liO7aj9MrZGQwysZniP
E1mC46C2lePzhdehHc9BxTGMl3eNnNU6OOCHrJbMTWidkuJPFDi1lwxxKTDGWkxH1+kg0OrppWOP
4i7fGs64M7z8GFs4t1ztaqEcLjVI4WJEtKk/jbV5g4Q5IcibMCh83ubgEcSe2TRIxNNZWQybzeJd
FJT+2OgPpHXibbUKeOP17HLSQ54XYZfzxPND7P7j6LyWW0WiKPpFVJGa8CoJoWgF27J9XyhHcg4N
fP0s5v3WjCxB9wl7rz1kEEVKA3TgTCE2t/JfV1u+qcxUisr8jiWEUa2+UxrlhA/6JlFChPjI2MZO
0Qas5w4l8XGyu/WUNG/hiHpMzWk+hj+DemBtjegH6jrfRVVw1lCT4RQ7lm55bFwwrUHe0YtrwmZx
0SebLgVinBJEuLJ1eycCbecYGI9JjOkg8nZrrcnWyogVjV0ITK6Gp7nAY1rpCvSi4jhCp9zoU/ce
ls1blPUcOSMVDiGwvpJxLVp5f4r0ZF9TmZN7xpATsB7k+pVtIHXXGDTCak49huuPnBC7lWWLtXSB
PeTppHtZpOtHutYXoZlY8xGgcfPgaErXESb/tTujni+Hf2ZRXqU9IeZuVr2jP6FTbVd6AXEvqptb
Fbv/ptwd10MSvMQWMJ2KVsCNztWCJsfzvuP4fmUqvQlssdLs6dAO5p2ygeZd4VhVVm4un0qIgJjp
bA3qLOpLqcijiWiMXn1TsjCT5PqV1pcAMFLloEAQwMxUdyW6vhRShvOs5q+gIHjLHLz7zbFoaPbZ
X6pIvKL0DfcNfCQm2vDYIBqVdEu5Wu6GuT06VvfsIoeDGaQzzJ6aK6OdBFhQRMcGrWuknmIYa7nc
tm5e3pl4lqsODegUJccimhBi8hMxMcAiWIm3QIGBW0IJ6zQbYFb0SrG61jrDG7TpQ6PWRXrJyWa4
WHeGWpn2aA/9GKX7KrcirDICkk7UubcQi4mVKm9Vkt+hJksKTf1GGCnEB+t70uL90LBws8HCsumW
lGLIPyJpZb7jNF5f9QuqkcXLSARlqsTr3P6Fbc7pxSljcptWaXroC6oF/R/LSa9tEqaDP2D1N1ww
6yBTT2MNOq8veXaahaltnwORML9ulMsMsWjlIlDZBNFYblS9fxO2cZl75DmBbV7dyqURtxSqsyQ4
CDbMPXrdTac5W1fWnL8zXaH1rOrRM+Fz7DabFriIBb9wUisqtNH8skZuZkTJG4ggPNizSiVsNjG1
YnlXHQNJtvbdMKY3HOnhTWU9im9pxIHe1Ni0U/OpIq3EVwLnnk1F6FGKXqPM8dUe7RV7g5+wxn8G
T/+lUVIHCEOTkl0fAachulsO8S0Q4gkVvp9EMdUDQjCma61vptQ0fUffFlfgXzoyDPt8ei1195cE
DHoBhk4tYqMyYoUbCj5ZCeILpboI8RRDpyvFzWJsuy5TZie22aO7iF4win1HWbZtAIl1lfms5/Yr
qYlolowI/FOzA1J7sZeNLS0mp3P24Sray2QbX73qPE3KSGkZHGdsZUxFMLtLXBpWRaxCwFi7E9CD
E50sYjnIa9yLF/Z8bA8i7AK59WuNTzgvQAg3GDcqO2LIHCTv1ihudWmcgzjZY7zcFBYyQxZF5iDR
7fMZVO1tiLVdxkEddstWo21o3PhydIrloOXAE4qXOeZWlRZ0A9BA0zRzLiFFKTZzrr1UM34DO2h9
rPnU98EmErQTwIVV2XwgBRl5tD40M1g7rbNj8Wn6us7AaAjDUzRrXIghI222MW8FV2GsRbD5pkMW
5Izv9bttljxAKk1PQ+0yOvM5Khcaq3Vpze7U10itXOIESlbiWT/+NrzLxZwgrNJUbk/1rTW4Cpg9
vIuZlAu9U57oJTeBqqCdz7r1iAN7Uu+51NcMOMpFyLRW5LCRXGoJQuEgGs5ObJxM6e6QQmw0E/CR
bl8DU+HNtjiaU9bnjN2HgZkN+sKY6XfMXIDGQtsFiM6ist86xj1C8R8OgEJ0nVo2sI0HrtwLY7Lk
hJ2sPLqt+yNGY4ep/oAJEPNhkOKZQIJnfRv15I8BTHIStPeyTigJ0itYlF+UH1zzSvA+mEgl8aTM
6y5u3vqgvc/Bex1P5zQZ38JM3rUmKba2Di+DUL1r0o6eHiK0Sw3qZtbgUlWPVjPmzNNSSDKlszbB
ieo5UnXMBJtgKubNNGOdUt1bMxceThlvNG1+Oxl7+TQ8E1kZb6qiYaFkEvBjtPmfYfX3NtQCvw5G
KgnUsHixcjTT6PIZc9XIjmeLmtW6h1P9rcbcBszp6NLdyFohvd4KoziFTvsV6kjKXKdct6Gd04bw
97P7dofuo+61DGyk7tG471RNI1QJiWOV5//wgFEs1tSTPKE3pt93vok1yJRDv1QfBoszp9vZmntc
ZLiy0LemhVzFFZ7uFv8U9LFq1+9lW5/cLv5karaPy4aJCNsuknSjjaFIf2qrJ9jWexfgexOJO/pL
ba3iAGYFr6hbZg+/NVoMInxKKtjK7w1tZyKgLNh1Kg1b39IdNbAi7Wc/7gsd44o289KG5JmEErzP
sLdE+ZZN0UIJQUw/EZCSsvFnaIxABbJwYjfbunZ2arU1Q/y1+rcWIBjkLxI7hkLE6DYCqBXw10kq
CBgAV/bm8ygRi3f5UxiAT0uaF1Z9iOvg9WKt1YLsNozTbTbEM1JbX7HTvR0y6UdM3fOsuNl0miSF
mYiNX/y8KIblpQ9oSDnptwmPqtogDVwqvET07lqfuHX5xbFQCKWkWo08tZi5DMhocZpBgXue8IHI
QmAkbmFtdDCbz/UngVZwAqJiwQK3XHBVwTfHllqnuoXosnLZnLIVgMCWc5zHRfsrOJdZQ+gfugYo
ow3ubhe+0r/tullc5sg4K9iVgOcr3PCUWgpmnbVWDO/N0pgiuXmzCiRA+Kw+4oExi5Y9Vy6/pFWy
w7GHFSoyapVfg66lTULhxyHWp1FZBzl+JEOx38qJXBSYd19t2XkylpssCLh7h5joCqXE+I5+B5qg
J0eYYQN236hGnxV95To6w0SBvM8WsOMu1mx1HdoaNV/l2UbiiZg1yDR37KeR/YnOhRPcsAVLuWzV
KjnJEKdQlUynbMq82SQet+cGblJ+ZKmfu97cm3Bi9Ig4njiF/BjU6bFTkApOJqWhQXwKczHns8Ym
1JvDEY1RhXykB0kfLVLvouhXEWxlR4rnfHDvWsUxHEZoggkkUK6kk7jUCc0JBtVJYAAsZXPoDTwF
ao305odZ9lpRmXCn2j8adYRZCj4eKMz3Ue++i6ZscBVDnBCh8u6M1nNeSUqfVnjTkG2x/KKdK1Cw
J5bvUnSuMJ7TSA32Dxbg13IOHrnWfk8BMzEmLAe9/24MBsFmGvkzK/oAk6Q+oLOIY4tYDV3+FcWH
MuNMcJzngg6EeHg/n8XRkM+5zT2lIR8fYlpi29VO/IN70FHDo1u5Wqr812fOA+MnkiIYJL6IR57D
WH1PUu0yjPbZaYe/iAwcTmmnPIhAvFRO9T2qONKrZf1l8O2GAcSFKDrmEqel5e4cmo0efn/dsJsp
O2MbFfoDDMcvNttDajwJfP6Fe4Qb9F4wV9A7+yeIlaeCL7kZx4OVmG9jxandpHvis0/CZkQE6bQN
1asdModQ8nMsWbhSxs5Ou4GXzAPIgCtuNur8arFZJ3XRNzvG98pxii41f52G5DGhhiJFHnX0DgLS
cuRhhLTXBlrMpKz56E8ZJMqJ1WOJKjVHFjtnO/w6eMrGbYvfXkbDnpTMTdjSpSFsHjSOrLn2dDV7
cReVDIecRuc2Y43LGCoXLTtLVsFro+nWfWjeVEb4RZZ4CLZk+Dkszq3yVac8AVPCey7uNSkqHSxF
HpiHOiaHeVESKrmfWgjxjTE89fGnSNgM81rVRBUwe+0rZWePOTee45eiOJuzeXbMH9wY/PLJKsPd
Ohl0MDahlvYjYXdgCXRz4Y8zu2vIVS9TZn2yinfCbBHTQ5Mkd2U3tPa2a7CZOx0jOf2LLfQmGTs/
Zcqhhl/FwjZ35SbKWXN3LwPTp4kbsFTsXRoLBjUprUngpwbPe0FdpeqfFrcM4Tt8tAjLIYsMpkoP
ABbnoqi2U/RJmudW2PZ2BE676LxRuoMdyL2WuV9ussm03QVLuhqZhTuDvtZ7vL11flBYUGRNs69Z
85cLzDcUzJeU/UDkVsOIrXdOCbJ1DYFf5zItAdwlWbazw0OyQm9AbVQVX4WBviHEjsnAKAy2yPFw
o4Z+o/QHXf0QBQKB2ViV4JNiA3Fk+6EYJxin/PxAAIaXCSfMwGGIg5zyc19O0GKxiILJg6jN6cwV
32qtX8PdhKr61JePXME07QTVJopObWMirTV+6olrj2ulyhnIKzTcLHKnZ70/ZfK5kDsVY5srd3O/
T8Z6IxQoFkXANIdrx878ZEi9Mvx2mE+kcEfEfCfYYqsq9A0LNN06ACF5csxiayFWcKPwn6OGp6kw
/kxI5JMLwVnRinWv95uwD8GVai8iL5kiNy7BCzaSp374ITJwFSJIUofMI5KOc72btnnN4H7UseY2
JCTQhIbYA6sDwJKT4ThXkU80UCmO0vKnaaZLO54VgDtiCI66pXhjTLYs6LGYHe44NX7L3WvKZ/qF
xPhyxojV1m5kNldJkypM8yRkO3pskDPUs7LGj8mQO+fFZpk7L3OglgSLqt8zjmT9QdQnQkl9rk6Q
LDtTrtIQRqOibRz8RuVM3HJo7+bus3MZfAp3L+Ut7mC6IWtKcadTMDFfn+utxlvktPmpxSNqPoUR
VL+aHl/r7BuOa6IRLl19GNQXnXdRizemsuXAYUr/mYTQjrW3ptwrERk88iYpL8Lr2L4W6VNnkmtv
L3uLbxRMq4p1kKN54bI0cExP61C4iUfCdgZLpBiznS5Z05NuCTRmE/fmarSXppNIibLbtqHpEe7J
YLZCPKiuVGhnIQsMGEW8Lt/mAEwsxaq8UKWjyTd69W4WRB3YJ9Xe0iUtzHot+pqbt4qGKJwZ1VFD
jhHfbgIQC+eagtaq3jtcEAYifmlsl/mnlv9DXZfVp2r6LNBRV3i85vDP+RdUWD3jp4LulFGwg2xR
4xIEGQBCaC2AU1iePf6LVUDbF7Yr1rhlO83kDCedLxsfnGNYn+0FHA4WLIFaBtzQokkU1TZ3iKF/
sZrNgADZAsqD/5s+4STCXxPjn0EkWTtvBgUJjPvk6LPXheOBmNqVYmKST4tDyU3R5S7hBQ0zx9Fr
SOdpDJdzAhsPpsTQwOPDMpaBpldH3PXUn0T1UcTtS91zgx9LkJiXPpFY7I+Oss6ZYTjsryexyHyJ
9Zvzk+nueecYPOP+rxkEYg7QrTc3Asiqpztkvoc2hvpspb9loqy7svntFQF/UEUDMNYdIj4M5Hmu
3ZeZNdEeEc1YFAFqmOWXGYKzL+GTEhk2boE3HRw3fHV1BEjCTq7s82EKgLGBoxHjAylHe0eq3CZn
XEDZtzFiejdnSyJaNN26QIJYfjErZHk4EYZiNevPGbDKRk08uNW4/mFN9tYhao212nRXm0qSLcRb
KSgK2IkWUbzP1YujQnR86cQ1HM5MpVY6bbEyE1cz/xvZSPWmck7Lj0HDCoE2EFdWLuK3duJsr0C2
WdVRDM9KongOOki4g5sutg8WmkaoZbRNGyneVZwECFHgGK1ymjRmLWa5y613gOB2gBu52RRMOovy
o1PeWvQiWtx6tjIjpsE/CL03JIRKXd4y7ovwuYoeQn1XrWMTPA0yZF75NEFx7rDtVWzBNgnwPm06
UK9aNvs7psPmN1Gp+2XFASGTBd5LXk0sBdJ9O7hbPeXdJQgnx/cqCOLJzJd+9k33XhJ9BGUUaWS5
13FwD+a3Vo+YX5/MBDaQT5zN2Z0/JI5WJEheUI6bGIh1TwPOwLMQTxNSx/jVdvaZ9uyU74BMhWV5
Etaj5eyS4NniARTJfta2yHUYQyDqcLR3EjGZXaAvYa96WPSHi8hXhrthhIdLCtZr7D5ZLNRxs7h9
thn7LWM3kWwNBL0GK88YM293D8heEihJ3ewU1URLeC2BMTyhEv9sIO0t/qNTxYUKM2K5q1cZuAWS
9ZjZia2WTHe37BVIz8DGLIPLywmdd8YIkkAF3h/GkUGMdRldLs5a93U2hpsKFFMbGNIp3aFv0kMt
MaxUlzIv6duf2dQfAOhfcyA2Uamux3heA/NhoFCtIvafWur+y1Fk2lTAwB8Z4NsbczqzCAS7qxGT
wO/QQsyMm60gvY9RgdE8aoBV7b4lNmtWrtI8hfWLbC8jdsjML7Ji6+jZdxzxoCpdeRwVPFkA/9js
rg3El0Fm+FBy/03E4BChZm1TNfULBPY2unl3QKyYaKcuT/8cbBKtkDcKu4NCxE2DfZ1rnm2UtivY
k0mm42F2aip5GFqyVBQGc0uCtTl10Ihr/FLjmv/OvlN/TEfdqLEFEosiqJp+ZkO9D8XwmJ34rLWz
bykM1IaaU7c0vkIbKzCgrzkXK1MBcM2aHY8KtOCA88UmFUcGM/K0RMdH9xsq1bWfPI0xRfcxsuu1
3FWswwEgZpFFyrTPaswkr0FFvTRtuqm+GOMIDu62NMsAbHbBlHjE+BAOuZtz+UkIIrITRM9t4Sn2
cEiJJQi7/M1Rp7XUCKLcJe3A8SpXTdFf2wRkNW/rGe4fk7RcZfKnblrUnixM33MFwb8h/F6Fo2r+
DtVxpsq28/M8677FUMeZTopWeUN9CYHGSIUgLMwN7K6HREXK2j5luJsILwh04LEHJdiWNIXpZJxQ
su5kdcEnz4lC2lSHOGpGHhAL+YyUfDMQFlV3jOJS9apZ0h+6+hXO2UmgAtNalP72KwbJbEmrpMXV
UWAIQ7lVrvIwe5ZaFGSBHu1SeGCFvOJM+TEV91pWIyViDpiEKL0xXBs2FK+JhxV2CxUTdBFEbMGG
4vjOHhUuwIIEinwjhjPVmHtm+B45RORA/vUMJaP2XaWCGPE4oRVzo4OpvBfsbhrlW47FXld/LBDB
mSS2gYlEU52H6gEnn5ebMt8MDjK2TjqLYry1/iTBozNxHxzOTOaXsVy7tr4tFvI7qOyCfxbNCYiM
aVubiN36bpePWK6baE861UtiBve4O/fVvNXDH04gJOB4LiQywJmuyqLyzrhnlJMwzX0OP6cfbh2X
hPpcNPaed191vlWKwbx7b5tHKfjtsn3avEaY42PqzyTAylOHLwHq3wwNLhIJLxUS8Xj/VyxsBBlR
QsHzpbpF8JQBGW8yEyaq59KXW1XFvHUgbcHa1AZWK/mBgzPSD02ocRUpezxLY8WYFLG3Wb1N0WMO
CQcK6UUi+sL8SoQY/wvDq/mZwW5e+g41woys3jm0dDAxtrbYwNiY3jHO8fNkXoCBchj4puRIXiS5
SZp7H8VmSl47fT8UE436TSlpTzXFB3bqoaWyle6cR2h5c1p3YbwFfNXoQIviy7FvDjC/Gg1DUV5G
1oJu9mjrj1afN63Fkz2+y+TQoqiqiIJj2cCnmX6RkWMsEJwg9m65c52k2ZGevPRcVC0ad3c7NptJ
Im2WciVgprGSXasuyCnsWPHUbiuww93Etg8HKQGOWPRmkn703ZJ8EijlNkFlTqtPKwWIwCmPqVP5
VWP5AXZ91VDPCCFfuCXAxynsiSd0X/Fe9oaXpsG6r5m2RM26wI+1rK4wlWzoQ9Hznu1e3GLw2xrq
H0eMu5wXvOQEmiHdzYpOSIx5wK62A71yQmC4VwPKrip9YEB6jokHhNO7HudhU08uPBgGv5CyIpKz
oqZbEa/qxRluDN62SmeCaWFr5bUvhx+VcpfLBX1RG+xB1G86xD/JjLkg1XYQjPdD7t5U959I4ktE
WEIolV0lYIo3lLgG3AJu+MnM6T1VyLLqJsddaCQxaKkAO+K0qUPnObE5G2OwLEHiYxk/4U7dW7it
1zbyq8scsA3WClQtlF1WnLwPls2Iw6ZbqCcSMVhXhavOycATZulvDX626AEdDvE51cfXGWFVahdk
bdYXHbNl3me+2RufSoLhp3g0Yn7Jst+mCBFrybdRkkmsGU8h9vDaSI5qFF6kbPedcP/C0X2L2NE2
lcpvslwfV3hqXpje25zjUqg/7E9+O23YOJbm9ZMk5K86wNSHV1QjPayRATyKEnmhu0xHHYq2dgb2
bc9+k/YeCoyNY+bHYeifyq5+NFPD2OkElhkONs4WkFnC2gKcV5QBaktxcJgrReX0HDFJIxPdt231
1hMOOlO4turA3Ne4Y6vxYbAxwn6v8utgsfZ3DxzY6J0mzQNYvrWk9EzKZs6TrzTmM3Lwgo77BWZw
SSPMmJjrTYMnndlDwudwKFGyodj1jnlOtcVWeNakO2Bz0qmRAd0pXxG2KN4r+2NG0t7pn1RAGckL
dv4zIbjNEmUTjdlrx2ESackHhE4OQUwlamivYuByFv/JRH9DLsSA47cTrIztjEYyphcT1qGfHwD1
/m94phHzoZY+RYGH3vc35KuXvboWXGLY2wGIUFvbIvEbjFYlHJWy0EDJfw/Zy0i02WDVWx1Lmwws
JIsED5hstBzrPE7lpSmzTVJbeAlx3JbNYW5bYJkmoErCM8buMeAfK9TgSc6VpzFL5U46gR7e2A3z
tSq66ow0nFz5ZZT5EOlr4v7E9WuigDcNBPlm8K81Sa3bbsz5MlUCI1sHsgginal+Vgb3WYpWXWi4
B3jbZzifgvFBgTjDnppNaRfb2iZHxU123CAbORMamA6nONYPaYe1Tt4QM+zN6HUJ7iBpkq82pj5L
PQRJlzhDUN4TM9O8xypIgX4k/K2D27AMf8KTEvdenbroePRbmNY7ndH8wiEKBjqjCVwFJmFdOUiH
6qE3DiJmEZtFgK5cOmoqNDNuSbuhFKDpB/ArNMqmwtla3HQKiYkEyP0Bx+clq7wss4gxmWOs44e0
R+JOuFBdhp4IMckASjv3mcAqn3puZcDfDLcIZtpeQL1gZktW9ZjfmHzd06DDL2C/WNlyCLHz5P9Y
I2BrxUEw19Ndy9dm9UMNFsqMYAMIpEXp6PITtHwpH6FT0DLnvXZTRXZQ+/43nVv4RsNXiq+PahqW
UTQiaxhzyMKpkVqroZ++oQne3LF/knzKdT5niDcwfi4KeQp6ZV64EcBw8lxsG7uZ+BLS7AVFXHsp
pim4RHX56phEd2umR9o3V31eP2eQsAg86v71BgAGsuk4IooAqV5qvExR+IPx7aFE6S80kAdjiN9x
jqi9NU7PWoKIiYmd8+ya+jWptC/Zj7QFBsuhcpK9Z9QS97KcW1DmqfCBqx0nkNgBP3XV9EiiRVPR
uZeZ7wrsB/F4saKkxRui/BhGeiXoJvbneGS5FdxzupdNyxe7lmZZYfAI4a2k5qsuOXwniXkVsKfm
uxNpD2JRTRtFQE4OfzOR0OQ7am6PwYgDom71vyrF1BZmBuqVQT7Z2OqZW9pYOlRLWQ+l5qJPr55V
JtbLVOiqQ2hbQ5rkURHiI4wn30mDa19k23AuD12j7iKd07fQXxxKSq0wfH20n7D12xtNA2RjpWjF
zXtjML4nk2tlyvqvVIGSh/ojhPGKnz6CL41vVKjKIWqKl5aid5UbcCMw7BlSvqlJCr0nnV4NNX7N
G9PaFL3FVQ6bMIbekGr9EbModNMOHaPtF0vIeGqHF+GgLnJt4LYsTEuVnaDIFYbiNo6P9DSQbBtP
8mQ1w4GFzQ6kdekn+fwWl9jDwd5jfbM3Q6is0RtuHWe4y4zRY1ChPxafjqyvGMo8I3Gv6sjQaEQQ
Ak49SMcPFCmnqmyZwCDmZSRpRDYhbs2DfIRz1jU3odGQYrrEhK7aJ32cWTrq25H07GbhSnHEMQ95
lYzccb7cS7MDl6Bqu7qxdtJk28CMgvusrviG+/zZCcPbECM1aXTnWLbZVxQzOG5JZOoZAUTzH7uQ
f2ZNvrLsN51RvQ2C2KvIYJaWiufSmJ+nkVUZwA3SKKz0pAScOCTjupahUX8Fb+ST3QxtYiidXqw8
fwxZdJZd+LmwlQw5nhrGn4Rt7MNyrrZG328DnVFAzba3UL2WDDEj1p4qPfxj7gqPa9wL1dy3SEfx
guYbORrVqu0oKXIKnahXGAWqT6nmcArpO+AyWBfQnlXcryTeNo2zT9jU5sp4AGm1a6J2A0AFYWBH
jcoWAQnTSVHgAWTWa+2wfNBTTE1LG1PRxOWTfZn0lNYr9lvoAkQIEr5hsaYt9sGkHUjo2DpVBm0d
cpILz5HlD1sfNb3PerAtKpAYw3cdk1Und2gSvLHC88ftRwjhKnOyNdiHoaH2RY3I/OKM1NwnKmlf
OvrFEt0L8Kf9OOQ30p03gioz7PNtrynXrP6NkZcNAhU43hx/4QtHQXFzpuzCybTT4/44qiA3WMco
pf3oU2XXlM/2/C4wi6j9i6oqW8II/jnKklNo36V+hVj8FBoQCYbkKNn0yQR3JS0BIvz1PNm32ki9
yMqh6xEUaSF7mFEIJU51sKcJ6W+5dt3TgrEiLHqD72fT2ZgNqAMLN/Z1xaYwJAqi7rnfTWR81imM
v/RlTKfUBwPzGCKc1v0qJrKLOnhrLB+iyPDsiQKLl7GAdZi47MxcPg/DEvM+h/RJbPZK901lPdww
M2AIzfNMALlqHrogOBeOQdAXaBRu0d6qfFXH3hD85r27HTNzWxuKT2LTjjgLr7Bxa5s6QyN86i5z
8JTJ3dIbldyS1Pv8aH9GVX5mCjqsfnKQ4J5Vm1gRPIIAo4I53YUBs+l04sWu/qgd9432qufFjsyK
VWshfoi8OktPDaB3Nf1Mi0fVamtlMj+M8TThxAwxPgky2VNU/2QirQtJCV0ziERbxNWyBV2Ho+Yl
hhheoJeNVaLtWb10LbaEBGhIadAHMjYGx1jpwLqypr/riKtUDf55Nh7cKcI9Ma41JadraxASIHiG
4OQYJyf/cJiok/3DBLTwQC+E2U2bM1+lrTMWXNkSHJJJ5iQlNRoUxBI2xkiVW7T6dpHaNJIDHA/F
BHml+7aGV41Zb289L6Om3iHEkWS4ULgn4jV2hqqsZzc6NtT9JTaSkLivoP+utWMqxaZFuifmbxIp
16Gq/ehk1q+SmZEh27U6YLPcgRmx8s2khV9aGt01Ib0iTk7xXJ/zGVreyF3fBPvCzT0nxOkd/yG5
SmR1s4bmWwkJkZIu1UDCKhefCqMp0iKOjkO8MX4tfIJ7pzL8AeXeaD+b4IYAGJDSYSNJH7cBii2X
uB9k9Fubt9hO4Q5Vn330ljtk5zBf0RD16jAioqVqmRakAGPwgRLVxJ8HFgcVwEkx1UMYYfgeOFan
6R9H2IYb/IQP+qSyou7nS2i8u6qnyDeIp6z64Neq4XZs7UedjJ+FZZNcWWG4Nh7aZP1xOh7AKENw
UM8yh6jExkrPb5r8s9CrhLQyUDLxVy/aBrc9uxgX7OlZpdIql5+1LHfFFHhIQL1MvBC3tJb3WgnJ
3DrnDMMtXq6uAnALQQ4Rna69jkrxCBr1S+tqjNR4YNBS8pf2+ERV7a2AYiF7F8AHXxbQnN2oN39S
0b+haEzJyGoqYphKeAOHBVO1JCW5aT60eKaZx2TKxV7iYhEpS7RhNcPHVsGNwnmdq0iq2mw3z8vG
ZzwW4OonAxIIm/EOh3Zi5GcV2ZmDSGqoGyxIzYZIS3TDGsG1cGYg6f8lposqvD447EJ40jsewZyA
6R6DE8E2POqPdMYXzE8bs+SWdby4gB5E2fBaMt3GtUfMN3GWNTiHzB+gE7jma5vdMcJLeaY2dFAs
K8cq3MXdKUHvC8BidncpXQ4aWOLf6+lcIboLE69Td4wu227PRS3hdFws2Cvuu16/WvN7PiCqQ7s7
m++58StYjTgHS1ztUvOYlnB+xdm6YxaK70saV4iQswK1C8DXp4bnztpiI2VJCIoEcLbGzW7DAch4
/ZAAoKihnGuXkK5x23AqGngIxVc+vWdMT9pfuDRz4jMH0K5pfzIG4ko83qUFQ99+mzDaAWKyupvo
Ca3pFY4AwQPPswBwBcU2OwYmdjZqTT9nWxdbkS/DxzhQgkRnG4CXgPj97BhfY4LCYaO5T0j9dq39
D6UDBlwdQlru9vtQn4VnZ+9O8dpxYZI85cXgyNigCWwAox+GRyP3e+XA8JwAcK9MKppB34QNODgT
aVIvVF5rM0Iyp6CNYcX9T2luVvxXjrdagLkExgYk7qnuV2a+qjMYpKuq/VGwtLdvVu7b6pmyMJ+/
nWzRUcJeghYykEV3kgWDy+qFoPskv6EQSBRsLPIhK0TJXiF+4pie6CRAuhD6hnQv9eM3CCiOA89p
kQvVR6j6jdgTOJM5G3PY6vUH3asKyTGoISyC9SAhuikfEBbs8m4rCQBt+pY9FFNQCIizclRqQMQg
vHsFBsfxz9a88VrRU9n1UwYpR3sunM9FzG7b56lh//ueoQZVpaeX2965ZPqjW3InX2G7zJh5EOHM
8gyDsco/1SUmY/JiNvw69G0sEyFNApxsFcu+n8XOOR/CvaVch3xbahhZQvPKGJW7Zh0A8F4RvZS5
136E0kziIQZPwrpiKiu/sP6NJlmGIcS28hAxpcj4Rx2zIYWFTtKJtWuExFCzn7hp4zvioK7d99Ez
oR68Wpjymq9CbgaMlIPf13jaYGEAXB8uVvmKYZ/rskS5jIkiZMVPDC9KbN6ejpH9e/VWkNUjOFm/
aXKwTz1NqEsC1HcGce+4WZm6vLTplSfFxlHjGheGzkkFAG3JRNlmNDqCuk3C8cMqW5JCxAA98vTm
qOZvOp8ujW5p+dsDPaDaUK6ighKPjCXKt5G+T+S+a29yvOLPO+Dpqk2fRcrAJR4NCPh//uPovHZb
R7Io+kUEGIrpVRKpnC1dyy+EI3PO/PpebGCAacx097UlsuqEvdeG9BmaGw1UMdR+ZtAHHGBv0OnV
2fA49HuNL92m+I/r2V2LnzMkkwApVQp0BYqezGcV4aFaad9ghSR/B2FHmU6D9ZA60h9WKIyCs4QC
LIFuzouDa7YkEK6FTrPpJYsMymM9XjWmXwo9QxVPz0FyvPlYw/ZcpEd8kMgw1zqeEbtddZ/+9ENQ
Shj8sTqxpM6R8VaQsojv3Ccv6DLWm5QpLwT1+clCLbDq53OveNpo2yqFulD9q1V/FYyI29CM+NT6
8sDW4Q2PQTd+aNK/HiVNLn61aYuUowrdzHQyAspHa2VRhdX+UWm3EGJi1IBE3Go8ILF1Ufy9kt9T
zFAN2KbxO8oOlXoAhEezcAS2WJjfI9N2kxc6uCe9i4uVPz0wzpb99BNXwoDJmLT/i3n/SQxr7zb8
U3ljsNBuDylyKAotWzshoq7NfkZ5QOWH+UCphGJ2PI7mMyT3XOEkdLMO3ARMkV2mfyb1yyzczj/H
0UvX3NCj4YYxd8dAhv+wSj9Hnkyx5v/KpxWpklcPl721DTIWLekqFrsoOHS47ySxGZArTMo7BIbG
ZpELkokEHGsL5t1sMVgzU5PV0ZVm5SvJiSoGIvRR0zODXtjI3zJmwHo/6kcy1gkXHcefPvhqyDXg
7oRckNvrUV0iPAt6qnN8mkQYzG70D+bhRrLENJzTK1FKcv7pZwurBXkpNP33LtyX7YaUQBHRFTHG
YFpFkqDJ8TclF0Za3XRoxSqYV8rfUdMwSl1Or6FEX7bh5fS7Zao5jKzgqSKyNnwW5UgDW+mc+s+0
eC8C5spsa7p0OmFrL2tctcwMOaBt/yNQv2T7LUuAG8y30T5mT2o/bO1tglBpOjPsSQpgY4Zukt6q
6d1nKWVK3UENg5UfXefsoTDnuum+alozfxUn2zE6Gv7GStag+N2ufcdKi2L6lUCel39C7TMt0XPQ
qdX+v6Z44U/GWAI9PcmY7KL7cQZ/q9brwX+X63+SGu4sVV7i/OOxs1n4D9ojRsZZCX6Ljg8kfwt+
WJDXt2jod1aH13Nc1N0hzb8ogVa6/jnF74LFKuKi9DsKvBWjEuCe5wq0oQoWvIQzAmnd08+Dobps
Eg3o4UhFm7cAwo0yzH63l9+99K5zhmlYNQkOsYDRCTJvHfsBWKVmess4uPBkAlfkVCZGqUR9xW6w
J3jNpIBQHR+kf46W06SJqjL0iTpw9hOUrwndSpJv+ltiqGfWFrl0znRXUlBfaQ8jHBemOLKx0N5N
+TviOUxw42UaQCHUt0CYH4HlYItdWNKXiQQI/IsavRnppo63bXKxo4fwzniJUGYk4H+Uh1GvrGaP
0txmJdRxXHIost+XES45PidvCH2p0t3MvrUtoBvtT+GrYaADNHSv1ncZqWOm34E3orddT4O9KPtB
LBr9jw8viM6CzCNhOMQJUFG9+HPDQ0vWJOIf2zt56dWzH7J2bfStopx641IV/9Iepq/rp+9iOlaQ
8VWCzMkN8TkO4S6gZaBBL/KDBLqhIkCA1GCZy3mjjqvCfGTFS6Ho9G15ZQG3lJg3sj1WiW1GhtJw
B4PRWgTmrmtIJa+2UfMndZ+DfwVmgbhqBc4bVn8La8fpdAe1T4xVEn8WIb9L/pgxuYrQke1DqP8T
LYlIJJmHlEpEbaJL+6tZBgP/4nFCf1XyLVZbiUo6r81TPDLMhaCXL6U5tqp7yNKV/Y+dnWeRq8dY
e144XDNYZ6GsHzVLgFvGCLSOFEqwXxnxXvLRmgCg2MtNX0r/abP5DnRtbTR7q/hnMEKRHSLySoxl
NGAUhPjzGMEIcJvRADJSWmfYcXJcOVhRKoTX0dmLSNhmBQ29BrCUWAfcGhOz5nsTvKv/YI4Ig00F
aRe6CmkTG+RbUbOTb36n9A6eokl2FdI45j0BKS0RXP4CJ/DPGK375mgZXzqXUn3pxy8W6stgfBfj
1vKcxKYM5Z5ghSqNzzBglUPDuewlwB2MlSxoY+QKbkx12w57GYV+pO1RIdjDXwbRAGF9TdQEazRP
ko8hqRpMqhGRreh1wNKONsSRTcncP2SrrqC7R4/pVycJQfMoYwsbl632RE0WBps5n2JgPp0T4J3P
O56qoDfA4tpvRsX1jIevvFL6VzQULfqbPv5Lq68J+6digqIBJcKSlzlyKwEy7pg0HUVxUUAoBwbV
Ao/FxNxk1ag/A5BIPQVZE330zFVKdV1yOsFR1oHyRpuofLNaLGHFXim4NXsqGLE1OZ/6fzgIRmKx
pn+MBWCr7nj2WHlm2jVgWldujPLDgMZnM+cFKfRSFMwr818BP4k3TbQLZV6MjGFRsa7Kzzgi4ek0
CnfqsbN3L/wJs7QMH6sDO9gnDapuDkReMNkeliXgL48qvslgl/7k6PTb6NAy/axcRBqLkcegBhoY
x6fc+4uo+5Q4cU3hmsVFQxcFOptjw+Af1p3e52yHoo0NkB36vyYCO/ogd3VskdNqTyt7qTS1yPWC
8s1U/tTiUtuQ4IvFHFWdlzhbljUycvWfx7wDGwIbPtJd0qtBnovNX7HQzfjXFKceBPEM6EKfPOHT
5Ax9ETctwnzF6jKUYUtiaCg4LJNwXCYgx0lDqMxNZj1JkGdeaPDRh9VDG75T8JLmF3oCDFhX6wXP
zPDdMjlV069fUgkQOG8tw+wjQdBaNE8/4Prmp6Dpt6ee+tFfSVzhKyW41x3zDQwvbncreAKqVYkA
pNUxQ+58HRlDCJ1uZdR/oibna6uo7zV+Yt1GQVifMnM1nLAlLmf1pgKHH3qmz1UPOKzV9wNHo0eL
wMjCT/cheIWp/1Em8qNX0niIyDaiw4F7CTe/D3+jgEf2L8++CyQs5HNtY/FrTR/Bt446QpW2ifaB
jcvV04gQo3XP11bNj/U/5J6WdJMKvL0mNwpL5OYedR8dYiJho+7CLn0cxzNpWYQp63iSTI98N1dG
6gxbmWNFkf9YnSTS0ZN2pUQQ4p02pGNLXU2nNsJxlhCJDtNXDzZtWaztiOxYKCQGvg66A0X5NYgB
4+/BoMbuGtXu2cCahqnZGteGjx/sqTGEzkzhGBz3/FGco6DW7OkjwZZVFT8i2HfKoW+9lUxVEiar
EF9yGnRHUsllfqE43sfg9KYjhL2239vFRfb3HssM76nfUM41/bshMW97JFDp9NHNApoutrSfAkWU
hTTOIICqie/lD+FzMCyC7ifHR8i8Bwbg0UfgCipVfdKPtEATjI3lMRddwjtMu5mNshjkD8X4jQoa
YVY0S717msVPpb9p0RZ64NJodwWvpQoW8K5PJzDxdsSE96iwEvAEZcj8FWvcvXez+4zCT4I2AmzB
WufquYvkDAwRrzxLZHN49gl8gq0ccKw7irUsTLdPj/qwZJdcM+jTt1zik4HfBNoIQsCYw5SnY8y3
9Kv4/0Z71dY33RoX5fAxcT/x6ckc1PERUHSNOjZmGWvcafGIWokZrKsdY7UdqawujEeUcws7IKDl
ijCVia6R7qfw5En/gvwldS6TNBHfgxSTVPbRJawf7rKMznFNNAHASBPlaiVcT1wsceoUBypTmFzr
8cZKrAvxkze/MeK6DvPlOPuaOCCjLiRSZUMlrqunuD6Mza9SxJuK2x2012oiWDT/nA/AOMVMHzLQ
K5/5bE1nhKmV89CTxjb9MIOvQol3RvFlMWLF2sb6iVIiNy8ZzQsmMAIV2ahzQSHFqFzJOpQt875N
2h+jlpxwohzIbSOWEZVx+wl9AVXZNkp//y/aHor1FuAZFIyvVymmzJoz1+ZoMlBPg+Bqubi7nF49
egoNI9NpJs73fD1BgKN2EczhGN+kgaMqOpL4q6UbO7/U0rnjmCZSpeOgGQ8q4cEkCFg6x/1ONciN
24X6jkTM/gdyT1v8TipQGVh5QDfQNMIIR4mAAjh+jmwlgp9p/DERBbQUk2l5UDUEqQPJTOw7Wxap
vLI8les6v5h0mJH+4zOrliPsgs8xvsT1vc82tYIccuNp18xGBYFpPNcWUgRJiVswRucKxgH9T77q
BpSmBCo2CBuwmlUYLX9bH3/rXfc7fnpQBHOLx1RDgnIl1zLBDP4R3krI+B0XmD11R+XJdinm5Wt3
M34WBQudD+5UA8UuS4UsdcXvvK/QrNCdgZrdhBYIFMpbbGCQXIp4zyKhB1PO6dy+6/URmn0wbUmy
K6xn0u6AXKNeAlJV0imnAxR1bSFfcH7xXFgX9pRtcwBBNRKRpbWnTvoztVP4lDwcNdicKmQxrEIj
QAoJK/Oi5q45weciKMHBfUZjZdVcd4sZn2hpQA8X+VvNsLyJwmWssMuZOzwyTlEYEHgEFyXZWdWG
RSruTAQq899Qq88ivefy7OrD3eA00ssYyA5aBxZ9BsD4kYdmWhEIliEu4J6E7ib5CLd/S93xh71f
ByhxB+4ZRzHI+cD8ffdiCwcSTO1Pod2LYT2yJ8AUKBhcY1dCOYVKUCaoIue9QJW0GI+R9UZkCTXE
itRVUT5Q7xDsUScfOZYoeEI1oP7YnRI6ECDla81G1a3RIZxaWtaTH7tNdwURQjVzJEe24AXKbuzp
pEEHtk0bwk5accNgW/D6BOMhMD8i7TMQ/+rpe5Budv+lFhvmuC1qbLaadgt8XJjsWTkjqg9FvQeN
x4BpyRqAgR/CW7cu94au48KAVHcWbMn0cJfh5MXooxMYbOFbNtW7zf47LLYMMEhdhRDD//BNeSXP
wQBolrHyr+NwJ0/avUUdqSgzxr1aYLBZqMo+hWeT/OQYcmWXUltBO74z7ybCn16Mm+Bb7o5lc8rZ
AHrlr4b1t2NAShMusz3WEAmvffHsvQVlayp++LjWLa+TYX3DnIgmLMB9gXL8yiWCdX9S9n37iFpc
8XwB6PogjTSv+jOuLmF6GuJzNn0JxA0am64Cu8ouYLhi7vXyOtqYRbmNI3ZCKF26fY1GhdGHhsXw
UoibZVGaVRtV3xW148EQadjmdhu/uHTBVwctuJyAW7adAz1rbYFfz/ofPd7g2ugswrnlQ4QeCx4Y
SV5MMOBhZ+FbQ4Bvkv6JYV/KhyDh07Jf5bhtQgs9PZ7+s1y813nhAOBAQS9b3BjbkHcu7zcEukNW
ucTRekA0kijgLQj/5Eewk5MEVpDOR2wtApRpx5LbqGCe0c/iJ1Jy1JtXudt1E+mJ6T4lyssreOMO
MRsKeZtO5OBwHQ3qtVcu9HNFfAlxcTFGXxp0UOpJQ4sQO2asER3VLyX7DTM3Ni2oeDlVOHfy5Egc
iQXGDiIKqZgCICFp88w5ZZBlpuWf2jsI01Q68JFDvq1rR+a/G9w/EdE+IliioG6I3Er53egQyD8v
0ATH/yiaZPa23v+3vMP712ps+hSuC26xep7+F6zJav2a6qtGtvbB8JnCe+ggD+fUki0qvxpl96Mb
3kB2uDbpLkJexroDLBXs4Y/cfen6W2peDVSryN6ol5iNVf8AV2rlhRVJN7PRluyjW1JJydqYjHBF
5vs6jRlUoLWoPRiUwRE/0yYmKtgI00+vOujJPQE9xZi54vyjWnyhXcFKHkKiwUJmEVVHPVRvmHZ3
UKa5Lvw/A+elHeCG9hmfHUmqIVbFnL5qhhWJt1e6P/FjjmfFcA3VqVP8C3wqv7BvR0CWSbyOUByP
V4o/jWGLeDOqQx3ztK+NjjX+2ag2itbjmHaaTN0CIqHldP0IQx8S7ryKNzaMyHqq3tAkgSwYQ23F
jTiQBBjVXH9ViJuWs3xcRtlnE+3nQiRIqdd7ZZGpuz76iLJ1RBvI6UP6zSiehGnqs9Jtx49XU7bp
YiujgtuSwVlDAdCsw/BOQJCuLW39wH7I676s5ALARjfBPkX32DorxZPlHUJZYZx7GXgXejF6DL6C
vZ1equ6m5mTduayPikRzrO7CgFuz9nzEXniz9FuF6DXA+Do1O1O+SPKp49ZH+MPuxmJap8bfvYKZ
AqUYynG/OPY+RO0I6Gp7NupTzJBdqc9hexwBfHUMGgigkuczieBWhmjzHbtowi1jZsOimkHwAbtO
IYVMf6l6wdANiAd7jyr+p4BAjY1vFpXoxQgn3BJ46GKnYHFIbBWZuPvcgrPxbNojfns4Vixh3gtA
2pCnFkLnq71K2sU28aUxgsrFxeiuenL1qRJU9S7eS/0x9Z+EHKkkU9LD5LcgeZsXsx62TPEj/LXX
OEH+FSreJtMBIBf/yuEZZLeetDxiDg0ayG1T3kePJ9wpbILpeuzIiynA2EDQL80wS2oJ9TAKqP7i
MdDOnKllkYm2INl6TF+ta6zspfHY2xxoj1oIdwZTVkAhE4r+n8hi7KK4SfabyNqx0Zl7Mf5HDX+I
tDm3pneUCVg/DktP0DpbORrI3K0pD0sBBfJvHquo44a9MJanhM+BsyO5mP0tUlajfAnFuVAOoMIo
5iIyfFmupBpyRqIhmmWkvVBFe9qq7AD8/KaWmzL0paRpUYYLRjoFj75S/COfEyLrtg4OGbV1ALag
qsOF8N4M3bGmZY0Gsg7fbU6dcbzq2Q/+dL13J6RubEdR1KvFmbV/mQcIy59pTtzQ2qNG4nyuuTZm
584pU77gM+C79FtIRMfuZ1LGhW1MO1GQTD77fp/8L5saCkIN+cFAN5GhlsDvjf/dYpIdvtCn8PwD
6rS8R2DvZb4gbosABkf0V8xHFG95Ff2m+QcfKnvhzP9oGMNBVrFmLUEBoDA9qL9jzkaWmwjtqIau
U2bZ/DDoRj2VbRcrBlxLTB52Jm+YYJp2hSBqjhxXeKGkT57MeFiTUmLiMy43tnGTGFhW6r4s1zIv
XY1nNVc3ePhizI8RgRnxPAo9TN4vhQgoaYZESy3flDGaxhVK7FHi9mPw7ANIaLtyo/W0Tw+z+NZq
g0SBH5n5xsAoov/kbYNooYk/dg5lurcypA6INHhT9wyu7Ais6wvdCP0anNyMuV9OVMTOZh2CLy1W
UWozXCU7huhu+WbyiwAMVuxz2zKc7sjg4ibsHHYP6jOom71tfyjJYyabJQqoXytajqcgOBf021Jq
MysrQS23TiWfw6pdDcVvi2BAWWnmNoKBPKFkQFVIxPFSmp6R8YyGC0QXu3IzMDL1s4koH/Nr0DCE
jXehAMBafMisJzIyOYymOTTYDSP9UJm7oghZK92rmCRdjYZFvpvsjqOnFrzho7ZkluynWopXpnwu
JvRTN6QBdoXj9eLpbjv3GeoFqigV70EO3waOJsug/xgcUYxrdoIWfLGcrgjZLS3vv9B8qkzjRsCJ
JA2MvWNG/2T/ZGO5KcvfilQYPgHmBN4etgD/lGFx8MCwbKk/GcLlSwj4mzC6BXjk0u7dZD/jIXcx
nhY6RSTEWCm5YGOKnfhD8q9qeRLl0xqu8egW1rY/RemRBgY8SB+6E/dT/pehpcrjLV5Gppx9ulKn
a9pQlreOjHsHlHK8Y72V1Bv1ge5MMzaTsW7ymxicVKHZdwaNVUHN4BmZZd59pihS/OxOSCqO9mtm
nFlTMarsWHHssgEY7sofrtAU1GEr2re+/VCBlAefanzyko3G5NovH71uMy2ellwUji7qrSEug/Em
A4GQ7c88xpRwi1OKicHRR8bX+F2WguRQyrXqb6S4LaxHUpxiUh+GrTb8pN5mNqboo7FSws04/Nr4
7lLEoPwJeG30UzaAO+NsJldHxScd+18oL8hfGAwERmvKX8lG9N3ftAS5O4mTOH+0epsFX6hgQ/MW
z+3NGliBJ04DhTUfcBT9Vd0X+qo4285zTj89DsBFmBoFplsM9N/4S/GKdsk5s97k/urx2aaI+AVS
fAcdK9sdNjzdljha/C8eubX6sWE1FzFTriDfY4L/aGhNA2wPHbm1EiiQILmEqPwhq4r83YJinDog
/qx+jdq+jW6mv8f2FxZfkvmts8RGMMiqX3Bc1+E6IIM+XIpoo4r7OFE4NugH3kSI3ddtXwXRDepl
QEPcoCyR55utJRXJ7f1rCUMbk5z2o8X4q1CyMgBHP0KD2Cb3Ojh2LUeIvZK9OzMMYZYEqN5S1DkF
1i83DTc4HYf60jXeys5Oo6Fh2/9DC7Wu+wIVV71shb2Bwb7qGPVP8c2aJer1h5i9Uh9aOY9tSY+L
GV97gjv8p2qfhQUY2uLnp5VlWbMYKcA1CpiYKirlp2lk+U5o7XDIKkIGGZa9/PjVU3KU4UUy2aIS
9pgDDGTwGNA7F8qruqk+S+FnfU8i9MhkR/CS0nNy+YnWleRDO3xIUr7hCqCYlzlUmjVNM4SRyvtV
mSKZy0Y7GRPP96Yy4FG441c4bdSAEn/6gKcisbfvhy9hPALQSsQWkN+1sMyzJB2s4TmnpYzrsHMk
3R1hcuMUEfcp3zMjHcWm5hfRvsP+uwNXMmeAJ/2+F6802irjuwd7pBZHXyHm+0IjJOGR6rEEoRyz
njlCyvI8m7DTv/pVZsOyQgHGAktt7xrqkIJHkKYrCZ3JOArjNGq72HxPCXbON+i5kStoD2a0XgbF
e4VzgyIWcNPCRFM+8V5ac9jqM2NLanLbT5Yz8bwaGfQrdlbwTyQTYwFTgX9x9SZMhnCfUwL+wfvT
0oOs7wXCBOzQHSrC4IEnTBueqrbPEmpRHgHCG2imqwpm91HnxYgN15q/zh8tP9TzPK7e46JMgpuG
DUylcBmocGIWi6N/G8p7EesUsJ9WelZyYmznMes6bndITDD/pvCRW383aB9KD88wXRlfMqJmGCvN
eI4wL+bJe5B9RfZVz3fi3W+WNrxKJsjw2QROWsYBSoqUHJGhyudJYVkNwQJkgm/c5GamZqHTSrig
6Yw9dd93wa4DJRdx1pJMoyBInJX1s1+x8dtVK29GzZUgmuXPHL3lKK46noAIxb+aOWm2l3BnQW0Q
S/VLVTcKbVzinWPkv5l0pm9MUWlLM6jsu2xX7LzHjLoAER+rhrMNgqwn75T0VALB3+EvmR9NcE0m
mSgwgJvouEAskT/V9qlrjd3Sn/aTfFC6n1K6EUccqgc+VhTY7bjG8bGoPqV5/9GhnWXwx2iz5UGw
sKzp4coqv1PPMXoqHP9XGpxe/DA8TjxXB+CgKfRcdDiB8l2U9sJActMygBDvsbosA+YKj4QrAum5
i4FAOYoMINhj1NDQFE9T+teBWEj8m1VfsIkxiNS7N/jEtf+MTZMBJw1EuxlQNig9lAZccL698vk3
IxOcz0BHwsndaZ9mfc9afvTk2MVH0GA9zvHE22nlH45OQ/6yxpUgSheHl9q6ikQK9+TxTf4M7RlU
Y9c9O7C0g/02UJZJ6keoFmsjuY4Y7RpUuQE/CkERy5jRljIT+Ga5IntMO8LNs5L9dR5ljqw+Gm8z
s6FMR0zvI7PMGt1iS/WaH7LBtXXsHelZhSljbkS1I/WME3xvxvtAnNgb4eH7KskRmzTWxMS8TMqF
DtAQx7w99qRmp7u4WEmG4+P9lfd4DUX+UTPIjK1HoN+t9g+oQ2FehvyOPJHDoEwPXMlVxGvsjBXl
86Ut+WfYtEL3IfAW9uuqLjdZcCh5z+s0XQXqTaAthzE4X0RFsBmbe9bc0asD6TyU5bb55FrlHJK0
j7y5+gFdzSJRIDCv0Iak5q0brgzxrQlw/S1Vj1xR/ctQUe39A0G1LO+smFlpsMIMucNy8jI4bQhN
wG7ebBA9CQJZ1FuX35WPNL41bbds/mVsOmU+VZJAXorF3doSeyjHjkJmF8cxKvswvKMgyvl9GeWw
H0ffa911erM576FGqB3jZlVRlydQjzJb22O948F+GQfZXmfluUU2H/p3r916yioz90nTXECWrUIm
RqEPDxGmMCFgLTpulcXwGqt2KRhITe6syx+flekjtb7hZZYTyh43rhwupKJ1wkdndXe4qStGM9nE
di06gcCFO+d1v3Af6opklBDdIAFb2lGarnoLXCy9ye11gLvp7fXkKwZ4kgy/uX6JC+5oRkmVayGg
AchLomnFQrS7xMHLG98bJOwcSO9h8FsJRKbWHrBdQVyxPazKwl5LlH7SixLBmq9KLL4QU1MKF5nF
DqUgfvociQ1mWDbeaffm99vkGYRoYoUAUHZFfURzLCGZRR82wHxFbVPp/0a4HR3KXtv+HbLdxBbD
8n56+V1VR8eHDm+0LxrlsQCxaSEvgQ4VoMUQDKGSkHM12km60z0MmKT4uIMdDiGGtkWy4nIvINih
+FWY5ltk7jr99MW4Xu9+FBQVA+HbTFoPsbLLjENJeTjojz7ej9Jm4AtSR8hgChuQXN9yzEx6fI0z
xuDKkncPVLzGbxc0/3ri/pqGgtaEAnUX2rFgXVVdpekIzmhJU42xhFMwC1wDdAs8JbK+Pdnp+Axm
sbRwIlDFdXHkkcvYGzL2yc3flDKLKQJko9rgCum/avM8JCdBUlcbFRzdpOcAOFY/RxMGCuP3BsVc
elSLhUnlNaKGRZpQrnnARXTS5a1P708wJU059IRywcynNj6URxh9o+uWZCfSl7L/rlWvMvoVwJBl
QmmneQGoNs+i3NnwXIs3lRsZc3+zF8OFLxmigrBPM+mkZ19P3DgNf8kILmU6XP0UGqzOvYpgBJC5
vTFq9JyIBTcdKCyYh/Le0wnaQ42GFwU1FKc984VZcoHun/Ol4D1IBqQH3ROLyqqK77ExuUZHUsjQ
PFTjCyObO+m4kcDC+ktJ3AQ6aJE3i1ECyD8gZePvzVTB9p8/jnl5mHqIqvN3EzED2UmX0iqWOQzr
jnB0Um9aXV4L9Z5W75FUbfXmiTe7Cl9epnNnoTY1r535akMcnMyktO4+Mo9NKKNbT1lPyAWU6NTW
fyQbOjWiOpXCAJXg4I8bLRJosYNLSXp5xcdvMzgETRrUSwlIRYEwUVCexfpHnG7b/FJVRx/rQQiZ
WIuyR4L138Z8Vyqu5F0S9I9a6oQU4DaMnZGo7kQ1mCvN8mZGLeI5gFcn5nLZA5Qj734VNOpCwFVp
O2IQ3ZK9m0xaLDrSDhISljB38v5GstWCTxsaHKtCNrb1oSFUK6nvKfESPqeipbuD70bMbIEBL3rW
jTge4CURoYN+xWIPPUUGeywWQxj/euJwgXrSP2yIlNp2EwlVnmMRpFAywYgazjB6HLxNS9Gjo2DM
opGFZZfxehQ/oWFQdqjoX9Atjm41sioxJpwvTFxWOCsztnxiDFEt4vDHOsUIdYChYOCBtal+VEik
gNd5hI7YyJwIeVc2/CM0ZjNFtyFkr8rFEaP/wWCAuBrrmKovVQVbPnlowmzfYIOekZnthGYjwEzQ
t9ZfigfvoKrjBeuKKNqmBKCMtlvPpvyHP/621hWDFe7Kq1dxDrK5hU0msqstvSTvM7UOcBaXw/jo
vGuivET5qoDm0R1Mpyw7BdGHql4L0it9XriKW28cWEGyXKEcgVAwwscKOH+YGZZqypX7D8/0MlLe
5OQumo8pelfsY80abbSeMmodVp4Rq2699JY+iM+Fypxa5XwMuLcIjGR/yMhlmqxTOpTrgKlXWB9n
/30ho+KqfuPIuo+zSjYgljENv+2CmhE+YUZXDS1hUSlnmfAZ69on7aLv5xsMrAd4zrg5B1axJ3PU
Dt4jxPKqhu5QIp4p4N9AbdCl0SZhZtjhEyMPbpkyaFRR9xnYLwpdAywyf6H9U8bTb3fcM2ruDJLk
sFcA0c0q2miYYNK3lGJDoAMXhoJc/LurWJHVjc+JrR3yvmRxW/41QOZMngowZVzUANW1EHxV6ZRt
tYHg7YQIFYeOoib0kGZu9OrYR4LQtviuVN8RsY4JaURV9a9sfGKAbkSF6M2mH3ZeVpxDEePVsRYy
y6lSo3ntRockasY5H/n8o88fRt06o21wF2Tswg0bxercVgFtCRlgqLtC1fkiGoCwTfeXatGp1pVf
CTVT0P8vUFm2zC4l600zzmQXgKLhgoEXomsNwtMBH3W7SlAjMDU1bGx0Ltde0OC+Y/ERAY1Swx+c
EUA1qZkC9Olboe9VNgdIUj1x9cx3qzuIiOO2X4s62ZfvKrXNxCI5x/TamPrSjz/M7n+zFlneEtie
I5ndJRLCrtaAGJPUEkduSOXWS8HCo+mZAAPYNabE/p7GXBCblGmaYbEvnIhAEhR/rDUPtTL3hldh
XMLeZmcMGA+KXr+20dB06TIV33n+M8kxzv8J/qBbsVmuiy/UjCcpeg9Qn0svi5KO+qyy3BaNL/rP
0EdYxFJ0q1Q8ZvuiAQek7eSG3CT1KPufMvvqApWKvGRIdyk0/Tzq6TNjVUcjIrJdC/o+QY43KQSJ
xgc9EHMmwlJGE2hh2zHzb7MY3Xb4AzETY46oEKgxjmGvP0PmtZMk1p28swxtH2cmhqueyl3jy57J
YEADqMmsClrlcFOMbyLaJuQ98Ozxv9TNl4buhmRbVvU7oC0ao8Ohv0fqjGBdNBrDN51Q343P4i7A
+7PiJSDgJ/g2xwsFsir9iyyMRIxALFQxSfcoSkgP8iOPI0Bj1Fpwcud0JyYAXnpI+zdbjTHmUZoj
RFFXOU9TzZeghO+lxXVC3HmfIZS1IIW6UfKF+Nlvb11xFSXgPn7nZGkhB8Ait2hMrPBotQUbc+aR
K00Bs7/q7XfkBFGmrTQ2omvfe1gSwEB1JXN+S1bnwtleRAy3YKgELCs4smJrlUGhCraxsg10A+Tx
c/AQn0HoZGvFOuZH8KyX+BFys3Z1LJIkdPInjQD8mfwN8d026D57Pq076teKvyq9jZAv8rhPq93w
l4Lrs0ZpWSIXmXtZtmxKfSG/EvUH0VeHPEODfpkmJB3s1TwkNSeapqjbKBiGOgZ/Q8jUoDnF/Y/Q
S0DEGAf2pkqItMJP+50X7KVnZllCxdq7FUMtkQ4g4lbgIzFDmbq58DFPJfLkmFa3jhXqKXKEUxiD
qClrZwSt72EPmCkinb5B/pYiDfTlfGuqjxDp/pDkq/nfkjJMyRt8TNG9gRDor8vmOLY7yWKetE0f
mfSv9b9mjwH/KRF0aU7l7VJ4Wf9xdB7LrRtREP0iVA3iAFsxkyIpBlFhg1J6g5zz1/vAO1fZfgEC
Zm7oPl2DhZnuWrhGyqnY/Zi8Ahd8Om5xlSHaSZjmFZGO+rwCBKllArkysHKMyJHI4btg7jz6qFVy
9h8j4+iYjjdT5WmK54UuLNN6FGvUUOsAy32C94A4u6+RJqDp2l3jJbjUmTXpDGODZMc3RTanzaSy
fFF5u0F0mfBqKOL1DkxxR2sz5xMAjyOVqgegc8a0FJjrjOwOsSbcy4t3ybBykpeEBEX1TANByMMs
RMYorgj37Ji3424khNVFk8kMc1jaDO4boJr3ttjAe7HjDbQmbCMjC5hiOxprw0S38dBwud+M8pwb
iwJvT0aijB/FMHtuXKHthCrim9+nq6MPwfZVifXAooUdML4XlBkeEdC1+Z3jIi2as9PuquzWoAkY
/mpq7arkMqrfCHN7olskeiCx5/SMn44J+1BN3BakdjT5MWGRX3NgC/k/WnQ0PyZxrmv2FMbGUN4z
3TQTOouzYgo2lhUuy2raoFfH3WAOGgqZh0ELFEdvY9St8+qiErZIaleQsRWznYXUmwp/M9hUDmdl
YNnvuUoGpjp4XZurYO1skVnMAzR4YBa5nWzGU8bFr0X3bwJvW8MHx/FORM6pG1aNfSsR+TfuwxUV
5fdLrJ6b8CipAw3No8B+Dsyz17zYkvWKOHjZY5DJcqSTdooPU4ewKkjcxtyKE7LMQSsmaj1DV4bk
mJqXyvwXsJbQ9Ecxo+z7vYfl0U6/rDZlBpch4D6S2Uz+dWTSifFf1KRgFV9pQWgbTAbKpZMrLgkJ
bdi3w7c83pJkxBQGIe92jIo9Uzrdf8nRQyTYqTT563FIjDSTVX2r2rUJVhgHCCBzFDdQxcA33iO5
bmu1zIL4lpPjpr8M4TGYPhANhN48UW/simwya6kkqaXeeztelH0qqcJhyK+nbAuLBTOTaePQQ6o6
K/R8fOspwfJvEzOOlg+PmTpeakW2arzSnGaNerODRBAyBfczimO8W6jMdAPJBxxr458OmibqXdyb
G73YhQHbeaX2InwJ+p8Y1b9RGJQU0ca12SBobw0HuY6l1VGzlxMpwMyfZvPRRmeRUPiucZrtuvA0
+Ve3ukniIJwM1Q9Y0PzMwAxqMgpP2tmGFfe3suY5Esx0JB5/obFMiEny35z+2GVIhxAE2R5AMZTq
kXXV3j3PWXrqIyLGs+RbsbQFOi3i2RwL2+aiZOGXsaUItqncS6i7uW4clMYC26ax4NuOLq5+j0E2
QNFZN9pE0HOzTmqgXZXODBnAJAI8yWBWN6tNGVWs2H5dGiFc+k8S0QI/67jBg8oDr3CVYGbgTkJz
uwK046BRdT4s8D3hsPOdfem/DcPBKrU/9ue3rM5YRTv47LlEiH0Q5KIqjgLC1baO63O+QP/KkcFr
/KUN/NpiF8S/evjRskIb5Lhr+31W9TSh3ZqwzU1nsJeglg/xXfQMBgsSJ/IUIneb1p+RFmJ+8pZJ
+FJ4LrRBWyJNZ0KlO93WNbzd/PYWnzWzAWLL0SoXTMemV+HSeIuOyOr0bWI3bMRfLcKaAgtPigrG
yqg3kGIkPoq3wvtzu2M0tGwJMbHpASscb4W48ytkDOfrwXNjoitTDPh8yL9Vd5yaEWUJQH4m4i3G
CmWTXwaYxve4qcyhPvTO/90qWYD0Ysp3lpJ+sCVTS8sqxPX4aOqh3pToTxwDnzo3b8eel7Irtur3
DGYS/oBh5xKLZugWWAIcHQN/jMl5SqxqU0wPhzkv5bK6T8hiPNKBdAPONSUi8saIOb5p4ILjTUvM
eo8AZilrZxtO8JAg25WNRC89z0ZewwlMdyBXyiZOFP+30S0rcbOHYEVAIa38Y+D1N5gOdsTEEYbW
OH8QGIB1hMcsJhA9YluTZv0/THCM02r/Fvjpshic9Zgn2E/kuFaO+WnjaE3YRLk3LWcmm2x6rKYp
h0eM4t5XsDFx+jQD80fwxiaC/9Dl05Y72jGqc9auGFd8HjNmuIVsOIrq6l1Dk1ZhDW/9vWy/ubcU
4pccA0OSkd4mxSNk/wUUDVeFXE2kwKM198mx1azikk0mwdLlG87adGx+Sgey/5BDM8ixJ5ExiCgy
Dv2l1nyNAtCGZT4rvs7MndXDapdw0OR2SmeI6YFXtiz7ddAwn2dXEXGdd7w0eYVHXO0aZuh985W2
LwQHnUkVXxCJ/SQxfXvIrOxqPGXOY4YsCO85QUfQTz6m3XbhJgjdmhjWk0e4hIXUQ3nByWG7Icsf
/sNLm5s7MX12OYZO5lNVum5IpvPy8RWjAWudbCYZr0KERr7OyBInclx5Bzc9CPBlTult2iQ8lx2z
tlT7dKvReOoA1sqvgPWowouZMsCKzIUJslaLENVn+TrGlO51Wyd77lBUDOnOjNqly6cspq1Ctz3m
Rw3piMfwzgDjnPU/BZ37iMZG73B6AwfnMufvbq1a4wx7bz1VGHxJYZDQnqsE9HV+a+C8+/PjHfgt
YpTp9oiAY2yRj58KBOnEmD9FnthHIiVFJlpkRrpPJqYraEXRT+XtK49hR9YdjCsuE9QFpq42WvpM
6A3jNTjmRTlhiZmJnO0yTPTnsgrO1Yj7B5tMC6XTcZqt3jP9tTNK3uqFgMitMdt5jeSaymFbYBCx
EDXmLG6N5upwPXo6zW5Hd18GBXFjGin1/9IxGZ+qtjuHAWmYMOQ84dHCbWAWLb06XdJZbDSTKolO
1GdfRG3VtazHAipJ+9XHWujXnKKh2y310nym/7/HAdN6F7LDsYVMTRG19BA/ZG2xMGlTNSwFKdk3
Ywu5FqabY4KEbdylZsJsx3AFdKmFb22a2k6j8205QB5mv2kN77unSfV5lyNL/zexG+PuYNtqLVzD
XrIzx3yzEFi4c5P2wIzfI7t4BDSZOovdJjWYWXTrBisOysunrvuT8PumksI5KKFFMNdXzlnvo+WA
7DtBqAPBeT07s5njrU3Vs/ukftA3Tbpvc2dlR3fJWF8jgTEZf+0QMq/5M5boPr5sFxxNC/HajI4e
qmZNJq+DM3yM2hFh32CgfXQTkt0gSHabTBQPEkWQtfc9TkZL/eRjfOiUN+tjl1lR3B15b3IbMk4N
GDtXkDBg/DQXr3qV7lGaOfKtT68iDmvAc6jgdDfupWj6i43Y2+fKrrmHTbR27aNGY0UYSgzrOn3t
pTyEytumZo0sgFMtHc+B5v2OZQg5D2nygCSmCnAu3loPs2ZO3QvciWBgw0YuacxWqlveacy27X3Y
yG0f+WzSUTaUoONIecC8izK/wakX0vZYv7BaF3lE6zqLGrge4VBbdkSH+26Y7zHTKSP+biWj9sj+
I1uW7kkHbMOyU2HqC+ttPJKl1wTEsUb0D2ed975tgS/g7sjV14SY11ftyIamwl8OGikorkaG5Uaz
lyhG8PNn2Q+z8qEkKzL9rTz3xwtnCReBLXq/tFgmsipgX+utcoZrIxa2vkZRjQPNaTVCRs6trPhZ
bzXUviYfj8mYIu+zazJnffqUa+Tsdf2j4KgsO87gM2tMwfotMG8g5UvvubCpXKpXD3dQRPcSHMwW
YQxhALnF/Pkjwh5uKp/4Efpgtt9hq1iHHT05b7VnfVGP6vlvLL8rC6SqekljxMA9VmDO6zkWIx/B
VLfgQQgC0pnUDXIN5552P6LzBaJRhu6qN8ybBh9jQkAFo3vZsa1N8as53Mt+CtLTD7cT2+xgXv7y
YtT8zCqQfiIUrz6mgNYQUNV7hL3WNiJ2TCvl8xRGe3iFhIrNHzfZ3mBfz2lN8IfPURmhqbdw7CkP
xBlXiae6tT5LbBHlsGc3/2qzfcIxWnrVasrdjy4eUsZZckPlRxBczJIVcicRaA6caTSqnn0ZAoYF
DH4niSqIl9HAKDsE15rtOv8j7+U3yVO7sIEDznvNRBbD/N6FQFQ1AM7Fu0VfWBvLHrW3XZKdncHO
uVXkkNRYDQuMSGXTwb2UT0X2Pdm4Whnv1qaH241UtKJeO3gXZApd391HOBB11kNDWq4rPNEirXaj
HdGyhiuNxXZhHJLx4qvmUBOnnFbiaGLPsPJkkdpHP0m3IRHpkPk+za7Zp64JBKMlGnUfzzl09rUQ
BqtAdKkMaIwu/aexVYyFxs0DDT2dk4UPNd9ZaSPyQo5k4IjpGTuGsbXtVbarOvTz5rhJkUySGbOK
qfccJI2GG26KGrJWVX6OnXxLnBGR1k/OBFIHXCt9YxE1H2luHiOb9TOHVeI1V+LKlyZb77YyWHtO
J4BuTyEDilLAQujz06yKjwHs5QwcwNVdIX4QgnN3bZrkhm1ioy+5TAkNNg+G267BClT5y2C0c+bI
75ydPFDPVuI6RO2LTs2TTZKirtlUnrMjjfvJSsrXJujpK97w7oFeTVaSqiUvy5VudbuR4sRrfMhp
j1lqplEVusQtGlR3Hba1uFC73hkPlnA3RZdtyrnrgVlHOU9CDPkBLl8HO3LSiSMQ61ks3um2UKWI
dYSwUPThPVQPlepn20MGzEyvGUlYuiRoAUrqw3S8+oKYHDxU+Fx3ngbujLNr5ECLcP1lvvEwsNmy
nwhbsj/ZlxlEwRLut87ifO3/zwu1VxS9fOjdxipQWPjE5075OWKwZVUrl0+s0L7a9MVyIqDRbKnI
N+1DwCA4A0dxKmvGgVX6b4indUGz1Oj+wQvCjZtk577K9iVwBpfHrTggCjBHWfWO4pRuoLny8CM0
Uhaiua6drlb+3FmUIG7I7pqiSoNC5tbUipl3apR/9GV8lq27TAb6NhIRS8yubHuiuNoMpbmOSCxM
jGhtIVr1YrE2dLlXIRg12mDBQEDnJsEEL4VxBDab13eLQsJ7jULso76DhIgch4Kmp+KP+csyxzXC
RY8Pv0a2xQpxMZT5ucepqQDyZD5pDWwNfYvVAEWxZLuxc1geFMWAVhD/Pu26kIK4knyT1XsXPWuC
yaqAmWXjdgfyAeV448OlcSQ8luwtoEENq5irnlER91NWxAeXVCpZqSOFJIo6/xRidrG6bBWE7Ks0
tdVHua2bYlVQlwPaR65bXxtfe61w3zZsBQYM0BOjkjHlLPbbFYv+vmMWIgI4c/rKh58isp5vmK3s
yuTfEAm2kGayDSzmKr2/L8g6chxITfyhHAsr2cNpyG9A+skziHW+EXx3BTpyFzOq9eOXn+QH+tGb
zsQhU2LpgWLIgEt5+ZbKaBP605vnkG0V9Nyd6VJh9bbN7wpQWMA2vxf3NFvGAp0ffMLOKhf9RHHo
Oy+TrTEiIJbGBv6DgmPWisiRIVcGjssEROz165bBq9+pj4akzThF15hWfApInWFD+MA/KoQVyA22
1oSQPaEUw69jRcnBdrxf0/qOc6pqpd080zn2+rDpzQFzur4aKf2HQLtrHqEUTXNs/H/t+JuGy4bL
MVJzfaQfpKfBQPus7ddo8lZK/PXOn2b7V0F/Mc/r6/Kf6fQLhUxiSATzWHNfuvQ5SbUCwbc0cZoI
5gQpf1XDvBhwyYeUzTHtZMwRgY1XY4cL1Q3IXosuroY+zL4P649VAtVEmlRNW5qhuxN4GMKw7jIl
rr2ETt5fxjXQCref3iVypw7TaKuHxxEnTBEMm0BjsFlae91sdkUSHGz2qkP1atWndmDzIxgD+r6F
I5s1KnYHB9IQHqsTDrytLjSkG94FViCMbcyVlOIoGrap1T0rdsdujGchxDhruJiJMvJR/J1E66EL
JKNtxv+U1Ksqqb6mcdhJJituV26cCU2abLkueNojuQqAEIChP49d+ZBuso/c6aIMZmgy3FnYwHMI
zJ1gXjmFhw7dtBiJWnVAMjjxBg7zZhjelDveKfqYkIpV7EGrNZFCWDkciNDO0C8kONDdvQdrRmB+
V1gwW5/sjLwCszgwCFKoUlnOIkg2Yh3ofX0dnVNLz5yQ0iv87F8NNf0pj8yLYsnXElxSM+lMpnKT
FeIlRuLQegaRqD+hemVLvpEadgnIjnVZof6ddw+wZjoHmpx5qPivtRrrKDgx1pyHhpWLxRnRI/Lt
BygrgY6kPD7VRXjnoz+NU/Dm2jH3hOFki0F/6EzljfLBsGkrc8CrCKIKdlQpYi2t/M0J/CHMeQu4
928sNvC31wEiv6D5oBOkelVPFPoYi5CZnvuAUtt0UMRkoIzw1OIySqDdR/KQ6z+l2lXcjbxzB3t0
7zpp7BVw6HTgCcxRhnQJ/jQdOm/4bWIG9tjbYrJZAjIpdcUpCb53pG5x7c+mCDc5m+Exx9k6sFjS
n+Y4nFpyG6HnC6LyNxvI7nRoupI6WY/4DgRD6i6gHuH4cYHJ6c6/nvGRNqqjDxehgnRQhPpN6DPF
k5YaaJxt3ZDl4imNFwaY+aalO0VLYKMPjsSvjeBLCYHVssTaAX/VMl8GUW3mKWxmOO2GvNvZjQW2
TsG+uA/Nm8BbG8ID8se9XlLvCi77AnYLm83ngC+1LO0HySCviDgvfoM3x0nnQzuEphc+0+i8yAgW
Hou/xlxKClWN0B5WZE+6YG5lMDLIGG76gbkRmn4cOI/DEUxkL/+F2bzC5RezsUBYrJ2BZXwoZgID
wr7KRt8OeWfU1kOaX0uP+VIw7iLWrx4m3jTK9spiM9dU7JrTRUM0WI3jQHPKXaqTzIfHdOzprQP5
Y2T9o+K4STWDgstC/2bKR1IicKS+zmM1s15YgJUHU10zOCeZ6l6SyVq5dfCugDq6eXIY0vrasTEQ
Y7LTKt62Of+hRC9jxq/8MrdafpXTcAwqyUCoWADYX+U9n2pD5BQ8PmMYVz3bf2M2CEn3zQpoXIdi
nwGKKBPkKab31yR2iGa1BbYjr0QQhnjadD99VBw3RBEgKA+nZysG68czzJUg+CtbFb13bPGKiam7
BxTe04hvKgb/UwDJy9d8Mjs5KHwLzbQhup6Cnem37oi1MB+NRQWnK/wHCS+EU6OXMyrxFlUXjGZe
7OyKPkevTkmY6MmZFIcXq/8ukkffTYfS4nws7WfPFNw933OYiw2Ur7CW+oDlD6yzaLzDNIw7WZTA
5Dx91TeMlQIs+6rzyApApygaqETpqYGy4CUetgfK5rK8GRmClizcCCL26hhphMv8tGkPpnS4QhRJ
Ji2FGk2DjWLV77J7MTpbRyD4dQAQlfY+SB/CR4oyp4gQhdBK75aDSyr7EQ/BvOirsCAykULBpUx7
HRvHfnIeqmq2tWmeutDdmOwc7SxY6KLYl3JYW1VzSJscGRASM0aW/0o/PfQl7+F8CfY13uFkbRFq
ZY4sRKSz7ovq0cdfKv2eGuAmZb4G8M0xxJYp69bmpPap6HdhPL34RbHy0D2zBWLyHS+sCdsXzmZz
ejaZgfmtXHExo29KYRsRc6l/Nh7Z6t7ShU5aCnkyavYksdi2yFXS5Bj6XCaqI7/3l5cCQw/peVCM
h4kWCjoj6e7cwfZJRWAqIbl3yt71HixFljA5xJBSl2hzGBuOscEZ219ddv492SxBGG4MspYwS1hy
7hpmlyus6eycBgUrERaAAWm2Iu9xl3lHkDRNl198xIPctbexbpd9hp3AVuxGKH0rgEGT9p3SlRrI
MC1VPieBu4ki50f1aDZEvdWtiQNx5Ua3uQeJRP1Ov8UaIWHZ1qIk+SxQxg2IvSfR74uwQmL8pxoU
+RKv5ixFaNC+6EV3TgX2FF2cTelu7KrAyTXsBxvkfhyQBMH2W5P6sfL8nW/Kld3VV013MM5B7mCi
KkeFIe3kkAw+uZtWB2v3kendKik4TFEqJkwMOx1Lbb5VNUpYSm67rL7T/rNCIp15Xzaj7Taf7t7E
elvmG8LjSHFOks+YGzkIR0w5Q3AIega0UfPtOMGtYP2+TJwWi4/PAt7S+9mGFGOAFvZDdme3yI7K
ixdDepOzpR5Tohs+izLZpziEOzZAQBCYsPGt9T3no3ObSScZnL842ublezJFB9lcLAgyYTweMXts
SjwNnjOck2jC0okTANG4afWYvutFNFD+zWCB3v0okAyYbX8fx/Qge+NmELMlVPGwAmZkg7Nq0AM9
jQKeIFBXp0cNSWHp2+ns+J+uQTAB00ivuizRMhZ/Wumz7OuZE0U/ep1T/vW8dG1rg82JhndUdqQh
KeZCdegy7LAqnxgqfxOFBCmRZimBV+RFvBFoUabyVI7ZxdTJuEJ9kkXpi2fAIZDHWIXgq+qU+LtY
oxixnovwV2WSbhZRX8CWprSTNRO8/YBDsssBuZT6W5AyxRzrWW0MBAPirRWnhGAg5R9+W4tpOrS6
lfDbvRgdpj/FJh4VhnhA4I1xLGv8Ql6+9HtloKOhSpu8Y5B1VwsJcMTRponmpFznUsThSYpxbcT2
ts9a7s8Wh4UkvuZs56+T/6KNlDODPDeujvUfF0FaXKLcPIxBvXNxb01ojGtDe9FciVWSwTBRl2bX
nmOI01UAk9+bvN2okDWagK3nmTPZC7GGBZNuSqvao4KsHM60QCB5EKO5qNNDPIhF1b17SbNRNlck
9LheVouGVMSQY4jfjyUTIu4gOcxG9LIQkH2NDfX5jPjWObrUJm7Tna3ZJ43LuleKt56oczBSYQpQ
kowge6AznPXqXPKRiZ5XMJhEKzFMFHiBvajTWUuOds6MGC82mNk5wHW1K8XvSGiEwV4ticTOg4IS
AyyGP0N6t7lrjXFbavySqYHJAv2ZDf/ClwB7xwD0V38JpKsued3+Q4S3rUP7NSjDmukCvRimXPSp
PQpHqL2tkT/cOdY7QqzZIqOK5j4Y91Lj9WcqP7QWmMtsj7OLx/qV0KfVs9tFY6+R6NanoTXPne/f
tbz+4yg5j5V9GqP8nyVRBWVoMwW9ojNBkIrZm+ZkxHeuZzDoMRhWtvSNKTcEKFXQtnLi3nZDkw+6
/c5nAXadYn80fOfQxgWAXRfnYlAGrwySlypXeLOABT9xpz21Bcah8LPT36vxVhbTpvNj9nQEpfb5
bo5uoqd8Ms1gLeX416iKU49StaxKIj2housZ1TH3SQcJHRI5GpiaHnAKCZuJ0p1eJPdKvhkmb0xF
8WBaEqAyfCQfKpNEIjLUJNT2dK6ayzY8rNxrrAHKM6J9x1k1wnaQvTpYiXlKCdwB02ShZudPHgLi
61T5MRbGw/KIw6bd11K5SxoLBAnsSl+3N6mrbRlgLqixtzZUqsgVG41CmPHeujf6e5QZ83oPBwOG
Lk5cLan3YTSywHAYNmXLRrHPTJpbzYJvHfDlZ32/HjlKFdKDsbZONUD8RuZfbdPvdYdWO7WXU1Ic
U7h5JsvfTPvn5/eYKDzGs/i0MekYGTG/EwIfYo9ovhgY4ua3UHtqDdhG3JxZhKOziO4tOT52nhPW
mu3joN+65XdPnd/W06Lrbg61Dd0KznKEb018LfBv4UkFRPNw8+E9n9AC9USe2ze63o8cT1+oGxsT
a7KWFEx7arjHuHsUXEnua20GKtBhdeGzapCSRbPwY9kD6vQt8sCc5rlWxTWO+puT6Vctgzo8mUBJ
wD0K5z4k/Zet2m0xbl3skWWlLYuWGtAmfUPzP4raWUzsZl0GDqLH7MmYKhp1ZAkjP+lGZ9qQ/Iaa
SyzS7BMQ4S9B5NduxH/e6u5rX3SfNdyyp6CeAen6ARYnrZKCazRl5hXh7FVGSOK1AUefTYmio1cr
TAd8lYt7S3yWOKQTHmCKHzbXB5hvEx6csnipnXivk25kSP8HAvwzi3i4v+rqYQ5pLX6aWX8pTflS
msStkGlkIKpGIXLhYhiYZDHR0lC+huk5tfOrzlwvGmuNSbm/sar8YGekfRa0hznSaGQmtuZ9Viba
aiHuWqMfXRMHW68aAo7CjYkmZjKtk5W5GxVEm9pDSoRcx+6ptCLjDsQfkhFsMiY2p0Ew2cwcDoc2
YPchQmoImDdGXd2i0lrrwn3NSxqbJh7WVauoES1UZWStpPanhyIAb9dfSHlC/MjFaQMHE+2I+xnm
ehrpNrUCEhalEfbuA6hWc+5QG4o5eRvaCLUR7V/evOq1erG87tbThDLQBL1oAIYbcmTskNN49psa
SFPD4I5e+JwiBBFxwBSzfvb4URdaOj0NHoF4rsrpDpON3jQrh5q2jrQLUwsiAjvYwlgBx/4tr+mZ
MYZ3NPih0QFZouyLbQ7FJgroWfo3es0/OlR8QijMyoLhWAkxH4U8k0dm9NJ6lKwrEnyXyVD/Gh27
T4MclXJaDAlKcjU8G+w6NfjFPBya5XQ3BsPaybyVsGw8hnIVeC7B1MAqoMzqtCuIpJcTBACtNZYO
3h8J5dVCquIw7mpDeeu7pFum7hwLhlal8N5zE1wgZYdT1+yfqi9uWGeRBu6u1Uv6C5zi4eBF+Ndn
JDVt8QzSrpW4dQma3cI54cQj/NbHT5YDxvhXtzCysvesKSjZzOfKGg914RyKejoVaXJJu3jjp3DH
jMraheY9gAVkNghhHQYXSNAttrGLsTIQKEjD2TIZeakDc5HPc0avOLLw/ksKMLgS7FYekgyXTu0R
JSca+zQ6lQEI9YwAgERz2VMhfM05O1dTbd0k52zg58gqCzyjWJIx3KURhKocNXQkq4NWNZcur08E
3a0LSgmgUeZ7kSCXKKKWDb0WL/LKxY/rwNcwVnlX0qea2c3pmbb2xZmp2Am/C0YB/VEZrUCTxbEu
W3qnPHLoJdOvxnQKMi5c9rWi3Nta95aP2bcX9cspcw6NGV4ZcTNTAs9CwiRwX7XG/f7Teaztm5Iw
xprPELM2/yAhItgyfzeKaa/a+C9TKWFm2iFGm24XDq9CeLE6pP/8S5YXTKSa2l/rklFRqg42JVHk
IkssNRYQAcP3Gl8iByQxIwZUt4ms4Dpm4SSwpKmAktalFMtxZeul/92m2TP6/m1FjoEykcMawZ+I
+5fCAPyba9NGj1Ewe6N1D1zjq7PBZ0bIuUbKtKCTqBSppEGNjxXzGHKk5OR4T0PLpDODFZPZbbR0
xbTrzZ4Iakxlds2iwYNPjJ/Hx6pWNtnJ8IujM6T/YtmR9Q0+NlfFKjYagv3scp31xItp0T4llpjr
Jt9Tp+JqQPqhu7uMnsapPhK0gfWkzpWAby0hYTHf0hNS6xNvYcnoXsZiQ9AvBT60Z4u07rKu7qwO
VwYMb8KVcCUF4iVllzhZ7VLTkQfpzskQ1Jf5iKXEKHc8PERk2qqfnVFxW68ZLx36yTj5IXIZCtYq
646GMG95yIGfZscg9tZpJv7FGrqeEjWQ6xCybtQKV3ix9qAZIrnBK6qzW6NG6V10RBKNKtMsAxFb
crERlj2N7ENTyaKNaR4CRLz303QfJOTAWmkY8YW7nqiuB4RSehQepGQdFbP5E3qJoHi4hVVziryb
biQ7JbpDGFo/5IWtcic6FIILuRRHo2H1bRJkJdHHAadUhb8Y3OIj8IJ7qUZUafZz7LGnH1moE3uL
5gRAAeJwK3tP5XSfH1XeA38T+ZrPAHss1h7WVjGjS6UGjLbqX+UDWii0/Nxq3TnAZKl5XBGRebSh
OEfdtIkCjw7GwPQS/OtycNuGZZoY/AZqNrQ4QX4aNPtes8fSWpYlBs7CwYU8gobiKU8SZt0ufVJn
oEeg0AK9ZhxGXWzMFsXQSACcxU0SNPalHWOuKWApg7gS0vuUdfaSvfnWSUhpo05+yojqzPQWYDpV
DAryrtXffA+BPvtkIqo9vHa4lSANp051EjaDjRyzm2/T3w7U6ZiuiVJs7GVQYEYZw/S5FhihGxt1
XtNhhMxmAWwd7CdXvqYRgXZYNGePEyKVXY3DpxL6e6kP99aZlSu5vxHetOr67lM6Gr93sJEyOCXw
dtEt6ssKVxe8nqvWsnyvHeuW+eW2meBv6WrvtPVl4rnnNqqUFBh0YAVINH5cG/RVON5s06XuMjIW
e8lrWzBydTxKtv6ceDUnYHZp6dUcwHCmn91aFd2FE+zHdnpNJ41FFP6bIr6lYBNyC/gFq2u2MIyU
wdYJgPfEzWHnBMCAdaRXO4IJaXBhyaDP6q42dn+6rrWrZqp7vnUje2X2ydEmNNrwgOaJ1vt06UE0
DvmgtT0IcKg0h/6ndt84M951v73pLgNiAkJs/WZNziLM6cJ77doCRRopTW2nurg4mJzMeHdG7yVg
5JYSCl7SpaAA2BnVBcws9olqZVqvMfgUrh44VayL0AYao3aaBsQUHW9MkcrXkOWRgzXFsco/JFpv
gYzwbb7avXHBpfNnchLn4Y1t9amM7J09wPUPP+yE7xM5SG5z85aQg63+WU/Rv4RZfdDN4UiIIe7S
V0tP2HCG6Mtip32O5BzzgkpcheQJkF7mCYbtFiLQfPwufTZAeFtNaC0apkA2wC/DyEslncWQPzS7
xnWX0EuDiyuNXWf4O6X95vABmybfjg5QdKOtKVahQEw1P90GVlvnvpb5+xDziNT4CDvU0UxJdUAs
eUKCMubSwWKwlQfkjBDcNHKLtxOOOi+FTgQvJM4AYYCKnncN00cYIffwnT9b56zMAFjFoAIJFASM
7lq4wcRXRTfc43GP+5HY6fY5j0GNN94Rw+PJ751Pk2uh6I13t8yeKjgOvRu9jrpFWvtPX+WvUgG4
7htYmciB2RXpWbfR8DnJ8FmfOhxIWMlMDwVEnOTMTJN9rmuMqLyZLrYqCMZyEwJBHMJhhugYCZAR
WiW2mtOCWmSVERIUOviQoCYqVbjU56hCjWa74aVX9clWSEj11iYduSWakx08OxhULRsjrA8h7lpp
/UzzssVxzvg2qM++y8H5jd3/SDuTHcl1bMv+SiLHTyiJokSqUK8G7tZ7b96GTwQP9wj1LdV/fS1l
TTIiLyKRVZML3C5kZpJInnP2Xru7W6q1TY3CII+9gIoIr1NDP2UcP2fEzYsi4jyx5EOtW6bp8yaE
DOEyJoExbZi9uniDuib5MnWJVJJbHvTzLakbuwm5Gt3+44z0uktITuARsTv9Cir+zWrJxcIXViHv
LLzgMhhAqpaG/aKY/etlQGvblczpu3KPesretDOjk5RJdImI+6J1qxL/BpjprEhYD0uQN7DbLet7
Hs1ID4PwoOb+YCfdVWCzMAuL9Ohime6sKQd3ZDipFZ+W9u3rsmZi5o+YgasSvWgWkR84BIbMwRrr
hm2Wt852z21ujnWPg1ZwwG3NT0wb57hmzErPnaCnAC1P3g7EMFQBcpZhjyUUz1QufsgZw9qsrPcW
RTxHQL+4WB8OTZ2D4gHZwgRMpBxobjou/QOWyfNSGmID1TWiEvwHcXLXrkgxp2ECZo+3cqjPbk+r
nbYAaIfuapwgh4yFOLHbUKfMiKhHnznDKLJboGMKgATo9qVYvltVfSdKfa5TGvNNw2dG/feQFvW1
iMqDrAm3VuZBevHJIkvd67IXA5JhxEpUELWGNCD45tENazmym9EC+JVQJ2sJGTj3faxmOO/J9luj
GhyYb27H75420AFmuz4uOSJ0S1XI8t2bxC4eg6j5CFDJj8rGFOHiqQPD5QPwIk7Ld8kOzhOKDCf/
AkO8WbKf2nBLLX0CUHaexvKD7sE9QRCHNGdzHtJPmEjurlcSuRlgP2ZItLbZTwIGFUnuHVM274sx
+JBAmj1IBS0mLeXVX7503vpsOdGJfPCmeh918VOtl10gJhJVLfpd0aCxp0WnLLc5EVk41UFUESZy
Gabdk9eYR9cr7poKCCWnVVQphBajHEsXotgxBUzoPQK2z0zI93SINk3uPaYtyueZk8IMFirNRpR1
KFMnh+w8Tfahg0VUi+ZJJMFzLqBT6zp4krb7TMTDj5FWx2Q05FRoESo+AvG49ucBjpnuT61nHyde
/igvrqO6vWE0tdU2Pldl3Y6hvtQO7nO7O4QJ3LuU9ZuDNZZUymhfvuUS2Ek3E47GIl+HBQ1oDyM3
mjvHTyDipdimXQiIYU0euxUesiq+EnZ2NwvnNSuJhzPOjvgDiFQrDhGMq6voAvvIDOqhvQ16jKrg
AxMn3YzqzoGHONH/8cQaxGC3D31Q7dnyd/HkH1v3NHqeA2gklze+A7GtjO+Jjp4vB7KqurLfiSkn
U4uuJspUZ0aD5qHAHaeWTIk53c2uRwCN2U55c+1mjL35miS0xvd9DssydO0t5s+MCC8Yl2KicohG
ENpLv2K7CEEr6DEvIxiYxqbxyXllRnA+V9aTi8JndtLr1oAtLiPEFhZnwZpsZI8KcCNm6H2ZtZyG
1jl76XIsHZJ3Zge1jclaYjK9z6HXt13bP00OCFZT2t+Ecd90QR3YrJDwEWWpX+H5CkzGklqj+J6S
6mDKZddWDGxFUhxCzIRTEcnd2PrLpojj504LHG8s8wJOQzg9p3P+7BryRJjVswhpa6XNsEqZqj96
sfs+ptRkIH/vEk7lO2cMdgsLkW9JTgEQnehLVNsKf8GFcbLvVeR//qPLL5a3xCUzNlqsn1HgP9V2
YLaVhbWUGMyjzqcrYvpusmT50HaIyGXRz7rAq9618Yl81f0EmZSdDxPUBOWsitVrr+f3eoke6PHt
c1Ijm7E/xNRqCCv7R0hHIRjTcNOX5QSLHuaRjWm5cuuz9ItnqxjY0efp3elUfliT5od2tFFdjceo
ZTEd9Vpbp0g7uomeFuRiJi+0couswKRo12jmVnpduVzWItx2cnyqihTzeAorYuiYO8kSQ2FcuGfO
xGvOXP1Y+B5zW+RMxr1KRv06zFgcwywb12g11rbOeWxNxw2MYYnVUXnjZ/pW5qN3yYGCqI5pZFgx
45MBrWnbTGjVQBWRribYxnXOcVC216MGMs6VP0eX2W6j/Rd/YD7pjJxfOyr9CyuoXgoYFMEIUcBM
/Ai2ZbU7h3TWIMsJQx67L6vAjj3igAHQA8hG9813VCJPiT3LjdVMUBzF2RrG9zKt0YA51Nsyig/R
mNFMKq/aGNlFgsp9IaOwuOvD5lNKjjCZwPkdVOONcbxvPKjfOeUaBj8NaCQ+GiUFt3XSMw4ED8hg
ndD9g4TwlMhe3XpI4fFP5Rbbfw4OTaUhqrIEqJPIFQTn3h7s8a5wYs7uUxgzO6SNnhTgUspyX9Lt
TZLs5wBqziLPq+h7shjIDQKUadcMmBTEZ00W901UvZD8uPV0cDLD95buRUjjFjttEvK0pO9A7Jk2
pQwp30HMPETkcgcl9evC0mtRvfe9YYhT8phE0a6ssTDn1Y3dzx+KBLRM1QDme+Z0d4Fj305m3Nl9
dWeluFfQH0XcMP6cx8B093bjXUDKr818aQbnYZ6HK1+NUKY/IGdt7FW6wRB7EepDRsU18cH7GlP8
QLbAiPB245E2cTKxU+wbtHSkjnbfW9P84FCMw88lk2XAT7btE1iVJjblaWp8xqMAmXTQN1cTbs77
wUFgIg14MnpKCCCAi7e1P59Ul6fnxm9qDMQVmqyc/NLoPlvA44Lz72q6tYQS+ITH9iu8Y2KB6XCt
+BScsR2c7TLEA1yJn8XCzCuD7dFCRgFyhedoPrtIzlBqMVrlJ72eqGb0bb1K7t9ZfexiXwCcad/8
cdM3t91y63Sr/IQiwjukBJ9nqJQuweoN6V7l1haS6WU6PIL0j5mkC6YpzfOijp55c/WxqYhdKKqt
bstNWH1UEfxRaycAaE8kQanoAGxy42TFNjTwAYINwuERKzAJP7261+NDj0rBvOPKZFbC1OeiHl8w
pdKATLodfLS6vwFp5VYg3g8L47g1OmNl//MMIXg9CDwCjE7j8tGdGaCiUl1TEm6LYU/Rjuc3QxVS
Rq8RNOzQR499nsxW93DQYPcsgBbg+VQ5nllknMktB8acet/1bub6I8FbFYcB5eZPC/gkgQK0g35E
eImGobhM0df5bnJHa5NXlqqf1VQx5wt4fN0ovUxbxuQW20THu2t1tzmyPx/HYcI1E2wCIFFQs9H0
Bbv5MTDbIp2wu3ZbaMXVsQn4PaBPv8fuqbNemdQTCWaFV+4DxtEN02v672SvMrq/FGpfQDyVMVRg
TIHRsQJpDgMneZ19/zC1CNEuxDu3x2kIQNbbCsElJRxa+KuJzrhkE2XER6VVJXfr8L9pXmqSA2Im
00wZKyJ7K86HhGUAemfWdszLbSJRJ3FeofDG3cKmM6yN58sSla9dvMB0dngXiCzT7bc4PvEY992e
zgnJZ95wmoYdmp+LlglafGFxVirrH+tva67q8tpzVphWVX8r06Pb3RsoIT32jYQO12UzMR6pL1V5
M+T3sTNdosFyfrQ0dEEfCPeOkAu7/z4taD5uzfiQuTsp9l5kk1C2p8i4cL4URbxPU9hRh6rdDeh4
0nXKg0Q5u1XlGZ9bAFCQkjaG+1oSeGH4o18z9Axdclrn9JhXkc+W3kvTnefmR51hJpl+1KQeaAqL
gH4P0WIttzCrj116S2XWYksIA4QHoPRBX5blhaT/Qr2D7KS4Sufx7MBhrBLr5FMU4JBhG8SccKX5
RMtjk1+VAVJSSgbgQQ3fAz6Bwi/sv2KmX+S51TAOXgw2SGtbB0erP7bdZ5/fLea8uFfYP5CH8lZE
nN7OwJ6IUyjouVnNxplZg0PYowvMxPxJEEAB6oMBIt0jjD8KuMUH5gYTv3AiXvvgy2GU2yTaTBWC
78PS7aeIk8yAOvtirO0LTCpUqejd96swi6lH7rM38PSVCX1l5ItiIwy9/DMMCBd6+fARpo++uioc
gV9RHsoVmSFLXDD9VjO5NLdD+s3K8/2yQvmd/oKgDrQywvzD1rrG8lJ9F9ZNDQeqCW7a9fGjn+Jv
nOqnaz8k1dmevuGRLHCsokQAxrZnUSfkI4s/subQuM/0BT0WkknyLIEIyO75u42v8L9UCB0p4LB2
ZDd2AiG2vS5C8tc3NmOlmkrZH/QuMKhRtg4KU+vDG8LHQux7jz8Ai98sAVxz6sB1x+DpIplvZ4ZS
lGFbEyOiG8Cl14/4bTeNjQNDMkRKyJpSZDjuvekbJJIdwIBLjfst8jjA+NSS9633UCXbKNinQBgW
8eBOx4Gux7ImtZnnEJVst7TsnwffWoce39h44+wj1rtmgi9Yvxj5UiHwsp6KbKVJ4HG4LHR90UQ+
ZfB3aGjJsEsBf/rdlc8esxLNiJVF7+AeIHyQXyOsrYAPJoBEUDvOCZgV+Pz60FW3iXhN6CcI2DJZ
fstYDIXJyVpgmdp3PRvy1JN0JTdD9wkuVHZXU3zDADurUClt+xEBfMJw5rLjCS0eYnTXbI8i+Gqn
63j+Mu4HyNQGbW5FpyWbrvPqPI4CZe0hXZ2w06mZge3Ft1PfPkT1dT0ulyS67bMUmD4sxvCmS16j
+CvA0zCl3yJeK5atAdiEXV/3Yg9sYIif0fPIu9S7J+Um4JsDAQqqnYO/MOL3ad1X1/lpc5JZNoH7
RgkroWaLK3u6gyyJ5qCYdnOOR+Z+RBE4shzxihFtOWevIqJdSPLbdK9KzrT8ItmxoawiVSQ3EGxe
23XDoPNLb/Qi4/muwh1nvKNH1FB8qJHozLfN+OzQjve+Wxi04p7c0kcI+Bduu8ILcoANdfAQmfty
3nmc2EPAdfCD3TdDfBMD8lag9ERE7p1wuRTtdYsC0AIACIy07w451uRiCVjWT7Fz1XmfrfWurONA
HEZKvp0nmbxsnXeDM8ZG3WiOTvLlgJHpiwfLvCjLpeIFXOOxeeB2YfZa8lZIgjPj7mjIh7Ws4DWb
CdsAlpkuB+WDjaZJy9E5jjaOfEkrOASnVpvt6L7klkBcdiz9t87c12SV2G8lEpuQ8rwlfA1N2kCU
zrzyIK4nRJC45UtBgsvZS7KNC93SD08WLy+sIAq1jcsGk/e3oUATRbOLpaXYiaDdmxKQPU9ccl6l
FTyeInIxJhxWllQPx5E2IPb0ekTSjNcB0HFxaqjJRfyNeLUqPymAnGl6ToPn2kHFZT+LYW1Z0b2N
AyJXHmwQD4zR4RccmCOx8L57dg5My0XFf9MmT1PxpoKXvmUsdHAZymkWMm9k3x3fPTrpBeh9rB1U
OzWHyhs/rxEg9RtC4Xadbi8RI7IyQLWcr/t5YBpT77uMaejODqKjcefdTOeWqpRS/63iOWynA8j2
/WKK/VjeSol52L3VpXcwFhBw99BJhDvA5tODVG8rbz+FXod+rFVvTpZskS9eGtSwuHEXwhR1xcyy
/3T0rYcFBnk6DSdU81h82f9wSLVAD8Cg9frRij46gWMLI2aQQOCYcAC3AApxXq9iKH98UXCcxlgd
RNWcKyd+D0nM0Y3g4VmNZmib0BE4SMa1JgSJWXBYVfjjxYXpgxumnMRbTCersR67gUZ5gJsjX/0a
iZ8c4V7sY5LnnARlMZAUiLzfUOxS+hXwQe0SvG0Veqzd3sZjtmETAx+z9eRjvm391ZRG9NXk2/VN
1VYCOmWIniXIntCHAOIFBlXY4jJRwaFb5UVlHD+iWWZuitbDTXDABmo/w2nAd26ubA8o3bRyDywG
xpdN6O69UO1zHRJoFqY/0Hed64oHSHd5dOy95mlukLoFdIXve8+ERxHDBZ6jgED7eio2VtLXr2nX
YNiaobMjbp05awV98n0K/tEBgT7SzMH1GKjj5NYr/3DBYO3xBriSN7omP8J4SwwNvveOUWndKxVl
h7Dom1OvEK3NpkRI6tk3VeO/aseZQBbxyI1FTYst8h1WcfjlEAfMrebjXmSj/0pUMkNGNcqdP3nh
CzIHBgtuB0J1YiYLAZH+jTotBVR/dJKc55bpNrAw7BS1q9Zf836sZH9lW1FzqSTxU2rERu8L55Ym
L/XUcpPjdQjcltPGOF8lHPTyQmCW0XduQCMx5mh1KVr81AwWDzVW4i61P1wXF2XP/oFwgAq1vrRb
4W+KhkFNxfSjkLyyIulHGvnQRXqgfz7hKWAGsmo+lRpM5+x9agudOrBMttkOr7hp3P0kPPfQRu1h
StZoovTkeQoQUTBhrZB8n6YYbic3e01onuD11ceFYmdGoD87DTM8nGHzSj1kqzVMyCsNeLLt1yyD
jCFVDaXR9n1yLMglwCClMa3MQOPDOP2JGpdUYFJce+8sSOK0UkjMSQfCrCRlbUZQ7vU0T6pvidTn
Ae1fjAVhY4Zh39XqR7lkn1HDfITPxkRngn5irI8pxt4nGRKUnf3Rdas93PoSafQjdq3nygOHEnC0
d62bnNyvHq2AES3Au+omlcmxi7njVnFb6Bi0RkwaJWvc4h47Dva51C+Id5A+BuUN8y3BhB1HT1cc
cRzuBkVZrqNDCh44SfFTk8wmfYOp05xcZfaubb8UI1pJ5D+Iz5JN2gJ27DBQLD7eEr+8pTiGCOen
D0VLgnnWPSWGeskEMFYgDlqGAka856HVgUZxcKN3oXJJDHYUtAKxH/Q82j9g0kwYNDxTeuN3202k
/xFlyFK/nKFvemZroP9dm2Ss3Cb4ccTQAMnTtfKMUURZDSWHrsqvykzsolZW7CSd1SxgltieGc3G
bp0z4DIBKCWaGQStkJeoOD7i9Yvi2hJ3caU9oMBdEYIuvHTLMpDkSxrIGuynqq3RwpI339LOYkur
cppfS7GKsFvBbbsAeNcSeYxdtpWMNBdm09/nhELnp43ykhAHtRhBgJS0hnB4C/l/19ZA4ES9OjeD
KmB1FWnOzArtb9hzaLCKudbf4tBHyEATTMXNHbXuAEe00iZjbVBAqNYhT8+tkptMWh0FP3BRioaO
mQQ9kWVxaAfRVRLsK9XAgPJqzIqhzDeNKryRo0fEQf/GuER/g2pTg1tfGj8ipWKMA3nysjEt2IVG
ZhQbo90CFh0OupjMYsS1JSVphpwxfzcBLeb5srTjivZYhnwp/B56zCOKLWY6SS8/IWuYnanok7xX
myifQkMYkRcizwX2EREWUMXh4jUIBYfRPYCdrKgHVFiTr3GpNFPBggcPeSdMhS4ABFvPU/VzaYQj
3isXygd6OTuNsxk1ZTtA6Zb5EijnGoHZlHzT4MOITrSmKsYIWAZxFFkAjCPJSNAO4yn/0faND7Pf
2Gk03djZkIk7OffhWnSnjebgmfMnIV7OFm8NKYkmv63fsxQhH+oUP0JaXc4KSX+1WCNjbzIe6Jhe
SOFoj5nbWKSrpD1R6WPm4qTDO6HBRPRb/G3BTBWfzMUMT8XREohgJJoUWC6HnPhWBXUIMnoI7IwR
6MTiQfdPJ+3PyU9zclCttpqBy8WRMyNS9brZJS5DZ6x+4xbivPaflCtwITEb0IkkGNaddeBedkNX
cFgog1xaC0qDop7ulOJ8iezAcTzM9ehf83yXx/PC3cMHr8LpSZZ1vvZ9vUmHb92QJhjuILjNyVei
dIoV1bCz9p8+ikqMZqwd3XEerHn1spqgdRiomYiz4VbF2DnikbB7hpMKvyQ9QjEMmUGuwbQ0EYeu
xE4+npSwKlK05jhVTJN7y08AMBbQWDIBPd4NXHJhbCMca9cHdTW9eNg5sNKmMs18dEhurRRHmwnl
qYUCPCCGDS1Qwiovljac4ujQlHk4gB+KugH1tGFIgz7Rr514y0ds9UE0S8O4pfOtVctTYEKNBpAm
K44/QmAFmKcvW4pSjD8Vx8auawfIei1afOZCSgTzS6FNZKyr0vRpOW2NNUba3Niulxf+po+j1mDX
yd0VCxrOuaw/Bt1HSwLwyTTym8gGg9TVse3CpkMMYjCTG964iEYI4oJu0FuRtIl4NCIM837bhKay
3YccsjgaTgt7QP/TobvfF4+lz8Sx/CGNFaG3TXlCFqD6dlLSU+jiROcfMpSZcxNlsWzo81ZeiT5s
bHBBw8BxKonVf7ZUEayJvsbvX8JszMS8z9pRBBNykSZGfcyxYaBnVmP6k6zMVu3fhUErxckumpIk
RcGtfJrcoaKkxXvGl1ZIb5klRibiYSiSNGreUAnxpF02CASHmxD1C/qzLtuBelFPke0RkTRJ5qAP
sR0TZDEvqmQiNwgoyayhKJeCOViPmHFP/w/1WHFV9hrVOzI7PfwQMvfI+lSkzU6vs5lqknqDbhYU
Sf3StM5PxunRcsN341FIlyhLHqA8VvLa9Zy1awB9hA08tdMl28d54rjX3tSyrTcs4/gMU596qOmo
sbb0F3V6Y0m9dgLbNrCuB6ayyxHEcQfNkP95fly6JD9zi5P0Kglab/iuHDEtR7tKcghdsYNhCdK5
Hz7MNBYUeojOKQ/u0hcBYJGuDPq9jHIbalpuUeCqpUggLtZd7NNvnVLdnDGTWVAOdVXaCc2wpW2G
A8LIoINNm2IcwirPoOPFdKXBV2qhewy2NExlvJFdu2ibjQR73Huw1HRPeYRdegzCRe1NR2Je0p/K
K4oRB1QSJe0juuCCTuIcWqRHRSLTzdtoZMJpmntk0Qtpo2XEL5mHISqWqIzGhLkROoVDMZFvjoW8
Wnh26GOu+jrVVRxoiHPz8pQrhEuVD6cMOk3okOk60CED7hyZkBl9bvvTjQroZZ94KWqf2cXQ4uLl
iI2uj9PV7M2fVjOQAh8F1kuLcg+RXpr2i7qyZJlJpg9Zmaegk4IpQtM8TTOge5gM8Nu2URI2TEhr
GEA80vNWMsGDZhmB+NP5QtVYBXOdxKhGdBQAG2mIpagmJUNDsrq0gLYWbdIniESqIQdHlPtxtp8c
zfy78FjMdi5JXGqvsXNY36c+i+jCjYzO911JSuC1FVdY8d1iJnqEnQgFpy5rQJYKiEV4bQWSublt
6z7+DHCJ94xf4iHcN1Yk5itEWYN5Jkokw9zVZiVkPayMEzopV4QsHhbb8/2cFRL0kkMQKM2rKitZ
5WqREXYdd18uD/SNME3lfMWlaTlptZ4oaN64Xm/3QJt0VewaaWMGs1JUJozlKMNulgDswL0ZjHau
6tEaWS94Zptj6TaNvGqiJazpckRON/8Iw5YhZeIuMy2Zks1xI7TFG9WGnUFlmHWyJSak4yxryaVM
n+O2KLtnXtUqvRyNRWKbTpx+vGXFntMTQoqQtXrypuW663jHnUnV0cZ0CtsrNpX+qWwlZJ9MZ5Mg
kEcDJJu0nxBAyASIXNw+rnj2LOCuXn0ap5Hw14J5VHzNcLTvMAxW0MtRLSLO8TMvGU+ux0nxYvKk
im/ssmFMM9KyHLbtwFR/J0Pb/nKkv6x726DlvROGGdr6ekDLA0/Njyj2aoeAorGko9nZRas+lkRk
uD5KNQ4PNGHzYF9IpVCyKtWxNrWZRtVWWcGYHyG49XLr8bLIy8yrWRbHya08HsMKcGIjWgH3fs4y
Dm5BJz5jvx2+hqDq+DixSyaAMw8BTJdydG75MumdFDJuiINikd9Y3cjcZFZo7Yhga60UfcaY0UzP
YA/RL1ws2nOyg0E8I9wnLigOSO8VqLYu1Lhgkc1thRhwpkU6XwR+5SHf6NwGi1lVj3ptkPrprVTF
5F3WQKGJ8uz87ntmpGTUByBqzebQRU4zyEmDvW56NGkWs3HnLBIxoVPws0Cel2Rhyuo4SKfuMiAs
d6IO02/4RYCruF0aQaZvihlFhyBGxkM7/t747fygQo3pyjFZdFKhotsdsaAgWUObT5/XbSpSlSJF
6npTgeMO8dZ+r4zI8stJVCV/nYf5C2k8BwyD9D7bpRjzvtki9D4CZ8K4z2CZvN2sGROsJRELFVgC
0X8HSqYBaRQxgtKZRtLbzFj1DB2x+UzympAdry5jPHVtUiEz42gJYF+mPVwdFJ8E9ko/JmkTsWxy
cB0Jl9MKlIA1CUnhsYXLSXRdh6sOKhLEufXMzlNgea7M6U5qgIxWO1rzZmaV4Q82YwEqx8264lCa
oKLRyDo+b6feIZ6kw8xeYvRR5AlHrS3YkCyNg5GLl9G2dBw4BokIPEDzmCnsLf5OGKtznDCXMWNK
IL0PEQKno7LLgT5e2z1NFpKpbVEouNS4fDxrx2ru6+uU8+14mXpRGRzjyOu+APYPJbHfeM2wHc4e
pRHPlcVOLdGjWjGqBUBV5akutAISDVwXbtyY+fGZw4uEZZMPLnzgShC5HEkPUAuKJ0VUZRbDIcSZ
yNnGs+mR7uYht5tn+Eplt+sow7I3HsjS3OExKpNNIC0b9W88Fe1BW6PVfvjVSIaqns0Yv7d9j3HW
ASSefOURwL9d1TvoduCdzaIkLwNcV3YfAE7jmV/Q7UrNcWXAyeJkfqMPMFfn/CVAhJWxb9X+cN0x
uhqPU2hX6SfbZ85DssxgapC+DTEDU04EVng9JD5KAgoeVQ0cC1vQaXR10P0NdMlWNLczL/eTJICX
nMJlnkDhmrTaDb4n6gfdKuUSMxBM6NuDpkecnqGemy4r4EfMZtoitjljK5DSPOixOYQAe5Kv2jEl
B4QmsQgPiGvSvgKZoJ/PCo30vysXytJ0sPLzONQWwrK5chCuCT15dyRMqGkP/qw4Z4Mv1Fm6HQpZ
mNfRBwfCpd0OjDbkIR+kHz1H4EIJtulsu2a4Ezcl68I0hWkIWUxWY7IfUNeBhuxbH2RDkI83XjX0
yVbWcVXcIm2lM5rgkjy2+eTUvOaKrrnXe0B1h6bIsqtmbFW3T1CljAd7KrMY1W9U4EuL1oVr6asS
ptmi1rSEfMqq4DJv3THc1mxy8atCGBjg45MFA9rMCur+GTGK4dweYfBgDjO1c4ekVCrIxwBl4OVK
lwnnf4VJguOyZtHHvrVhBWW8+9moR2lWhGR/OWBwicAwyhpDVoa/ql3P+B7qjDhHrNB1tPPbRl1w
e/BYTSCh6dws2UvDe9wj4spjRHNIHgI5Xf79b//jf/+vz+l/Rj+q+yqfo6r8W9kX93h1OvPff5d/
/1v9f//p8eu//+4r7QmthXJ9IV3b8dT67z8/zkkZ8R87/wUKo8/rGGN0DhcTTIvnxMmmyMLOvfjz
hRz7r64kVaDWyzlKBb9eiYrT8mfJ/DjVVQDgL4xGcgdjpB58tRKTPDKYnzFnB4d+dZZK1Bsgrfe0
1/jl//xZ/D9/FL1+1H/60p6c0A57MUEcDmJk4t/8zFzmjud07JjS+VEWLR7O//SarmdrKZSttB/4
gf71msMUKdvi9MXAe2h/UNlDTTCcK8shtGlYNtHTn6/n/ct3/PV6v/3cAT1vyk+a/04DLQxW/5M1
EXIwpsrb/f9cSdnOr9+sDKcpxwSFEdAe3btuKZzXnlr5Ilb+9G++1L/eOFc5nu/4PKv01X6/1NKN
uVsp/MJjttgEZwY9Jy8FvBVrU56wDuvaW/TmP/5+eHdYujxPu9jBfvsla4nmMa7RdfXKJzR3bGKc
gg7e2BQBge/f/udXU8K1A54S13fFb79mwgYegGIlZTErsqsywqY+q6E+RnSg/s0X+4tX0mU7cCU9
bh5uKdZn6J/eA6sXuug6roWvx/mhla7Q0rAo1YNnbz00z3sTTdlmQoi7FtWiPGYIt7Z//sJ/dU//
+UOs//6fPgR5m8Jh90a2h2iQKY9PM9CppmUAklrRZ0iwo/z5in/xamhbu1p5THYktMRfrzggMUNC
yKsoCnrn1ZDWVwHq9Febf/z+50v91U+sBZRUXkaXN1+KX6+VAUlKIrOCJ4Cs7HMazA9CN9DTUlwQ
Q27qvUoG61B3xiPxVZTAmdPl36zximv8usavh4/AFbb2AuHq325z6sRzhMyXlbfJ6BN0Tk7smrEn
xiBVVrUkZ9MV4iRfmCq9/vP3/6tLe8IWUvoCO0Dw27sjG3ZiKeipV24pTos7vYm2OhPcjNuQDqkS
Trj/8xWd9QX5/dt6gCZ9m7GdCuzfniddGTlkLrF+os9QbYfdz8rNcZTUWPI57Xy2WG5+hjbs3jJy
7ENqgIHlWvb/Dz+6J6UIfMn7xZb36433Jczwspj5GE4o3+0sCg/t0CNZEXr+JtJJPGQB9oP/fJfR
bOoiCCS/ui9++72HufGokNnTpGX0t9xMuMk7qVxaLJAriWKx3CDc/fkX/6t7jIjA9z3H4ff+xw35
pxc4zkq/Tl0eJtM6/Wc6ts4TlZ67BxiMXE1WXwEjjNc/X1P+600OuMmKw4vnrt/211/XMoWFApD4
2rHoke5lWdBX+1i5+LP/fKF1W/71afJ8uW42QmLGoAz/9UJtwD3rEWoxOjSMOOhvhJu5oJuVxqqA
fjL3u4Jt9q7t0db++dL/ukz9eunfnqDEStpYNxZVVyOSXc7NxJVBmyhVVn3486Wcf72HnlK2r4Tg
PCj93+/h4rXFWEZLDaBsjk5J3yzHSZWAa6YWPKjnBVsvN2ZPEF0Lf0aCSbLD7Ox4NkkkSxARnuFj
8Qk95lbLUGN7nrEi+gBP/s2z5qy/92/345cP+tv9cCtfMBy3YRyAmQ20eIhHqiTH+FdqhSFO5DFm
y/elacKtVyEipj3aMIr/88/1l7+WJ7XgJCIc5f/2IQD3+LxZ6GhLTiMYXqbJ/jYy3nm29YTjgSYj
oKCijWP74s8X/otHYl3RbKYZjk3p+NtjL9yxb6l9115qjgZ56tIH5/+QdmbLjSNZtv2VsnpHXQCO
0ex2P5DgIFLUrBj0ApMiFZjnGV9/F5TZVSIoI29a10OZZUaGXAAcDvdz9l7btUKEHm544U6fXqOh
mOxYDWEKGun67BrZqtr4bKZzVaWQi5CP2l3SAyAn+qDfF2al0HX20XWcv8AvVu9pWJZNshksVVFm
V2h0Uib7DTLH3MhNbEzItcRCSlz5TgPt/6CXSv2W5UoYAjPA7YuYOI3w5OMfBHRph/aFG/7VXYCf
j8jAYi6r8893iZy5DAoZY5AddY7sFvGqLuTekTjqsYY/eY1RXJhc0xJ9PMMN5fOQs9eegnUa1jpe
pEp5wmJQ7PkF8CXyP4wNKap0C7Wj6iPU5BuQX7r/008/N/rs/hd504zuZEwiffubXvThdZWr1UO5
b/KhI+zEEWwBl2akliua6gpSIBkwtT8koBounmG+uPsqh1J2n6bCF8aa3YoGjW7A6ZVbEdTII4te
ZgVCND949UbGIlE5YV/Ttz0/B0+XfAMmAKuYrfMxVu3ZDtxqbF8KJthlPbry3pp0Vm55Y0nIHg1F
bm77ijyWRJjxhXt/+nJbQtYFrzbOL4p2sxOiag70c9KWsk7ZwhxrIvxkYZPqqIR40y7MMuWr0ZjP
lkX3QHCymY1GTT/v+GrT7GRjJmAFOGOP2iPH+LoEsII0jV7ivlYl886WzO5aoxVI80lHtSNZcEwo
KN03k4ultogqP/8EjJNJaOmIMTBt8SYQkzpbe2DhQ4gqA8IfyhIkoRDxcBiwel6rTQ0FN2gB250f
cZrWx9PeMm0MrAb1EFrh831qrvolUF1q4F5Yy9dUvM1ta1vKhZt+OrO43cxn9hHceVPM7jl8BT0n
OLsAeYkJifKxbYL/8JEnNb/qwoSh2Kau7y0J19LyF3wm2HnPX+fJU+fboSm2UNg0Cb72szvbtC6K
N3Is0FkWirG3hwiOdOhZUHmxbnrG/vxwJxfMcLrCuUPTuVxFn21HpaYzid0ijy1C/nSrIi3gatE0
wUeT90mr2r8BVHnXktmEb+dHPplCxyMbsxKPoWVITKALOH5fE4YXKi1W2ppGdgGfOh6CbVJjCbhw
d0/Wq+nLDBiHHQrLBsc+ZtnnnbDRjVLRkcqtRZ26oaFVPTYWyBXTrYk31XO6X3prdhdm1RfPFPEk
p3eNgoGMafd41EbLRVy3zN2ympJSzKFrdljBcjBbqEbO39aT98SQVZmXxJJNOl+WMRsr9XooZXWd
QCOtYIMWWnKDLwpZ0PlhvrgkaqhMG7aiLE3zzYftV0xdmBBkGpgJkM/JWKTH9c4s0uHCFP1iKFZt
zMW2ze1T9emZfnpmLsZ9eCQNmPYgIWxSKV20j76KEdMd/zh/VV/MyaOhZm9DIweVXJt2yUFJjAiL
NZlKVjiQV7NAa8ROtR99/++Wk5gRny5v/sDo4mNjFgMI38AUN40kaQ4nU4LVvb6+sGqf1jrwputs
h6djL8XZeTlJkRW1sqidAio0BMTHUQI9TLsLX7lYZS2qO4yWIF3gY291dp3fkl6ONufv8ekE5Xcw
bMXGFC4btjY97k+P02w82vslRvGSEr+3amKD5O44beML45w+S2GYuoI0cjrfa/psfclrowUMxsoW
Y4cgPVkOLeg5WZJMLCvEDJRzpDbDvnP+8r4alnlhCJ2ylSXPq4Od4nkRnTgfYKtQi4Mmh5n/k/Cg
0buJmyAJN2WbmeqFOfTVPWU54wOpKRwFtNm8HT0d7SOEBidpdcxPtA+7KwVXXXThrT/dk3DYkPHD
ykwffSobHT88N7HGIcjQOXdJGaJ2NvT8ADEIC4YWZdedLqRXA13uD0QT/QHTqfygDVV+2xhYj6IQ
zTQ6Ng0FTGIfkGmkD+fv/Vfzezoja9PvZzK9ZnMrpFBXmbmBmQ8fF8FYonuI0vZZC0efxphh3Xn5
4BEZhKrq3iLYZaSCiWBle/7X+OJpmFSHp7ItewlOS8c3iQOQCbcY9l5fli4GW0GuFNa6vCkO5wea
ftDRnmiaYRR9bVZh3illmoufXqVs8LsMmRvtoK4lRW2y2ftJiBqsHYxD7+u/1JHMlfNjnq7Gx2PO
ppqZBzGC1zCjtVn590lGOjYqA2Nb+pr0/fxQX9zHz5c3X62kRGGfVLWBU9Cy+IbSv1nTyswuFEC/
vCBbEUJmmRC2OZszcZ5LBc56biLsTxJpJJdn5QKFRLy0PH9Bp5styrw01uixUZtgj3f8vCRd9wZV
RTfvI5FY0GQDLTbUqDhHt4vuEwBaV00RcZrqal83Lww+PZhPk4WjuqD691Enk9njzguPdlmFVdNg
yQoav9qLxMe77ns5lvYMGFRDFKztA5tpIeXeQ1ZV785f++w2fwxPB1OlxM7JwZp/xb2MiAqEZYT3
tXmxzmi070RkByvVulhN/yhBzC9V5ZXQhCU4Qamz96LDRq4qfo/Ah6g+w3dprhkAbhW9Z65We7PH
Xa0oDpw5FaeD7QB3hP1r9UTu+e1esaoL69KX187CxHFVs1Vu/vFzL70+D5Eti6UrD4H0FPQmWNwS
yVj+1pFyPryfv9WzZeHjVlNeV4TGXpC60Gw4TcS6abSYE9xGZzcx4CFlVa5GHXRoblP6s40J0Sub
rnFhjhlfXamh82Vgc2iz+s2WPgulm1faqKMUo6vwcUjSOpdcoPup1aNb6HA0KJCjtSJyihzvBs4r
ahW9La5iegJr38zDtUuLH2G89s1C8nCHEgBJZQc02lb0cNdARfHSzFwN6IHBNvWxYzQkxkmmeYv8
cY/b7rmotUcpRx5MZCFsIZJ3JdP7PaQFklETREMaSYg1o3YKXPuWBAZR1aiwlShVED4DKR0Dr93l
UyMcbxSilT56C5v8Mcy6N8rrkPArDQwaodIC7G3ci+e298FoGLCF67tAJO9VbK+jNMLPX6hLVYeJ
HYTyfeOXd1Glf0dkwklAXJpkXz11vnkURAQnZMWYLcwJ6S+ZZNLI6QsrD/elHLvJpvSII1qS8ZaS
u9fDYRxTctLPT7fZjmeablMPhY7vVI08edsSTm+oT5huuRy4m6b2lUMp5HBTxGa6J0CuvTo/3uyz
MI3H/1R2Ozbbu9MWcycjOtXpZstl1V5pWdJg5zPCx/OjnF6VJuu6NgkBdIPT+GwmjyoGuRQDJ5mS
5bARWq86gUvuouQ2zS3RFfbq/Hinbw5b8umNUfiUT2/v8RoxUGlxMUagBnBT+PNFHxQr4qF60pIj
z79wccrsS8Q9REhIu0/h7GFNJY/j0fDoILYRvKf4z+q9H5IiIwgsXsdTXKAdRP0G0gpct3H4Yfr4
/OzSrjdUb4eFrONuHPHYOL0gnZcAJ2PXacPvwPeIbbBz4+99nv/8TTUgLiqdel2fP4dBGxU9aoHZ
yMqQrsxc1qkuZshTUUNv/v4jYKR/DzXdtE/bqVxYKJEtDEtqWxO8NeS1A2e6v/cbzKrnh/pidlG4
5BHYhkUfdL5O2iPHggL136IyrH6J1NZd2WPjE5PIyaFtNP/CTvH0naGcJVR2HjxyRZl/EhrbDUID
ERoWV5gyyzZNgmSpoWxunPMXNm//fDwvS6etS217enlm703tGRUEB1rZOLYGItoz1owDFShiIMYG
ceCilIq8JRjLrMpNlI/YslsDYw1kkSBooAIWADU0smDezv9iX71fn3+v2cOV+E6y+YMbjGpX/+GR
2g5Up2yWQdr5Fz73X9xs9ni2QfNpOiyd7LSaEMlojXqBGzBUjh+HwDnUoW6qv70SspPE+GAglKAm
On+LI6919STDFWGmNsj6QbdTaW2NGh/Fv33zeP84YPJtkU1tvnmzSNBsRgOsB7UK98rv6AwtfAvj
QhGEkLDOD6ac7lSnV5AdBNtFypLzfX9oxwXfFJkp1I5BtETmTLGbSKB6hdEOL6hQk5u+y0zH9EN/
GzV9PvHii6exTetNnunSQsbRgVN+xA8ZeiJ+iOykgX+AumCB6kTcxVmeDBd+7Y+bcLzr5Ndmik3n
I1tRxOwDrDAjiE+BfOUPaPzpRw0/qlr7UfXQ0nI1tJcevbPvVYK0TsqTh2lZB/7X07gNYIehxQZM
h/jTcYXV78qgRcHY2O2KPVy/aqzMWmc6sD9PjymQNm69Lii1OWZhvuAyxDyFdwRCuSHjXe9+KG3g
A6/1dlqv6JOC0qATCtU7lnPCxmKF0DpfWeqyv4+khuQb8Z7bLnnI1qEp7d+FFclOgyxzn6uJtSc1
7Qfn2YnEURCUAFjJkwd92ctqckjrGsSJFu3sAXq1KpfeUh51ZVlUqKXPz4vTDc7R/dVmBR01hl82
Fh1smZAQJqro6WOI38YpEtW+xbWN80iS1QtKpHm7k/VMlzXKOFSNTfV0MnoVe4Qa/QArtc/CiXED
rCZ0se20R7mCGxpsyUnGhayIGjWuz30fVdX3lw3N2b/9GvK7qCo7e4u6gizE8QeqH5QuyiZPHUWB
8BqnB3p52AprPerF+vzN/mIdp51q02ihgDC9jNMi9+ljODVVKymm/NkX7TAsyFx5g71JJlpJczuh
iIKdgM0RbpeF4Q79E/x4lLAEYy49ZSyezv82p4+eXRjrgU35HnmfPHv0mjFYY+uRQxyiYAwdpLyN
0/utf+VS7Rc35ByMyreis/Xn8+NOF3n8SjOuhaJQ2Gxx5Xm5SwwtaXQB3Jqk7cCvpEHnKHZrXaje
nW7G+FCyuKrcbXRoyuyx6vkYBqmCjCRhXboq7T7cmnUPYTJOy1fc1jhLyrAFIdnhbv/7F0hNGK2v
jlzBsmZrlswxAvQvQ6c1+DI0rvEWk457e34UxMNf3EhUOrxM+O1Y0We7AjIjsQiUjFPp8AqAoG8G
qQKKvKRuxT9bJoXZ72n+IxEEH9Z/uICD+9Z3JI9geBMEE9mVfK/HAR/wLdq4hVSqQFec1oIF1OEA
CbCGPZWwicaxJqRoWXgveCZYKeRl45HhED80452VyeuyJx8ijVa4rzhExkjT8ysBmRaID1kbAGgL
6iPKGrqIHGwxeC0T46ZWenhuAQlD+rVVTdSha4lsA/u1hcyU+jTLDAI7oVFM+TNQMQG2WpPDEEBy
SWpMbgDK7UkQcK34umvCYpf4/U+JzbcnvRAqEAflUnFD1vgXD08dzlhSmfGANfp3UqS6em36Wza8
7EEVWCZKcR3h61VurQZ+lqs5I20JI1SXGcghypra8ORahLE8+1A8+EwP+jfcWWC6nrUWhAIheQkW
paeYXGf6mLn60DT4dMxdR8p8V4hFMd4SX4W/amEqNxGJRxnO3/6Z4BjM27DXsJ4QPGjS7vZhN1ju
r5HccWH8JrhzFDcE2Y3kY/usERHYGb4NY/5Lpw4d1a9Rg6xwZRPIkIBba3WQ0XKxzNLvtV3sNBt+
VxTdIkdcKHAMx+jQkqjZJOsUnxz6fM1cIdDE57WLSPm2f1a6teDRggeDR0uYt9TAjVK3qnB3jbTR
4nXUKEuLVdJcGhCG3BvfrW76eNNBYInKw5TRGrKSY5PJvGcIzQTRKaSNyo9dsQd+IttvGXTFaAPI
FRZUs/OJh6nbPQ4Oj+BSmPRK9tBrIO/aO7fdeHa9wthLqMqdRi5C5kPlxDc+Env8TS1BakaPQfdK
whqhO9BvFBh13bs3Pmf1tYqfAe8AB456Z0QPpGHp8b0arduUBHb2EVVA3E3x0vP1KcO3EtlkUZPa
EwQrHcMQOhyy0LDHjGi6TBuj80jiweQFucm1KzOOlr4OBpmtWxobMPjAcNUvenND9kcCUinAdt0P
P0f7PWv5mj7GGCOiKL1Cy6G4t1b8okNYz1PyRQEi6Lr0nKYZ+DN8ELjs+ezsYN1ucxi+tbFwQ1Kr
mnCdG7vWvvfBjhBLg20YC/igYSMiGDVuttCVgXLoq7KRnRgxYG3cRYQ/tol1oErGH7HFSLV12PKU
jJXt3qqZg/NIhsqkSm+q29+Bolgp5ZZqTYSB1gCteH61+mrRBxkpbF1wEEfEdfzlk0pXDWMP4Wem
BsO1J0XAt+lTX+hqfqzq828LJUrYtkjlDboFx8P0euhV9Ac48Pf6tebH+IbEUtOqQ6YJEqbNOloZ
WML/sFzdu/aritQQkpVHbKWLNiraCwfS0+MRH/upc8wvI6gIqMe/TYVVt5UzqmyBS952Q5bbNk9w
YCVudekwcXr2pUxFB16xFFwtfPmOh5JxN5suaaYLrSF1xW+07nEMhXHX9zl4Fsrhf/t54kiYmo3o
dniu8/GswK36Mavh1tGPmXbnvX0NfNm+VPw8/cbh9NMsnqRCEYFN0/F1TQYevRxRaJaJcj36+Nzh
QuSj0wfQtAh+S6+zmK/A352spv1RyVGFTsdqXkjQqY10LcZTytd+ulXcEvNs6XlX50eZpvzxXJ00
ExzHaMBTH5FnczUccwOrlYd0QU+ewRkciBT63qBkdkoA3rpk/mRfbjq5pl3YOZxujUxqCMRTWuz/
NGMuT8E+bjckyxdIWOP62Y999dDqSkUbESYdad7dmua5vybs9ZIO5+uRsSCg2aCJPH+a8O5FaHiM
LHSs4GUCDKRwiTjDOC22oU+gKIZTc+tWdnPhkX7xfnDYYKPLoQNNzrx8kKtjZBgBQW5T8fOlFl6z
RWlFfqEyijAFZzWheM8/3y92+5bCc2WvK4jQPDEgAAKTwsysUVFGNKdFAGjaVgp/B0ucLC6sfatO
j4MXkbTDkp9gIYDSiJTvzcrJujpdnf91TqebhRp5amvSk9PomB2/SQPlILIfZA7FpeFtCmWTSN9w
2tAYKwGN3Hi1PSwKS5MuWEFOXmBKjJipOecRJUvbZDZsi6elJ9bTc2pi2ZB6dT38CmesRvGx70pr
4KxBhXoedWmLhfXCEnzy3KfhOTpqvGcITPXZSxYIuaFC5fmORXewvRIYMvoXBPaqDZ1vkIRK/I+K
xvX8vZ73zKlCMqyBoBLRAm6o+XfIw3ZpGR0s8lB2q3U1ZCWhbG30KzNEuI8MuIeNHkDHHAYyAw0w
sF0K6+/CLzGt+UcLzMcvQRdBlmmR8n/HT9wOpw6shiikUKoOOJTo8NWm0GVH5AIJR1CYoK22dCuF
IIRxSpgxWuo8HQLXC0/heBJYvFKUSdE3863gnnBcOf5NKNQQkK0kE1aamhGIJANsFuZ+ibFJreQ1
jIKLB/vjR38y6PzRk+fT+ywpE9VDD189EQg2tak8Nk5BKeEQunGXXXjHjnc5J0POv4okoVSSbBBv
0shRqa+KIc9/VZiE+wtLyxfjUAmx+PYiEaa/O/sq2oZf6qCz2McqdMeiWlaebKgY2/MTaPop/5k/
H1fzeRR1ViDItFwuMq9gWcjRpGwGKyzknaESnbvTEXjUfw73f45MudWHSfdXlg9lQMDb7B//+xD8
KrMq+13/3+mv/fs/O/5L/32bv6ePdfn+Xh9e8/l/efQX+fl/je+81q9H/7BKqSMN9817OTy8V01c
/499ePov/3//8B/vHz/lacjf/+ufr38kQeqQgFIGv+p//vVHk9+YMsf0cfi3QXka4a8/vnlN+JuP
ryn/Zsm/LoP09Yu/+v5a1f/1T7g6//p4kSZ5Crp8Hlj3/vEHuviXNTkW0D+YVByoZv3zHykeNp+/
pOr/snW2aJNAgJcPrcA//0Hww59/Zv+LUje1VYpRFHWmhep/bsPdn1Phzyf0tat6XpFAtmgirKZH
LqPTomk5zdtP9a1RMcIiJOPc0TZiPbwHO3WZOtlSWsq30j0H92V+CDccTKy/9d7RJj0ed97nSypg
V2kvZ04EaQtqLcVhrGkX2j1zBcTJKDzSz1enDqbrt39e3ZR7eEue0rJwwpv45uPSlt3W33yaBX/d
4M829Wld/M8beHpd8xXcb/i0ydzPMXki088Ld1VoOZVuLIHILdvgwnAfb/S58WbPb6r8DjSMMmfY
dSsKOPYaJPm22CSHxN+6Tru075MnCJjdSt67yUIzF5d8wMcr219XjF6IehZCRj6ix/fYIFrURH0P
zFIQ9hLLaFt6IS5Mlw+tysl1/meUuRMe0l2cEyqTOdUKiIxY22tvC6APbYtTPvnLYCetqEUspU32
pDr2hmL/Ll31B6IfnOLCkfV4kT254PnU/d9Iv2ZDYcPlBTfR8DFnkBXMP4j/G83vvN30MRafe2r2
OvpJtn/Hz9GykpE0yhw1idOtQiBTPuHbi9Bp4c6+JlfWGvhi4XDvl0TiVoQ4LsMLe46vrvbzbzC9
W5/Wotj0EfJIPjAZ5S6SHmyxs8Xj+dfzqyH0SX2uKSpyhrkyUtcSRUsQ9rO5/KZoV27+lNV/b3p8
3EfDwnNB64vD4tyFD780L4UGswba1YEQ0meSoNbY8JzzVzJ77ebDfOxnP90s+O8xH44MUwThc70M
XlXRLyyfs/PHxxCTXAtJLQZdTgTHz0Po5ZB2AdSl8Kq+QhS07dYgn7eX7KPzVfpjHAuh1MckZ32Y
jeOXbU7yvB3zDWqvNWMRr7Olveq3mkPu+7Krl/JWXJDhfXT6P60n8zHnO6VaG9JIjri2Bi7SFkiP
k6xIlQyX6i67SVbJJl9N3796GQZLwmcczykv1GOON7t4n3m3aVjjTsAxhhxutnL7oqkMox0I4uh1
JyaJuusI/pUWDcqL81NlXmM7GWp6Kz7NFeFbUZaIiMr8snW0pb8sNqQ0O7+Kq3ZDct+FafPVzJz2
Oibdf13jbZuNNpAOnNnEvGQBpGPjj7G7JLU61V9z76ZjMfsntkknTpLO5VRudinujutmFxOjylVV
m+pg3E1JV8vobrjyd5f6U6drB9giy6QUiohk8l8dXxdtUcRJHqHcYytAwd3nbox8Tr3wXiv4q/hB
x3PzeKDZDSRXPHUDyGEO++5hEgdKJPtiXhufu76O7/Rat8kcy4Y/pGIATqQNwz62R4pf1qCRbpjQ
hgBqm69sDIKIeKzwTeoCm4ZBAAmEXnp3VcMfW7qKFC/logPDFFu0Vxo/3Ap8eCtgR+Uu1QL/MBb8
1BQA3M+4t7o7PcvQrxcVoR9pJ611WacVDBnyBx3xbvgDOUCWA2PWPEnRaIJahEWKvCQTDKljmIV3
haSXvFMI/x3dj7SFHvve74qd4lUSj8XBGtTiUY1qAgiM3L4m3YxMmzbq1nbpRddNGGtvkRwCeLYr
PFKBCP21xy1QnSx02+9xWuQ8/H5cNzKMtkk6mUJpbhTlPSqMhsDkBvpcEpq3ZBgr+0aO7R8VeLJh
AVYwWIL3hlqsef1KCvLwKjRKE9KkEZCSZRAgrUWW2IGaNa5TGYi7pk7Z9n2QPAxpO9VDYo1yXNSM
xHwEufzQxuDH3LIIrl2P8mDcdfYN8M1iPaYqdD9lwFVTpD6JoXq2K+NCPFjo+a7jKecE819KeGvO
BzbP3KtiSpn20VQsQc6TDxOrJTHu6rDtEzIZKts0V4FbptdSDfawnnI3EVnoe6snIXphYpl757wR
rTM3Gm+p9hDU1wiM6BrRP9HYKj8rRIoHzq3Wzx52GbSznlh505YIckoUktRwHWEoxk9AHplETkFh
Ki9hWseODElgJfWEQ2m0xT2yNellAOvsDoln1iur0pNH3AbBm0Q/d2v0AfDrMrfWwYj0ozM7ujMw
Nck8ruXnwB1Lx2BCjst2BOu3RBSWvYJJ8HaDRxGk2kdhPNAJ6gh+WwxD1L6S+FtD+FfccQNyUyzK
LveXbbErh4ZkerqIAlCqvTDlwoMAqKtOSeOV5pxVHrzKlq9auHW32GCKb7j9ekLIyuC60Mi/yYO6
vmlkJYYMVCvJb4ns8G8GsGbSibqq3oexRIXemLD0hmSRGCJNnU07HxciItMxjk1yOcNCX+lKr74Q
3khAuduQwhK55uMQ0waDY6VsvF77nvTkO7JL8YEBlODpwG/TAMkkfeuPo/ZzhMpNUzhlwwW/1lEL
03dwDVF3ptG/jExB1BH4e39N0dtadfGUZWaVlb8PIbA+WJIehWvbTofuxqbmD9fei5Qbz4DcvAjF
OGXmdRCED61aqb+qcbBfZHDaFPUAMgb92K2SkVC5hQBWsXNTPdwkeZNeBWM+7nk6GNnLwQ32oMp8
pqovt7uQ7v6Dr5jjAf578K0CB3lny1J1l1Ve/oROMn5LExqUtlXoZFVUceYvh55XTpQq8RQ1yVyi
r0dnUH11Z6V+/QhXUyONlES2JW11SzhJHRMQUMbkSKCU3rtFKn5jJ+IZ4wM0USgIt3QIZtU4KYyK
/MiXL9iqufYsRpk1w0IlBiNJrNwo656E3MN4SzV4I55wxQejPE+Jqw05SyBZXMWJX216wmNWALWl
NzMwzIIAN4MAMkVpSKqyirdBD8oXtWy6jV4RahMYUFpCQ3OygV76WJElHiQ2y2jYmVLiaPpj65bV
IXfBidmxKB5RtmkAuwtkIxWEEF8mgxBhqX9tSwVhML6bLk1PEjtLd+uHUKZnHqchEmpX9a/1IrPI
SLLiTSWRbtGYFvxLm4OmFtM1Nodc7IRrppgbhLQb6WFh7sxinS3HlBBli9AZQb9s0yQRN6UdEI+J
UNHhtaw2RoiEixwga2PkTbmRMk9sBL4nWnKeux5jCQaToucQsANpWI+qZK1ZCrJDw3FwKxV2v9BU
EBOppUqOb8DgRoCur3XJHjZdXpPLLcKCRo0aO61diq1blCZLxkDiUWeytNpStjV0P7wFQY0zQe5z
YqUCJX9uCYy8lhJRHQI3U+5Em1Rbxe/cnynL5pKWQTKBPdplnAflVh2r7qEuzX7bknu3tdze2vZp
1u/sxh3u0hhJc57QDCtjeHURoN1tROzroZZS+6bq/egOH4d0zcwBQ9QL/2C1inTb2zHH6j6vyUwr
4k1vtdVTp/U2qoCBxrJXECrhp7DTGmpqt6VURt/Ja9feKJWDmgZsa9xKNV+1ooutFYIecVei9b8T
vao9FFJjrjKjLFZtUbbfCRfTns28bt/DMhkfqeQNm9av/A0gQhojkfyzBgpLAC8FYmKPLUB1xVC1
mz7Os5cGtPk2onR95dZ1fFB7TfvuwhNfpmrfFWBsfXLgdIlESU71O3skLcOCTurYBu6YFtnTwhVg
LvVE7ZeDNtBkzkcwl3jB3eua/JBbLak8haQTHR0/UuEbwc3/yfYpX5vBFKyVo7vwVMUgGh0iftTm
8rLriJvtJ6CepHvjnqNSsTKA2q+sWKHJFFPxiombTHkmKiTkrcKJcN0iGH9iu+dtUjUL6NS7sf4W
ZElOJLdRxW+epeZThqteFUslVMefJfb1lRZJpkxqtVI+VK033gZKFK3pIYJZCotAcPfa7Huecu5d
jrY2jEArJPC9LiHKWSBP4U5N8yIVRI5YMF39hSKF+r2lkEga253N62gnt1oIMFXCxqfiGI1tWAT4
6kx0xWX4vXT5LJTM22tL0QWJeQa9fL3VXhq1FHsAiYLI2TG2kEDkCE4IDrX2Jdzf33kl894bBGcS
IxEu9aj218Lnw6mFSrsPSaN8SGnBrb0hdG9DYRWr6RGQ32LLBB+mrpPYQ7dN0do4g6K6z9KYu9+a
0Wv3OOltBBUV2Uo+4YxWY8RXsS+1TsaXf0VjM7uCcxktLIDQ2z6W0x07T06WCdfkeTqIfgM1SRur
BeDZvryPkBltGrniDTSjunHMMqn35dhWe9BhOSRmRbwjRmQ9jgjJc81w31HSJyW+r8adWpGLTVRE
8ZjZVn2jQ5Rd14VS7KMuhdtvZALEbzYI9nwG8XZFNLivipwT1WD20IUWXlKwBGnRoORIZqx+H1So
ZDsRBM99Yjc1tpfYuw4bv3gokyG89ys9fAmY6huQGBLBkZ13EwFwfAxBgyxz3b4pCHH9rntFR85R
WgQbtyCMU0MutWi7mJNhKrc4/Qy2VVKmxywkJjlNeRFWD30eRz/scdJ+8raMBx9iAGjxsLIObubr
Wy3N/HWVtgOKpLwjF0SWqa6UevekqrybC1rz9Sv6n+qqiicLiaaws3P74o/ETccHOlPVXkmz6iaM
xowFt7ARKXm44xZ12VQELiRy+D3qs/rV07wsQrOV14SFRhZiGD1Myuepp1mRX29X6brUKw0RnV+K
hW2rRHpJImoiQvNS61YqGKT0bCjiVhm+Y51H1jwmhIOVVi1uQd5Em06xOZkobfrLBChlrBS1tH92
5aDUi15V+3USVfUb8NV2g0Il/dXrpv1W6114LwCiVoss7SUSv8bxZxPZheNj0//G7l/+5Xa2RtJh
6smLUarDbW8Wk66GKLKRQI1lowVAf1uh7wBaEas2BsTt9KYKmZaMQbNXCV+J64RQ7jEEux/9Bhrd
OZ5nW9B9VfFNIkPVCdu+27QY4Damz6eyoH+/6LKUnLGs1vYA1tSlZNfto8GphnNPmR7sXHCzcmCp
JEMMEJTK6LqWouQm7eRubw0K0c4BN0kqanPNr5ffE4XBBzd3ZfL1QOIqckQBPScBTY3YbPQ0yld6
VFC71EJ/pVWlfRcCar7yq4G0ThcXpBJ42Sah3b9oBZpnLerBEWMy2EgjJH+wzumjjJXpChJs6KQS
CQ4E+kRO6vIW5XohrUXBlRtd4K3K0CPqOezzh4GM75VeyhAEW5sALjVkUxnW7BpJeHjITas/hDSL
Fm3R5FjP+g/Up0nIcKZ0eEArjUwxu/pZWKnFmurHL4FvsFoaqv9MpoT/jXMIOWpx0nF2EOrvT1xq
LRLKfaXV2lZGLXXlw1E8dFpiP5II6a0MQOTbBsrpKhosnxDllG1mOMCDBra7ChXPfxddFa9o/AZE
AvwHac3JTJ/AizU5wwGz3fU4pfmqx4PzdQp8tTpaD4pUNvu8SrnxQ5x6N3pRyw8kB1EI56T6g/w5
/FmKQYBXZ7x1cGUc3S7EVZtaxqJqx+qepD5pK2ozWBW+ot6kktESTdOb/jLGq490U5CGVisGXG0g
zOpjPeTGqwzYf+OOZnMdkp20kqir/ojc0dsBxSrvO1nr3ptCEDGl1lXyAr8+u02EZn4z67a+HVpV
3iYituVF2IjutvVQy3uyHzU8UprfZQOJfqF1ZfAomiB745zYOq2ZKjXxFVZyY7mR/N3H0qetgdhT
qahDTT10jWK9pACykfvZIx300f9OblAKVpn9O0HaXrUqpYGCr0EuBWYDU8luRhjbq6EY6wgoX5g8
wMaXHLTXJLtWTaXeSXpKoKOl2G/DQJJNiejuKmPusCvPB97xDEXnKMcg/STbuumpcqMHcuNHJUam
tEiy0PuWRpkgV1xN1iVOs1WPJMAphpFtHlEC2RJz07hSMiW8l1RtvLbYhDptHw23qdn267DIvZas
aEKxS2qYvyyW0avMq4t1mMvaNeQY98r1rP7KbWx4b13YebeyJ9vbNgmG31WQaPqCXRGbYN7ZO9vK
xhB4PRJG228NooD6kXuowsxf+pDiV6ncJ08x1Zf/x955NEeOnNH2v7w9FPBmC1OOZLFom90bBNvB
e49f/w5aExIJ1mPFjLZPWsjEdGclkEjz5b3nbv0yqQZCp9Iy5TRBxcgxYgBFtTVJXuLz+Tp8gmRm
NNL8exar+SoqatWZkFdzCVUI8h0ug+63L2v+r0CMU48MPfZQOCECSHUDwchVYv0KTIkagiAFlieO
ofBQKSqBSKmZcmzxi691OMvXKHM5YRWUBQhp0B6ltmcrjjONnWIjvkx6kzz3iUWA96CZL0oi5Q8C
yTSQ2HOVVSPyBUSgDB3OncZyLBsjw9ViwgCVaNnpj+AYN4EWtN+aoEif8UwgSCzH8mth5MWxysGf
hyXhJyQkh9AWYnX4Df4aoWNIJNFG7yMBJL8meSZOlsoWgxqhc+QTBsFVX2vctJo471AdmbvCr+UX
va0guVtxfutz8NmonVleg/xWJVsRk2ynd9QqdCGUtm2Ol8MKI6VCgC/NV7GSpbtkSoUvVZFGAqfS
Sbwb+2p4ZudvknVHQAxediAfE3obRyWyYd8pWnBHeJVxwh6a3MgEEJ1qKR83iSXrd3FWhc8cZrvN
WPfSPkp94utx/lyPbWf+GEdNOnLoijif+/1VUajRqaoGUhctVGB54FPZUuS2/y4rrfmIGTa80/yo
vLMmvb0Grm8+C31Q/hjxt+WO0Mfpc2oOxGs3ENZR2BOdonRC4hHHg3SO0kpwTbUtvkHpq7s1q5WX
W7n5SwfU/lqwCj1FWdV9L9RW/JESj3LdW726CZWEuE9y+ryGCv43ohaaLeF/qVdOcblPk7Q8lqwN
nt+l416ai/nE1zseGdhsUn1ruqoG4lkRqHIWM2uhm1zLT+Rd3zRZ4tZVpu4HUlhqR1RHdVtyA3nQ
paAncS3qjkUwLuplVcw4p2nZLwGVNHItyTjgi25dxYhHjl4sicRx8bptqg/jd5Jn51PHrPy10Eo6
P83SbvRN7Q6fweD6XUT4r0pdThFDQqSnWn1MdXM+WHKfHoMwg+kOf2/bIet8IgWSNJ0m8NttO7Xy
q9HN2lcLcclXtfX9LUlC4Po6ohzSQGkt5JCY04h/pozY6clJ60hGDIV6fMhZFF8IhFKcWm+FbYWs
H2uAaZ5I6ssPRpTJj1ZlKujm/eEefq/2kiEec7SxCbiQEcbrmmvtPSBTLrh1JZhuTEKsrrQs9jkQ
CdJv5r5wK41CfD3FpmFPSdluUkEaNgUN74RSCZ+jWhYPZiFZJ2uQw1NTITlrdHF8mjBo7/VhTCAl
4HWuy5GyWCjGneMDRHTlZhL21qQh2mfv/ZNyCkEiVVAuwn4SqYakPFHfBegeS1V0Q+W3fLWqfiGr
Zd3dLA31j1qaUlvr5WpbEzWywahJVDzrYraVpUZ+RWQaHYJoyLZ9O4UTCZ0mQuhZ7zbzpEebRMqY
CRWDm30mYcwFGTuVqi+uzXpW7lpQWiepyZo7YhsC2wpJth/6ElTmPHAQwKW5FwmLe65kqeTMSca3
QqIYToNBfSp0s//RDMp0ytoyeShTqd8Eapg968YU3lBdirZFZyUkFLeiZwZG+l3S5mt/RpQ9QVwg
Mr5F1xuj8Q58dmJViUORjbo1H5WAyuwUcCBt2KO7cjeRHV5qSxp8Gh7YZqG8ziINWb2aQxXN2YiL
9XwzUaO8DZeodaDFotfN5HVFIwX7wBBJYgmLgX/Ox5mm6FF9rMY2X7KryYyR4m5rhu2oYv7IFAmZ
Y49zWC2lTROShksyxuxWgtXsId0LLtQYYReVTGex0gcHFsHsnucY7lQhFVwrYbeIWyLdWun0GzCl
aKumkDxGsvY7B0djy+rYsWkf2PNawbyd5Vi4Cc1WvdGMkVwRk23fnkI1NEsxLe9lYRydIJMoOYNb
dac6bR2KuNne6MXyrq/j8toiBmuLMrSx5UEWgKVRhu8nhZs6uTc4W2fqdYsWlmkgbNwM+qhj9KHq
6pUROIxYNAIRGbW6lP+KwZTf94Jef23bOSD1w1KdSNPI1qsLY0MaTcPZcPgpD2QyUw8n/XGuraOE
xmI7ZsJwiMSov5oZx1tDofgtUJl0B0Tz2xFuuR0EBP4S2BgDlqIIw85p9snHJGBgE4VFftUl2nCq
RUHzUs62LrdKrRPJVNfrtB6ojMjFdZhJ5JunpHl1Qtk6vuq3J6UNLYgIbD+SAfcsMV7RqTPiYVeO
s3WFtLS5CVGw7hVFTy5cr324HcJ9h7AF0Y664DfX98tlxOglcLd0zfpeTE+9/r1QLA6CP9v+Qksf
LvLet7S+Yu5TxAIpVzEMgJ9F/nUUXy7cSy43Zu8uulYNrCTw5cw9uhGDi5+EfjuHR5XYE0V2c+M7
Mm7bzwjwiR80X3MEo38YLvGJ1mrfhcDCpbamQBEGmI8S6/2FXtlmSWfJQeViN7wpJv9GZImgWlp1
CK1n+EhVeoz8liV92oksUWXjff4Azjxg4EwQ8f6owDClv/8BXLb5tcBNj6tJeUapbPgZ+NEFUcWZ
4aJgxGWjszD6qTS9b6MwqgbQzVgCCdFIwanMVzjfm3wkUL0vXtqafJ+/3ymUwxrfkGhgpltpEA0U
rMRqSdhViG60hSHdKfV493kb514dpmg0awZybYtb4Pe9EkdCgCo2cu7giM7sSnblZFvNw47mTbtq
93lrHy5+GR2A4TmUcJ+NYWP1mnSxEHo1HLlRMK6K4S6lFp9c6NBKNrYMReWP1xt5KOgSefWW1LCv
RF9eZGP6z5JYO6bEID+wymxMUXDb7hIVTj4zLDQOXBKEGp7gB9tNEcxcAJZp4fY/glflx+QBZ/H8
veqkG2JmE6fbGN58RUn+NjjNHuxPzz8mbvMgf8EGdOEzkM/MA+9+zPKdvNEnGFpBvaDnx3Dd+LxI
TfztcCj35YZdw224oZSHH8cOj5Mr2xDLrgTXvPCVnPkSsTotvhXs/bq0Hk9zUsU4qbk0soLiEZ3K
Sxhd4uyfGUXIObFvcA+FcMFaDdk8C8uAq+PcxTtm40vTkodgCi5IPc71420jq6Hazo1asW3mxhll
QGuKTmjlFx7VmaHKSYOHpCFDxae7kkEEbawn7eCzydTmnyRyxlydTo5vGl+0htQ5sZR/tLX4Dxrl
M4dXyrWb9QGbNRBcZnbEBbhD1ShOhDCCmKL0ahjGX0HRXUWS/NwX8oX176PMhBcGvwK/u8F/mmvf
Mz49wUrDchEdtgLKWGsj7fSTfoud9JrSiOhmm2CjXZg/L7a6mgvIs6vROtLq4Axey00kIjzt2LjA
Xmx11+zJX3YvSe/kMwMHOxrCFpmeYg5b3vqbTzBqcfkZcGhd/5tU2NFOdbijEQ/hY7tvtoJjOI3r
ybdZsE32sxfbTuT2R+aECzPBRynYIrBBKq3hNELXIy7T1pufobSZMM2iViFC7N3hODyFbuL4D74d
ONkmu/WdS0/7g8ZtaZAzPY5z7Y/P6H2DcMqJa5uiCu1ZsGu2lLc36qbeXtK4nfn48e2LKLaZ6jEY
rj7+KTE5AAtN5TYlMcN9EXOXMpg3clzXf/9LwVK4GA3YHi6UvfcdqgxBjFRKuW4hWns5VJ6idDiy
/32EVsbWdi4H9ormheXr3OiBcI+dEc0j69iqe7EIAloh18iNpOnZV7LneFQuLMLnmuCuEAuFfA7d
E2tNkppGUbmk+Wa2LlvPXPVfaOPcW3rbxmpq60FbwJHIK1eWkclExSGsr6l7fr6b+PMGVrteY/G0
ycyfigUJ7/0b+i9cW6k68VTPRvpNJZb4Ne6JueyyJnO7DmdPNVLCNSGYeJQoR7cp5pLLJtJAzXDg
prZBgMSFwLiRWtOYnIjQQsNOYwNMQmtFmucPU7XThT689itNu9bSsXskpFEznS6qxe+kaGhHZr7+
Pq9L0yUEEw7cOMo3SZvLmTOR8IcnVU4cDWKiQ+goa2+QIKaWdN9rfE3ftHoT/DaJLbxW8Nz/EttQ
3AWW5n/r2zA8tVQNvM73yTMeBR9KRpLfBKFVeG075TsVo/9RqMsssP1BFR8kgj9PfuOjDRD0+VBF
Qc3RSVKv5AI5CPja7GGWiV6tGtAvU11p36V4Kp/IQOMOLCjK8FZJB31njFF/r9W69EqBN34MB0oh
M0njBz0iKz6fAqTh5CrvmQ36Fx2ZgPf5qz07Rhfn8KIs/qh8lLss160cbDr4d1AKbOPkC+LitV9j
2Sjiy1MgBzOZ4FJZLQ5CTq6lnjNP95vkSMa1O2xjV/9Khonde9bvwNF35EW60/bv92xBArEJWrhH
a2Qn0VeCVApa6Q6S8K1Jm8NQjD8/b+Lcx/e2idVnUWoDsumWJgTl2RwLRH4/ZunlH7TBpPjHvsvx
YTU5Uowa+yaxStfPVEfPftSJbuMTtv9BKxpqRxTmbBzWhJ4UwHIkcOvuplw7EjEeSrdBfGHGPfu0
DFlH/4CdjMXr/SSik6xekZRcujLSt0k9kIZqB/rT5x05tzjiTwLIwimVsbZqpIxDdoDKVP5ZHOEM
sDiGu/Li4vhRjM2gftvOatdqmEjRtIoH1hN0u59d3Slu5n26kU/EKjqzYxy8YSNumn22Gb7EzqXN
/7lnidF4cf4CjiRt4P2z5BJQThMqW/gOrvv2rkZiMiWPnz/Ktb/0z4drwRRA5W7xb2V1LO7KWurA
+VdIlvHN2slB3yvbcFdvuwuL2DKG18vL24ak972h8u/riYofJ0gBxFjfDfEpN6EMWNvJvzAbLe/l
Q1MLuW85Q+JrXE1GRYAOpdUpEPVpifCwI7b1Owxz4LmXDk9nhwhb8P80tUy9bzeGYusXphnVrn9j
OqTpHgcvupI25M56vkv+s9N6khM4ZC+fmpPgGu6F13dmjICHBA4hEfVD2NCqVtQJ8Iequf73p+CP
++DQ7vxNfwCdjXAMn5wJ0ldyLrW7dGv1hHmyfN4LSFsGo/e+2/Lgt6pa0WyObCbWDj35NZ/37Nzh
21z85UxYTO4f6onTMJoNmh1mkm34CN3JSXme5b47Rp65R05/s8gz7dlD6XNbOum22F3yAp6ZZmhW
o5jJ4Vv54PTPS38WCzEvUZ6Fjon4LNe5QYWFmDWdXYSvXRPcyNBrPu/42TcKnlGB5AAzfL0WqDob
Ch++iatVREiTd7idDb4TuRYuHCPPvUPMQMjYF14ZLMT37zAZUNoSmLD4IeotIt3rsbwEpvjo8NBM
+FzaYv6lisFk9r6NIRJSI0A55LYbYDt4WaAebcSTalvbwi1/NRc+/I/PboFRWLwr7H0fAfMmIky/
DoTCjTuL/J2tqQ5OPl9gzp1thJo8UzL8ZnYd7/tkNDqmoJYan1j+EM0eEhbagODvcVWZlunJm0bM
942Iod6iJqaR2L8xCDcuVCRTgH3+7lijFQscHbhenarzqhV21OwXFbRblmpe50H0ODfCVXmxSvLR
w7f0hjPmwl1ROUGv5n6Q+8hrltpr68aPKiYR2ZZc60tyKJzEiZz0tXLRRGGp8mqnfTL2n/fyzOb0
ffOrhbQLM3My4EewX8i5W/TZ+7v5pr/S3eI6vQd3vu+dnoANJ7u9tOp9XIrYEEPzZePNlovAi/fv
Uc4IOtANYNQZjBa7LrIfUhxIXl1xiaMOF6aOM40B5bSw+7Avwr+1GpnarMWzbyqVaxbPeGLsNn2s
w9GbLh2rz5SCsGK+aWg1btQ20WS14rMeN9YPLsPcyOuv6l2zyfbCtra5zn+yfl54iWc+O3ZCROZg
yeNqYh1LKlgDumKFE4ZmU4J5ltzkW7+DTOUMrrAFceVFm+LL521+XADAK7JVlpZgIOav1bhRyWis
LZXM0X8XYcy9tl2KMM3f3hktTBOUQFy3YKtf30z4UigV2sQ1t1j8UBAEtUgtrBILYH/kbHhhXT2z
4aO15SNkt8Daur54qZRhZF2FQZvuR+xp0k7dT/gn48Ol2tKZyR9Z9J/3Zeige9dFMzSftRpwYU6Z
coxs2UNV40nb0SmpmulX0eXN0LKve78red/galhW9VwqVUKDvdB6s4URQik3aCvcZrozLOw6RWo3
qQ/7rt8afu+ojbaVOhT8nw+bM5/hu36v9mSB38k+qpnUzWdOvDgO0i7whgS+v5heaGpNCl/WCWpb
LHVMrszjxmqrG8ZqN0pRnf75KmZ3uS0x9/GDQZrjVn3oPcURbfG7JNiVl3z/vJsX2142GG/2vuKc
cdEf0HZ+zeYBV6BtbBLcqqWnHNL7dhsel61v7eCBcT9v+uwTftPrZa5403KUmBoIIlqOtR/9LNut
irAgee2sr5+3c2bOefd0l9/xpp0qMQZBVWlnYotkcCYqueJpLjFtPk6nsKElMgQpVYILAqz0vplA
HxVtSPHBLhZ3M+GCCZPxY2pjeoe1OHr5IXK5A0Lp8nn3/pR3330wNLzkWVOpAotM3eZ9w4kOIFo0
h4ySPn4awWt+dwdzq74OFZeXcIx33Y3/1XKivXEYt1lvAwack31to5e7WOr/cD5cfguKZzj7RPOA
llr9lrIf8rSDGhphj5CtkKxeDDD6oYCDKOA8/LzrH97sqrXVCAIyZ0ClpabZiKwetX+XKfV91DYP
/1sz6wGE/SmsZeLe1D7eD4jUUL8LkQOb7Nc/aQjMOCf4P6Ta908vTAZSuyogp5V82+bPrbwvwx+f
N3F2mBLrQAssVYzX1fail7D/9nMA13UjO6pj3KIv3cw7LkJ2wl15D5pyc+kItrz0DwP0TZOrGT0R
5VSaspBwOaN9NqaJSu6l89aHuWQZCW+aWH0DsRjkSO2izCWb1qFswMv5JSNbasNL9bcLLa0jFUuu
X6xe4/l1+a+cUeCbz3GNsXS6eGu2/OZPHtt6vz0Y8xSYJY+t8ZZ31Ol2QNzVpnmd95EXuvJJ2San
3BP4iHFf3pK74yYbvvBT73Gb50Qb4/HzsXPpB8nvhydfG5Bjia6r23q5uPO6jbC9jGy4MFzWVeg+
NscqIzvBjVvphiwxt6+nzec9OTdxcBMpLps19oXrK6Xc9MvYQkLiKua8NeTKlZrxd9bjdvm8nWVk
r1/hspuhuMTWEHTk+ycWx4U5NZXC4mqldpXu1bKzA+2L4n8Jm9+BdoGt9/GIRMGWRUi3cOCj9Viv
BDj0lEqY038vQfO+3EvXBKXfEsljUklSKN+HnvBTOF1ayc+8MdqlvgK3AE7B+shSjiO+yoZ2hTDb
GVr1MmqXCvgf96FL39gnwc4yibNYP0rspMjWjKF2DcDFm3afHLhYsqcXbogY/stH8PmrOzdRvmtw
Ndpbs5QqpKXZ0uAiA8LAH9ocOHeGAxj91b9a9kSX8BZnZpd3ja52goOJ7aLulk3EGN/40m0F77iK
+fi7Czz0M9/yu4aWV/pmU6SOesttLQ2l++VqmijKLQfai9X3Mx/au2ZWK3TUyEI1GrAsEgKqTO1Y
I8nt2gvr88WxsTzVN50J4Pz6PVc8rvEQHbXNAiBR7fGgHETmwctD48wmh5Mr/1pInsgZVksodc4g
qweGOw4AT5R2AUUBScAVPL5OMLA+H4eXGlstnmR6zfimGYZdeczrxCEaciOYp6yqHT/ULjR2ftC/
6dpqHYU4UiU5F7IuHtm5sBVq4I1TOJnTO8WeHi8ngej20vxxoY9rXo7e5oNaIjp284ybpqQxb8Wk
PQiaGbqNUO6bXNp//lDPDksUapCaoIpRGn4/YMjVLEeE6pkriUe5/zoLJ8m6lN77sfa9zFhvGlmN
ygQFN0JmGpHvxNoujvWGiPGN6pV7rGi29KXeCTf57EzXyk3nSp7/PfQuPdiz08mbn7AaqRpMllqc
q9zVtO8apqWa47OOYYAp7X97oKtRGs8yeboNfV1uDdP0awzcMwmF/7GV1egklkUOAolvoSwfCT2z
zfA+Nb583pPzj+wPlZybCwBK74dGiHVzprJSc6N/xIRiz/XoauNsE/3qfd7Smc0B42PJ/6A+SzKF
/L4lMlQ7YdKhRBlJ+F0TEzsvBW8c/NemifGeXwX+hf3buWV6wWAhxkGdzsT1vkGRmCiFgJfUxXjg
AD11KoL4Pu/TuSY4u0Cz/aNUWAuE/mky9rmX9LaZ1XAbmt5vFJ8TWZh1h7xJHKWoDi05A0rZXXhL
l5pajTkts6wkkjJO131KtAM0btIJx5g7ub53/6eHty4hhrmeTl1eNi5GtUOQzfux0nf/oAnmPEoU
VES593g/BAplxmDZcj6vLPlrMPetHaf1hcn1Y3GSiQ+Ryn8aWR7pm+UYpY+hj1a/nBP0g7ZbCryz
03G/fqkuf27dQKhDtRWpPRvfZTS+acjiFUy9Rm+MSX5tzWGnBMJINpJyG/n5Xlebi2Lis+P7TYur
5ydbxcTGm671G9ZGEBHxpnhKvjVO7AqOamc3xFBsZFd+IXqb/cBj/7SsmOG3i1rGs8PyzQ9ZPeMI
rkmUNANL5nXvSi5unwHygdM8RdtFzKk5hu70v9ItirzPR9DSw9WRhpcLsZ1bILhy6334MIWjEGQ0
nAbwHYb8ECvWPvKt0//WzGpy1CZygcSS2lkNz0nJJLduv5v+X4zhd4jht0DVsyemt71ZzfbqrBfA
+HmfRMpIGyw635ZSyOhEJ4yz2841gfTV28D9m/kXBnmE757iauRKmGQLI6PdOn80SlhQqXphMvl4
Xbc0QZocGh6VdWy9x5EABGjp0sQC3825aBFiRze8xCmeDBQvy27fOJEMxGS2LXXnHxR9YIkheEQv
yuL2J8X2zbcJjwIqlEnzjYJ4iOCX9MIIOfspvmlg9QVoCVi0umNPqlk3JWpX8A+fD8E/1osPQ/1N
C6vdUzxJg96plBfzF/mwkA2LX2p2L3L+dGYv97KHYDPDG/Gd4FLixNmP7E3Lq/UtTnOrmmoWHUnV
ued8bIzvSXChWnD++SG94voBMMlaf6VPqCvHlN6p0U3SZ87YTheG4Ple/LeF1RtSOgAFXQhIcQae
l7aD0wi3s/KPJqRFKLAoCMHar3Y1jaBmWqAX2ULvuudERmpajsO1ay+dxP74ZD6MBwvDExHTABnX
m5s+IbIlqpn65DsJHURyp7jKpnHGL/4+c8R9cf1V3gz0lPGBQXXDfc0EpOcvi8T/56L/H7aky63J
/5uLfl/Ur1H2+haI/tef+QuIrpn/MrkIQaTAdloCJMgn+xcSXVf/RXLLEjyhIXlaEk/+g0TX/sV+
GFKMSRII2wii2v5LRJf+BWN0+SuJbtPJxtPMv0VEpyj2fv2Ex47zQEedzT5h0YasFrZgxOmngwWD
ooaiw+nqULVYuaPsAQ949QV4YPxKEInxuxms9tABi9iO/S+9gptYmJLbEidLQgeTDoJuuXZ6C2pe
Tljf5CA3Ke/gMk6kKkGsuZFbKVUc4Gx4mkfVvxs7tSfyYIaMNAEiumvyLr3OIaeRFTapvyTJb7+Y
4Jx+SXlnHNETCddwgLIHZkBJsrumKV7TIIyJKqv18sZP4uqrH1rJET9t/hAlYYW5Me/nK1BsueD0
mGgxOhPD/iKURn9YvPWHkZiJr0omAkUA0XZLqE77SKENwooajQrCkSptbgajCDZ9oOcnYMrJlco6
eR8WlbAzowH7a+iHN1bdBw8cbvVrc1SCu6abxx9hMPg/gkEpHrO2LkGLmXr3Msa9sOukqLiaCP9E
qOj7/QHuaXejCRgXbXhL3R3Zp/1WESaAG8qUiAJB53iW4VBX0Sa1WpEo0BBlgmZmOznP9dhO1Ty9
j+dGsQtSvza61oFJi/HR5UKZfLOymXzhWRU8Ra3bB7OoxY2eRbWXKaV8bXAJ8jiT8LkxpmTelaBH
NlEC2jDB5ez1GCu2ljxRTIqrYZOBiPnei1Lz0IKaf20sq3CD2agfx5DShq0LiQBhStSorVVV+jAV
hVbZcWHVkl10GtGieTLcz11abEQxEp/QxCuHIYpKDxuMtIm6GXWhJhJw19e5+QUkTOdmhWYcjCAO
HyG66gfYLfOmyBItsBOz0V0r1Myvs6Grjij7IvmYZrcbSBU+BHxZ3jh31j08QaxFkjg/qaQNZXal
R8AzBVNOD4Jv6fusxLAumkV/alrAQyrC1acpE4T93OnSaZDH5qrJ2OqlQhgj9BmL1DEUbfQAHwa3
hSyI172ewkG06nQDojC4nvSyc/LYVN28bMWdpdedJ3UWO2J/CqJdrkIerSryRcZUa9zGl4APzLIA
7UXvsh1As9yLmhrdJ5EWGg3yB/O6T06d1hDrquvHLBsC0pc6/VooqAzoYwqxIe2zJ8hpzX2rxlSI
0ypV7XZMBNUGQjXdDA3O/H0sDGUh3896o8h3PawKubzHwN2fBmHwa1hoE4QydQi/mLlWPajwDWc7
6ZToqoCX8ysxpehKzBv0yW2rPkEUDG5ngoK2TVSFd6LYqE8oZ/lHyqDdiwsHJ2igwYEPIPwvAI27
FRM5Gt2w5UDZ93LtiXVbeiaQuBcx6cDYWWP4pcG4dRwMRbgCHTb8Gkshv8t7DPRDExE4LynjldaY
4tYo0/5nyhfjtUXd72QpFh+7pgiPijx0G34wU4qUmvuiFuJTYFXpvRhN/EzMX1dYXwowhyFdSUKt
BFjX5ocmKZKA4Dl6WkAy+6ISBX+oF9jfPDeY/7uRYKSuHsTnwSSZsfBl/3bOuRWz4ya37lWr5qVN
hUpUUzwXOv7jejoK6tTcZnFQeFFPDoRjREBqgKd2IvdJkX4SikwjurJGhqe2QQiIZsyShxy7+Kma
2nBbdwJyQK1P+kdR6dSNFg7l1yEbm10gz9ZDp7SxN5GOfPKBGx8nwTR7z9TC6qpIgcI7cAlTFIuz
cV0WWLJs2VjU0fnD1M3ijQ+MxE4hAu+VdoSH0EeKwggX22A/RSHOzSCPu+M4A5Rws6Exr+tKbigV
9kpy1+rK9N0A/xXttSYWXdgK/YNaI5jwfRh5YRlr902kcSmnCtOVFs1tbfstAfdCJRQKqumpee40
oX6dTaEI7bgVlJsJ6Yfrg2G4KomA90S97jdqmDCt5bHmLP6vLctAR35xXZK3WAf3YqBkCp6DStrX
oFxDMF8jhK8E3VPUZNEG40x1r/Udv39O+ltJhU1k+5KWnfKy1E7JYEz8ldLEH9QKc583/XDQh3Bh
XHbt1gRvk9lplNReU3fmbTEm8oufgWyJwnr8TtK36GRZFfyYtNhAf94z7E1hqL1JrkuHFsdbrdEY
H5UJrjON8Qbl7Tg8YL8Xv3SlvrzyucHwL7bXZcNNmQ0oI/uVJBIneTVtNpFRTYd0kLud1RfWLm6B
SaeFOn2XejHZKVZr7DhWxacU3MmN1OqpV/hx8DjMJrFZRVp7XT0BrWiUaMtqK+7njJs3xioTjCGA
cRRL6aoOSWJlhy9c+0KEnqAXZVeRfWlPkSN50NXEgDQWmxsYXume+kaNQhrek2hN6suU4W/KKX/B
Ki6p42HAPtR1A3I0BaDoT6Fyo1ZTvven4as5KVBbylZyzbGXtmJRF4c2KvVNPqSha6W67E7dZB21
Vu88AdgZOwq/vw2qJvPijBy0jWHV5U8NLElq54WOFUROJ+EKTquwLdtKvcrm0tr6PnchzuSzejct
zq0Rau7W56E9zpYWMFOpWFvLlmhd2G3MFbneumUB4BOMN/DOnJBxON6VALLa6m7NwohhCQnTaxRR
XmlFFjzLEEhAU+p0K3cKTN/QiI4y1Xv8W9SxUzOfv1Bql3biDHCtli3haEp15skVUHA5Kdq7APOg
V4tS6CHSkXaRARYlAmF5GEYMcXYPKv+hiSuoVWnfzfsAwbplj3HRfAFS1nttafobI5BJ3Ryt2Alj
udzHkg4ndWzifZlXZJGaWXErdEW315mg3AmMNf0NJOkkpFW9VbQu2ApGoB9DZfDvItAuOzPUGJi+
TrLrXJp1sVUAgz3OUqQ8dmhAYlsMo/KqCMnqLAJfvs5VHSP0UI+bfmhw0VoDXuztYFThYA9KmB9M
bO4cOKAnMcL8m6hrhVuzDMqHfiryu6FgllX9KXatuUDklTeFdJPl+YCCO53BvApDC1Gh8M36Opch
RPYACz2w39aPcUBDaetjU+yMWAKq3ZN/sVfikUjVsbWWSv/Q6rciP+gbUxUI1WiMXCyB84YUM/lu
burQ0RpL3Uqh+W1q4IfObTHfzX1Sej57hyMFQ+WoWJ2kgmNshoNYy+NvsRWs36EI67WBib2ziki4
sohB3OqgMHkVjfQAAKp1rTafgPcZpBzX8WBdI5atHvrWmhXbVLtho8gLTQVnoWXnVixyMiyq0vnz
X4nEbCKHyVr+Olgli7CkoRdRlFE5AYD1d4PKamqyx9iS3UkaxtD4JjNeHPwUTJWYWzjFixNPcZM2
Ce+GSiqxqM9qdNVErHkJjBZYgGkqAdjPK+sa8in/x0C6IRTUOF5IaBL/NcEifqwrM7oamlFxm4Ds
4UQYWaKXRd/MhvpFbYuy20pq3gS2OPrBZOudPu65NqvwhsAWtInmGjY0W78UBuTfZhD582zqSM3l
lwY5CG9z5H/iFTa3Zq3TWIJMnPAq63ouCBaGz1i/1JhQvDzhKbHDTe8RL1jXYsnPMzr+EVEHq2c3
QxHeqSPrtdmw41DDyr9VQ4WHAP9jOzB1eU1flB6ZU/wYzvuPEFmHX7VYh3d4LU1yMFjmDbEGVSo3
9H9IQoIGAMJQihjD8TvhJ/ULICpeWCEU/G2cmV4TgT9ZGL1wNUzq8FhUogJyiD2LGPDok0zixbE5
82+xi5Jya00Fmg4CBmmxdBbINqxVftkctCCwIv6aP/+cKZX84RZO7oLyvgkx3T2I7dCfCAPKRjuS
pxyJst/6blFk4m4AMCS6GF1KJ5F4wwE7vSszrauHmCDHOzEhD0zMeCiNFLIyUb/0gD+rT6AT88Os
YbnVwnJ67kLdfy0AYW/VLmcbBIDtVVRTtnCiYR5NkhWu6ThPptHoeTPzk/8ve+exXDfWZOtX6bhz
dMCbKXA8SVF0EqUJQhbeezx9f6CqSueAaOIv9fROKqqKEhPb5c6duXKtFy7fTiFai1Sf7qsyj++z
gL/cWaxipycUok3IXyG3S08vGyqSuRy9VOge0S41t2kYWHaViepTWQrEiVCOfC2DaVHV6fOLnK3R
s9EVmC1vfv10OkyRJVQ4RCkYnZc9Lbo1O8JnM0dQcV1VXkHU6vZ8q5hNqgoJ+ycaG/Up5GF7p3St
exvh7XvIifPwi8qEfYUTC4n7DDa5j6WqEAB2EOU+IqiAipTRmjehHwusfA5Dk422AgSJYm4R407h
LRuAWJF9x4ORbk6WIWCTmSZnaWwDPbb90ETDWR1a/yO3nNbuiLsJgCu1YXnAnqOu2g+gz6yyD25p
fpLHbVZ0WDKDEXZ+4n9X33lpJRKLRZYI0Wer32ltXey9gSjdo53npIZBfB91IaOoKs/7XskSx/rF
obSSpTit37Ek8aBsyoFFrSpB0myjZQwvRy4r4aC0aWpLDkEt5Y9dNe3xRqXJzbT4RdmA01Gh2frY
aTmkfWLUETRPxzZL4WJXUUCB0DoZgAaXOW+IqGS/vGzucmBjVqYBj6UxHU0liJEKl5mclyUxQw5u
l+EdvCHvv0aoLjgvBzeDYfgeVL5Ww2gFaY9dwZN1nYm6GDmVEU9nHobfgLZwBKpFCLKuq6pgKl/c
Y6co8T4SFHZ5RU2JTGJOo3UF66L9Ev6rmTF54lIuu20lJkMHR2KDDVHj1HkaAUUmsnvR3vDvWtFt
nzTcTLCP0tSNdhFNe++QzOQ1ntUQME7UpEyeTwWr3/ZmIT3WejQIJBdDs7yCa7d0LIFeDnTVQ/+H
RIZ1WzMrXLGcE/+618zCZ4vr1d7XdeM2lvyAy9sTqm4fVEZrbMVMET8Ygdfom8EtjA+43US2td4V
oy9FTh+7naDnkd5UleKhI6HyN20NLMFXI6rQHM81L70qhWI8kZPvrnWazyay2KIlfjP0mNtC9oWE
6Sm9p9FKPEDtJeo5Tpd55OG7Qfgq8lw8RibxqhhWDUrimRjyHI6KDxFMiR/gBU6um8ZCzN1Tk9tw
GLWd4iFd61S+4v0cEd3YAHUW35laX7+LGiF7tjJL/jrRT35wIRg/FgpwIoQ7+pOnjtWNJkp1YI+9
lL4fuI1uTbGPSMPIyb4Elp7bxKjWj1ZJu9taGBvJrpHJvKe7PYrsWtTKazdXIBEUBfMoRZJx18Hq
9SnzEjgFClEvdhaPpIMMx93e7MVoV0ZFfKJVz3xXNAMtJ5oQ3yTumJ3gi+/Q2vG6D7xt1Ie6SMgJ
jbKJd4jbWrfloOt+Vm6LxGWqpB9ks+SMGJ3xyO7KfXtsGtmB28WCzShxP9cCddqqj0bTLiEB3/Ds
Fw5FmNffIzVvd6IQZXsxp6PSTFvNVjxv3JhCnV2VEQ0b8WhGpd36Xrwr1bG/RXFigFDWrwUQN2YV
/UCCQ2Xg4p048rY6SF1R3wm12z2GnchZGQE9kUWAejjahaUw3UvWMF1ziTT5GTkWE7raSiG+NgjH
vqSdoba7MDRwdCle+dHzW/60ZwwQGKdybSrgi0rcaM0zyoYF1Ag2plyFX1r0Mk5C0ZjGUdAD5VNY
4WyUqPQBPaU1zgylHbmD47M8dG0jINvRccBNHR2Pd9DZd81HwQsJTSKYzRG490Plk2DCav7rK8y6
wjUjdcKBfbm6jemqTNGUIkGR4hv5iJKfQfOHzxK8NmsPUP4GyrbsSjxjmUOPkA395O878pRG51nv
Wpgjr4Dic5u83EL8SdwEECcmJoWX4msaZnyA0OD8zK4uHugU4r/r3h/NA/W0gP3IQwXR+xySPz1o
AkcawqkGEwfiAV3wfjyU0x0nSiTPRIVirR1aBFYe6rq2Z3LlvIwzpfX1NmsoXrauLkFKSjQPJW9X
C1ethM98yae0HSFGZSWQ/WUJdCov/xMWRIZV5yl6DH2/9cqmfa8GruGUrciU9HFja3WjvPeQXz+x
lT00BDPip0KxrKdO19qrtFFCxGZ5s1VQoX9TofsGsCyK+xze3Cs19SOInRWSWszKyaxyfRt1qvzT
gIoeFZNK9L6WBgySjWvqH8SGR0nbDe6DV6v6XpDDZjsC+bGrMrO2Q2hVWyOWw2td6ppNZXqoLIQu
VNpJEfOiyVMP/v+cbUf7FBolBWQCwCquuwSP2ktxcZu2hXWXiiIcXeVYOFZnebciIr27wUugRS7l
BsfOoQs8F0qtEKpJeCI9dQMJfHkyYnb3xIfgpD1BSVmO4RdJK/vnRFKCD5CB1scUBpGPGa9zdxub
pKydcnQR3Or10eIB1vpyxzO6d4+gaOVnpHsQhak8FTLMrnA/WPFYVocCMvQH+qf79xAPNe+aVMwk
O4g9zbBLi0sHvJNbfiSkFvVbVDqI/DnknHKuCq3/1e75/ysz/48y8tQ49EZlJsj+6/uP/zp9SX8E
ZXZeoPnrr/6tWCsiPkuVBzo0UIZghqkJ/lWgUSnQmAAKTKpA8PtNbS7/SNaK/23o9JRMgD04/9Sp
dsPz4ZdkrfLfSN3RM88nAkqAmOjfFGhmRVE64WnB0lUNEPVUtFann59VraOqCYrEM9nr+teCTdj2
a6XdOToGkjaZTAccZzRTAwyft8joUa+OJFULR/PNYxR3p1AONm4/7LQw3PKe/84df/K0aJ8H3t3Z
mrz/Vaq8gDtMFdezCuZfti36+KauZ2phl8OD7b8kZ+pVjrzv33s6LN12dx/voh8gqD7rtvITxSjl
KdqtNUfOp5UxQ4SFWU1jI8Eweml3TMbaUH2rdEgm20b2vWxv3x7ZrNQ8DezcgDZDaVGvCCZfiUSL
mR7FKt3mUXNHrWwNE/ACRZ3N4LmheftHOJIKtrJwmsEJhS5vqf8e0qvkyQI1kn+hi22f740NuYKt
fFjtgV5YPwNyVlA3tAbrsORdziO1vTjUWh3wWRNsOx/5vEqFb3+w4ykey0wng/9c9T72Hu2ZvKfJ
Me2zvtiVqKnXluhYY7sGkphhsF5mHuQVbE6cGpHuxctPqqMWNxy5pSPfaTF5fXrQoAg4xBt3AxMo
+neI7SiQrMTb+EldAbEvbStJMpiIieUU/sxL217TStFQaUilcUtvW7dxd2YRrSJpVsxM5eFzp9DX
aiZrSYos7V33Rd56J8vJrg3Wu9/WTrRpYI15ezfPCfP+mtR/BqbP8B9ezXujR//Lgfn+2f3Z7IvM
oeld/VA4j262C/a6DYLz+7AxTtMXdJLDJGQ772G1YXtxeWl8nxpU6QKeg1QtI9Da3Mdj9N/SR8CV
KdlccEQb8bn+0u+zGmybucv3+Ync/9osTLwS87Mm/batzMBZFLGKiTKKWTgFgWM9mCdl453K26/J
DX1XD+3JCSeGFO1LeBffBB/fXoM5FP7XGpxZn521cOjzUUMmzRFP1rP+ZbihKXcT282mu24e2xv9
IGzclRFPXurVgOEKJn8KsRMI2suNVsoSEiIJbpLH6dYfdSeFjBqFpg3Zwa3nm6QKrR0ihdu3h7rk
PBFp/8fs7Fao9SqnvoFPK9UPZviuip7UZgWstei4FIBg0+VnwutxObJWMtUhQu/OaZST0dPgHHwQ
6KMM8FN/MpZ/DBmzKcw6oZC7jrPah/4VWgNO6mZ3sRCuTNnisaAARgMI/4TY6XI89IO2ltCzUiC4
nbJ56JufnUFSSv+RyU9vj2hxU5yZmvmCgDem5MaT93khkZyEkv2DuMqTM0e7/drvdG/B4wxNAuiU
yyFFuVrCgo4j12+Qa7l29xEl/ytenyfxWPuOUdoG98su3VvK5u0RTiN4te1hqtaYTliI5qTjrZah
faii+wU/5xaZNKv6mYsT0RMFfPcpXe3M+F+GSjpNkSRayeYOnRd603Z9VjrVdtgau2pvHr09/MQA
t2C+2Fubxuk+/stejF/zqwPJhKoF+Jg6W8e6bQNEqQhR3K5xWmpzSTyVIt9n4ePb0znnr35laXbY
kP7KRqhtph1THztESRS7eJ5YBNq9WNsuWjErfmvuQGDNhC0QMAc84BP6auZA4gzBDVHFgWQw32WV
RavjUzg8vz2s+S08NzK7DdJWJ8+WUr4V8/eC8JwY/w4Pqc1//2T/LPTXB0AGuqjjBXG8kooG1VqT
zNwJvliwwMGYcEHDEjhblxqSrzAOxwY54HdF+S5HuqOzDl3276iNfg3ktxltulbPBjJkuaQajdyg
maT8qBTpQ6rnp1zNvry9HnMXyGhgbJSJuiCfwm3MzLS+n3RtViBS4LXHzArRN957qNN0qbjv1tTi
X93GL9YAE/P8A+zzitc0QtIZLWrmTrxrNzJYXOFruGnticCvfNddy7AZrEXbc1q4aSIVXDtIPXp3
ebXOPKLbALWBxQuKkX15bH6mj9I1kZiDkvsGtYjdRA7X7OjgUtJtBmMp7aB/sGMuvmDmM8Ar9VS2
9dpJif4M7aS777Thc9J8fHspFzYm0FlGCiaOSHp+myVmpJPLDFhKq7/tY73cWgaEhcgJ0lgDpfDb
1l6535d5PTM3m1e/EH3VnOY1xc9uAVY/Txw2vBiOU1wZI3q8yzbBZo0IaM7//Gs9z+zOZtMU4zIc
TOySn6W58WZqfHU3gCTQk7LVXbKzNmuNhoszq5HcU0BZG5o6OyShWpZdaqL429bd0ej8HRWvfWwp
R7NeibBeef2XWYVBkNwC5wN7l8e+pDpT9honxHgYdxpk4urROyLJBo/4OkvPgjNWAELTZ24CiiVj
c2lMqS1NGjuxIU8S2JMWeJKveLF5a8bLaiHzAK0DiQpFm7MTothp9MY0ninuqW9zcROc6iuDA99v
zatoE+8DyNs2qbP27pgHXNNEKjSZQ9bJdIIJvhybXMVR3XkoMP8KuEh0bv1DspoTmXct/zXA33Zm
F049VKWCHCvQxRfSzuaHv/mm2uUHfYfeorNG3rBwR+M3JeulJxWw82xUGRUH0fChW46zbOeXjC3r
bKRYV0KBpY1xbmY2KAl4vIfeduWAo/8wibki0qN/etuBLNuAj5BUoKpyKVwuEHq7Q2todeVIhXKn
lMIJhNBKfD+XsHhZHCLSf2zMQhrTy3UNKuuSTRC+N47tswpFf7KNAa59mDqizU/SPthrdypb/3u8
ndjqlaO/BaW6XT9ti1vl/Gtmi2flJD5bM6iceqPv3X2zF959A291rJ3/hMRncX41GSIHNFoneZfL
+a0GmSIk8pFO4brWEb3P6uiHKEq+vYqLG5Islgr5L9M9bxDqpIYguVZ5qfnyg+ipkIuFQCAhB18J
VF5lU6YDPeXL/rY0e6yl0TCYNahpxz8Ku/Y5uC/uu22+ya91lACfgrv6GG8yB2nsawCcQ3UQTGpL
tnyw3q+RAS/P7O8vmc2s1ZhZNIpIe3ayCfpYtdGXWrtdp91//pqaj3Z2DxhJAzd8M1RO60o7o1Bv
aZY9RSgqg7GBNdH1xEdXsj5WQHS61tpFebKSlVtcWB0jBkzBOu3Gl9sna+TM8zteA1bcA9cPPhUj
csdSsUKuuTiX9DHDd6xzScxbWcuorYIOqVAn6wIwsh6A9bI9vr1Hl65vxHO4DwzSrRyIy6EMcHrR
0D69vT0I5gfbDZujX37JJXfltlsaDFOFJSbOFLWZu+nzWknQ0qRrIZfBlFIcaOOV8/aq8DBtDDhS
AD0gNMTNOnMioxeFMSeBBxRidZtaNdtTqU1o5Vxtdk3W+V+GttKQDacrWAXaSte7ePf2fM7Z5l7c
qo7AC+9Fiop07V5OKFimUUdCpnIQjAVXkcEgWuzVzg7VQ7BPjsq2/4DA9ZUn2dVH935tCl6oUOdn
48z8/GlU1KGrBxbxdLkz9/21/uWmORRbkbLBJtrK2wBOGfXB22dH9wHogE1SW7TpFhB3Gl2g1irH
zLyj7Nd0TB1lqgUy6BUPRQbDDKqifuvod8YRPMqj70Rb/WQ+pRCVy09kfc2N9bnb1E5Fg95Aup9+
VP9krBylxcjYhHqQVlg4i1/RNMeRUmlJwdvXP9JUMUzs1wdha173qGN+kzf5Pr5Ze9oseYkzky+7
9eyVKlS6jxourhCu313jfzdSVGF6b80bLh0sCDkV6FtFpnhOiZSAc3ZVL4JglMJEcNA+TnTeyZH+
vA3EUnT2/sm4eC5CgCcTO7KslzvcjCweU5DOo2mv7wT/k+X3tqY2m5WDtOTlz8zMX9+jIiHgGmNG
s7stEol09Xr78B1KnIe1KsvSSp2bmj7lbKXoX6pDK6IXJte+uzqzNgqoR69xeyzEOHCEs0yTQA88
6PMnhSyVWpzKhMPhMX5/85hukr14G9/LENK5zhrl+4IznKyZvCu4PwxapC4HFaJMPAwa1tR9/L6C
6H3Kq2aPqHyvEHS/nj2L1CZlaWN6XsMQeWloGOKp2lySRBgQpXXjYBt73ecgXeNCWLMzHYSzVSpr
RVGhZ2ucgRYiD0aiKn4aww9vb7sFh3U5mtm01V3XZXAKNmROf/Hj17vky7CdCG3CWwCzDmLIsS3T
VY5W7Yk2L3tdTmptpLNwrrfoL0TBvqWAnn40RXAvYUmfvun/Ox5ynPM0Vvi0EaegOqLNxgqYXBCA
6zWOFpp2iHRTjXKjteJ6J3dweSNdGpkNphZQaVVCjMRHkHyHXzxc/wGN72t/cWlnFnlOAgty1pDi
EU/Jfb5L9pPunftc79ffz/LrqGnCeADyIMktk1iaOYwobXJ0h2DuHU7uXrzrn7uttJlCbDQ+pn/b
kQbZKHvvfXDt32tOtJvO+PRuWqunLX4JKS3yLzJgjlcKB5lMx1kqM2o6tp+VXb4rj979JEPYXuUP
0ZP0sb0KHGVfHLtjSxPZobn2+Bz3Pvz8L0ntXzYT/NNsKA4hubaZG/A11wWljZJ50KgHIQCX2oxO
mhjbtw/o0tmw0DcjlJjYqMVZ8K/mSu21CVxkakJpNBwcrfeOMZQ/b5t5fauiqHBmZnbJZY0ae00S
dI5FVymZoK056g9vm1jI+F7YmAcIoO9Ahg0cc/+Y2eQEbwpHcGrqr/rz5F/WozFp6Yycjerl52cu
1KoMsDkia6QSG+Yw/UXXxREQxRZKUeft0S28SS9HNwv4Fa9WpEbCVrurZdvatceUQ5kfEBq9iR+s
bfCjtnuK2/6hJvC0Hq1sl+1yZ5Xee8n/0PtODZPSn6i/OquhEglNEKIG6Lh33iE51V9p5bvv9qOt
d7YE4m5r7dt7ANjVA1XUNYW85f362/xsGvJOVz1BRRQ9aRR71Olcp63K2L092YtGQO2AuebpI81D
MkscfL30MBJqEMTm9131CfmzlUhz8WoE4vS3lXlEBhMVktQqZwK85QkhTt8WnPRgAYmEL9II4ddt
tzwjnOYrb52dfu9GdnY1YYX+YLBTHY5gXkRxbZqMs02cZ2HnoQXfOIoS2G4m2GP7pfbXsgyLU3pm
ZXZt5dy41hBjRa2BZoSKXB4S8PPvkF1c49FbuE2mJAIvfJ6s5IJnplTFKAuh542kgfkOhpuGZvuy
8GzDWw0KF9yaDn8vhWFrUuScQ/OsKmgS1MFQJr8BvrWNKPAIla3sfxWFleM64mO6dmfX/4XF2WrR
LWe2wYDFKkceRsvpEFK9rRsY18Fgfo5FcY0tfKFMAOZQ5iUE8Yv4Wo/Kr6WKFEHakkoUHdRwNtKV
v5niNtQX7tZwfwsltAnhqIg6SZqJZ3FW/+iCto1kBbUdVHAGB22q52bvwUHU7eild7q9dwdEnS5R
KGIc5Ycm2NVVuTrkxUnWCXAkAEyQpM+cTBhnWih0vAGNh8z+rDrRaVpbE070KYeqPYWnB2+z5tkW
9xJeVTMoHU6Yl8tzWElNCPlS3DpC9FmG20BdyRgtnEDekb9//yygCyVt8H2LmW2r+mfSy5CPdekN
G2YFWblQh2EJQcVS4WcltfkLesgMvygE7uHw2F4Tv4CNDVAYs7aqHfPcBBI17EYkX9YPx+IUoh9N
1DThj+cnv48HCqAmliU9gpnjgRagf+8sUdD4bWE2iR2JgaZo8S25+D7p7kLjypBWXhHLB+7Mxiwk
q8uyB9/PRgiPsPJv+4N3PTqT5mxABmItwbxwnTMgDhwAUWry2mxAVZsMQ98S8Apt+FxHPCgGeMCD
gqaNjMyHbm3kSNyVsn94+9ZZXqrfdmeDrKqgR9eFQXpicxS9+GQE1ac/MDGhvzWV9CWk2pcHKqJg
XFnSFA+OV/4Q2mmxloJY9BNnFmZR7ZBnjdj6Dc5K9Wy5TVGk+DzmGc3twUZZG84rJPEksAlinRsa
+k8Yu2dLVZe6ajapxr4I7OG+BiP7zfombmnu3FqOttcfYLKvnuXn5PsU7q6HoEsO5Nz+bD49D3pa
OWm57KRPcefbsfcs/fvU0eUYZzPaheUQVhljpHfHhqgA0UrvSWzXzCyklbHD/cKcQj2DgOlsb3iS
BfEEeyMtQqG2paFUrgbYDQ5SSM/zmIrRxszFcpvpgbkZKTvRq5Sl37uitHakRXt71KT2ugnljm6b
2KVNCsWXzNbkqjvGQxulK8Hi0lMDWTgK56y8Crp2diVFetq3vUGwWHILZ/fSVXAzEXBX/4H69uI6
U8UGOMMdCO7/cm7KMShdIdM6x+sT+oqFoxH3d3Ri/IErnYrlf5uZPXDF1qhqfAtp1sS/H0WoAKr8
R+qtMfcvORqK2PTrI5Uz0epfjqYO5cwPMoV7iEbxCsluSdy/7WcWEpEkfCyYf0neGlR+Zgczrw1f
DxJSMsattKNTeW9ABTkBrkm9b43j2lNwAQ4Ddo5YnWHpuia/XMBnEbsixlrqT/bqZ8jYYRb87kMn
qh+Do3Iyy037cyK497drV8XSAxu7CJoheQ0wYI6etyCCissOu8DaiXZ/yfrpm18a5cNmItVfS8gs
7cVzk9PPz4YaQYITxhXXk1W6MJzItLFahKKR6f0ByGia1d+jm7kE1XeHWhSUxjFv1JMh28kBWvij
hQDfDRQSu+o2vkufmit/Zfcs7c9zs7PNIwxGF6kDk2qBZ6WH0zbqVecxeeb5o+Hcxsxz9+mYJkUI
8o7sAXRgtkafUmBPkJ/6Cjqnb9JJRmfe3FkfslttBWY0ff9btmcevVV7sxxQyubhl+11L3VU63uo
Jw4EMk7+J89MXoxwmEoyNV44pS/3i2HWXhGoILaSNtrGKKAMmr5t/urb+19ZYJfW7NzKLF9JIZvn
bDpV4arI1sPQqdvHt33K0r4/tzDzwaGqhX6fJjzzaHC0izz9qWXDh8TIx7WLZc3SzD9K0GQGmsb6
VPRdHtVtcVOLtvu9PcnfYNDa+CfYSm+Lw/9teNMEnx3roPFSiHOYwDr9FHQq1aH7PPn2to3FO56s
Bpcl+NmJ3/HSSE0vsqSFUyWvtJXxneogbbW1ttXnbG9t623yXo131GrlDaRgf+a5zq3P5jWywr5C
44dMMrBXux463qtq9jUO02Hz9kCnEzQ/YVNrF2WhqcVrnkeq0nqEv4/UCtJ+19U+2venSWXHXEFp
LF4753Zmux4uB8nLtClR9GB9m7BNytcUCKa0V7+5VHAKwEXiVfH17cEtbs+zwc0WEfolry1DjJah
8ozUxCc4gJ4g1P73VRXaS3/P4Wy1YCb3AhIgE7RO2TX4/WYHRvjwBzW3CzOzfV+2ct/UjMipjXYr
ptBkddm2Byfy9qQtPiHPhzO7Nvu2hpeinLJte+O5u3GPUMye2m1Js2F68yd39LmxVxdnqkolDf1O
6iPKWfnULHkJrSWe1zbC7J50i4DeeOhCnRoKBVjjvraDuOuz4d9XX1khmoYpvAIWnMsjFzXhNwxm
rcPz9CBr79Iq3ynJKjPwQuXgwszsLMFt4lYS/F3UKuTBrjfSLtlWTyr9aumteYRn8VncwKDxc2oY
zGmgs9eCuWmnvXIaBoSxFGUAd77AGc88sA6NiDrUKh+A0F5eRV9CJV5JOC36JZMc2gQL1KmKXvrf
VKzL1owYYyTdWe6nLH9s+qOfvreK9313pQSrk7pi0Jpd/q1I1pfSxBTmTBAHayfcBnBhvAQ6KihI
FWma/io6+RuR1h2AdBmk5tJT8t5/l99Xt91h7WQsgEItRH/+mQJrtswqhQQj06bsyoO0852c94G4
jW/VT+Z34yl4Um+nVL+09Z7Tm/LGOE5NWsNJQysAAoiVK3fZfZ99y8yTxnC56fF056r75F0GLyLg
aGlw9FtIdzf53fRSkY7C8Q/gDBdTMPOskDq6ipFxbmPd+tBlwhW+Fm6T3l3xeWuLP3OtKGcPodx3
032b7vLBuGvNZlN3wdYof8iRtBGFcS9KT2872qXg9nx9Z362zU2lrn38bIRSqC/s/aLH+4Wbvvk2
uGvZpsmPvjqyZws497Ol3uag0UiZZRIESt8HwSIAPbbCz7cHtQDumnYtNOx0sIABmT+Z/T4v0hGK
Tqoa8aN5Gn6gWOEYN91muJa+RDRaRF9XLC469zOLs8XTgzDt3ekKmVAidbCdVNPUdFdu5V14leR2
svsZ35jidsXstPdez+jvgc6Wz5MjAO4576Jqm6WAveKd4BSbqnHcW3mH471Zq7Ut5sbPp3a2hjEE
mJxBDmG1JV0kIO53X1V2/sCWSexKQdVaiW3vk+cUt5POwsoZWQ6JwTEBayMlSufkpUuWerTJxlJp
naG0w8di22wRe6WlJb0SyM5re22wYaTdRLzk1y6c5aPy2/TMFbpqCJVdzDvDML5CekwzowzJVrLv
h2SbEIa/vbTLG+q3NflyoGnWmIJSUybTg3qvTFMcJVu3UZ23zSzVcDkqv+3MvFvQTcJuBRMaX5MS
2Vu3svkCDXU3yrvxnXQXHNHP9Y7yc7pNb0ynff6e79c87OJVTljCd9CKi0Tr5VhlrxOFoGFm06aA
4vazsJarnyuDTFgUOrB/W5gdT3e0us6bXqMdRcA4cSZgDC/fcJM46qbZQCD9iHLqYEONtgvgjlhZ
zLUBzo4pfL1BYTQka7Ms/EafIoSQ0trtOG2IV67gbIizg+mZRtib0zXVneSTgSJgeRjvkuMENjKO
+ebtbbM0ILREDRB+KjAja5aPsVSzGyGGoorkHj3o4c384Q8MEMDSN0xOC9qcyy2RylmXjRJJpaiB
SauVKYOvPJiWjvOUHP7bwuyA9YrlFVM1zDFCcRsSoKqIXYo9/KwC5CL+n1xJ5DuBiU0dVuRYLwcU
ZkqNo8Zvhsf6qO8tO/40EYa0iENu5J3xo3xae28s3oJAohQ6TWi5MuY69lZfqm0dTp14u3YzfKns
+C8QnH/QTv2N90e5znODs13RdbmkiQO+RJSUAzl41W71mjJLsha1LG6/s5HNAnM4SdFekBmZr30f
4PCVx7Vk6lIwZkyiq7Bt6K8bl3NLzJowngpjpEicFpKFTRIJ/nao5fiKhp0SHbZEvBM8pbpvqkC4
e3v7L3l/eicVUNU8b8R5pazVAq7ZwSSAqdAuLBNHHj8M1Vo/0vIOOTMzW7BCy0f4SnG85TPa2D/Z
mM74sTy0OEIoqp1w692u5f4Xl+7M5GzppNHS3WDUwbbUhrfzOgJbqan/xD39NjKnLBop9LV6yOqF
TbGLxnJrWrv/0wLNG/K6LkrdPGCByki8HZrqW1Z7kNAB21m5OhZ3AkQD9CiDGZPmbTJyB153zKlZ
6mNxGw3lVdvrG0RIHt8ez/JWOLMzu4N7OBw6xGRebshy0z9Dsr9XDhNORhZ20WP1WO/Xus3XhjZt
lbMXfFTnSlJJmCwgTZpY5Ovk53oSdbr35vci1xTUrQpcXFSfL61UfRtHqmvhKyD6+lYeofV3etGm
bR/VszuDtvoJtP3R6OA/X1m7xWD53PbsTpbNKCiiiGJwvTGTrf7TgCTKp87VXk1YZCTzvgwP1QNw
hZX9vzizKFOrUJsQJs+FriIzQeNQVMAY6j3VSUjO1dQRoJ1/e9OsmZkNbzSbvBUGzCglL5zyKRse
XO3Lv7bBrqfGPfWJWcAZL5evkYYCZmlsBOFByI50EdhRLK0MZCEWQMATRLiBr6WINnNKVUTZ25cw
Mgrxzh2Nj3CF1jZkSLtIdytHGYOvfzCq3wbnzxjLSwEtot/sGNp9HzyK1TFc63BaWJzzMWmzifOq
wq1cX2XiokPmPeiNaMfiWlPOwuG6MCJfrk7oSWPE/uscrbPa20CU4m3SeIUTKBwsUS2r45/M29RF
BzJSR6Xq0h6s02IoJwwKwZdtjE6t7tLMJ66kUJe3w28rs30NO3VB1x5W6lK90SBbVV1oRJvwZCk7
T11Dmy0v1G9rs8gw6K0Edlaseck2ekeke0VT2q4+yKgdNXYHnUG7Hw7FCkhrcq4ztwiHAc3O4HA0
hV6By5n0o1qtpRyrviJd92p9XcprIOSlO+XCxmxkEdS9Y+2yy/UbKAo/0DDzIhnqPWbHSSN0vfth
KT1wYXEW0Lg11fY00YFk3JTXqiMddRDe2WnqeVC/jVu87q2115x1DPISuh3uBLakJZFfB9ZwOZ+w
ycEr22DZ+yI9g2/qN/H7/FjupgRFtZe3IcG+4Ui+U32j5Tp4Hx7UK58GkD+Iry6+YzbnBqkCVx3R
RU1N5XOHusmgrCUqlw49YT71adEAuzHnVbDkAKbktEd6tfg2useuQR3Jt9thJfu+uJiQp5HDg/9U
hI/mckq1vimgU2ZKuxPFfnk7UaZoB39nOMqpBIYJOOWdR5DaHdZSPUtAkYm37R/Ts9UUkoJorMW0
f6Sw8SU6SPRQVpvyalI61BzlaV24fMkNnJucLVyv0XgVhBZg+rq4SaMnSI4fu/gPPNu5kdn58LQk
M/2C3eHVxCDS+16CHauGzBMyzV6vVsKQJR9zbm12rao+mq+B6NIzYxRXaqUdoLtduRCWQqzzlZqX
u5Q8UGstYNqqrSds5fprEjgReVBrmx8AT1BTHj/7/Ua+nuC68kpFeXHNIHCDo1c3kBif7VDDD3zN
y5PeyWQRFvV6M3ZA8VbxtNNVPffV4D//MTPbjVVIgt7SMZO645Pm9d9bY7gf6vyukdtPYi/vxlHe
eda4yxXjJOVrqaW1Uc525lDrne6pMeSfJXTs2VUW7qXEct6+2Rf3ytkYZzvTUEtrKKWIMaKx0+We
05hrfcpLMDfjfB5n+zFutBL+B+axR9zx57hJN/0BWR9k157JltMZvfaqmmbmjYWbb04U1gTfTBlU
grCGWrvbYGzsQv7hI3lYaMXu7SlcWidwfDSMEPjD3jALxkZYnLMxJxhzu96p/Ssp0R4sxVvZ80ve
/9zK7KEoox0d+RZWWnKNlfcxRZmp7WMbraK3hzOtxnzypoYNeoUhyeb9een+myDxfEEheviblOgX
TG8tTfZq1kiyyCZ8blybzNuc+iWWa+TTUAKGyPedrr7vgxu5XBnJkglNZAjIoEJ0OhcQN4M2Qfo0
RaedtEor3HYIH8jGynW5ZmS2+lHedu5YT6dU/WFoN5HxLVy7kZdMUCzkgTTxf77u6KxLk7oa56cN
r0frW6OFthFH9tvL/hr6wYKcW5k8xVlaQMu8BonNvOfuzY8T/S2KwnTkIftC98CaT1gekmUq4FAl
GEKmn58ZSwQULBDfw4Oboh3GOVJYqu332op3WzMz8+Clm6W+qNe9E0vlQQwk3y6S9GOoFiuPiclL
XpyZl7n7PZyZq84Rhg7TqODRX/b6DzL00QYaIAWVohSNwzFTmqPQixJEOUDt3163pSHS+INyJr4H
VMZs2fyJYNRzGWJRXUvGvRA+mOPKOXrlehjduYnZYgVWmvgJOhKOL0DYUivGIauTp8qP96WQ7t8e
zuvC2GSMMFeE8ZEcujm7kLJwGFTJb1iya8XWbGknbRpwSOALHcGz9Y22p33snfvAUbbpl917tb3e
WL44qaZMNxKpD0ucJ6/0yOgqWWfEIWRRdXMV0DE2rox0aVahC5na/oEYonB5eQT6obeMWGXhunyw
++iTkH0TjXvJ//H2hC6YgepiwhqQxgRRM5vPxqz9zGvZmuVofPGS4jpJ/4e061qOHFeyX8QIkqB9
pS2rUsm3XhhSq5sWJEDQ4uv3cO7uHTVVoYqZfRrTJgUwkchMnDzHrzun9qD3d2VFF3YNPSMCpiRM
vup4bPlzRYB6uVJZXLHsnb1rg7vc6W+hqxV+v6KLZmxMAGFO68LQv+Sp6BKCFUFp0Ou7p7Z/Iym/
Eg4vGgGWCww1QCFB5fvPtchspHToEKCoMoY2PVMN7MvN/fcr+ZJ8gQUH3C3osgG7smBN/zRS1mg/
pzkqOt6lCjiq81G/1wylvfJdvjYEVnZWPlDSlE6qhexk3s2/55CAIgFCPHi3Pytn/oChn4hcY8f+
WkWubK6SPocM4BsaYbMC5yAAVLH27qAD/Fzt+UHzq810nPf2LTR3/sW80Z+m11ju0m3H2ZoRQjoQ
ZVvqKzF3fXmNifgrLGplZdXog9QQlIfH5eOF9smJweS7yY/5Lo+zNweo1iLs9238j8kdFqM6BnmA
KUVtvu4BEAz5MBODd1D/Le4hGuW5nL5qznTNYy65P1oNS18Wkw2Y7/7TM41JQMyrwuJKNLHf2tv5
CIlOAZ6A6obtMQD6UIcYVYLI+/cH4lKw+mx2tadm4ULvOcXyrBn6k0klnmqgPKBN7dtVdiWh/pLn
Llv5aYmrxK1nEIPrJJZo860t8RbRLpxou7x4r9ocvNKFX4triOuLB/6TzVWEbBSoJTdcIlmUfKtO
GDGf3Cv56DUTq3xgbtxMN6CD6BeIKGl259Dz99/osmsA8ox+PR4H1uxJg5WSdpHb8hWozNX9r7Z/
T8ZrU/+XslF8nf9aWZdwhTNYUFqDlYU4Pd3zHfB4d8kG8SrSnyE98v9a05rLX9pChSYt/E4WfZBl
N3gmgNBJ9s9TtT/WtPY4YQhW9QR5vKHH0OI55hmSHEO9koxe+UBrVlmoY9rWhFFDn3boc5ZRP9oB
LaLvd2y5mlYZL9YCZhGAezD/u77r0SGkWmMZSCugRh1Bsu7YyJscAosYmhjBBg8CwM33Fi/Hhr8t
rhzbrkydKITNfjHuc2gZm+RVNZ7a8Uqr7vJl+Wlly/Z+Kk1kjwF+YAzQq3tSTmY0H5vHbl/toXwd
kyd0s36Uz98v7GvXc4lEyGcWxgBXBXvcnxbbpm6zVkW22b3MlTc8LA171/8LaJxv1SjFUB5AI+H3
Vi96ySejK2ekXQ2VS4oDRk1ofGc3LmrkpLsSK5bE4ouXQOXKwgMi0tw1XT96SppQlhyXZNSzsl+K
UW7MUYLHmXud+6YTtv1+VRfd8pPBVYDV1Zk52WKwF8QrVek1w0PnQMQu21vpj+9tXbxADNDfqwTC
Dl9kLLgr3CExEDQwbr9bOHX6CCI58bXRj7/Gjb5sIviB8fBmgYVhTSCXJaZTTYqN4GRZ1R1BZ0sJ
G9p0zQEan0n3qKfp/Oo2DuTsqD6/O+AseywE9F22UIUdi7jnFnAMhPIBopU0nSYPrJzKbjKb7jBy
Be0k6nbtZqJMPyC1ULKgMVx75xpJ80+xX4ujf1rJcsQ/Ha26snif5EtiNgA/nj5glgsylW9E7b3O
vHK9X/RvwK8QpQiIJu1VuKgKKxlBS4UqAdRHdH4ZjV/TeCUkfe2C/7Wgv42sY4UBgUbctXA3c5nF
aIOFfYzGP6kRzLeI87/Hw3gqQvdHf41u8rJXLBApVP66iumtP/fSxrA7txXk1/WBC69FEr8pQxpX
JwByT80DAmQZeyLg2ybAWN5dwSHw6l8DPFxINsDMTiAyYS+cZ+t0NAUHmOtKPvuOrfpdcS+dl+/P
2EUDi1yQg3ak+YU8kQ5oHdsuDLSyhJrIr/7adMMFN0GhqiMR1MDB/QXxpdUDFIX7afb7XPeUbmND
q6UqPv75Kj4bWcLkJ79PJoBERx1GlL4IjZYH3LwS9y4uYxElxFOOYXwh0mY51XVmi9kXzUfGtrUN
WG1/Ja/4yiMBrnpUGP81sl4GoXWF4cT5L0KfIfEgrXyn75ZpYGcLQmER9RE/iK0VGVANSoP5H7+x
ruwvAfnTNg5M9LW00TJGzPIomFry+VreuSxhFWsd3MFosuLZB3XP6v4wRgbxVwcmEoVwTIE0m1bD
I2uptrtkJidG9J+ivaZsd83oKlR13eh0bdfP/gzW3XxgfmPPXg7gSK7dmkYdF+L1e3+8cHPhTC01
JMB6gCGsqjvbrtWWGUil/q/FT2IjQrG6+d7MpcP72cwqr8mhpGinSjX7OtgGmkdotF9J27+SPuFj
fLawCoLzqHfqnGAh0DW+Fc9k+x9uOeGX55x74PhVgD1otsUGer7q5vd1Jr9L5+7zD7DyFw71Y16U
YD9MQHiuVeZGKPotT40r2fblnYQaqYlyHFiH1TorK5MJbejsgz4pLIcsJNfa/9csrBZi6QzSzloz
A1Pm1iBRaZ7K1LkSQC5v1t+rWPl5UUDCmUDN2O+bW3U2vLmgfnd1MP0vCM36DBsatHTAOaNBLXLJ
ET+FCUebp0YwOMXos0CP66193x4cvweQIfPJftpyjDqXB7KbdnyrvMqQBkOIYe7YCb/3/6/jD4t7
/pXVI2ZCLWW14CTV7cSV2FR3U2ypiNIN2ZegXTQehrC+A5Os6rmY48Mc5bnvPPPjivnlm33ZiE/m
l+/xaSOUekzY5GSI1xE6pdaujxvf2prHovLcGBqOEblyC110ok8GV/mdjsnaCqIf2HkwAzMOBsJ/
ZQEAy+XDohRcw/mTrDJBVVbOaMsWj3bFHnu3ulKzkIvR8ZON9TUnoUSTMQlGUxAMz+YDSt0wFzcg
kvYLFcRCeR/wBJQ9Q7ftm9AQNFKGW11RPaeoNlw89nYWES4jbpBTp7PNPKeeKU8s+TVNOerld3Tw
9o2lebR/cMYffLTuM4Bkwc0SuO0p60tvrm/r8nlue5Qx97L7+b1fXF4fKnd095Aar+uJ0dIgd28g
p1rmORfy0T7Kb6/DjC8lx1BK/dvOyhvaXhh4uURsHKIxJFEdYbCx24o4fZz2LJS+GkypD85y94d1
5eBdDDToqRNo+iBfWYspuKlq9kmTo8aoS+r1qAe9miXHZiB332/lJUPg0YF258JwiDerP0+YnpMa
v4yMKEEnhE2vafVG6yuH6lKjecEUo4oGnHp5o/3TSEpzVeTWktuF9Zbe6W/LAMvPbIFEjYcGM3fJ
DWaNgn+xMkiZAANmIGI7q5WlZkUSDAjg7u6TYCwaz2Uf6rWlXYoX4B4joJiBYie6iX+uLDGM1HKU
dvYZ+U3pjeyvPY5eNAB+OvQpnQsAYw55+/8YcOg9m34a4h9ThiLCYxIFrdCFdFL96wx8DrG6XnMH
Gii+tN9r9Zc2QWesDcWVnu5XBM3KzMoFcq6NeclRNIsQwFvuQdA0g5wY+io+kOyZN18V6Vz+xvXd
YS0dvkXPRkNF8eenscGdr6Uzvn+WvQ2m8NzptwtCxnzmXjGdyfjwz90NUC44gYl5f1BK/2muckFN
mpgwx/WHHnmiNj069pXAfumwQpIDjRoARfHBVunoTB2l1mp8K5s96NMPjT0R7eVfLAMqG+oisQFh
gdUyErsty1FdlgFqGBvUBd2LWl9pUF7yaeBA0Hkg2sIdu7KhVlrPu2ZZBjGiRNR3o/svXplQsP9t
YuVuVSUsgQe02c9RRzLrI8PRAZzw+71awv/awz4bWXlY6qbN3IG2zy/rj9JqPA56pwZCsPza4bn0
3aFljndWKAKDbG21YS5ePwfTQPwEw1lQMFA7aJvBw5zBU1uHZBlcphhNvxZALy7vk9XVHjpT3SpV
AqvUUyoGzC7zbPdwxaUv3g1oPULKB2+CoHVb1v4p/kiFUTmmcLiFuUIL2sSrI/m8qEdDeeQ8B8UG
Ijeheq0Sv5jZ2piqBObawWDl2q7VF8SQDewa8XBggcS0l1cHS9taBArUQQCex0h66/HoOkHSpbch
CGn8bXyVWDgKx+j00uxYWMkWbo7m1+BxjHNiVvrxGs3apUbbH9ZW7pM4Y2MVDEsVYXa7PGarT9lW
RjKQWzTqIwdxGPz6N/ZjclINiPekV+XJLzkwBqkI7hgCijJj9ROwgWSGwVVUf8lz0z4qPVB/xub7
03jp2QNTl38bWfnrMLvAPLRYZnJMQV13aB+WNMMKREATDwLX++s5xqVI9tnkKgLQXmo56FxRc1LH
czvpSWiJfb+siz2rTzbWEz+zYZCUdViWHhs71Teeyrdhi9EAMHotZNBkZ1ZeEtkYTkje66sU6VdW
uB4GaishpViuNXcswlYzPKV5/36BF30DHLWg4IX0J9A3fwYAtUzrtjeRzBPzV82eG/2mmq4E0Ism
MI6LPjM0+r7U04lGFGo2CNSCotFcPNTJfZteSXIvbtQnGyvvM9XMSsGqilIVrO71YHudfPl+o65Z
WDnbLBRNTvmM5iFv39OEPs/2tVCx/JDrG20Za//fjVqPv/bEFZ0rYULj7WNtlfuphJinI89d2f3o
O32L2/r/923WOc00mdRuB+xblrzp2imBcIzR3X+/c0t4+W5Zq+bTXIq55ctFXQ2aV1U8KAGr6Rc2
yDSCtJb3vbVL9yZQfyYU6gz0cIxVcEdzmzKlQrBjoBpppRmMSeVzCgKma13QSx7x2dIqrKq9OdaE
Ye+QlPpq9e4wdiX6XLTgIuOA0jy09tZ8OFpZpmwkcIhEvBfixmCbf7FXn/7+xf6n299ms6uMM1ag
Ka9EOZH8wXZexn88d4TiA7ftf1exyjHErGVVz/H9LRDsDN3RJn1YWQ/JNbj2V808PMIAqrhQzEDD
yljPXPe9hgvI1mfMcrFtE7qgkhkiYzcFIBUfH5eZaA0jZRaE88x4DtpFPyckO4I0J/XVzT8mEPzr
pwGRESQFFldcuUfP+obNlODW5e6JAoKkt/oBSJEr3/Crj0AlEdBuzHRBMddaVz5mZwrLHTmI2kXx
PnSQTKrnK8H1awBfiMQAO1rU6VCZrO6IpjaszlZs6VsoT3liBkKcO0UJvnfGCzAGmCEL9zOQDOiG
rDYslbleVm6hIs8uHjLDp3cWiMuy+27XB3PAoP/w1Mb/fIwARlE3Yhx/Ed1bY/zruipFVwhMh2XZ
JqvKe3sioUivjW1+jUowYzuoipa2EiDBf540iZNm1ZWOppUyenNq+RUqo0LBxGhxdXp9+bv+jLew
hfIaOt4ORm3Xn4s4NE9kLqXPJKikJjOotdIftGdO232m3JZW5TkSj8rKx/cf8KKbfLK7iiaTqPvC
hK434ABIx/St22E4bbxSsXy9I7E4KHaha4L3NTyy/bmRTuLOs+Vo0peD+WBBCmvEO5vR5/FcPwq7
C+ykvBKELywLbgFRF6RIUL9cP3ZZkkgzlZP0ha1uawKZzaYMhib6fvO+XpL6H1ZWzYXMVswuK7Gu
ykzAxDyi66h45bSjY3ZwlWttp2trWl3JU1pDk0OFi5QJ0j6Fe81sBpNwrizqQmzCotApIQsRAEY1
/vxYFVFz6nJH+opZHKdc7OurqnQXV2IsYyCITGCUXF33XDHGnoFqw0/5U4O6KgEa5apUON5oLxyq
5WHi/+ysr+KJDJBlLloI0ZDsSIwkUHWuejKbjhXlnU9JR7yKiYfWyTeCVEeL6JNnUMj9GeZ0Hql9
6CttwxN2rDjgvq24n5JqO+v6g+uC6y4rXA+znXEl6RGA8scpnTZ1lv3gRsm81nT2jdHpUTbRDSaV
joxlQd0SvCHMrpep0JtnlocXjTjR1Xe9aV8SdJL8TMd4pasqgeyGPlC51KJGYfd6m+i+1MqIzEMs
VRkJ2d7blqzCtGhriDGqEU3G+0lzz8KCMlMz17umN180Z0mkBs31akxtYFpADwabHvMReRYrQCVL
xso+gh9BPSmmsRVkhDQFxU+qGs0zFcpO6ajipTI7qxS3blbiV3Ar9poeLgiQmY6HNCuZb/GC+bSm
oVE7Eef1ziL1Tsn10den4QSqgj0wWq9dJ4ug0Z33vlbOItfuSpCaelPfPxqk+NGVxbZXu4hnzR4k
aTe1WnOfQVK+md27XneSsG2SLVXzg1TMzG8zhfnGODxqYvigmf7REeWjz9hd4orzpDeHvFYwZdiq
m9FNN1ono9mWwxP0Fm71xtS9Wmq3vLSox7NECUwVc2K5o92MRO4Ay3vurQTvFaK0oVwxNgH4MF/U
XL5aLj8XGWvDUqUWpJTFA5vqWCpAD2f6qMa0GW5nhjFwze5eJEBoSWJ5pAA5vDE+coQ8p5I3jooo
KyBkwAi7h14pSGaIeTYHUF1Ck673JzrrEXDmj9DDpB5qDx5WZfOhqs4vwAaPpgGpz9RSJ0/T3f2c
acKTZXtahNQbMXZ4SbLDGTz4YZ0MN0M5bN0x3UDV4KFSoaqptHcq6yKDDwclKY8QZY67QT7kRE0x
jDDHZFZB11K3hZ+luBPQ2YxFLSsP7eLWy3LrDs2nENgWB1fGdJtTHkGxM0i4rm9oI+8Zm85463pW
03TDakgwW10FLFYuXgvbOUF5Yd8zsktHvD91zs5tRblNmKv4djrflwM/qFq3Mw164Lqdec5QPmZT
maJPaOL/QDNBzYRXdDoe+DMW4c89CVHeGNUcDFW9rZ3xIZsmN5rcPPVq8Md7XZl8NJl9rvTWCZF2
HfDg/cOd9KAu5ts+N15dltzbZu2RjEGnY+gjI6FvteF8WCyzvbx17hBEbsoJKQDR6imkRpvGdlFI
b+rMmJfFgRIw6YFsrgAgi+9krW0Lld8oExhSTfskZHpqFQXdRtrFjiHfjXJJ+fAULa19X4jZS6n+
LFh9U5g9xA6nKCXFQZhp7qXEfBGZ8nMQ9oek/IeNSfUJn8FL1Dkamvyc9OZ+yIwSzHBtrGRqaPNi
YznskDq14fUuqLYNZdPK6r4FgZJX4Xh7Dq+AkCjlR2VMB8MdX4dasf3BHD4UB/ck1LpBKSnFVlSN
6xOuu56bWvvOsqDYN82RLofA1dP3uSji2XChgCLv2hQBSR0s4iUuvytT61chXHD2s/ajgEvPTbpt
a7xuaiMU40A6mOvb0qXb3mx8cJ5vU/dh1KzGrzoF+WNPT8Sqfa0yzoJlG5c3YZ5rEQQAImjdBJlU
PQHyoAYw55HhNcSeAqnYGOLvj3X+KpPxxIXlm3oTla0V6vAsTfCTWU1e49gxL6YNJ50vsGkthIY7
/PZmCIVp40D1oXQ2RH+cM/ZUKtpO4yCUmNytlhgg9CmDWvkxjxARw/vmXU3ebLfEC0kLIT5D35T4
FNxWI9vqY5lgsEAYP8H3uE0B0uNNH+vGea7zBNlB020HXhyLtH7X0o+snt7g21O+azg92a65zUT3
oHdgrZv0sM8QjCbzVOTgHGVsr0Eq1rKrWCeIBl3viUR5rGoa5Zg9bEQpPGo/KI4IegyJaNOxBAKx
5aNXq2A20Vyfa5tCksBqGPcGlvt0AruPgRtGojHCkMKQWwPHZAJBJXFjiwL4zM5SBd/Q3AVgLNDN
46ycJheEenRfZeeqyT0E/WhO7LjQApcXQeEeZ5Rt4hXdHW+qRWA3GMXBHyjBBJ+VvqwP+TAh5hue
hPyjY8swsfOQpRjzs3uAn+4aoCKGOQUq/9AVtwhfUT+3fkoe6uZgu0fePjUpQB6wNVuvNXZ72pV0
jJDFe91wQ4mIp6T2uHpy+9sev2tKS9z0me9kJG7nj0lsszz19fxeYpiF8zcb5nvw2nF+l9TaLmW/
7PQxZzfNdMw719f03NPEQ6PvnfRBKQxPz15U7LTD6ZbWYl+MLCwpbvT61DIB8EMSDSlBr/bNZGcz
R0Rvc2ham4EtdNA+hE71hmLKK/K4tx8HFxFKnMvhhLQ5nNIuKPJj1fyc63YHQBGGY59KslNwSeEu
3mvkN5m470jdV1rXK0sZZs25MC1grebAgRKIObx03Y4PQVapnm08VTYmedIXW+v2dHrMm8or1PcG
0lO2WQXAkYYF6I9N59APW4PjW1nMJ7bXkidJX8YU/Oz4a9mTYm5RLHuKHijpHUs6n/e/zfbY6aFV
ijA3ew8M615FND/pkgC+nULkomU75hRebzVhMtAtn25asrOTYLa3YxfW1ZOVxhqgaPOPFjCJaUvB
LZuw2CoLX8mqwMSVjHNa019Oph6ocALKPurcgZhLvVGK9xZPK45a7Sk6H614tEbo6CTnxm49fY4Z
K6KqrgK1xzFwZ8/pyo1CqDfQJnC44oteeCrlILfaET0uS6jwiA4azA9gGtehimNzwHpbL+GHYnI9
kt6qLQgSKqr6vf5AjXuBG7Jv9gb/5dJfaREXyg+7AeYA5SEpPli6SRHWKVroOu4/vXmX/anNn8zm
VA77JYGDU/t6rfmOy33VLQM9vbHqLVza01I038XNrO+y/oC5oWjAx5rqR4kBLCP3q/KlpZ0ncP/Z
06bvN7p4ntQzkcKrsZdF5mUDiLUA0+wsw6tnI8hVI5TgW6N6B+WK/qYSWVTT98RJfSQvvmLFrRpn
SUyNyB4R/9qdnJ7d6nFkhde13B8mpDBz1PVHhT1044a1xcGgic9BjJ78RpXlDSLfthZUT61tlbyB
xwYgVC+Zda+DFomGKe8EF4M23xTFXTch47pJrSGYsKrUQfAINFAYa90jIBtJezfDWdTUF3PpJdpx
Gm6ZfVDd+6l+QW5nyS1xNpz1SJLeS3KstM7j9r2hnWbT9BQ2ekoyb3L0KEWPhyEHmjWQoyKtEWTl
y9zxyLB+68wJDTVBeL416EPS70ZaxYKC10bJD1M1hrVqxiWTTxKtC9A/ILgriHhlVDal76j3xfDG
8o3RkSgbdxwqRvqtS5SYN6qX9YUn6zuavfZNH6R5fTbwo6RW7skijXoKNgIHySnTPSvHUcvMUGT2
IXXroGoRN21wu76O+rvIT1r7u0DgcPQHO72twJA6KS6wqWOAP+CrDJfRjBUk1jY1lLjMn3vJd07V
BqJoX3DzBxr4JWdc18kLyNzioW+82t7YU3GL7Zic94m/JIoaNYmK/sl7lmWBYSBNayVY+5TQdhMv
Z2YomROM5NkZpsjGVwGvna07uMt7T7GqTa0Szx0Nvy9vO/VclM9U7p1pClXyy+W/aT/tjCHixbax
dk6jgOZ1w9hT1j6Y7Kcxhmmt4lIMqRKTHNGBeVkbQ6k0qHGZKxg+1AA9YY7ujf1R5o+mu23MQKKb
iniSTb+d6bZwmd+OEW1+O8oUg+9h0yVvrZu9gv5PS8E17GwkuS+nEysxL0GWuKuAwWhmm4K+kulJ
KOBZVraVcVc4MkBOudE05rm1tWmh75YIeaBV6xm5drbr+oYPbcRtKIqXL/V8Ly3ImfJ+oynaRsUV
qVvJTTuoe2jQASoGeI7ymjR3U/nasSEeQW8MpkcQf4mNY39MyTR642CDEmiOwdnqCyUJloktif9f
Y7ROGg1QJXiCA0dYei/1O7d+L7NTL6iHpN93GMbj5yqciiOElePcetCdHzhYhvtDQTNgBgGsOmXe
6D6PRe0lGQDh3c8UYbZwIWhQPLdZChrt/ZBuDQwLkowggariqUxaD21YfxDQExAuONVp2BZNZFRj
rCTAiinIz8sy4A2KMZw6ddYDqZbbnhR3VSs80dWxAaT03DLfqU1Y5XfO8Guqk7AQmocuWqCP5S4x
SUiIsqOJHUz49xGuRlEAomMyIqo1SrqxjWyTdOjsikOr4NEBGaA63SXYFaJmPi3nwMRBtkcACDQ8
/+YGePQfxs72mG56GIF8pHx8xcUI8J1pBCDlCwx9jnguIlLEwqzviuK2ovnOrdmGIwZWuhonqKKl
aR1SBKCp+I1ZLaioZ8Gg7UsTaqR6F7e4K5r6ZCrQQajM49C3oJgsIrOYghyEM+kMuHZanYvUBU7n
wPJj2Q04RJOfVClMuSnSVHkseuqzGmQG3PSp/QoqIy8pqmByEz/TzKjJ0xc3aQMbLlHDBUaBqD2r
YU/rODWbgLSVXzI3Sh0lmjoEoeTMlm+CyDmDC17Ni1BaJHalFbTFHDlGEwxDDun0PmDTqSUE5chN
1k5RL56Zxk+D8dJiIVPjILVTwPEOkrie7+q+9hpdjzswNBPavhfJFE8aWDXLrcjhkih0nfzGQu4L
PlG8CFXQB5vgy1NosFtRzF4DQJfipD+EOnhCA2s8ujusBzqbaX5RUHyUG4PMkc1EXOeNB3hWYNol
8izmKbLcujNHcIRjjMkNN5sj/rlJFA2wWRO/DxCHmZ7AJb0R6q0z6GhiHOwU0AeKKFZD9pQ4J9wy
7WhuQIEAHbiXRKcHmYiTivRe1V4UBqLa9BdyVBC9Ii7sWu4Gk3XoE4m6cuErlweHt5sx6V7xGOX3
AMSoypkoimc6hd8PIjLHNHI7nILsaUmAG2wBGY/UvdEhG8oaHknRHi0D4/YVRJehwv7QpOgUlagz
0myKnEyJCprc686oQWXUiIo02ZFS1XB0zfuiayMFhPcyZZvR7p5MG/r0TGxVpL5SaKc0lz9pNe4h
U4hwYJFNo40b003vVUv5pTCMtLhDoBnNzz4F8rIvxkjn6GAPWUM8TFnfslbd0kRGllmEpEdWMQ93
grs3YEGOFN7tCJU7iGriMtYCSWkMKbiN1VpFKFBWN6zcsNz8QDDEVZfsFYBenaa/hTpm1GaJTwUH
LK1QyXbSxsc2y99YabiBYOaOZ/Qkp3JT5M6x6LSADFOMt5XISlIkPALJMHkCo/fdbFBQQDLr56zn
vtTn11zTwBPUb8jyC1qleINWvGklnKunbN82BroA1REh5Rkv4kjWpP7TocovOxHgc3SzZ0VBq0dk
v9xUKw+uWQKACgUiH1G0D0Sr7Hq9ugUi4YSxksSb9XqC2ogFEeckfUwLe5MxY1kSFtyoPFY06z7p
yrNpF9tSF0/V1LU+N1CTdkaTIXexb6ijIbcp0hhC0T+kNFDSdnigqAgHgVPbYN9ypFmQGhaCZJ7R
lzW6oGUVMUW4gZYvkODB9SyKboSikVeSzjFGNrfNgvIZxo1ap4esRh0PHdEXbpunRDbb2qCPecHK
HemGczeQ11lxbkfSnMteNOFsWXbQu+6mams0La1zN5a5l48kDXWGcpU7Jj3qvaoFdoqMr3aGJOxV
NY3A+/Fo6z1aK+YDposhwKffWE23Q634rihsJyaycyx2U1nw2dYCuy+ltm8o1TNtq/sxxRNoqz0r
c/akmvR2dOafJFdvFTz6+5WjiyMHci5gWvuY4fnL73kJph4pcJo6fkMoCc1qroKCWO8900GWrejv
blPfJW13BOPIEOPNRse4TFW5iLXy3A9L+9TNeKihuvfUBrR+SEmCLq8XqV2l8EfXbrwsk3qgFvYU
ARL9VBr9I3SFA2cCaXGa1rZn5tOvbrDxXyP5XfO5D6YqFaBNRnOxHETY900mvWzOnLOwybAjuTvE
YpoB8BeZe+N0jVpDV6HO47EbmddAB/OOuRhDC+tm1vvQLF3zKEhiPveQGH6YGiJ+N2Ar8ljrADjA
7Oksu9YNyoaZUcXsORSdmO+MGhvCR0NuWtuq0V1SW99SFROAQIucNY3Xb2UpikiyYjzXEhcDUB35
vszBGNmgpfWKlzrx265yTcGx4M2bOibvPVE5Koa5qwFgRYKDYQ2OiUazGp86S6pvQ12o6BWZyofq
ZtkDTkceqTbLA0jZqptWp04gaGkEldpZXrIMMRWUdfHc5Cg7bTQeMRZq4lXEFjL3cJ85floqSZQN
lrY0FlvZ+yapoF/FpBtrdjNsFKcnMUkY+hVcsbeIrejUjThNqabSLUksDd0A6gaKqxcxs60sUnRu
H7KyRVuKJlVQp6YV065YeJLRFBOaoCDp+B/Svqw5buXI+q847js8KKAAFCbGjviw9UJ2NzdRlF4Q
FBdUYd+3X/8d0PZVE8I0bM2br1vs7NqysjLPOZlS4XC/Tb1GNsOtD+rfTmj0tpbj+jYWda27Zt1/
PFlERU+SEpTvBaFI0pR50Lv62GdpaA1GLNVfWihfRye96ZIrXYz9xhzQBLTINETYOZoG1amPBxah
qaV0hvqEtwaE6CKabAJRIz8fTr444MKFyP0UOurmDaW8uB1KZASVUSvtLBCt2+e+eM2NLrvJTCLt
waFJ8cDGOdvoIlc9JuNiB/WvRQJFSOU+HJPRk+RetzuKp3RYJL5LGx1B79AB6dTIYqdPuh5DKhFP
CZIKUr5j4OYZHpi1IFBXygvuqCoSZlKndM+yGumPSHWVXyBUq1cQyyjxNwprFOpFQ+UfpUGvt0Gj
c9lGm5byKJowR6DC42NS+tE3MBACcIuBnv5mDEXuhAx6ibIRhYcYxN0WjaRMtK+3EML2qsMiJlWp
VeatIFsUn0C8kDoCfkRIh/S735fYb37amtmdAbZy4DFEqWwX4UDmjsoyUrpFlOPGgq5dgzI0HU3V
5vEoIR2IdmZWE1dkhHTaGGtWXJY4+83gu1XHxVsjS0prZT28h10Psh4jmDSbWz9NRgR6o6lspbwm
7mgOpusrKrNC0GIPlZJIJ5b4KrJUeosQDhi2Nsi/IvAdrlJshDsZzSBQqTWOGrpBy50CT8XvxZh8
AdJuh1drCNz7RDHJFQPPZ2pIbiwl2VVEW7JVdK57RA31rY9K8SaQBrzz1bb9ofAGLIoRl45RVvJW
8mX2rTKbYK80mQbnYWhXesV0BNujcejl0HQbCshOiBqXU7UIsIYuRH+ZMRZorKZIdil04wH1aHmb
lbW5MfoG93fcck/vDLo3ax1p7G6MTlzPy22pJVMhoh2rbdNL/l7qG2MPbTPjxNWEu+MwJi8ikf1N
w83uasQiX8dGFhwporx9J8JYWGhD3N4HXS6huh1Rt21jnEt04LLaKPg61tOqE6bZJZHUZ81nupua
WXENv2m6mVFVb9iw3anMDPbC9FDZDDjehyY1xV0U6aUTsDp+xDs7OBYSUmtqJvtuq8SViaegpOto
MJgFjxA+8G+bqCFWBizrNdoL6Ucq56yCpmKBrQwRJnTvCE00YQ7iEa3AoryClFCYubJZGa6PrkBO
ZDbqAUFS+diEvHvUDTN7p6SrHK2n5DlpoTKXRuglNpipf5JSnoYO2hA2RxmTuWmZkj/KQYTCdxFm
t/XI4BcTIwtxgPzwlgpIQwcqR4aMBGyX9DqDEF+r9V9UfGTFDVO/RVGN0LUU3Xej7ZVdGbHwmvRZ
8hAroXBVrReP0KCvIlxmAzxdJnU3NEBqBn3GCidss+ikJD7Dk8Fooq9FnEd2NOKKRzvs5lsRGWnt
Shla41lFEzf9DddYN1zlRh7apmDNIYSYDdlGAsTwY55NpRq1KFSL+UI8NXkW9TiF6HttyTLUw62g
JcOGQnsA25DI7clnHM+8oOIUpQNS22Aeyq8m2kRnFj5GZqGcrpq4N8gjMjfFqYwVSIn1BNlqjnSE
LURVnzRU8g7guKF/dKP3XhkTidlh5sebhhENolqxfJ1C0cVTkYbnW5G0JbN8yHCBJZrRaE8HlFq4
OqUg0riM31Q1GndQQ+UeSQvEVWNbCzvAI/BZz5UEryTe7KssMk5q10OiWDKh9JT5/oMgIxbPSJAB
K9j08mj82snaxsDLA3JpW0oS9AWF1Bgebr5w41QQ5pTxqOwEADuI/kw69XiNGCpYqn6ltnF1H1Wq
/CJqFF6khAmHIpx28zEr9yxQuJsOReQkGu0cs2GGx6MxcWWBBGaOR7WH60Zs4TJjCDaFZPDkuBwg
FM3bzMG7GKEtvLFX5HJ5CsweB8Ic47sgaFBO63086Ue1NjxDhOWDiDUpscD7L7cJK6ircqn6oqXB
9Dw04Ao44x4KuSASxl0EUmqQK+9ZR0M3zs3OCnImH2tswxfUJ8zRShiqCVxN46uoR0dBC1CwwhHV
SB7KssczXYwFfaK+j3KjFubN1zAXaOwG5CnySX4OaEXbD+qVLJT4DnG2GzbDVtfDA3oWffXL7Ama
Fg9dmCR2RNMRqXmUQhJyr/RiA+VWlDHROxh5hQK04Lh5FmrVOHHfbutGjuw0EodmRHQAwuF+aAs3
8VPTUUOUhsdQ3JvMQLKszpCnTF4gBIfTU6vaZtRQe1WUblc3qHoiZZEitxk3G9S7QzRpU8QmF9lN
oRmGJZW5DJGVDLVaReQbkLq57UcqmqWF0l6kAa7ExrA7Ie/TvuMO4jPQ6adkKQ17lFwCTfZInz6g
e3uOvEF8G0OeGwRL3bfGnkEoK0gOclTKOMriPuwxa6TSUfUM/Z3Oqha5eq3b+NqUg+JQRMsityXq
KcMlS1hcO3VUfDFK42Xk0lb2OZB3uRqifDU2XlgiHKUZ3qyUo9g0Nki1jWmFGkuQpo6s4tPA5KYl
hdILUvLRrksl1QbN5zUFEmwr5yjwGCZ7HYvR1YH0yWLjKvQ5t8FzRpp3bJ4hfMM2qsZTCwGSagc5
7my0g7pRTf+RDgIZiDD4Ov0Hnoa5CwJm53XohYwgIUqR5sT3t4yi1Ir/P1L8VzxbmJv2eXzHuikz
mOEHVxH+lypidMmEApM7fRmCCNU2EOlZgQYbIZu+TElzN1XoXirw5yEp+G0KBTs7q/1HtR/B1J3C
2qgudCQ2UMPKlLrb5xR5Dj0uT2Cr5rYgxbGdgB2IlW5jROeOMIJ0i8OV2V2KZ3oWh190RK1WNKoQ
qInK12xsVTtP/O+qED0S5YgFE4pMfxwNX8cW2c8EV4bPiN2DUeIaOXkbeda7PEA4woLCw4sdxXHZ
KB10p4Xstl7dZlAERTomsUTBWpf5eMQlevklyOHTQh1Pkmi81VvlnfSonHQhLj2lkntkaIKXsQr2
KTPrLWR0UEfk8ibXpQdANt8RH1ybY75vUo1buRS5PfYa7YN7BNRQPo43IhHHTuMhTED5IeVTYnoE
yEOk8h3ym7gJEl7bkh98r6fHVzrhJIw28HhuIi+u9btMLbCdhwSlkvALrpFrpetczaC7NubbdHhv
utgp9eoqbxGwVmO887sSeVtDAaEre616475okAuIqJagrU0KaFlnnLIsdkVYbVpKUCPFOlu5Zm41
A6c/qHZJHCHM7tvWyZEkBsyVug3Jt7WpPw1h4Bi5jt54wy5qy2s91b/4JnnoWAC6Lii9Cvre4qH+
ogwSChtZtgc4xx2F9CIhU6aFPxQa9bsIhWuX976LbYMqHBJcCUar1Z0Tytkmq1F9yhHq0EhC10YZ
hRZuahJax4yt3VQ9lO+T2q7xZTxUv8VM2pMmkezG5/tGjO+GSDBZvZ5boISVeMYP38c0fG21Sjng
Jfuc98ZDBgEvuzGKr5rG9kqtpE5UJsdCdG4XIy0umaDgqjo6J1RXAg1Y8Iz9TqOqtzRZfUxw3zho
ZcaQ8Oj3QYPSSqMNd1xOX+WIMyfTAW7iSA3ZWafcRt0geQ1uBD8COkMbDGITOuo2DRXEHSXCUQYV
hpTil1ZZZxkZfzFTfhDlcKyodiNq3fSmFq/IDEalJZnDc69ngdcm+rs/xHtWB0fE5a9AI/cewbQi
CBp2NcAnVt5GskWHEUnULkDuHvkl1KY2Se53VoFLyM4V/04myi1i09oxK0jyghMSWoKXb0FfmG4R
g3HATZyBsGvKbcibcpdKEoBFmf+WV8GPXBaQecrwhlBI/qr0oWmnmbj2mc9tUfj3TMV7I0+UztPS
/I6E7fd8lIqDUo1T0U/V3KDOkF8vxheQINEasJATAB/b5ErpwRmSBHsx2/j7CKKF1ctp68SKEa/A
c9UJgTiDlX5CwM3gnRmNQ6k3iwmei9zTpIXQQzTIiW3VQnZm0+64jT4hbuEgqNiTKzm01OtgH191
T9nD+D23pV2AIqy9RiVbBE6eAfNmGMMsLseg1nPZ1lHzM3B8mwFQCtDRIZKAQuoff/mvv//PS//f
wRsewPEQZOlf0ia5yURaV3/7Y0FdWIEOGQPQcBJ3QdtLTNIZYj7LSZX6yMDb5j3bhLspa/xKLOFG
X+R7JNz6LUrvNmQN3bZAU0q4Dqfa5l/WuIGLoMezXzGDbzZUJBVy+LJd5C95s4WMlzWwFWbIAmL5
00hnoG/S8EkxegCaV3+armnOFWzeI3znCr52ESR6NpjZvhoiCOblkjrBhltL7r+q2v3lRVsClkMm
eeoEDhkvlSqzLZKIsfJjpkOQ4T46dkcA6HaaDBCHpW6g7XI1NZ3VdixzL5tdWCToB8gQ1gcbAZmz
2QRWpayN8USIk+LW6pTvBUR5WLOG5F2YPVWbwMkgUuoayEOfN6QaUt4GDOSKyu9u/aH4zgwpW1mh
D6rC7Oh/MjJD5vMeyUNfRaVMue3e+U3b2FJmATwHgh96RaLgB0jfDnEStevfAeiDcwsR/om8CJXj
2V6n5iD5ADmidFJCkLRHXhJpH6BOSL0CVl5cL3RhUJHKYTKg859nEoUpvS+Q0cHt+UbxBo3QJnmN
bbdwqCYC8Z82ZnsdedgxRBgGcpJJ0RCtqbdhwY4qLzgU4Pr339iAZ8Zm254ju6k3EmaOG8YmR87A
rJD8l/uVfb64A8/MzHYgHh5FXslksPs8vEUCBYHzGkuNLNoAQRltaxnIRHQ2FKMgLVrggNSFxNsO
e0/dBm8Aeu+q3bAr7XSDKsPKnl+zOBsVWDCFX+caisP16EZKtAtN/h/LGUFgBOIYMoXKCcj4MxNF
PU7lFLCvDGlIEd3Wt3WN+i6ERx4vb4QFwvNnS7PzS3jXRyMDMaofCduA6YICBu/FLi0SYmdlQzam
pPOrYCL1yCM6Y4YqKR7aVqeHFpiwlQ0zjesXb3I27onicXaH5rRnwpzkyngs9sxPbDyzOz3fpDgS
KwOfzuwlUzPSZlVSvyIQtbR7r3hU7OHQXmmubvE76k2cffXmsr2VkX2Qic9Glo00KsYMyj9NgeYX
E3Swg3P0r33j22VD037/dVxocivDMWrgu3yewgErNTIVqPnMR0Ir+44GC1airWlErlmZud4qzROI
EGCDBsFppFejOHCxorK5EL1BIGSSY4IHUUCx+TwQhVUFWsbjZokV4uiIdof4rjchdcAooCArxhbP
NNSGJ64zQ9+n2aw1kU80CerndhKWwErGKI0+XV6XNQuzGRO9YUJODox0M863LJKvINi7uWxicVEg
Q4I+QdBCZXN2l4SaRR408Oqk6SxFcKuSdVtGLeiymcWtfGZmGunZVg5jJQrwfsZNpXAbdGdb0UZn
aNEObGU8i1MGJSkTqvQ6YrOZb+raFNB+hjNTV4c4fMqByfuNkZwZmLkbzpqCDxLWpCqBR5VOuHlR
vv2R5ivitIsLc2Zn5mv8hugQiQLfU0eTk7DRAbrrkfJfa7i1eGLwyPsgiSsQ7vi8ME2GxlSQrAJh
v60QoYz9Lm+kH0MyHLUyPzE5WZGLWRoW0Ilg7xogv0En5LO9XKMBK9opeBZBaTVqfB0m4TdUzLaX
l2nRDuJXpoL/ydQ5katumoLlES7cnNwoYQ0c31vfPvzfbMz2mi9VMhIPWCKktIBGfh4rw6rKdOXo
kIWXsjq1vwLzDdccCMCfp6xjbOSjwJShxP+Ye8lm3AQ3U0eHYLVt5IKAC1Tuz2zNfFqsEZ8NLYbU
2YAUI7O493dA4+8kG5gXyDupbnJqfqw9upe8w7nV2aYQvdahyxc2Ia+mhEAkI2+RNQAgh1sZ6LzL
q/Zrj051GiOCJA3FfO2XbjqCAB6moi5t8+vGBb5Q5W57M3VkprvCnmjd4eOAowCXaKdubgcO35jO
+NZs/ZWVXdyjZz9kmpYzp8gGkg/ZGIJrPeZOnd4KJXeL4fXycBejtfPhznZpWANzUHcB4J8EiKbA
b4FILgfNjrt4C5E/2S0AVOVasges4dBLYg+eJbeUpv8Nh3b+O2aOs+eyBigktrE0Ks+VSra+0oKX
E2nO5QEvebRzOzPHqVQabX1USW0SVTatv+vNgwDq30hNiIdF3mVj05fNIycdXFETpHkQsfXZ2SyC
YKTAN44QXa93KcQLkROH6Ppaj/TFA2IwXUbCASW6OfO1hl6UqQ5g5RusvpKRK0RqwokUAMflauV+
+3AnvwyJgXitwWtCJH/mAkzIU+V1jBu0hL8pbAgLPTBILCNHXkJYiQEshsSc/4qmxNi4OCcHtGC9
S/f1lbpJj+kd0hIKRABNZy0BsnSz62e/a+Yk4B+6auD4XX3Zgs6hWf5a77yP8PDS0Kf4/+xAJhz6
8wIgDrsY3Pw6pDa1Y69Hh/gK0aSjnxSAyexJXym7UbYFcYftb6TioA34c/KnSTj7BRSZRyMpMcgh
+ooacZpyy19rNb3ods5sTJ+f2TCAX++USedobOpdmLBjj5y03K8Jna2t18y7wfGmpE0RWXYxAe5I
gUrp7eXDtzgQHDu07IPOA0QxPg+kUPyUZxPiulGyTZAfEqKiSvpy2ciiOzE1g+HixZ0hz4aRclbr
PcOegOwW6M+ao5iPUfEgd6aXrAVHy9fvmbGZrzZbqNojz4ek0cE4dS599iIXOG3b+A6WD/odQxhm
24YrDnN5Gn+OcDaNphyj8TjHQpUczBzZdAL+penWOuktuTAocaCWj6APMsizXSdTPrZiUkkzYUWE
Tw0eAk11K9bmcGm9zu3M1ss3M6BWGF5lJoBhJTgUpH7T6OD4AF2uCh+sDWq2XpRJraYUk0/ioD/2
X2QC2JTBLJWuvDWX7hkDocrUys6EIuXsnik7qPZ+qL4N+xaC0cFh6jsob9ckoxY94LmdmfOnasdz
0E4Rie0M0LM4RPxQjTjkV8ope9ERFLlUseg2thvLvA9t4a05wI/rZe6Dz3/BzM0buE4NwQX0MeqO
ALQo5KcKFYo9MHPkKSsKZd+qpeblXMoOYy7jl9AAFNkI5Cxj0Doni/KX1Jf5Ww/KnSeN6o0GAPWm
GtLGAQBPtjINvJEgIfUhQRoaSW5SgoInDd5YswS9Z7oxsU18shnKmB+ACY6faKTQbZKzHjyWRrsL
VeBr8BwbjyYvpYcEUvx2JHXFNs509iVP9MwDUTi1jUbSLeQkjB0ww2hcjvYzVxnLMyvros4WVZZ7
BFCtCefa2KkWqceRoCmKVACd20Kc+SuauOeog4fVIe0zGUj0sATNTSOHVOe1M/BahqoBNV0A4UZX
VvpOs6qgKl3eapoL0j31SFn4hzFVpD3KpN2+CqCX1Si66l12kpOL+GXRQOlH3xk87aAK+NkTA7dV
ZaXEUXQJRjfFPHXJtm4DyxwrNzHzDUODx8sWF8Nag6DHKZI9hMpsZrIZRUENFUev2wOw4Yg9YI+a
6590DzpMxzXx8qXL7NzazEcSKko16WAty98JsN16+Z9340LO6mw8s7AVokhjG3d4sMqj/1rI5Drv
cy+AksPleVsZyFw5iIM4FOYKnP0AZt0wPujV2nWyIHj/aSTmzIcQEAKGKIUHriFwmgIIAurVrXRP
99QubH9XJlb+o79LH02oHE4qjs11AcSFDU6qhf/cXR7vYrUOwsEArMJ9ono2m9cKBP4hHDGvnd07
4H1O0au+y93ggdhQdLMHC71ofudBe2Z0LvOYx2hX1w940I7UOJWJf6uxyOt7ydVxOi8PcOn2Pjc1
m20lSWszFBgfkJ8eiDv7mMgOmvGsvJoXL6Cf0zjP2wiD0yptcQDMJkLdLOvvupSiEBmOu0LzIbSh
vPcliFK+L91dHuDiHXtmeRaU+1knZ3GMlISOc1e3/iaTIa3a4ZkOYdDLphYPhwInRiCyBhbC7JbN
wX/LfTqdctP3ION1UKJ+5SJfNKHKBP2JkGsn88Ph57LPQhUXbJ6FwmrjGmAb8nB5GIsFVoSrfxqZ
3aEhzaHYIaFOQTfiTjKt9hpMSDs+cQdAkff4SB4zj1/J2zWh5sWlOrM7X6pAqpqoQEDe1pAJKiPo
Tpj7uCSuv9Z4YbGEdz7EaZ7PHjGdxpIaI8QQb+ledquN77R77Vg4APbsE8+4GW8uT+pi2ujc4iyA
BUK3IKBsYR8e+EP8Sl1wQr1sP3Xv6LxNtq+36KPp0utwC+LVTeLVt8Jba+GxtnumBTgfdVj3nUEa
vHjADFKGyO6HtSY2yw4T7BdoqkBjDlmyzzZURaq0ZMDzUNqCDc9dvILdcYsg44SufKUV2OQAoOiK
F1u1OhuZQks5BGx/ag5CN/p+dIyt2HNHO6qb0W52zEtO2sqKLro0aL5NcpIADc/bHeeFrIaA6GMy
09faeAHFxIiewnZPVNkx2h/1WnHqfxnjT4OzIEIrA91IpswK0NoPEaLp2Bbb2PMdAylHxdgO1zE6
iCcr7dKX98xPq7MLsNCAiNan0os+6A4BJn7Q6hW/uXgHoXiIyttHA7iZCVIkndEJuGggLEFpp+UG
oiDMEnLqXT6Ei2P5aWgevdCg4KoyTJc5NGEKAlygvrIpFqTEEb2cmZjdp7WRyE1TwUTlYn3Yvj4F
V4UN7nti1Vc4cMgKB6rTu4BqITXcrEUOy25mat/IoFowNVX+fPyKVAOFaXJsCJz2xql5Hl+Gd+1p
dBC4AFkLkpBVBlb4iFgbmh5fejdz0C97B563fXmul44HkGkqIEcmJCbnl6HGskABbHy6RKY2KZKr
bqqdsvrkXFrSczOz8Wp90+mDNhWgIAwjgY5jRisHYPGuODcxuw4HmfudPo0EUkXP3aPhwZ3Znae/
8LspAg2ctSB76TwA84MuIlO95hcV0ByIaU0S0Hg0WPmQN/wx69m1rpWPl1do2QyQzhT9TCE7On1+
dhuMJIM2cYNCBvTYxv5FiGfZeLhsYulhx+SfJmZu2dd0HpsxYHsgLngS/VIS6NcMrwUPDjHg05At
cy4bXN4OPw3OnnVxDcJTqKJaMbYAR3M/u/FL2f2/2Zj5YcDPdNam5gBCcXRdgmhHzXrFxPLh+TmM
mUfM0L6ZaGCy2IC5voBBZAeE20X40laTMhfkEvwSMh3vl8e1mD48W615NUJqIoVk+VSNuCaNTd9T
Bw8ux/eGJ+BynHEPSZQNfNZveP9zq7MTLIdKwY0Cu71qwTckEaDoqB5Cleby6KaVn+cYzs3MTnEZ
F4CpZNjtCnQKADE3bnLZfJRz/aEgUDoy+LC9bHBxKxIFukCUaLL8iwMMlRopS3gmA2khjT6N/W8Z
AGBLVxnYZ/MUBjQJRr0giHmAj7IFAILDWoZ8MeRA55c/Tcy2ep1oY0bzDydubovH/iG+z7fUYpbh
slN1Axk1h628cJbdLYGmLsqseEzNIRhBDImgAoJHNhQ23OSouLHTfh0RxgXfFIt/6GhfXqhFP3hm
cDbIDOoDktCBWWmhLyp6fiOz4KTQYWWfrw5sdqjTLGiHHrxXWz31zQYt2LaoGVtkL67ZiT2p/4ac
9PKJRj4OjTEJuMnzTouomcLtqxn8yCZUnOzZfJryFxJQ4XpjKy/gbDqhy921LOzk1n85a4ppQAKc
oXfhfAlr5IGzvITbrzOxM8ruKiQcKpDBptDClbLwoikqyyae25pu6rMbJhi0NqDoS2GbWWDXMsRK
IQ/aqhtN6VbWb8kSMueQUJ/qRfI8hZH4fg/lTuggVdljQAzbH2oA3sAryL/85/vx3NDsGVx1lQzU
HqjbkEGwaAxNvD7byMNaMLw2nsl/nV3/LBzlSvaxN8aM2RqYk778yAQaH4s1DfAlT2gyShEIyMDM
zj2h0SQ95A4woE41Yg/q7VAorsrby7O2lNHFPiAaSpOGDkrE7Oqvyxbp4qnInV7X16ozbvMtlC6R
pIO+5WYNe7EwJBhDfAakmAoF8Nm26yiq+lChgpZ0lNiCQixHXtnYixYIHpcQTzdQtJ9di6goJK0U
grxtBM+0ewjTr5fna/n7oVMBXgWeC3NYkFyGgOonmC41/xaRq6q5v/z9C16VYjX+/P7Z79dzf9Rb
lDqg3KCZ0HBNkm8ilTo7RaOsfOVoLrlWGGPAa6FHI9B7MxcuQQME7gZns/YY5IbRNgoMTMmO3xtH
tbVHBaJK1pqTW57AnzZn7lyCcDHkHqD1zaVD1j3oa41KlifwX99P5Fk2EToaJvSQMCa5jaG78jYm
92bAf2vm0KVC03FLmAhVPnuBinNUVhMdy2SjaDY8QgfNDg5BZnUAbFjMC93wsJZSWBzZmU3ls81a
Leseck+4lZJ8V3ZPEaRQDTz4L2/ABf+Gd/jPkc3cKHSvZK41WB/fTDylfKaQT2D0PU4C57KhxY2A
0iq6ugMpiF6Cn4ejppCbMqGujeunBL/1q96uhESLI8FNjSYigD2SOd9ApKYpkRo7wYCAUsmPAdRn
a7LNjBUXujyQn3ZmTq2HTABYtZFst2hl3DfQMVFX3tILQThqbRSXJyhQRJ73YTTbosiw+hhJUkBn
rQtbS5GN58JMD0yHoGTQSCtudOElNVX3KAJkBTHe/FZA1rXS6wB0+0SqPTOAckltQTIQ1HEn1R9E
Z0I8dPMb++HM5Gw/hA0lWVHCpEmBUahByEtWFmpxQ5xZmLkeYaZKEoclXE/b7NuwBuxPctT+tibF
yiFaiiBxb4PRCOyFqaMpyefNPSh6VoXhh3/oXAllgMCVXCYB6mvFVufkx3oDFeDQ1R4uT+Liup3Z
nfbqWXTSdOi2ngrY7SHGl8QQQKMJ5KnMKLmRwvirmNiUKTNcilLxZcuLk3tmefJeZ5ZzsK4VCa3O
7CyFGMvXhF1JyVWVreFyl8wAlKvh3sLzDe0pP5shrOuZEeFQZ0ECZaovijF6GqRppDUXv2ZoNpNZ
T5WcNXhfgzxuN1KzG/IaxKvc7aGecHnqFmMwQujUXwMvXwzt86BkKU2BCoQHQYPwwta8agOhoI3y
kh41OwcvasXcksM6Nze7SHgQxzwo4XlV1DSYpLiBEuzQ/WFq8WvH0F4txz1LbnIfGTT5KkY/Pl9A
ZLdZ6ym1lPVFCu3nuGeL2XelBr2IFleA07lo99baJmQ/bQQiW3YakWMd92jM7g3wPY65W0u1rk77
bImB9I/8fnLc0SPdT/nJyPa3xgaG/42GlUu39/lYZ+dDCzUomE0+XKbfSAfxZ7TREy+XV3bRhoJ2
82h2KOO9NYvlR+BuuoGCUjyJv0KyG4JzjijWUkJLPgbojz+tzBx1WUPst1CxfTJf36IXMET1IQoB
FRS+TyJ0/yyZhyLk5ZF90Hpmb2MA2JDcIAi4jF+IuJDlJYZUYGilM7jBcwTt629QEXF0MPjRaNdB
sqif6qsusnyWsu/f4lWS+kdp6pffgB+g46GEGsH8mHItVcwyRG+k3uuFRe8AfTlBDPpJ9A5xYifZ
yPeNY+ypM3i+NzHIoVv7BGGEwMZbyv6NQBrxAMjJU9GQoqL22WmoOg8goUPR9Eqvm2OQR8xF34W1
5+7CYgO/oeGYTu2Sge35bIUYaaPmlTGlQvrrn/WItQ5eH4yXX+YWwQY6oBHoSM5pXUrBBgAicXFl
7/V1vANoBFDjg/6Ry+L21Di+3YLsLXsc+mS7En3PcUqn5nBitdPqgufXAKoyJ0IGqjDzu7tvA/Qu
kTGxZhI6SL1bkaxC1AXSYfGPlV09zd7ZqNFOCS0/Jl70VAnVftnVkMWMtQ6SdqiRlNfGCbe1XW3o
N207uBBiQFvZ5Jq42n7aQODIbgqv25be5d8wG+0vP2HmBEnF5KHJ08pWx2PH7xv1qyhPFfb3ZTNk
8gqXhjrzf1FJFEkeeYUXk2x3j8QJPcmOribVBd1p3ehGdadWfrpsre6ttSFOn5+FJgKyVNpIMcvx
Tt70aBacoQuDDR25je5ABNHR7P6udju8eWN3uEK7HRSnQju/Xr9y5m7sl9meeWhfzcDfRpsIm9xH
j9BkshKXQMjVifYQX/02gdyhDLnJIEt6p1zrEH1ef4AvzwaImnixINaYe7FAL+uACkgZG9A8EsZD
IUMMqbVFv1LT/chP/bLiU4kMfflQ0dRn4bYConycTzsr3EF1Zk/vWm9wm2PkSkdh1254gpho7Soe
9GMoAuR1WtXsOvzHZIOXjVbywCqiLvh53Y2BtWUhigoa+eIQRPozduCOxdkX0vUbz4zecmgYul/N
sXvPY7bXGgj6VHK9EhjPPOg/fsXkopXpRYAsy+dfgbZzaQQNncqGUCbkAtFJ+T0BbjnRKqtoX7Pi
KIb3lbM2xYu/zPxPkx990M42fJqNfQt1tPLjrFXHCmAZeiqPEMd1sn9czP/1SU2l+lBXeUGry1IE
vJ79598P4qXMKjjm/5n+7M9/9vmP/n7K39L7unx7qw/P+fxffvpDfP8/7TvP9fOn/3DTWtTDbfNW
DndvVRPX/9J9mf7lv/vhX94+vuVhyN/+9sfzayKgwFXViLbqP/750e71b38QOsWrfwrLTAb++enx
OcEf/r/keczS5+rXv3l7ruq//SFp+l+RUpNxo8nAyqLvHPZf9/bxkaH+FYJnFO5fNXDRIAnyx19S
6GpyqNX8Ff986uMMkRMdVLmJdVShxw0+ksy/QjhhuoZVZAMMCCn88a/h3/xj+f+xMv+LDM4H6u1s
m6hMmS5cPO4BHcbl88sjvxNmMTAN6K00BSfOS/ORKt8ioAoTyHrKwiROL8qyz+3WrxOBRutDodY/
5DSCJhdlNSebzI+4DzyGEQ0vkwiseNaN0Ihd34w65crwWYtXgz4WJkTRDZob6dbnA6qJyOCixU7a
y1DPQGPzqQox9AlYaWjIVylPKZMl6Y4LboILSHMSbaMqMxDvZbooLG1oyV1QjWH51lZByL6mfdIg
ahihL3Eiflih+6KvRaMID0ZHWy6g5A4sznWJgj4zrAiqm8NmknKlR0jDGcpbO4ZxYKMZV6bujLE3
9LtQUaUYbbMIVMHDwAiKPYc6swo1fNYEUJZXtdbLkrLUb0ckngBMbwVYXaPqRWqfht/UUG66a3R+
9v2DqWbq/2fvPJIkR7YsuyKkgCgAxdQ4dU7CYwJxj/BUcAVXALuptfTG+lh2/ur/q6QGNSyRykmK
ZKSFmcGUPHLfPfYlk7HtXMvSlxAgFsft3U+rDlT8KflG89a0XebotcDsc/k1uW0S7QYG9Yq3cA66
EdIBwkUFQyaZ2uHRkkmMSbnBUA4T92Ks7BKJTFBYUqbrWsVJ3Bxdil5++JFkMCCSlU4j+BsmTIYb
1C2fAvdtqQKR52tcznqgZ/zI4EqcrK3dR1V5qrj6VodLse6UgygzH9P5IbFEGx+ibh6mhorCmHeP
Jk2t4LFuxJzgTH7zaV47McFis6S5X+78Iu0+szyzrY/Ys2T7xERF2H+EiTemazuB1fFmXN2E2c33
IC2uzMqXxbsvx6jFs0NiJYzD2pAVa5Zc4N33evYw4rallcMIsVLEpOrT1iKCuhEXs638VRhQkYEE
JLvSfTZLYy2nTiC9emKDDnikzZXozd5psrB9qAq8JY9+UMPb8Ef+zd8yVaHGQhvpBzIIK6hEvPKz
ca79dWVwz8EBW1o0euieJThJBrxGHMahdqpvOWMHDoQ4qiA+BXnPdFfYdskkVj3MRfTeVbJkldmE
c10cgMCJHIR2gas/jrFedraioMTEMR3moTj09PEVYxdyIBqQg7ts20AXwl07ra9sb2XmLPK/7GGa
loMxhXQuYrS8DktNWTr3NhbqyZfO29urkwxurBRTESO+qS1tuWuyt2T+0Aan8nSFOZkIHuwhGWF/
qJEZCxBhfqkCfNRc5QbbNG59+TMEvj1f3WYMu5PV6hnKmRrpU5ymFse+k9/PHlYMUmI+UgD3S0x4
LNvGp5AxjzJ4Qa6jugJZBo7W2Fz7GL1eR9GZcFoVSxrpE79I2z+MlhnSE24VnXs3d8aLr6IdW/sz
zPI+vpPAUtIrpp2Jc2TexLLv/dZVw6mJRa1/ajKY8qGded2Xqfmt3wEyps0xn6U374ECD7Czgi6Y
xx0VVoG/p6jqAidQ0aPFei2y2ZfHfqSLXsGHauf0dxrKLJRr6HL58CsoErNs/Nnt+qOBr1BcZ2gE
plvlXdQ6IUgBPCTzbZhgKZoYCF3pygoLOQIMmsdAql95H80LXry0XnHO9+YydQ8Bx8H8qq3cxuRe
ll4ELRaXufGcJbqIfoaupRHpV2NSp/tosMLqyc9soWAUzLl+NNoe6j8XbRxc2zvaUt2xKOMpeUoW
8M/gTwK1kLVo2/du4K2o1tObz0IAbpiJLA/67RhlkXhpCrR9T4zbiczajDa76jzQ2scp3F3geCTq
gD1Q4Tw6MIyK9xFHTeu9gYegH2vgIqChbJxwj93MyMxlDGoHr8NuaOWBEa3GO5k+sLyzO5e5Pqgx
8XHvdpIYu31QF0G1c0WZFl9m9uL8wSl6r/k9AEOGGNLbwXDN8yl1N9LP0ihfc8BBcsH+vcKcGu/M
qojkLseCdPo11lnGMCzNTHWZWlPdOF+gtue3krO71YCRfL/YW+5SYKPrxnQcLonoHSaUxrDic68w
ps60t8Hc3I9us7TCBC5zPrnbh/AvN9IpG+6QVTTg1v3TzXz6l/8bSBGp3QIpVM0eQcx/HUm96F+f
RGTVv4RSf7/q71hK+H9QR2cID0o68n1xGwj9O5by7T/o7rj45zARjpeKJIP9O5ay/D/gTDN9Qj3M
RX4Q3jon/wimHO8PdIL27Z8Q71Iv8v870RSlvP+QWPGZEI/66LeZJ3IiPtC/Bvpq8sqwqKELav9G
2/UA1W3aucPTfRKLe+txyRx27mSpV6RJ/r07dA5u/5G3C32r2beOSjat0XKPi3nzKsww35XhzUwq
sJrgbNeQjrBIhT3hRAvgFMuU7zX1y7coqcK3IFmCP+dRBC+OrLwHGQigucqJXl2R0iaMYnPhttKQ
jEUwbmvQS29CuXh8D3H1zHMV76HfjI99lshd3E7qIx6ttFx10QLNolbiDiey5iv3JReiF0AzKgRM
PwKjldfmFjQl+oN2yYw4EZZ9l0x+cuz4TZ5iLXuAAVXo7BoBwqXFpfrSNmgAV15ZUhfTHmadcyx3
g1Hq0dU63CxssF1hynjfw6JYe47f7pbBNLsEq+w9vvHTOWxm76eNn+sTIQtWzd0476epwIQ2jrOP
cpzj+WhCHPxx6vbWVqNggnhpu87iQW+xfAb6M7ZG7oK6c4dd1fMz2Ku8kTpbKbuyD37ltdHRzbz4
7Bc44g7WinBq7VmcxyXmPe+Djutzl+Q4guP4v6q8PDooJ7U2ZeCIZAMYstjLtsTm2UrCje3kdbjX
dPO9nQHw8E7AXzxZg4Yf2UWd96DGybkrnMVHTwJd4Z1UDOfRrMSHnfhhqr8tjXOzY8rxPFKf2vaL
Xz1oZixz/NMb/NPnhe2C2/FF5RA7TdoVT+h7Zqzs2wFNVoL57mHy++HF4XTcRXWlgFLZ+UOjI2Gt
iirOTq7bFAcR5PPbAOQ+2paN02UwIvrqbDs0P7zBl+uxMn56LJbMnfZkC9U+xTPnGvey466eKxht
zNuNq3AiRaiHtH7tiuRm0Twlj2rxkncW1EwFKPGbZ1tx7/71tLXjWedcNnJvR0O9lZm+8aXt6GJM
X53sIYOjEkdYu5J/1MDjdHrWgwfHILgZPgcqO5v+RotR4VJuJGv/NccRnqlBe9I40SJe3xIA1/VG
zm02MP/j9TsryrrD0HulWiFIia+142EDnMmRqohvIERh95jJrXTH6JIrRLhZ1epL0DpARLqKPKYu
2732JnlwUGDeZ2PQHId8ro5xKeZ7OcNZEWYkrcBQLA02auynrw5zwmdpNz2828Yq10HvOFCoXIXp
LAO1+CBPmc731ayiI7OdGixgZOOiMzj5GeAOqRIm4BV6/84q9zlA3myF4zFUF6r+r45tINgtPiL6
PhHtR28Sk63DLl/ePKvjNxn0VL53fZc85tPAw2Q6IXkXfUuAaPj2G83ABs/Q5PZBUOM/5HMbzXcC
8ScY76EZYZ968McPVZaXr2aZfJ9ccZrpM47NRJA5TN37aLvxR0t+8TPIRfPZxX3a7mMrLH9o2Ybf
+IcBecX1WoptGI/qpetS+70qffaw5hvC/MzczFwSeDgKxNcMEQ7HsfrdDzJCDHsq/S0e9H10ajVw
snUW2MXB7gjACWRzrLqVrR4IBmhwMsV7n0xykbsZPki9a4DgfIPcnXCKtjIbBoBajFghePPwv+2J
oRXB8R5cRHIldhYnSrfjayFuOFc/we66txoolUNrRy8sZ3t7m2NhSicE3WZnRU4gaXkIjgo/QOVp
31yTc/pbwDnDOrpItoa/klPA4vdRdeMDHbXpY4d39AUqL07AUs/JIx7r/FCdZoVIEqa7PGTp510s
79QcgHCkViyvmJ/IqyMs5z4hzj1o2DsJLuLR77yqOL90OppvE1gQ2WzVm51Qlnnp7Cr7NEsltwIf
Hn7wxS7FWqUIpFddF/BnbQP5Ay5Pv4VknnibfF74Tl3NpjRjJ6+Ut4q9bXf83n/tSlNGxV7pcnqR
SzncsyW6nzkz5I+yqW4rzAMtmDOO92pyL77Xrg3Rg02J8w/4Mnk10sT3fAo+Sxdisi7i0HxTsEjP
puA7dsOgfsvg9m4KkMjBJAOvmVJWpeWJV4QCHHJ4s8FEG6uTSKf4Psflea+DjlkYfnV5J2uc3PO+
rbddV0JOUTmb0U5hFykPFCAkEqbJo99/nThK42svZs1+b4P0LEECqhWqn+iy6KLaMDRIHF3JYm+g
NlwVA4ov2uL/zkus5DUB7vovZ/wuS5n7o8oQ39sJLNOKYaeNnjnv7XCKLuwGPkzKX2j6qYJ5Lr11
Vw586mGYvnJL89hhvvDsQxaAvXi31WN77Q/B/Qj4w9xwGnxJpTn7/nq1CTxWRceGuGgHf/7w9sd5
ZJLHFijXWjbG7DIW4FqI2j6ENj74hqe/1YolZMjQ6nVn80FVS9YTdpG8Ez1fhj0QrboiYDWZBUlY
EaXBavT9/M4WBY47PeuIXSf3XdBwXPd5dHe7n59JCavT//vSAZwfDFxk3u3GIL0dg1UN5ljmbcAr
fNH+sHUCWcMeOUngCuQRJvyC41o7BQ/3rwiqnC2uWCiDGA2w+NS8WGeTdbdvDHaD/0qbBrilqCnS
wGkdRoasIAHmscUwWy/xx5FeiI+71T1PZrCeZz8cTiEUPWBps3OX1272oiiAPFpl4913HqSKMlbx
oSgUTvV11qhzICS8Aj0468hU/nlIqv4w5EYf+zwDhOfkMCVM3b5jDVA8xsKvNsIH25CM1czAdQCm
YePF42eb5W/KraPjjFPGdYmc4bDoHkLvIpxDGBt3a9VYKcCSmC7eVDKpFtnQQkwWnFvcBx+7RZhd
XFfpn2QeYlO2Ni5ZgCC3ciav6WwZb72w0lfXnfsvCw+4dW/NtFZcnawDp252s7PIbT1jzoHlJEA6
0lh/IzRwwbbv8g1KSqDPlmx2zQiw0AzKxeC8qLbEcaDHLLBCaWnSrc8XXttDYd6A5SzXiGTwyeIi
RHEequTctMn0jZO/A2lXyVe/Wcr7zm7qL7m0yw/QVM3FId8DUVHa3bkY2hZIVg59xiRO+KiZBsAb
vqrsRydJYRXFqIpfBprmLoh1E/+mUyU52br8TywgFY2xlmvQqVmWEQUOSIBJNgE7xO8yXDVzEyQb
acCvcEQobytw1qs3yq+T39DL3XtZmfJLsLD0CpjPTSNjx80TOGQvWxVcEKDjUzDY/qzCTx37NdXK
Bqwe9jqQT2Km7d+CooH2Nw8juT4Z8FRs6iYd6l2vx0wxGN5Uryq1EegNjh0/dJicH/3YhRbL1Q6/
04cQxOodQozY5STEq02FIN2LKAUrQThK1Uct+HdRUhKckv3Yld9W0mR3nGNLCpTY99TO+JVj3f11
eBsjONKrOiJEzQCUPJTL0n0Q0XIk2Tqq5EE1afFky9ulZIpUegfbruJoW1fZUG1Gxxm3eprBMQ7k
SvDL437A14NSTK5Gu9joOAzTjaysjLZr2rc/wOeFePg6I58UdluHNZ5f8QYCNsUGghMWjaGl6mwL
Dh5AOgpWoJxujmcIEf4I5bQddLnPxglgWmel9XXwdfygpyXHAN4L1X3OXPPDoKLwienY5epQhdDb
BLJKvVrAZ1xdP6WRwogW+O2+bIrsNHH+HxIH+lnnq3ljLQs+2nOoGKOSkgmnlQwM79aHE1mZMaUU
m6b0+cU9GEd3brWEzQlYkhh5jqYpwRJ63UdaOOX3QD+lpw6+mHIPmK83YKz9fA/1x393ZzR0myK0
Ia7jQ+PcC21hyKGC/HsEWv67YwzuWFB4DDY4kiizH0ydt9DHHABcVKH7g++Y+Fg3dQKmrraz6+xo
ENeUlLiiUrfd+uEYgkDFzBNpRcjIHsgrIa61qRpwZ2SaKSldgZqN42DgXm+8QoCnbnNgmlXWIq5R
rvXlNBK3/4CqTbwWDCLDvLFBVK7qvouXU6mmKDmUpjJqTSAd49liZxTtiiBw1ReHKPe9AbE+45ci
hP6QWcOqAC2jukeh88KsBGD34aq5dayt08z5WfpeyGiBJUUA02/SvyKKVR9GhPO17BixWE2eq8kJ
MwqWe9mb5ZmEthu3acgwKJquli/dzoUTIKt0MndlmRAeOughyMBemdugjPy0LY6NhnaCqVFLuwAy
kk4PdJonfRC+FuluEjGwyswmFL65F6QD6VERFuu6X+IK3O7UEY2pdqIp2Sj7kpRgg+AU1cAmvWwI
61WTJe2RVg0by4ora5907dJvcqWb6m6elrGDoSznlFJ8Is5jEwY/cZkJviTzaACPGDz7LsMkfcP2
z/u5BB41ObwXR1D1g/g1RhFihsEPEdBk9VJ5G1yBA30IUuhkNCst3i6x02atStN/l4z69wdTF9W5
5tzD/3LMq/dxKsINrSYbEKOpxwtJrbMvKtEeGwSPmLrDN9rWY6wBXSx1sIlbpYJdnVFrVyUQ7TUR
FqHwTBKXbeBbVVgpmb7fT2SpH8GwjHcjBKdsZ3cQUxJ6x28ZfLK3YOlyYPCBoH5GykKXIi7sYlrp
sVoMvZPGJ0pl76yXlKQcEgc0oHVcz/j2Rpkf3rvwLylAN9P0EEyZ9SS81PqKGrd+bYvYoaWSOeqx
hQzxSIHUPJlpSL/ZAcFXVtdRuO6SYqLELjH1qaSbvwLsG3+YqRm+F0OI5cnIvU7doGguuAQjq1S7
yw1EP4b4IDOFs2nccT40iWzOqeOqu8gJkncZlaVD7dAJ8Pkv8uDntKTm2bN8G4u9DsIeoJ6DCv3x
FNPDwyndeOul8r3NrKh4ZqYJXlt/hAJce5N37J02AhZPH2edU5q5bzvL/Ghq4W5NaAm58h2dUVpv
in2eivk5TK30o80mgZNI6l/w51RXBDMWUnm3xHxj7E9N1NmbyNFwj7OYMycr6Lgo1QEaplixhrD1
4dZmgP/Hzb1y0jY52SnPCdNkfcnrMt8GcpJA9tpeHxiFHs+Jq6dvocXyGA+QhMCaWAM1nW7cBaDw
dkuu252IvenQqrh/CuoaJvLst9uu1dFj0Rfhx1Sq9B26WY1o0M82fmzGe1mnJEtBJAkeHSa3+9Zc
2SrZo0vt9lBPXbVOgtm6DyenPDtRCct58LM94NDu07fATsfRlB2r1hZkX4tH8yRPLlXBOKex+nTv
un1EKFg5J6Lw7jJFXjut23rxL1whwSmdZfbs3uysxqlND71VD9sISNsqCq3wCYCMBY1WL8/YQgXH
gN7hoXM8Empn7cbuR9Y3/UW35BqG4tldvZjlRP1sOMWuG+5igbeTTdp7z50VPCSc8m/jLX3m1rgF
28THNB5qulQ35F1uU6EQVVE8ASwSP7xw7ndN0gUbq/ccgh0V1Y9sx2grclaFZcExSoPR2bgThnMM
WGZrpyzpOCS12GZ+tDw4c53Bn3PyK20tcOqNziCKz+qgZKrvY8fridz9RJqN4yXZC2g6BqLoOZDK
0WtdB6VpuMOTYqeRgR4mqvOAn9rU+4p9vzwWI8n3aOLlDHNanL20cq+zsbuDK3V5ILByu5WdptVz
VOHMAXwnisNqPxkXGtdqGfLaQKFqmx1DX/ILoFq1rfIyvwSOal4QsDdctP5iXpyuIZwFix3fS6y+
fohaWQCSvOiaV92IxWVh+VcAasWhahd3LWAXXnVt4hfO3Ip2gCaHsA1Zjt0v0SX0S2opMVQ7vLRp
oBc3SpZ/EZjj/5JhGt1V020FNUHh7cq8zbuES0UEK1UI7CXrNHyiL6p+C86tUxC76VV2vrTOFIJu
CctcOe+D7KGwtQDHqobMSAZWevZqsre/siU6V/DNijn7rIRb7LNqIaPxWkOxy6OaK1zrbUla6l+Q
TbcihDmWRRSVSILS81/FAS7x6Utywfkr2xoY905JiDtd89e0WccnW0bSZqFtyjVWeev/3cp7Nl14
fsVboUblt0zqViarpolkk5vnOPhF/CQzXz355CoXyHfBT19X6YtL+eWnnJXcNibvNrR5rZfO8ygS
t5Rdqatle9dPBthjWqzCeqqG1WyahJuuak/KDs21DmlPQ0DvwMrUzYW8sHvpQrnvFaj3kiHGizK1
uM7FNH+1gh6umAL1sxpGbwMfjTNV59Y+r+RyN00uBy2t2WhDg75/UbA1fgUmYonXZULCJqdfeeg7
J1rV1cqLKON2zLD1tMnc7FPT+nnJCbSf84R1QKBD0ZO64YFstgfrk/HUWrDcRNxMSz93eFVdwAdS
GKGDTlAckPm2DSUHIQ2hczro8CBc2dLynxIRf/zV0/hbqfIvAox/l8D8R6XM/zQNzE2dgq70v27d
IIKp/8+//bME5u+X/KNvg2RF3joiuD8zLCduIrB/9G3EH/j3+/Q3nIDeyU0R+nfbRvyBZouKO3Np
9k2iFqCO+feuzR83JRl2jJj/ukyJM0L439DA3Foy/18BgxM1UhqaR8BIItrDqDD/tWXTZ3Nn2YGe
VtRD0hSTTF3fwRygxZJ4+pQNrb73h8q7N27VPP/Tc/p7NfwzhQqPvv/85jfZbkBGwMP5T6bspgW6
MgJGhdnsDZ/B0MmfjPfUFyZpy1MehQVz4nEAHICWk35zJALNYVLhD5E51cmw2BHtiSiTG6W0ax36
xQNvW4pFeWucTEgZLVmofhUuJPI/rNi3fvYN7s+PcTQn4iqy1vEh/3nzBIgwYP8oaVN/UY724GoW
cVOuojSp0O1EAXaJC/GzeeYQXNydMwT6PWTShKOMu+e5Hd3mtx5LTB1uJTUh67BZizp3yo2o0Zfg
oJJZTXWexyKNdy5Xo0byV4gYY2OC853KZ5bOiuStNPdc4OzQfFZB90pOIsXa56YV2BpaHLyaaDzv
xkfjTPneIife+cNQ7KxR9Xcw5CP6yhXEWCZlof2iArLlDqFLuM0yYTaDcBv1o/XD9mKhmDCnfPa7
4QExpG+uamhdbHSQQHSnkSoOZpNNqcE5dsh3wWj6GtNuFcGILDWo3XUVKB+w3Syg1dEoGZqVjCb3
yW+nKVuPoUueUaEJezAtPpBl7nXfDKyixWl07PyY48KaiJr5bRCy+IW1r4HKHlNNKWplD0yurYPO
gdSVTB1nYd5vo2KhjhNmDqINOhzTXjUOVPRYDz9anfmnOY7RNjl9nLyhtEmeYo68u5uiSwEKr6Nn
p05Ac1EaykFGcvA3OANXI3T3Epok9U9n3PRYZRI3qLbbE7jm/d7hMC0ulZWQRwphuRmVJyQ6GDXX
GpNSUZbNk5ZRSo3PT8drp+f0c+ybKdmxqGYSu9TrYXQt1C62VIAsdRqbIHgpF2kIFGA3N/vZx+/m
ow3CSm4Sr+5HxFWu/j1kPmXYoMm2S67iU5wE2oKOBb58HeZMDm6Zz21+11FfnPKF0fWsq6kQSDkW
5WqYRz1cRDkquldxMojVQh0sg5vTls7eX1z3e+mJ+UgvbWC3ct4vqX2TZoVnkdZQpBEvnaRxy1fZ
SnG3UCt8pf0m31q3RZ7sFJJiUMmyhiVZWlO3Kgy5Yb/quzDMLySS1SGkbCR3lKbbbTTFCyXQDkvh
qoZTmFpD8sWfx/cdg+ovqXEQXrmJxOMvlwgV6yk6dbOaHvBXkF+lDqKEurld7NBO8BRB+UZrxmby
XS9K62USpt2EJNuf1KynXRlp0nOfCPPIKIjeh12vnhKD7YmtomaT1Nm8wrvGMOM9eTXaFELKbakh
c0fjoF/mouzpgDTeXU3z8Iw2Pnz2aDJs/bHKLlaRlM9oGucN8GUC+JK9famM51xdRvc2i5mdS5VY
9L3IGQ61M+p3J6zrx3bR0RNSOkJ0FyTtaSjnzIWiHotfTu71mOT1wt4MtiXgU9fjKXJy6quJDk+y
mAum5rrmOGvdvxJnZvsA8PRvu5T2KR9lIlbUUoFk9wu9ZYiwSNdlNj43maXfyzzOi93S2Yle2X4m
3mtntqF1JvEOKQFuRA1jZHAg7bWTlek69yrc+QDK7pceHCXU0vA6pkl5l9S9BRaBcyDYzr3j7xIp
i1M24uOde0t0phkqDllf40seBmpdZZX1k/RLPYZcRWvKq/axHBaxNQkxsUuLvKBkdo2GNroW7VBf
sfQg6YAP/6W8KDl5qpteArv1jmUSWQ8cM4YoxcnJG4w+I3giTZoKZ8/eYjXPuMq21sAOVNL/5RLO
0p6EI5q4aFz8psO5uCSc0o4Lwx7f3PDLTpL00Gog6HXq8WWw0j8vc1U+ACpI2L653kR+DFqYY9zQ
/7TmS5KL5MQBmvzKS5Fei5he4FiVZo/HWXhssef900SL3s+UKnZqYBObPqqYQUxjfs0OIWhht7vM
pO6RQltPdWVGXrAqlGq+Kx8tGAUcfSp0TTkmaRHW+VnVvfbOaF8iKosId7hpYtpv96Ux9nouoUvT
vEtfmc1zfisO6HlVk+9faHg77roOovkYVI594DOiCG0r56Fz6oid3YhdTR0SW0aL/BhSsjm1LMoP
j0rFJxX6djt083S/pEV/KIJWXRLHM6CYx+EpzxWEL6usa5jhyPxWjeXnFxN78W8Q6Uqtyqa3DqVy
mmWFiM+Hh9sYCtdDdZxYnu+R09pUWkSzdWrhX1PO2jMzhiT79CYApIbqtbK0+MUdl732FIMfOtSa
72OWpHvddOpxII4/TQXmlV0349QwVgqE3833MbShii+1e0hbXOD04jAmMlEO0IEYN+kyx5ByG/7n
JEYX5WTzlZJEt9JRaF8oHWVUXoLxDQZx5KxkF1j2ytOmOqZ5jbCt8VPxXHGzcTdOki1MfnqmUUNb
WnjLoV3ylOZ2pBGAOShCvCnc8tWa38KifkX2JfdM/HT0i53iFNlLekKD1e9z1RfRahjS8L3MFPVe
SIvrfACB7vTFdIfCN/uzDXreZCqQrFa2W2HkJDCcX1z7GgmDRrz0k1NgXLUOqpaRwWWKXzyPzhTL
Njh6OU3gpYZKhjGI+jMbU2s9qT5+yKabiFVZepfbvnnOCzt8LkXirNHaiJWoGCtd0smizjrDeW4S
5GoEMs+SUv6qcdKcnr8dvcvaMZ/hMPrHJvDJd+3U7KhO69WIUHKz5FV57tFt/grZ289OEy8viUnC
V0SQxVVYmfnQhLn02gezUQ75TdOU2SmP+/YhbCIP960i+ABDNey6MSsgwYrs4KW92M6R6j6soik/
+6nxzjEBxm62h/HWVuxe43GU2xHl2k11Um+jtErvp9EeT4NEAVihWzgnc5Y9JDcWLtLs4gjWuvzh
Rl30RO0p21I99J8n5tC3SvHAQD3fQLhFeyqHqDl3S9kcnNwtKTZzK9mxGI5jXTHVgBRxHxRUObrO
aXf9lOg7mlr1Ka0BjyOy9DYsave+QXJ0aMJYb8Yp8zdpkWXHGj71fW0n475m/2zToHd3NKbAIk12
xIiEGVA5LfEuX4q3OOS2DVpcCNuB7zd06hsguHxOrMk/91N6I19X46kIkaR0rNPPqkzDbZQPNLzs
8ZqUBVd2mL3h0vpTFPn0M/Ncd4/nmX9I5sZ/1I1x156t0g/sfJsn1x/B0Kauv0PHztsNjfUwaGs6
2BnoZOyWrbuhdl2u1dGmidT2K0QP9W+77703iMLDhrhfHjNdW8fIgl61QqvoJcxf+8FdhU/FI7Nn
wXVqw5t+HCOOtwVrkWvUzeI8W0vn0wub220QBOh4Hejou1b65qMN/emiSaHHFfUr576m2XDWbV2+
IRddtrQwmtMi468yDMV97+bjiRGUzl0pSNkQwdnPuwQA1cUL6/LQJnN6KYKpfZdBmO9s05YX9DTt
lgYrTSAT00l46k2k7wefNscmVaM/UUvW1i5RPpMBbeq6Jx7WvOMqyOtV70xJQQzXt6sMK4lpXeFu
c2iLwewracCaJ57Zo6wejoqUDIlCMuRnpzfh2ceJ6Snp7PmlSXDwSW3iSMoqdcX3RBKwt6nLf/ht
7J84U5v1bS9yz3h1+0slY0INPcmGdRBG6QOe6/0FJXj1il35LFZqiYpdqrzhIfSajlSGJmcGIdq2
YImlAeJ5bhru/Z6C3qF0UvpLCObkB4RvfpkSg6hL4Onx0RlL8ytevPRtjoNkWquOrUemQrGWzrsu
P4NaRfdtOsr7NmIFYRnZuK//l7szWW4bScLwq/gFwMC+XPpAkNTSlixLarvdFwYtqQEQ+0qAbzMx
577NG/jF5gNIsUlosxuOCcbg0tGWVAAKVVmZf/75ZwVz714i2IObb9bNfYkm/pXRzL2H0K2qE4vs
NSVo6ZyzTlGXOW5kWK3I9gNuoudlXALxahdMfnq3dv3VTFrX8fuyXBfhNDAM1z9JRE34vIoCGp57
hZLMNM8Lp3OOqTMtjxpY5usguc4CmH0n2LT8zl3VxUcJrs0Xv8GxHKO87F+Y9OC4XTdBuvBENV/E
ioHbXOiRgjGzjNqx5Yqe72fkCUxy7aD/aHAFJn0lXg+Ke7oJXUDeReQwPImG9C5m3qtcMlyNiEZR
AL4aaN6cin7pn8hpQ0f5MsR3GKPuXFLg66rxbxB3PHWSOHX4wYnS0hvPizz6sE4TBeaJGwjSCWSF
AsmwCCx+wizhtr/xuMozITy1qrQIsgjgVbVXPInIm5jGTtqMnVTwT6y4plW5Fq+uoC/lfzRFrtiS
txb/1PykIEWeqlUILgwmTTY3K35XHYJYm0qVt4p2n4E1wLJk5LshtqqaAn6yX/BoOqvadXVhNQ4z
bblwFE8RILkFzXUpKOV7S3alRSq77sVyHqx+rGFQ9wVRLyIbpsPlQn2kV5YMVkB87aZ120GhuIJj
KN1aVlKddjP//w2mUalNpd7LYNrNQ+Z4ycMBmrb5my2apugjxaLBokU7GuhnqMHs0DTFHJHxhSAN
nIaaE9ZtB6dRNqZJ/Mgi5QVfhf0FzLXD06QR/aZgLSO83jZwQTPgB/C0fn0rz0W1JaJyFpJSLAKx
x4FOZCXxQ43qHPF8hYK0jUD+NdQBW19OfVtF+QTp10lNltbObGcGnXSSft6bsmdwta648W9Mj5I5
TTUlUYKjQHkbz9ET02iieQ7QDhyzPEOqXqXKV5tiHKQLb/KWnNnhPnt6q972T406NdUwJp9p6lc1
QdjSKSmWU/RzKzZuoxL6UirXb9nIdvf2XhCNwBa0bItrjX5ZKwRfyTLaFyT1N9Ntb9osf4XwM1Xs
cNIWghnT12dU7hqJvHJHtWdP1GgtRZQw5eOwRja/cBP42KjtTeQkb6YVRMEp6U/vJDJAe5aryL2C
LeB/gWEj2HEaVNM0TKyZWRT1Gayk5NcUkbYlUjih/5X2l405XvmU2501maFSdSRUuPRzb+lfg7zQ
t9nLV6kAbm+l+tSM1iTrAe6zhBPCir7C1/VtrbGqSyuUhHEplmX1IPsJnk61KosbGU3McObkoSh9
xLuqsi/0+ZIAwuYKvil98CKf6jKO/OZDFJAcwmLi+IXryDLPDS1Xb50GWzpxcj+YNGUZXWQE7x9r
2L6TxreEW0dbfzYxspNaDfBR8QVWZNCLpjxFVAg9WPKKN/pcgFNsqvBI0GpIjasacjS6tMSPa5hv
moWQTbw2L/Naaz4LghS/D4LYIfsprdW7xMssgFhaxF9bohFPCK1W9xRKpl+VTKpF4rUy+M2X6b86
dVKjuMzdMDWIgOGuRXoYipMiKONkoslz61YkQLkOUbKHteSowucQKATxstW6StFWYG7PI10oqrFV
gbvart/I/rgU8qqG4WsBinPerLMLtV4WXyjgQ8pkDccKbvlcVEMyVc38QiMZcxp5CeJ+koh+QSWx
FuQguZgvyzCbWKFlTnS6NtlzygrtCuLC1apeNqeNHEWgXsjrzws3zKfQZ1eRzfJKqC9w5PWY6rLl
ZZnnULoqxURyJNF1Hw5kOMHgiDQWCpQvVRJCJ7IEyLWQlKAfKrzw+hwoKC0pVZDxaKIyyW6g8OTO
dayQ7rZlGGAWJN5EnlKZKdgE6qYtivVykhhZfu5RD30tuF7pzlwhIEMvVsXnFKqqvQpbECHxcmBU
ihmLKsmjMaduOYYkHYXnUETp6EqFXXRh+amoI1lBoa1cesWlKyNkMhYBzW8qaMJt2+Rqfpun1vpa
iTTrd4W+KbfLZGV+qTFmUymKqGIrQ/OTJwj1jaOLkkNXyZV4GwI7TutlZJwFtZ++ryNRhPXqp58s
q2z+cLQmuF/iTp0RFBeXRbSef/ACk1SpVEtKNM4MT58tkan6OK8a9zJUBXUBhxsEM1pKH5xcX/9B
V6PsY+mb2cSztIDG0UJ+atRZOpGs2rUh8ien1TrKzkLfN2aFti5mdeKIH9tSlRU1BT7wqqQ1Y4NA
4NQww/RMqCogLNOgG1OlrnBgNdSb4lhnJYU1SnoGTUAk1BkC4EjiRuve8eWM7F2gTkWYZzCFUnks
ZYUJy1iy4M+nyxOA7urUgBp0qq1yeUGfqdiWV24Ivqc3ZzFM3rNEj7NpQRhkJ4bmTJeh4p/qVTw/
jcu8iseBJ1YTS4+aX4lFAQtjUFSQDM0Fx83WZ5YW5qdmlcWn0OqRoI/nwbm3JPOQhpTWrJeJ+Ol1
g/vE3lIurlgmtU4K0oIogJI02/ff5nWap1JVpWO9ymZ6lEKfNm/EQD6nb8SkofhA9eQvUaNeeuWt
E4JLAENQJ5A5Vzo7UV0Zk3klEz3eUDfgWstpkVG1EwLjXQcGZXlkWpi80vojXImzjJ5KcLznojRe
Gxp85NW4ggIcA6364o1n1CeiK0wtqm9px9h6tLp7Zcao7YSok+CoW83HgMT16zMgHTrWMMqgkLXe
CB6LBEnc6ulkkPFCyUjjjMun9WQJf0SbJrP4RJ3o1hjlIZJC36GL9dZNe84LXbnnJtSzdFzPgls9
tcHYTtna04p8GD2LhDcVKnoVY723JMDtfecwlvPU5zsr65VdhMKZKXxq3Op9UIiTQRMKI/LwVlHg
EQZavFsrtaXbNN5Np2TJ3kN5Gfs3Er1F33BT5L6b0n5C1i/11p3L2c+tpnXlivocV3BlCx9WsTOm
Xx/aK5AGWNdIJFkBWVdbmOYTTIRCV08Jkpudnbwl/9LmcPedl/5ztB9hL6QEPtEN2aW5G2ifrAS3
S0TjLPXPfzC/+2/bW7BkM9O6Ebq3rSeeoM3a9i3ta4Zra9bq9zgT7ay751HEQNuHeFZVYycy0f70
Kvai4jae9nU5vuuXHiON5wf6PpkOS2rD24OgqnumTiPktSGCBVIi5T1KHoKkIcch03+qDeCDOHIe
f6AaI2SEDbLESNG31yZ+25udl97/9Vd7ql3ydJzXnv2hm+5OpQRRNFb8wPfXqa4V4SJoqJq1FzN6
MA3WSEZOxhQRie4uLCN3PKJpkEXqsodOgyxCPCFSFlFF6i6+9v40aOqoVfOBzGLufn5k08BxOXg3
yMZIA0hQkaHefG3cj/1pUM0RenCtcDyoQXtxbB3XNLQcpMHTIFkjgmzoR2CR3dVbDaoyshQNLpJ5
rNPwjILRD5tGZQTNCjUiUPrN1TMNujhigvBkYHd112bej8g0tFZ98GLANCgwtQxUNXcW8GBPdD/H
FuucIMe1GWTCiKGWUZJHANwWW71nC4AdNZE0FofkzlYc1+srz6CuP7wLJBFbwBFjtY2T97+7Yoz4
ZxDPFoU7rhdnw26eaSPltvOxfsQxskaEYnx0Y+sXtCMevD6OE6C2Dni82xbHNQvkzESt1UblsQZM
hKyNEF2DnE0surkOJ0LFQ6KHAiRSREq669iWA/Ki5mAPyRzhCSOpwjxsrv52UNknbWMlbWsmN3c8
otMAmu3wbWGMKKZS213/4jSQ/oIHwsrrrqPzkGSIJ5uTasCm0Ea026NFIR7x5uJr96yDjNVEenM7
DayWY7MOOj2qBx+PqDmaSusZbKPENkw8mAhOSUInHOqj847ahTA4flRwAtt8W9tAZv+9NWkkYy04
grf24vhen1zlZlUO2AeyMiLljTwVpQ7d1fv8KuG1jOwMXbA219H5CjL2evAZKXFEQlgCPdjMQn8X
EDd2NR2oeGzn4djMwXNKZf/EV5RN0Thwifc3BdOgEDp3BuFxtRyXVcQmtPLdAz0mQgbwIiCzrWvY
ixwInyneYZoeV8vRnZHPFT/96GpoDSMQwna9d/95aiNxJYit5GOFGOGbDF0MQCkGbZ5woLemoecp
6OCsSP4qurzFWjZH0v/eb7yLS6iJaEs7XhwdEHG+E0LoDbAPMgMRdFcfXdUUJJ/b6zHKOrpTst0J
g50ktBhFTTL+jh14zQO7KONOtv1EKQncXMd2PCDL/ROQpJaM1b7hdic8OSVVjoe2KFDeTsPxhVDk
9IY7Cwh6ArVzBJCP218GnWo61aK7oOLonCVLUZCHGOw0myPaPbWe0AtBgw6+LPIbbTv67jq66Kk1
C0ODSDY9m4ql/ogf9o5H8GV6gqok57YA9A/MwnccH7s0pe16wX2XxfQe8r3+Am/+wiOs9HSAbQKv
k8CVd6zK7vfa1gObkTeZvPb/fznoRNAl1/Z++Jhs2//z7fs9vfOzz/T4j6feQ7bI7tyme9tm+5Tb
ngZ32cP+qdcd/X8/xZNuCTsX8dVBqZyKe30SOmxy8MAvd2B4ucHDdz3yeOF6i/2J2IDoQx949nDP
3Afvnms3scljD73DNE++/ZV5RfzuBknleP8VtnmQoXc4ib1v/8oPBt6koIcOfLHIFpH77d8HD709
coePzYyc0KQkj9/dMzdlsP8C2+TxT7zJ4ejdcTl09KtFdii0sI3Zf8K4i29/fe2t9g4kHTz0QxYt
wq/l3eEn3QDRQwe/9viUD+/OF9GDlx3eYBO+/owbnLAkuQlL5pLuLAemcYug/ty79BfmBpwbeo/W
FCze2bB1Mi86/NAbvsDgG7Br310tyuDwO2ywtcGDv1wVMdDKv6o7P3Dsl4VRBg58wSfM351wjngH
VnjLeRg621feovz217792gZ/Qwe+jnni8GD1bf3H4SNH99/+Ex0e2Dsnfejo2N1FdGh5dznFoWPb
D32jDn66SUi8PvRznt+Oj/XUH3ykmz33Z4e+bvsbdwGP9ct/AQAA//8AAAD//w==</cx:binary>
              </cx:geoCache>
            </cx:geography>
          </cx:layoutPr>
          <cx:valueColors>
            <cx:midColor>
              <a:schemeClr val="accent1">
                <a:lumMod val="60000"/>
                <a:lumOff val="40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t-BR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_xlchart.v5.13</cx:f>
        <cx:nf>_xlchart.v5.12</cx:nf>
      </cx:strDim>
      <cx:numDim type="colorVal">
        <cx:f>_xlchart.v5.15</cx:f>
        <cx:nf>_xlchart.v5.14</cx:nf>
      </cx:numDim>
    </cx:data>
  </cx:chartData>
  <cx:chart>
    <cx:title pos="t" align="ctr" overlay="0">
      <cx:tx>
        <cx:txData>
          <cx:v>Taxa de Desocupação (PNAD-C 2º trimestre de 2022)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Taxa de Desocupação (PNAD-C 2º trimestre de 2022)</a:t>
          </a:r>
        </a:p>
      </cx:txPr>
    </cx:title>
    <cx:plotArea>
      <cx:plotAreaRegion>
        <cx:series layoutId="regionMap" uniqueId="{28999F64-22BC-4E34-B3C7-E181168FB6CA}">
          <cx:tx>
            <cx:txData>
              <cx:f>_xlchart.v5.14</cx:f>
              <cx:v>% desocupação (PNAD-C) - 2º tri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7HzZcty4su2vOPx8qSYBEMOO3SeiOVRJpVny0O4XhizJHEAAJMD5b06c5/12/6B/7GZpsKVq9W53
hOLG9o1bDltWkWABXMjMlSuT9c/r6R/X9e2VfTOpWrt/XE8/vy26rvnHTz+56+JWXbk9VV5b48yX
bu/aqJ/Mly/l9e1PN/ZqLHX+E/ID8tN1cWW72+ntf/0TrpbfmiNzfdWVRp/3t3a+uHV93bl/c+zF
Q2+ublSpk9J1trzugp/f3v+3M29Wtze39qp+++ZWd2U3v5ub25/fPjv77Zufdq/5h89/U8MUu/4G
xnpBuMcECgKfkLdvaqPzxwOE7XHBWOjz0L97BY+fenKlYOTfmdPdjK5ubuytc7C4u58vXeHZSuCE
1ds316bX3fZO5nBTf34b2StXwvpLZ+L7I7HZriO6uFv4T89B+K9/7rwBt2LnnSc47d63vzr0B5iO
rwCiNWwYZx7v1esgRAMiAkHpc4RCuucLjHAQiPsXf/zUe4S+czovg/Ns8A4ux+9+WFze3Jg3l/1r
GhDy90gI+Pjk3kx8sJOndhSSPRpQwAjzF+3oyY3+jsn9JVhfr7GL2eWPhdlFuTWlK31z+3VFr+bz
sL/nYxEiAQbzDKpgDwVUYDh4DxV6blB/a04vI/XCJXaAuvjBgPqlvsrNlXu8U6/g8MQepQgwYPTB
onZgwhCycBhQn6MX/d53zOhlcL4O3IHkl6Mfy3Yuf/8f8+bsqq9fMwwhvBdiLKjg3/zYU+MhdI8i
zin3X45G3zepl4F5OnYHm8uzHwubrQMAn7a50relfVV80J7wt9gED1Yhnjs3gveAQjAs0INV4UeT
vWcL3z+xlzHaHb+D08Xmx8LpuNRX7s0a2Hb5mr4tEHsi4JRA6vCVDTyzIrwncEjhHHx/fAel753W
yxg9H72D0PH6x0Lo7Arowe///biLXyHwoHCPYJ8w4HIPPmzHhMQe4kD2AgDo/vX44fcm9B0zehmX
rwN3IDmDrOZHSoCiq6K8erwnrwBIAD6NISBjeMeZYb4XgqMDjsBeROIvJ/IyDg/DdlCIfvmxUNju
pt//9fk1gWB7ARgGF49eaTfJwWSPQ2zxRchedFvfM6WXIfk2cgeVs+jHQuXy1uZlc/ua1uFDLPFD
IVjw3E9htgdvb9HaUQS+Yw4vo/B14A4Il+mPBcLZrdVX6nN//ZrMi++BRgZ5I8SNF2M6GIcICMVw
0r2zYo+b4CFsfNekXgbm6YJ2sDn7wbD5RV0tBkjX4815hfgBlBehLR0OHpCBhP4p26IgBAAyKADX
dffaSfi/Z0ov4/Jt5A4qvxz/WBZzeaW7qzfxVXdlgRG/IjaI7YHr4sCE4cfd6zk2BEI8CTjyw5eZ
8PdP7GWEdsfv4HQZ/1g4PReWTgwUJV4RrHCPQ0SBgsej1Awu7KkhgSSDIBQRnz3Ef4hI93Ldt+Ty
m5r3l7N7GbEXl7gD28XJjwVbDOWnV81h8B7jGANMD1WbPzA1MCvOBVjdjq/765m8jMrjuB0g4h8s
+gDPfFUcAkglBQYF81Fu2eFo4N4IKJycI/7V/T21mL+cz8toPAzbAePsl/9sq/iTHPep4P/slL9d
5PT38N3L3yEAId67x+dRa94xisdy45/P5GUYHsc9m/V/ePVybcrf//s12VcAirDwMfPDByF/5+YT
kFNCyFFAtbw3gZ1s5a8n9PLNfxy3YwTr0/9sI3g2XSj6v4NOAqjy61eFxAcFywcR+Ilu8jSOg1fC
QLjuIsQdId6J4981p5dReTL02UphoT8YMMDtm9eMFdtqJCjCD2Hg7sdOxSsM9kB9ASEMvdyL8dcz
ehmTx3E7gPzyg9VUUtf8/i9bQvPFltS/ZmoPxX3sUyC1W0a1fe0AQ+6OIwSK/nPC+zem9DI0f7jA
Dkbp5Y/lzc7Kq/73fz3epFfI7cM9SDgC9k112Y0uCHKWQBAefhPznxGsv5zQy8A8LmQHj7ODHwuP
CwOVLXX1eoDA7UYEwb1+VOR3TAW0FhoyAq1mD2LMTmj5jgm9DMjXgTuIXFz8WIgcb+tZBZTuXw8T
D+1Ba9J2/z/oX7vZICHg38DBAXR37k3sSJPfNaeXYXkydAeY4//wbOTZdIGI/XJtX1NLgQow4yGH
OuMDKDtaCoXGywDqvxQ9lIjDxw1xr6X81XRehuN+1LOlwcp+NJHL6Jvf/7d+1Roj32M02CYgfyKY
UKjI+3AGFw9ZzB/81nfM6WVMLr4tZweYi//blPjPu2K/dg8noAGnd23HTxpj//3Ru2VDU/TO0H/X
vXwfog9ufn4rAgwh/Ws38/YazzTFP2tA/jb29sp10OIMnczYhzwTmpkpJoyG0Ec73t4f4pAPhYwD
TRCMUF8AjdOgnRb3ndGwJRA0bpLQF4gx/PaNM/39MWi9Df1wq1yzMOQhjHtc65mp59zorzfm4fc3
uldnptSd+/kt3l6quT9vO1sg/0xwBp28NCQEShbCh+PXVxfQZQ6nB/+LzHbhToVtPNnA5pEM6Iiu
pwFVxeE4DGN702gl2Emg2Lqt2qN2EOkStoddEBy2Ve2iNtTHplM6CpXYDKrelCVd67Hed5yfkxEf
Qi097Zl+L/rh2uJeRlwO6ZJXN1Xobxa0pIJ7x1OoaSRHo6OsqLtk8bO1ZuNJgJcPSNn3Yz0fei6/
FMWyQpZWMQ7rpEX12VQOZ6MrUpYXK2fq9TAuByIbV6oKzoqenldZtp4bsdYd/sLy8osY1Vnt083s
miUSql2TqYLyg79vLNt4wv+EjDtF2RwjrWikcrmWaoaD05HB/r4sxLrvqstMaBPVml5UqkpET476
zC8iUg3HfiGSulsOeE9FHLh6iVqv3w87b7+b7Vq13Xnm2nXY9ceTHVLC2Du1mItMVoe6G2gciixB
vDievXItZXhT+c3hXDRF5EaviPzMnNBSnS5LsZ453ZfjsEaoe08VXltRfzI1PfCl3belPenwrKIF
Zx/zulxNmG5USxKF+YfQC9KxRPuMVvsd5StYHqfv5JWp2n1Em9WChoPJ9xIsXeom5kewseKsNeeu
KVeBHD8EGu0vxouGaTlomnmTm3l/MO2qFc2p77CKMj0lLZuPqfRuuyL8RHOT9LlZy0Wv8iFIGTKX
gSrXY91+zCuceKI97mh3OATtZqJqXw+5jLvcP/AqfeH3/bsFsQvuq8SQYd0OXqIDvV58mnrOy6NS
9qua1u+7bj7h5bhqmc8isXSJ1+LzlvjrHLEyXmwwRo3XfyrckDQFjXvcDxFGS5Jze5hrDNg2q7Fj
H6osWE0ZSpmav5AMr2VoT0w2pq1XHJYSHYa0/zDkfmz7ZR1ky77TU4qlPGDKnk9Krn27XLmq8ZI6
w3AVQT8yOnxySLPYq0QawpaJ3AKWZkWmorwRKZHZBnfdWrru3VT1H3FeBwdhx6fYZ/2mRWrlt7SM
unZxUSWwjthANNhdg6KQ4SFxpXs/T+Ov1gsPcVutlCxY7Hvjh0W1dRMRVhkZud5rgyYeQ8nhB29R
95tXEj6spUCHXFi5dqK9FkPn0qz1aFr4uI1di4oYd4uIMCvaKLBVFi18tCc9HsqIDuZyWqgXSS4/
u7HLo6qjl84JFilb16tqqnDcFg3Y0RLqyOpJRFphvO/jakUI+a32+kvZ0SkqPf+4bR2KXZjfTnI8
KpvyipM2oYX5dfKbGxegtLW/uoVHTZclzYjXPquSNvdITIzwY8XYYeUFVTQF46pqgj6hAS6ijHAX
FeC3Iugt/Wylf6QWxWM3tHFQzWtpcWxNedSJ8rA1cj3VWQwTiqtgGiKyiMt6wEcTwpeFYqmbzVFo
i1Xguc+hDuG69XwRFO7TEPKEEpPQeToqu3C/ct7aMZ6wgt52bqHRwvw1oqyObEsTHLJVnZl1MFYH
LjCxle5AGHvQD/pMu4JHrm1Ph77cjCM9IEX9WYRVSnX2scqHVT52bVT5PDZldVwu9VFZDU3cqPqs
FOTY8BpMOljTEH56Ux2FdQD3fRlPzCSjwaKLCfHPo6If6dQf8Vafqb44qHDTRuHESCpqTFNDgiM8
LEc8A+wnWnexbJiLwsEWQSqkL461DRec2Nq7ZEwdh0tDkqdPyDyLUtemmW2ZFw9PKn399b+OHx9/
untq5tv722edvv122tzqy87e3nbHV83umVti8fXUb4/fbKP512dxdujB/VNTj/H07xz8PmIBAZYD
p/5zZvEoIH/jIg9DHglFuKWEEPqh2ZlC8KbAUx4IxbagQPyQQ8NHAK2CIBw9IRRoDwsBre0giEP5
DW+fuPpKKMQe4Rjd1Vih+xCqrX+HUBACOcRzQgF0JsCUYqA70ACBYL1PCYUzsnFFl9N4hv6HT6bQ
vE6N63JTxLXWtltZ4hXXJF+8LnIsKG78TNpmHYZVnx96uWVdwic8i7VydmBp14e+SyY2muEi7Njk
VZHqlnY+tLZaEu15RbimYlhU7Gfg2jYuEE0V82zrFbA1s0o83Ygl4t5kyBqbcRqTwZrWRNJ585jo
YarH05J447jyG9dTPxKymGlUyVD2CUejd42Zkiqm4+K1eTTQMOw3lRrDLiLw77CSskHT5wXPJU5J
y4SMsCynd4tth3lFvbYaDmXQFuc8N7RJvaai/eWiB2Rjg+beJHbCdkylU2UeeXAZlRIPwfte5y84
MqGZ3lV0rK7kTBqbVLZBIXinIbNRPtN5iRaIfQG8I0m28oiZPpu5VH0i27buDsks9dpvRPcr8d1g
ozI3aFnioTOiiWm3sBNux6gshyG79ZqxHiOvknQ88qelD2MvtBWE0nLi4xHK6nZOcGUynTYqk0HE
XU/ei7yecpixHN9xVbY6rirs4ZW/zCFP22m2fuLRzGOnvTXZb1lQsmrl4CoQmWqxLEfweGB5bvlk
zyQraRazgJ+ASz3DUp1NnJ8pnuEm6nXRtuCK+HTDvJnBGzRvboplqFEKTEx2F1nvmemk9bPshvXW
ucNM+GMee7IUy6arUYvOdcg6frBQzua0snj2NxNygxgvKj3jBq4uNI0nR20ZcdaiadU2lceTyahV
VdYm3Gez6U0ERLJksYLVQkCTQP02o+fCpTvyCiKbyORUyRN/DIvhpIftU6y0E6U+oJWo0GbgnchS
M0jmjhvZ2Pq4U53np2DvxMAK85H6YTQCBfkEG84fDvrZFvKI65ZS2NZ1NSW59sZ3jjXwBpFhDfda
zLAZ8zEIWZR3LpCxgViXQ0DgA3j0fAryA8+0mQmjae7C4iwExtkkecmsiYzpa9jnPMzoKg9NSROn
gxqd4n52pADGoar+wK9opuLKoF595F7viWihpW3XWCxi3i+wBOsmwaBt7C9d6621g8+MwdbaJha+
zmhsTNj26WxmaSOJs6XeF76Qc9TofvIS1ptGxI0OiIu6nOhsI0QjbVrxJbjKhRpPTdBkp5LXRROD
uaA+yYws9FFdTiGLx8Ezn/REPHA1xo6nHTQuBkmNZwuETXjYjxyV4oRVo/dBeI2skkAB4wfn0g4o
IXJYwJb7piGXBaohRbF1p2DK3di2B+VIiiG2pcn6WJSVpWvwP5X72C65DI8avzUfGs+N/BhZcL+J
6pQL4iqs88/dUvsyQSSohyRkMgxjNcnenCvC8w+WeTztaUmWTavsSCNdds5mkaKk47D62s9XBZ2y
/r3XWoNwNHLfY2lFfVWtWzEvS9SgYrHnDSc9BmqE2kNiOfNWs/PYst/x3ujDYfE02TcaZX5MllkW
0dA2Ok9YpuwJLgj1ktbPyRDXBlxsOs0juFBOJG3TuShMHfcTE8uaNc7/LNlQ1gcO/s1RRCD7IrHx
hM5hM6PtxusV+LUxFJ1Jxhq4+qofmpGvhcrgnZKy5aNHR0aO5pEIyOLUPMWmpUMVlSI0G1do4h/P
BDztxvZDh2Lfmfwmr8HdrV2rpmWfQDYNm0dKT66Mj8Hz+don+QVkmabeuKkXR3JsxpXpNE9HN+HE
tIWIiM51RIDGZSunPJy940Wf37CmZBe4M6HUEUwDrGjJR5ZFOSILUHVEzBjxUHkqJltjuVoEMcM5
7maXn2akk/M+s3VjIBMd4cwwGHp1KTqcDcW6mmu/KGOeF5DX4anU+KTI4f5GJGAT7HtkVBB1Qa0/
gRPrh5XqAv7RNBPY7awVfHoezs5dTbN36BBtQxu1wE6Hi64qqzn2uK0+CmHqOupIAWR7rlpcr0vs
zfNVQ3pZpITLLI9l0S1BPCyGBUdloFwdFWJW9Sl4BYtgktiZiFZFFX7wUaOXuBBDLY7GEhK7dVfM
/pAy6Y3B0SLHqUsr4JL8sEYSqbUf6FxBvquNt3I+dqWJCouy9pQVgTetFzq19tpQKJFE/QRNdknT
StwCg/c9kajKK5eISVfOl6TKShaFuoZY1E8NlxB7aQlMWVGvgwm7KhDui7+oTO2z2vo6XrYUIhKC
1Hk8Gy8vE5A1Bnzud0WAj4dRDDqqOR7rtHAox4eCm+2dgl3l6lPLOG/WRVATW0deobtgNaPGkshr
NUFRj1RTRn4O5Ot08NBYrf0SAkYUVgh2H+2mwUX1MnRDVBd27I551rUsypZS3rCgm/wTzxtCdIn4
Mg6RKqYCYkEFuy+ywBlQImvqFIgq3ZKtfU+XZN1nhW83oedpezaMlRv32zCfULwMOBjPKxLS7mAe
8j4/h6DJ6bFbsrY9Gvq22OYwi6areZq84siFZU8PPc+r+phN3TLBnscj2Qy6n7tzxgNXpTwbYDeM
wCg/OZ4D3xgN+JWId3OFTocSB+QEYOvZZ1/leXGmfdlDthrMizrIZauy95qP4Nd67fWp5qURh+Aq
cf3BD+ch3BfaMpQ2HpJjUjbOBik4aWqnaG6XsFhxD3xrE+nK7z/naMZTXHaVAmHENa6OXVNU+Axn
WeOdBCTH+1UobHjEUNgt6f9PLbp5q+QhH0Tif5daPHna+1HVfzLuIb8IoUvDB7FSQNoBkJMQkoiH
/IIGexRvO5oJNGNSCn+/5Rcgc0KTAEjZlEJbDdo2+H1NL6BHnQSgV27lTOpjOPaYXz3LBEGrffj9
qV5J8B/0SpDDIceBP0RA6zuHTOZpeqF4P7YQjHkc1EBC176aiy+dnrQ9VgMEoOMJsqc+HnTW12sO
9KM/8EpG+/MSTA7FgdEK7VsvG/QpkIiuPJTzVJG14kMnIiD2tn8XCD71KcsE/jiW9QQMqViCBpxn
MLl3sx1n74SZzPuSt91QQSbe44+QceFTaccQsoog9/yzPAis288KZkjE80xr0JEI56d8IVUR4Z6a
IPL7IuyjYvK4XoteQziJqqHiZjUC9SanSzY0TIGPb0t8KO9cGm0Rua2VrNAJcG5SnbnchXRFGgo0
y6O0aiK/4I0f+7ypeIpECLEiwgvogTUZ2iKZyqYnF0JoSIKon3lLAlaaA0n2KzUnkOZpCaKncU1S
th1d9mvpYRerdqlAyKz8PEvaO0+Oy6Ub4zz3iiKIZ9+V9KSGfKKuoiXMKrnBpWz7eAKFi8USIvi8
hu+ZyOmHyVYgqeaazMtaT7ZjmznrZ5TMoa3DD/1cigtVeqw6sLl25CwI+oae+kr7QewXNcRi48bJ
gNRIXbfBIh9d3PgjufFRgYo0HCelIosYTeaROhqB1gliMsbjFLe1Stki2m6FCi4JuKIMmKSoFgg2
7ShHejpypM/4EGC4G0ica42DcypsthzYhfR9BEBTnFSqwRRIguDBlVK9P502/Qg5wpj1g0qUJXRK
fX/YCqys5GHSc6tEohstqrjjgayP50wuzS3RlvYRorOTcQHBsNk3iwwgl0QLddGkOP1icml4NAQ5
YymzYJRrz+Y5XQWgb5kNq1AzttHiyUquMpGR8B1wfofTxoQiuPXUMpNNW/LO3+/5MDZ+opXmhTYr
2FGybuwKQhzPWNJbUEtjLXHhx8JkQf9bkIOAVkdDAZeNDWsxhpwd9v2HjhcIn6CsNMW6LH0Q9TpZ
LnQzDhNkBKpqK3SB+6zPV32dh5DHV7XU+4aVs015OWcsCsw4qotuqmsKG5Mg0M5FR7MmNkFXi2NK
qGqmCL6iZiJnrp0VZPKulHXMcNMNXkT7bmL7TdfxJtVS8iUBfrT076THghlHTPGpBPraBPVnH+Vm
2S8kldOZYPWUHcDXvKg87mSObex5vUMnNmAKtPqsWtAp7CznAx/KsyC1C3Di9wU88JwVcwQqXdP7
IH+WOiRJ4xqqTgvqMZlCxWTqfhtGa4Z9k3W9gPRNQ3IuS/Cj6ZCZ+gKBRrms5Ni6JkaYep9rOlsv
lSWxYQKcifyGG8GGqDJDYUFIbsc5mnTveyktoel91cL97GKbz2iJO2X1R7V0DRDyXjB7DDxZ++sM
ErJmX1CzQJpKsqFKig6L9la3GkjS2IPo99HngcYHS5YVeeSGHvgA4eAhuO3EkaMavlQIFCUg9HgE
VbH8dYZsoo3GAXKR8x40nl8XWZZz3BGoscTt1KplFXQ65JGBgk6QgJYgs3QYJnAlWcexPilRW7ab
csGiSzrWjjqMtdBduCFt7qP9MAhvHOGd2W+CsSYHecBrdI4C3IYHxURYn6JlYnMcgBWGn+FEBqSg
Rr2X5K6t+1R21n2mow9q6zKp7p2v1Xg+B7wwRzSbK3qgvMDTV31oCgsFGitxVOjB1GdMN32R1uDF
5GoZDA5AwcZDmDoDkmjc9oEuVBKAhpxXVWUObR30AbhrDLUZS+oqjPJaL+XRMDD1ZfRYeDGJsMkT
my9jngok8y+eXaAqZiGxO6Yg4gVQhCkyUGdqXv82tIu9Laay/YTgs11Ki2zyU+oj268lVf77eUBl
fVgumaz3Gyjt6IhmLM8uF5ZpPwWvswSptJNUdVyOi6rOQaOpqyL2ssXUwwbTIsyylVS2nOZo8Abk
wIPUKg/UejQL9mJFZRUc9J7tUMQAELEh3dDQc0hDrJ8D+w6qfKUgHHixbSX4bWAIfbauemx/BeF4
W+WaEKR8XgsaWpQL7wPI+o1uoqrqF3boadWrtYO0SUQVRq6MPeKDWXCp6+qdJQpSy4gWC4Qr6pc2
/DUgIM5FhWpBDETBlKN9NKIpbhzqT03dzHrd1Ar2nGZmWmIylvl84noummjsR+YOZZvP/qGpdFdF
JM+7ahNuCyOf+tao9yakLUsLnBPwz7Ji/EBgUM8gsay7MCo8A7J/lYs8P8hrbzyaOsxVShd/zA48
VUua0FLS5TgYVQFJqj+Cabpq6dk6FG05xpnPc3GQ1QTqfWXd8HKlDYHC4Mgn+sX3+v69ILR0EYUO
8APwMZD4a62gUqpyzg0IUyR/P3ZZcVy1rUJQbFvwqdZ9iI5n7qR9pzIQ9GMnx8LFxVgP4QE8KLux
GAqxPhD+U8gmIMZBBZkNB3UmJEswot6w4ji37mwyVZBFWeXJ4FpPoNIcDO3IGDhdq/tNCNonjpHX
dXrV4aHu3k8G0uaDQVB+EU6Q4B1QpfByEqpKovUEnrw44LCcLjF9Odh1W5rKgapBQVo1FEMeDwcU
7CQS1pN/xqfaic0Cck4ZkwbCa8qCsubHeoJUNV8C2DyV3zYpJw48ue2z07ypfByBCsnKZEAL5C0j
qKNL5PA20WfTMN6CvcHWc/mY33S+pjN0YYHS/tBf8IxsPi0LPK0S/D9adoAn2bbtVX9edniSG+x8
59F9inA3/FuKIODxd6hB8K3GL56kCCHfCyikZcD1KYYnU6E34VtPAzzITdm2Iwy+xQA0XAZ1gccc
AZE96AyH3m/o/2YUcou/lSPgcJsDPO1p2LZFQK8FPOKHoHvm7suWnuYIYppEA3McEt2DwpMuAnTu
z3PuCXkBqoIxJBnmrXjXVV2Yn4JCki+gGshpVhtJodK5MYv16K/Ea4pSRzL3HEu5xM4785veFZ9n
5EJyhULQvX7rB1Cl4jL0G1CePOD+CESCKu+CMyLnpoR2B6Pa6TfDSNmlBPjVEPEydGEqZ9lXEYfc
Atxyx0aV4hExc9arrB/Xc+4ClfrhUC/rAgd5H88Do+ZowqUVhyAljOId76caHWFZFUGSLRrZU1+0
BVQq4LGHJvgonR2hzjz4ZsgOFXxTGPsUDI1XJGPZgcpb06ap0wp6AvINtyVoaq4lOXvvhYX7LW+B
nEWuy8j7MSugxsHrEej3OI/CHIFYZFdQZQmh7GjlMJ1BQbowce7ydtr3FXVA/RU4GWCmHeuj1sLh
1XyvB+RdN5p0EO0kEqvgGy/SoFI52S/vxARzJyxMJnBoBYVpVH6gdwrEAlqWSP26zPKzyuXbvhPD
JUzLESgAnI6ab6UMVrox5bMAXZrfaR7jnf5BdD2QDb/TRfI8l32MlCzpvuJ1vZziummqgyXQbbYe
JdDsTUsnUke5bEazAiUaNBUo8wBsud9CKBuHVtsjo0DQjOTCrNiMnGMQCUMcy61Ly/0KJiOXcEuq
ZAECPDwIDG5QsnZe9nO1WH5pSmPp+ZgXI/hNiA/gRMcCOHcyQ1Tw174WRZcoCJRDNNKF+xdzbYPl
pK/U/2HvzJbsxLWt/UTsAEmAdAusNvvOafuGsJ0uiR6EQEJPf8ayj8+2XTuqTv13f8SJivBNZSaL
ZklzjvGNSdCegKhMT9u35Xpc+tq80G/LOHAhj8/xbXm335Z6bJlY9nsGS/7ztjph8zAJ2Ao4o59p
wb5tFrEr67SIv20iU2x1ks2VcFiOUx83Z3gcwuTRouo6ByaETUm5IbDnvqTKZzCYsG8NPlQ3ssVm
tkCkGvL++ybHZGDeh2au7shYEThJzJAvqp3REQI7GP+oTTnp3IQd7YpZuHiCLjelLkuC2k9Z2I0m
PSSWr1tGvu+/g2b+hsgKduJSuXY7bd/266Fs6de693g+qjqw7Ha1fdlmrkrTppDGx/zUNorygo0i
ILuEdtDaJj5UOz8Gm/86Mdyup9ELbq/Mt8pi8H3pbodvFQfaRlQfdHRVsK86DQ1WWmtPS6IhG/ep
CGQuSkM1WrPKqYOukrbNIZSZLUPrHULV9Dax2bQtAI9sMBlol2HVDDvZ1eIzaqcSzwo1/Tq+k1U5
zdfjGI8ZDYJtx8KS5ut8eV556y0EyKZqIwHsyYaryRDs6NcrXptmgoeSSlbMPACVAZ5hQjuxSDIX
0JxZOb8zEmbTvEPgp/5qXR2vhWVOLYUMuthmA/xIA4pi6oNsw8IXIgwLIbiYg7CXeQ0b+kJV8AGr
VIwPsKftatND6ysmd5TUU3y/9jydd5tcmrmAITrNB9Mrqq5H32+qWDoldNGT1u3XyNiLLl75teD9
yIaznUpcSJJ4S3IbxEuSBYKtsqARDOOdtUFLHvt4En90mtj0KCK1locpgIZ4RcS4Anzp0Mye07Fd
UmAkxgL30mE3nMKqpFHO5iZ5ceUoWgAYQ2J20H4jlrUxDLsjoaTkKKdVYjKX6ui9hjlW5SmWQRii
2s3dAT6uBk0UNbXOlhD+aYamo3xeF5s8uarzz2tCZH2Ih6YfjnIkTfkUK/NGk228WezShjkAqAm9
Tx1JhgJ36NxuM25xhZUMRSVf2rTbmaYzNJOlCejR67YPrhLW1zJrSeqn/dZgnchFYBzJojK0L3Tu
V5alo1NpBsBpsQXAIgmzkpt5vfFC4Qmf15lHV6MN7PKu7ARsrJ5OE7sKA41G0s5C6ytPR7s+WnzC
5EH5slJ5Weq0PVbUb/3z0BspAaMFait0aWY4po1hOu+ssZBImO/rF6W73rxMOhpq/M0g7nJeRYu9
VfOy1efWYJm4Ii52/toY6l4jl6JXmk3K5D5Nt+W512yRO+BDjpyblHuSO55U5bEfky3M0akNoMWC
frfF4xleYgMdn6Gduoaav5jCtcMm9rxc+ihPmriyZxrTvs9czFJ1E/aXltvqcVh3ehVLumdlGL6B
SfBRNtKVQ14qy0Y8JOMa9vi2bok8/l9B+d9iM7D9v+RYfg3M/zT29Fs9+f23fyAt4l9gVQCeYCAD
pZi+CMr5B9KS/isBHgudEv+xlFzG0P5gZDHEAWTtJZUGZSJNaIIC90c9SRFFR5WJUlSkFKI1j/6J
5vw70IIqF8Qt0Jg4TMDGx/h8v1STFmWmsZEr6hIl0ehy2uosaT4G04uPpuynuvs/CdzRbwI33Bic
7wXwRZgeDk+C+VO/HE5rMyrbTDvsgHfVnBIoqWkNHwlqi1tiyvfxUK7w7riTaWjzYB5WAdlzCbbV
gvKSwFZy25KBQyWq6Zo1ukzB1fbpNKzo8C3v3m+LnJsmL5MwZemOgc2pumL1KElNMfYz5IHcDjp0
98RQGb+EbRy1Td5vbk14JswoYw8WQc6DKCg2JygQi6fDqHIzl9bcBY2c7TOpIscK0SzhdrTRBpSA
i419DNxYzo8EAjW/bxEZve/oUl1bAlcqT3nKdBbVPSCBhJT0My47/P52kvcAl0pAbINZXuD5i5cU
8hPkGMrxjffpPF6v1Tg+zNTKr1otui/KdYhohoI4aHIs3Y6DmzClLdKGb36v6kZ/6ee6QRlTjSVF
XzyHc0a7Kj6LqG9YTmwZYcseAnUoZRd+HmGOrDnYpenZp849t1LxByu0/QKxLH6HM6+mbBls8BYr
CnYO8ih9GKZ1uJaXTWA/B10N2zVh8Tu3ebG+T7AVJ9lmxw5bgwqWOk+wx1RZR2r4AgIS6sexnf01
hDNAJ6jrfZdRIB5zsUSqjh/Tpao/kaV2Pa7YGtscfr2v4V9OI89bPgAu7INyagBdblWcjcsqeLEG
hsmsbMBKZQBjFwuMEZrzs5qBRGdEcwNLQ6H4zbfO9+mr0MEC6EdIbDljDMLReTumWW9x0yDwp+0u
ZWo+LOtsPoPNXa6Bi3pAPIZUdcFggG+7wPL64wTNbdrFDdq4bBEdKU9di8bgCZJCZCBhNhoVBOqv
L2UVMpcROMVB5ktgL3mL7YQUIm3gd3aJAUgLMbj2e28DXxer09g3YrkxmiXJnAKU2NYKhCSU/bbo
N8ISODCMW5xcShv8O7IZDquKARl3SdeCP043llcqgMswJb3Go03CTux7Ecm12KoJT7lo+CyzLQSc
c9A09EHG0rKp8oGlBlIG3AB2hNNpza63k9+KpikvfxMsjMGXN4imAg8PzAmMBtZpnjCBZ6VNRCmA
G4FByeLQbXUeaN284kEiy35kxlXHOgy7GV5pCjFdDDyJ84v6MeXJKts4G6BCNrsqSbAemQUzP4t5
3KIvivnJZJyOyYfJl22ThVNffoWEKqdiKYMOYrvWIQwgJwUosQjLXlaWBJCGh4ES5JY2dgGxLVea
zy7Wwz4so+Cln3gtQL+6tTxq2231vhzWy2eJDYy1RiUQgtOods99NYDe6KwDjXORnRewDqu66frI
zDktE4Wapp8XX4gyCJIiqiRt9l0IoGlHbCLjnLB6AWhM+nDLLEtUjycSqvQRhiXWJ9wuEmbhONAn
HSa+uQtNMrV5BCBJoQYGSrcPYsraQqKiiI+BtsFWbEtz+cOzRWkoaGNAmc9iCE5gWapt55YoSHPT
SywbVqaNzKUOkUwYAn6BXJSH7NRHUS8yCPvxsHMK31RUp5wN2aaqtspnC8i6gOcULlmdhv26U0qb
ZxcA/N51XQocb8Nwx2BfA7Pi1/UqsHLXsezFScEpefNer/2NT2Xic6+2mO67mACyF4ZFcCuUk49r
4/rz2CFrksk5KesCBVGiHtk0M/FSg1Redm4g+LpLFkMNTTlkdGQt1GLPojWU7eJwIAAe1jacXlph
erM305o271na9fPdug19VQgWhGs+KtfpIw9soD+FqEEhjlRd3Bd8m636qJeFV9dRzVn11spxifcu
JrG81QSwXJelvW9NVoH+AHu9LiRs7odg0OQusoqTc0IdI9BXOyluk1ovdZVt+DYuOYgDLjNDjOqL
FqLymlsrWgiWofT8CFkpbc7EUs7yiRKsW+gf5EvZBKvLmn5r2R5VBrhArJVtdJ4050+eJPXLlpas
zY1ewjcfL1A/1JSI+kSaWo4gRaqlBfiyhLipWk2fAS6BOgOPbu9KMrI8jdvpEc10eFduSawKOvv+
diBp+KYE0yrrLGiGDOAXRe27OOazfoJwfgX9qGZPCV31OxpXZixwiVQFKX5b9KHSVbsLaEc1QhSg
/XJMo9r8vWPxVkOc8Zvb03quh/0FGxkfuEZAaCcU2vJiEtMyNzCZJ9Qhw6gb6Du6g3PXVamKCzL0
CrZz2q7V2xjNfQ2ypQo6WHljs5wFg5WGQAtsSDzsvmrzeg3aRwtRiBZiGyJWSMJdfOcsTR0kXt49
Nuhw0kdGDXYQtXH5iWyAznZrC9f8CF0lkS+ybxZmMhOGQP1HNfWXnQGyAuy+DhRVdViRXmG7ZdHJ
64xWzN7EAwD3HRvV0N2WohOffZVC2NCti8aHtExjPKyodKZsnbqmuZosoGAYjry3x9D1jTrFTnZB
McohwiYBzg2eGywSFmStawaRt5racjeiOVKvKdgpUfiWdYZlTSDG5cVirx8/rVLC0cs2pzdzIBVL
o/0ST+yyF19w+S1MMZv7//TlS0EvULdDXvqp0r2g879E5n4KHP6bbf+f3/shLaMVQMGeXvoDcYm9
Qdj9QZ8klzlgHMHVfxPsP1qB9F+YDQ76BJNFgJ1fdOd/twIRxSQYQpEMRxwZ0xRQvf8D/ASJcWTJ
f9aWL/NL0AJcJsMKPPkR+y0vx82qe08JuE5Q5zkwNJqb0fo8AVpxshUMpszCK/1AUDLfykZcsRYB
uG6NeJbE2r9uK7U3K4fNF9PafIkavT1j2Xc7dKpmR3vdXm98irJag07PYmLKfMZs9EyhT81H7Fgy
QAeA/5nzuk4OOl3nx6VLAbEJeI5LPkaJedDdEJ5MEKSfUivpbkYpnldhFx8i7NJ5n/TtfgahihoM
3KNbU1nAW07zCuOJr0GexywrY7LdgCM0OcoabHwdzPAb3iUpuJs1fkLyakCCaYmPlLb8EHQMoZSk
jPtnaJrpp3Lq5yQj0tYfuWmxIYtmfgX9XiKENSLAkDUbZ581yOwN1b2v92NZlnmpzBLkm9rGIeui
CFxxl1QnBoPusyfhuKPOJF86akHQmDiYL7RCe5vOfL2taby9jLTbtnyq63HL2otBDIeqW3bc9un7
ugxT/Naop6dV9hyuOHzA1C2LwXY9rWfyzWhuYl65AqfPbyQDYZr1sBBRsySmbjJwR4AeYVGv+1Rq
/w7O4/SArQjBgCX0BwAgXa4FkbceMPMpkZG+mSvan8beJthpEjaF2YYN5y6t+u0GC3Kc0Sma80FW
C7qPrcpB4gg45wxcyjymB5x8WoS0QSBBpQZxn1Gj55vTQ9SK9DhPvcg7H0xoy4w5uYYNh9Kk2A0F
2eI8wR16THDs98sUjlksF3aEfzedfR2ZjLptzJoEa6GZxxhVbMIOOmqh0s+wlnGto12YaI0IUyML
p7jJjdVBLkPdQmEcVXAY2lnh47QyOoChmPZtOtDLGhwtaNzM9Ee/NRAjVae6vKJIgbZ26U5h1G7X
fTDGRw2U9XXrKGKOG8E/RHQPQRwFJxW6ZtfSdR0yYx0H+hqK5aZiNb+hMM2x3QnPXuc4ropygjFa
ao7qq5Xujkktz80Ws2fZkTTnCHbkUVXam6pcl8KM7XQiGnZzhj5o2KcVQhAKsZQqk5GYDqLl6k7N
jqHLrqf2E9je5BhOVP/h7Ty9UhC1N1WgQSv6eHJXCGjUOzOs9tmRBh0AR9e84x3pnxHfEDs0FGC2
8CKQ87JE4jwZPr+k1PoHBMugMEZxc6UjppZprx2yB2zP474vwKC2B6BbiIGEQLEKGwUw3DFZP83T
Ek8mvFCEVAY3cRhDxu5nqeoraBP92VrNdxCQaV7DX9kH9QV7bi4/N2h+mNWMPynlAOAjiOtPiEgA
A2mw2z2FerVgjpx6mJHsvearQMoONRn+t718Di4uUDV4ozqT9Ug/QKvrC9jn424QiXqdAdsjNcnh
6WoYu+jc8IO8jPA7NX5wqHX7OLco6ICQotCwIf3+y8lWV0GxtMj3obHVw9VizBeHrmQ/IGt56InA
Mjpp2RTWBKPYSxr760qIebmUfXG7h3rojogZjc+dpe5ohwtBDXX12WySh1mNFPMVqj27F30NUhVC
EfqUymPh1dTnE1ysLlNUB4c4cN2THDt1V6m+8pmC6v4UbrbaIUkipqybfQgsI45P1ZSQMwIN8jVq
w/pLRN10rNHAfAyUiT+21QXoKQ0quwZQQ9ExGrQF7nB6H8RDjMBxv7x3TdvehekgHjgPykOltvre
uhjXkUSI93QdPyDhYU7fr+hg2semi3FF629UUQhhaIfH2L1qXrOHWTQ9IksDH6a7RsxIFllANGs2
Q1m6BcUOr0qmW3lXJqN9SPpJnRpv8ce+3Q/gXOp1QH8Oc0sgq8TKFkUhbp96tRHsH2sp+YAGQL9n
PvDHgOOBahYKXNJu7KWZBLSIpmfVVeoYe7mwaOe2rbYEOHw3nc2g1CMy27TgfpyeIPEhH9CoGOiF
3hB7YnYt79jq1SubLeJScprUayg8GJPwG0ByebBlA64qY/PWn2VDcTYh2G/AfAhrhzWIMZkuAAO+
fbwZpcMIhmfR75uhMqdaaPnWJDge38AgA/FEMiuUUBOzmQBXz+chZC98wXcD4fAEAdVq4UhALz1i
CBF7AZqCQJVsSAWtvOuwRzbauMyOs/tsp5TmkiVIaYUhlmo4iu55sICphsZfolt65PhHuWfervgr
379HDap/fKuRkc5D7BtPIeC6S9ymBgkzpGuAs8XXWIL+frZziRDoWOIKjx1SEX0RzZ02fQ6/ufNF
gwgbL0Tf1NcT2O0gx/h0Nx95h5+wU0dJrkNKQO8htj/stYfihbxBAuzPO/elI+CTcgRGyHUkkIdL
+wE6ix2w3bhgpa98WpY8UaiLLmt3gKbITYgAVwimVCuGsOd0CfwNPpx/QltTjVid6HKbxBTSH2zq
Gp1Ga/adb8KPfpLLOQk9Yso1TVecTdmkD0Ev8OEmFeH04tHHMosC7vOgn9IXNKj2fRIio1NJ0+xl
hMHXWQVFbTq1Pk1PmgbV3VKHQ4LanpoPc5+MLFvLOX7CRS2HPLR1f7QrNuBHJLTctuuDfnlAooKc
pnCYC+Ls/NhPonsMBiq+pnSzn3ucwZtT2t9TDGf4gBfChU9yxUPZ4ma8VoBUj8q7+mgVCWvoQ3X5
ucS3K85EFdIriEzpC1ZbOQI55R32XaS+T2ss69uxIQbryRbFL7bz8gk8RX2NLIy4ZVhaP9qJBCdp
eL1kTq3RoVuW9t2cdMgvgP7Cd1fJ8nAhsfZdN8J+ZePSTnlVdvZmoGN6B4PIvQAFRfOEq5tmAwbk
XhNgn/CcmkWsUIcmRfZdGc3nyGp7t7k4PHUlfrRcyPhuDRfspj1xwUm42uS1xCpTIN+l8kH08fMy
a8TFYkTobn3sPZAIJJXUSuc9YFUGLRxFTOf0uAcnZPAILWW7QnSIuzWv53A4IyMXvlsGeMoZTs0C
rBg9KVIzVfla6/KBgRc7yXWVhxoLN6hEcD6ZaR35g21iekuYG2/SteH7dKHjjIayKt+bJHAIZsJ1
aoslgNtfEBkLKKYAHb8I3tL3CeLGc4GdNn3jySW+NhsC2XhswuEGxEJyA760vGuDdrxHFZM+gKWe
zjaMtidYvxsiIOE6nqhV4yupfXMNJhKMLURqyN4jhJtgDyR3+eDUBomjRxZsyAKQA6xAoGR8HgbA
U6oJybSn8RTcQCbBEIkqmufPJdrW662N0nydgmEH+nT4vCgffGhdbPl+kn6in7eJ6zOhFW7+mGIN
4GgAQggSJzcFoOp86K5X3TSfgzCIsZY0UPNlMjyOKI7ekJZc8wnI6X0Zs/iI6kfcljRw+brp5gTr
D+vMCOjc8CE9zEx3t2TsOvQq0Dbup0R2MKmnUR/WBXUcswkKa/jBJOny1nlWVADKn2pkb65GJGYK
UhlxoFQOYTbarT1OpAlRGHW2AMFujlMzz3nEo+pqCJzO8T6N4B5QoNohrAsEtGlp7pHhv+ta7MtY
eqs9lFV+InJuj2Aqut3MB1qUrouufDdiKIfx5MCH0Jxhhc7HyvTRkQ/tZzzu8mE0A/zbaO1OtsP2
Z93WP66opzChg87zQbHSPNZqDR5sjWki2DqmXbihLBzSUT3PESNFoqW+17EiGRJ//rEsMWCEVMjh
8MEPBwjAYTF0W/kAtHW9JqTd8h4Ty7O0ps0tHQdyIJ7JZ+VVuEvRmd3g+ZE0m5PUvkU26T3UM2pO
ZdnKu1qQoIgbGxxbJPN2axOYY1t25ja2cGA8tLO3SWuCswuSvbbbaxwzsi+BGeeTXNObao6Qh+qJ
/xrUW3MaA0j0k/U6h/R9SrBOwBF2DI/OOn8Z6SY/cSZbfE/r9NE7MARx2MNHKkGInrYycNfAgaYT
CBNkD+Dejw+rF9WIkRlU/RFhAUDODjGMj+2ctl2ewi+4B2KOh6/eBBwaMwfqc93wCkVojQxpr1bs
yHCVsbkHMTi+qm3Xr954ddcwXz+ZrUseG+QDQCh5xtx56+F4O+fYoyD18LEsYzdlTCfjMWqleA7W
3n4JBjOhr3KwUUIJDLdcq+keghPMYEMmjEYpqWHPNbDlu771jO4AJC0H7h12/ECUxxYMLAXovzK3
1/DeYD8MWGYhTY1JmTVjt/JdK6ZIwEETzT32JIzAUF0LciuqNthDTE/jczQM7madYnKeayDdwHlV
/zmitteFBrrt8g0d6F0dj+UDGuD6BntfOjxOmwvkIZByROixdTlGpXRPQC4xS2PrwuqAbXB6Wao+
PRjov+85eMcyixAjx8QRmC8ZoiwkyqpygXqW1JiSoxaDVCVfIEQzpL0ymA8jcN2hPQGeGI81FpO4
2ASd670Mm+Bkeaj+SJIt+YMgQdLkeMtaeUayhdyjGArPcdzPx6EFdN2hiviIwSzydq3H6miWft5H
bVsCRpdCMSAqC/u4QF4563GyqhC+EtclCoI+R9yVYxpECEGg0f145xC3eKgDEOcY+eHLT4RjBSs3
s745msYYD1O6GsvGJtB6RUNAh7wOyuULyr0U66+QFBnMufQ1gvKef7CtqQeEjRt1w62Pwhw9oD20
mpD9TJE7yvH+y3TNmxkmWwEG2nw1yZJe4SKL5bBuaCSzWTrz0NkRrTHjDJtsqtWNKcuqQEQjusK8
gPAYiI57DBbQ3bUk4/CBOCb/CFvDb3u+kNOojbyfDFbctY8GAGRzb3gRR5KcpxFqfzYh98lzhGKh
lQIc2m8gXD/0gZ9fxtZ3A3CkeamyHr3k+zRsUw/Vtopuq3qZsZOtLCoPelDo83pYUqcIg21OACjl
YVrgMOBSj88SGy74j40Otysz/SMMCmRZ0Av1XeYQnDmwpR9eKZLFh21R1cWMMlkA8DtnOmxgNeCu
1qQObxqy1nMGVEpdb7WHs7WM4mPoEnVnIwQQO/Tpz5YM8bPA7hAQ9eDDbS+CdXkJMPQB3fIQtl/k
HJMTRa33VtkeSaCLS3jHcNLXPIqrO2MJPSQIAR1iPVZPUV0lL2UU6lsNcfjIWOlBBbWSZ5wge7UR
9ClZ0w7rjJ1ctNd1yAxsxbR8tyi2PayoX28Mj1eBgQNVMOKr26XX6OnCrNXbfF2pSB7DltS3cQU7
b2oT0PRuSWWG4MG6qyeo2whymBtmqupkkTsttho0Ur0wge1Lr2djYwH6cq7fwWXGEKJgmWIAnyR5
Quip/4Qiz1+xpmuuALfIw8AI3zfbRvKl4/QKs7Omuzio7Z6nkXPIlVbdC3LA7TVzPRLskkQ7AI3+
RsEaP0nk8HeTijtsdEN1Qmo4vVlUMr92dZscx4GVD6FZ0gIJ7Al6yfaGikmdpmGuH3sMy9pTVc83
liztMYoq/j4YHSYWaD/exGu53U8IxZ00UeFp2xLzgn3T7tQyTu/0aJpD3bYWJR/CCpec7bz9wWMi
ZOYSU113+KbsF7O1172N+I21w/yGNIQ/lhgW+KQRrTiWDis/E3RguaoHTD0K53m/oX28T+YoPmB2
hnjXIfB2xBIZHPwWYRDTDKj8aSgRSxosQlWb5wA4jTF7XvXBMY3CBZMVuIWX2Uf1AdnSeNc5q77S
2GkYlKDTK7rxx41BsIimkIF1g1qb+2WLP+oJg4laKvpzi9zEsYS4dI/OBfM0LoLUOgPajRessmGk
l6tk20qoF3PzBRW4ANHJ9d0QCn3XkmCErz4mISsWFaoCU7aGfdtuZY3Gkal3o2qqRxpr8VJVLins
Kti7Du91wf6wkeRz1eP287HEiLSmDA4MAw72fSTWHcqrekcS5DYQP7RXG+LlpwWkHowuOhShY+Yq
9Vv4gN6h3y59rvtCYT6dDJ3bd3HQBcdYjGaXQER9H8wjfVNTha66KqPHDk7l5TtZP2BoEr+pmQ2z
UsQLxmtRhBGNMG+D7KJ9GUl1w7Apl0CCw+Ax6OcJgtLUCNS4UfPCm1AdEgD9GCo0deqm3BrxtJSk
+n8g6/9/G9WD2Xshhuj8ladxeUHYT68B/O6E/Pdv/YCbkH4lHMnOCKE72BMcdsIPuOnydmbBAS/h
1ZnwLC5vzPrhaJDL9NTLO2p+YqJ+wE0k+ReWNmRtYx5hRAYMin9gaMCj+dnNwNxB2BiccOzUhAHK
v8BIP03/ixpBgzEiqtgAQW+whOcVpEjwHYT7/sbz++/k/c+p3T8fBSJKyngEvxKLI0c8+OejAGqm
FNMhFGolvHxeJD7OllrEh26LMdv4f2IL/8sjpSFBEAYwgOAEwNgvR0pK1yjSVQVt5wIzLTJTvlb6
8NcHif50PlAecOXxAqEoxGtn4988IOcRY8L4j6pw+2ifrNcYHQaq/t7swqJC16AOVmUQ8XG6f0OH
/acDI12N/DPHK7/AKv56esg3cWjiQmFkSYdJhAfgGz4t/vrsfg9PIAiARwtjRyPUTxHYtl+P0cze
sjlRVRF1IUYifCXJ312+y1/4OZ7x7QjiG9mXwCVjF4vtp4eOJxjYk2KbLBTNE/JM9/2+O7RXwfBm
i6HAMMe/OaPLVfmr4/1G1Olpjht3uV2YmZBhiUTnjtkeCWbuEP83T/qfD4U9Cy8rRvAEJwZJ59dT
W8rGNQhmV0VbXyMPkYVe5ZidqIj9myfhT1AiMjR4BCOK1SPCE//7k0BD6JAgT8DObztvOqBnSbtk
WmN+lU+6rej7/K+fiz8/e5iZw/F+cixkqAsuk8d+vmuireJGp2BEShuiUE8Qnwnr0+Bn8TcHugwS
+O1+pXj24kvGCAAkXtTx65GiyBlmUbEV5GHLL09H+aF6Ga/QP91/gEBQHMvH9v0/PznK4R4juITh
Bhcv++eTg9MygW3HCoVN/Goj5HGZ+iuElZ/++jD/6a79fJjf7tqMXmFpQAwhLg7PUZkcX8Q7DIe6
V+lyYjL+xw9+GiUwvyOKlRDD4n47XMeYMgBcsE4Fa5EmX5MmQD4AXa+Sf3PP/rxo4EjweDHiQQBd
DX+7ZY5EzFHMIyo2sw+jtwDTNv/6yv3NAaLfIVzWeYFRBVXhV5mD7yzc9PGvjxD9p5uDBBo2QoTR
QBv/9oCD+pcChokqYOk8YYTp4/RQncWtR4WcV88AM81tew6K+Sp8/JsjX/7yrwtUGl2m5vELvok0
KP316eOrvnS1ODmaVVejfyqX7L9Iu67eunWl+4sEqJdX1V3c7ThOXoTYSdR716//Fp17E22aR/xu
DhAgDxvwaMjhcDhlrcmdAW8Uuc1xvo5c9Bvui2QcZlkEQSGoU3GPoaHmUiLG50alBoCZi+brpz4y
3R4Z4gHwQBy7YMpBXQXd2+iZeO/M2J4rIBV0RjlDjoRWAfT24l2z+lY4c9RheAw0jv8Wo1MXMtDu
kHtCpy7uLIB06t19Kf9oxJto/tXC84+BDFsONggJX4RNMmXmJeokPbqrEgzhiEdgYxxDKX4brBxV
CKXhmbzEsHmAsZCzC1coygZ1b+H+bbJkgVbh10mZbEdEazAuRzFobvsfaQDUktvusG8XlILIzxOn
S+5mTcMspkr5wbSQuzhHo6eb1W+Y1LSTpvNG4E+0ien+O0mUb5JGdOsVaExx5TZxlxK9aKUPpGBv
NS2OTnS49kEpcvA38QZGZGrkfpUEM0fyCeWz3F1nXXDqcZocTUZdLhWi4dzLgnFnCcZ0heKoDJxZ
TUG53Aw9A31290MiAYDBrA1/fxmoPcYMrYjLG6NGeDHKhvwOd7P5NjS6IjsVdombtd9CK7bj9D9o
qv9os2wJBC9HwhlBp9Sl9pLedpO4DolbGaJThg2Gjs5/oYOloOhlKZj+pY1GBeLb0CGfiamtGWO0
143IuTY/WCVZpI0AylasJJ7TpkNDedOHvlKuzyp5Wteh28sW54QzVwuvFbytENxb77HJdj/yMc9n
ZA3QKH+S5tie0Wy0v1qUS3zfcQUDlXhgknjDIJfBRgKgdKRQRTnLFaVZ8otcvO+kxfSExLzbF8Ra
NYW4dzwYIIfelqIXs6zRxwR41+O9sp7D8C2v82tVVDlOnro43zUi0YWiEG+lm5SF9U0eTkuIyLBS
kBuddeMg9uiNDWPA7oz6rSmlD/ua0Vf1L4mSgjEZoOSjAkK5qUgIARWfT4mr2SNw1ezoGQDnHuYo
AJgkPaj2utiYFfDL2U6vU462EtmgzW39QThljboZD4DzhPDJUd5QY3aj05LavW0EskvgmYN9ZVn2
AsgtMmqPTkZEWZf2AtKbWTBT2MuQPwLn5jTMYTADRHpfCstYtlKoFVUAvSo2IpRKpcafRCTo0RG/
dqvX1bW3L4p1xLaiqPWDuSCrW0NULJWfMVR7jfl43kP5o8+Hy1DJNY3mEhGTY5Q+eZvi+LUScvyP
5j266b0B3cQH9JS7GKoNmic4eIe3U0zFDNybMo438oXUORDQs4jSCw5c06/FczLUg49G6orjodj2
B61wS8PjajIVCg/1nOsKRn3dHiZhJwdMBrvKffKkOakXOg3n9pQVlrlvxFH+ChChc1cC0QqvsTi0
h9ZWFycHAGhu698Sbzwv6F489c8Vnmu+eGUF6FKQHKBPunkw2PuWwzoKWFnZgN/UJEWnNEcBJrOM
MMbQT4v2xbh1jGqx10p098XQgdf7Cd/KoVSWtF5DbxqOnAwIItWrj4U3H6QHYL5Pb7lui1etA2f3
ui+VdQJxKyBORoYMMyyU9VQ6IJ31GMdiSHQb+O8hHvGG2DnpfNoXxDLTjSCFCparpMYM0ArtgD0z
e2GkCagcTwPHobybIe0msUkSgAF1dEgQAJLtPdcB6lRcG9yk2XN9bG4Wp/UxoSID4sUej9JBP7Ze
dtffwG4k0xGCwk183vuX+w1UvD6gJgKsuCh1hRYFaqdpRkzcJZU+xkDlGTrJ1tC46YaC9V2Wo+IK
k2zDDcA3R7/N9QQdsUkNCKpU+jatpuEMidrd6aifOwMwQgIV81yiXaJzzm0wcy+hsClxU2Wsw7dd
RMooFK0Hds6MRWzd4Wd9XL6u59gtD2QGFVB/tuDybjeZ7P4/bxsI0y63bQKiNDCuIFF61K+F3B/9
xQGIkWCXLkZendFZ+pMZ2wA2R9+Nm57KQOLELUz7/G04kkidchS2p6Fp8QW1MoMy4Q0QZfsHgCza
norU8V6HdNGXGALEE1qsTuOh9eob+cC7Dt5zEntyyOZuIj2xlAi+H+SM/vQ8BEWAIRnPOKEfzuO9
25iecbNmZE03orKsBZFNt5IzndtqaCEyRvdzZHAcMPPu0UAjgOSBBF5Q+rnSi1VjFJFO7p72ano2
zvO5t3Vb+QkIfZeXt2UqtRFGKSWWFUbPFhWBgq76ArhKjPVJkWvOBUd8wIddkpFvRMpbRdcDZW4Y
bMPcUQqVlE7+hgo+ploTP0nroAJ2WiXIx3YqH/cN8B+W8Y9MygIx4zr0TQmZnTd5upMDNuMI0DJ/
9XCkan8JHY5Aph+REZojXEYtin4EkvFCs7J6IhDMSi76qjpHcGbHCiofsw3JI68QwzzEfwSSQtrW
IMsEhfoCKHjuZD22NUDfWs6j8x/W8LdKBrVvKkYLUoIW7VY/RSc6AHTkID8ObnckN4nucRaQeTtv
9KF2bMzqdAIdA3HEq68/N054l3iFA+O/DW3ZxnjabXTLOwDMKFbbSKU8CLDXGh0gb+SpMbqqg7by
xo5+KDcQKyE1WPh5UKGzeuGYC/vg/Vla6uA1S9dbdWMAW7tHq0C7TIelj71+CK85q8qzEvIhW7cF
nM8QDRGpm171V8WhcWIXPAZH01Z9EkGChYrjwHgCqbeHnuQyug+QDJE7BX2d11MNOrz/oQD5K3Tc
7BgV9Yykd3cRICAdpqMUR0EHXKkq4fl75hW2EUMFNloz1u3QYuHUIDooh/6gBaovcq8w5nIpeHqq
qGqhSEztD1pyM60p8YrK6+7bAgjHBB3Z+wtGV3t+rdhGBrUlYjQho4SuHDc9otXceMqPK2bCXe2z
BAQcgMMHqzc99jB9n3dBs7VDMV0UyeQgXfxWAcLc1BnRDpAIOsRNAs9JsVIjGpJi/xVBPmFj4EC6
6VO1gd8l9G0npHs89BU2X9Eii7kqR/bbU3svHnJHOw4FZ2GZ99pGNLV3AvAxwyjC7ZnlnXAra7Np
xyGGL6YGiJnFKFs/K8z4XwkACXnd31LWuqIYhIS1jLw/ppkulUaPiz4pDSQr0V29qg4IxLx9CcwE
0FYEZTT1IAMZCgVQFNK8+UU/KS6y5K5UB00ABr0nBadBPSySY0w27y4lX0/HC1vR1Amv1hq8tgW0
66f0oEbmCc3QP9VyfdhXkbWIWDpMvKI2hGI8dYGaTbwMBoD9XaW6rYAzXgi8GhBTgiyDGBmQiyZA
kS63qUnRYYem5NQFF6Q9dnch7/XCWimU0X4LoJzUtGZAkrEIRgcgumJB8yZAiWmjyTF0nhjqjYRJ
HAODhxAj62cxA4MAULoAeLO/Haz7f6ML3fIxTHpbGqWYujnwvDELJ6LzX9C+ChisHYSccy9yNKIR
h7QFowYA9E7covixyq1bYCYh/otX1lYh+XL3C3kGYqwBGSGQccAU8tSJzef9NeMYGAEK3Tq/GSQl
ZlxgzQCw6czGl6h72hfAfN8jUwLwePxDmpuKAQtVRttwBCUAbei0R9DUgccHY3iueQXQh9kjWb7I
zZ5kF8Blt4CXML8mPccyJNZdbKjv8KUiuFTpWuoqILZWxjJ1tT4gvmhAM5DlVFdhbFdXGOMNAtCg
XOmH5aDYvOc6MwreCiemtLlgSvTkFho5Y50n+aWLhNxBBHqds/gY4T2Ei7u/4szUmIGsOzqsNKhq
USverTLQ4zGOizdt9yxdkYjtbXSqY3ds7RZrnXNCUaYNbeRRZjrOqVCJAIRxAc6vV52nFTJHAlcl
ykxBqAQ01QR+sHd/PcZi6ylL35Y7DCy76O1UDl1+rSWc88cVSzTf7JxeVBXSLNBMi4H0Z6NTs7pB
y/ohu8o7IO6chCD3Il/w9zeQt56UvVTibBT1IKUu5ijBiqpgMP1mX8JHADOk3rcmQt3NQpkrg5oq
2LJALTyQejrra480wXrSwO9qtwEvjuMuJXWT4a7MVEWHxNaVfLPBSD0w9G2geDtKgHwLkjxuGfD0
ZDrpjWVStxtAstp1EGWYTfhpEL7r5iuBWdtfS6Zr2cigrjZgOAJGH/1kCPNJH9R4wGx38P9YQGLi
dEzzZ8s0OunXa5jukxQsIEDEnmZk+YPUBWFCYF3XN7FmA4kh2FeMYySYALu0fgzvxpa14G5AdhFO
BDMfeMHHbuLE+jk+9NegfHjaF8m2fPhDHb2hCvpuLyVKGUbfgeOG1gapxvgZ5maq/K8O1x8RlEkY
cytaYQMR6pSAXiO8BuQN50XB04KyiHYZ62RS4O8HAxghMkhv/qY+jSLWf9eJ7qURKnMBKhIo8uTW
T6rcxgCrLUwFZ6nIan+0uD9SqP3vAckGkGdICRv9mHXjTTWsaLIA6Z6aeVWsftrffJ446hoRy7lP
UgM7I06YyZXeAHM5KhhCOGtyzTmzbL/wRzPqOgEIVvsr6jWF1hZTcO3JT2Ydc4o4PIWInWxuj6xe
AMWdY/0WEcO37SeMU9jRDDQ29VmJ5+P+6nGMji6mAs9AL7MIN6QK4gVp+CnrOWfReBKoOyMvMe6j
kJMzTpaLpic71arg3ylBVnSzYkUTz2g+gwhw0tgIHIHZwdkT3s5Txx/whSh7d3XqVlkIwum3aZSD
afyxrwZbCJp/0aaooYOP/L5RY2jBa6iKcABKnLt1rp9Bh3VTm0Cd35fDzD2iFxGAomgiEXX6AWrI
cbMkEyIFbbnRMPLmgOETs3qu4KhPGoZ/v4CK0Y24BSimJWzEUo4BJIOxpAFJwLVazJmaYGI1V47v
YaactqpR3qBO2yiWLBweNRivOvEaTMFA8UHB5AC6kBvMN7UgTSoc4cQvCvHUo7yDiEFrTZhwlADT
9AJgBzcsyuf9nWNayGYFySdsLKQHOuECprAU442vZXsLzA93tv6lDMoK21bBe34ihwmDwXr9zQKw
CMb6nX1NmE5uownlFeJ3xuWJhD/ZJAfAnO4wpl8CQCfsywTwEQCo1kZjcvelvlv2h7tpI5byFEKl
T2BRhHJyEAaIE4LoaAXkKcnL4vJ2inIYaik3aDIlLw/w2GMGGWg3AMiyUp5C5MzsKUQFDWUk1Upf
4EyF1y1K78IDkCVnRzsp3nLIKo40Yl60MJSYULW20AODoZ9L8wOKBMbATStxASCOR2LSaUCVLDVO
np1s/QcpAFDS0TBtoM+HSo/VDW50MPWg6AjQGbBu+MAAPDSzDkSjknNxsHYJ0FiqYhgyRjos6sha
YG220BgLUfqDkDz1zTkrORcs8xlvapiR0kBxpgJc7nLRQkQ8nThi0QCoiuHdgFSW4twGjr2beijy
ePsmzlw9YGZjkgNtoWjcuxS3lGW9LgrqSksinAYN6DxJmV/pTXErFevfBJSgivktjBjMxh+Bz6Qu
MJlPSoHzrSTFx3Ie8ORtQ04DP9PwdMygKxqItYBHdylnykG33CbYp6F5Q7hiqyrH5piGsBFAXRtC
CjTbkghY6y8g+XCKsgBK9I/9rWFqYWAKAScIBqFQzkcZ+rQVF2S2yxWAa2V0V0Tdz30RLD3I9Bhe
dCL2hT6ho1Ab4B2Df5sARjYoAA1vEtQ/XvelEOdFn1BQtKBxF5N4ClqaLrcD0Cl5q01Ii1ml4tT5
LUit8B+mpNXvOEIgktgXx1QKyyZCMzzu6PapzmpA/iHgrgOz9VdTLV9BiTUTVJyHfTnvAdYHvf4I
otunDGMCrHlJ0n228qZ/Mq8x5df7k7e6ExqdSLqjCsYzMPdUW32LnwHUvrSu6Ga+5fL6mzg6E+T8
7cmK+knMiwSxIKLnr8aiXIsjWu+SZrb3dWbGgtZGZ8ryjUHv4qlBA3bngbriwfilbgBgjtfOBT8E
oN4e40/7QpnKvXO8WqoIqH/aRwngEO2BFeEaQG5epgUYlVMe2U1fcHaU5QxxkcBETRMZb7o3ogfl
DtAKcRzQMWonSeat0tNgIZcMdtF9lZhufiOK7ooo1FKVygLrODnLe0S9njF6g2Yq0HYGvBYMpl4G
cYZEKVWkDmAMiqLoPcVS1asXh8oBeG33Zit+0azpmaMYc7P+yKIfC2hTsEJwQZFDMboj0JW9pnKy
H/Xn1pN96Vr6IeI+q4BVxrNMYnkfTuNGMHUEzCQDK9a0EMtUfN0BWtbojc7qvC/ol45brebJI79v
LjM4nrWIWoRSow/Q5dUm4WFvDy/Kz9xLHv8mxwjAWbQyI8ZBoENdBhiUBk+MCdOc9exo6qoj9K+l
wclEM/fORKgmGuJ7HeVSpdqMwPFArgMRPCircV3hbTwsPzgWQj71w0ZtpBBr3SxcI4Va2kpYOGC0
5rk/vwCvJTkg19PYSUBGOxHHp/3V4qJ9h9tJxrpUAd3xW0VqHdN07UWrgooDmfbpbqaQW0VgGsZG
BBXLr3Ue9uj+IG9KpGrd9aw0AYAG3fjQBrJy4LUGkcP7cTkVE0NYQHJHsH25nHNodXKzYjmlNgTa
eOx07ej2GO0wAMQ7hOWhBjOwrYXLgbOPbGv5I5iK5tQ6KsYpL4gLE4GvakuuclAANePIR6CsPgM6
B7AsTsFJezKkqpqqoBNEM0ivCHXs8qXOeyvXcMzbzFWHyVMEEXStFU87hs8kdDIWgkjgBqkq7U5y
4GNZDeSkx+gACgE4ldiRPuvARHsE1yZmSvIgqd3ilbOqZLuo7QQWgwQcTAkzmSKd1RnzCH2OA9EP
Zbwo8sH46aMhRcUcaP0A2tn4xDMgGsia9N1AJOZdFZJLwoZeWlBYZDLYft9z/vIpOpSC20tOfdAe
NG92ptHuHbCX9XYddGdNsLWnfY1ZG6qDhxBA2thNg27lX4sZYy0GnvZ1+hABvzI0OhuRZLAvheF0
VIyAIO0GB4YeB+qUlHIMNLnRzJDzJ/wlynLSchNoRZJsK3n5Bvhi3iwUU6+NROp4pFocpV0J6jkD
zeHTQODpW79uVk4LM8tOca/jyajizSi/16Q33nRIprjMDWQK1HV2QPQMzM43JQUZ0PQX7S5Ywt+S
3vvFN5LAANkltZjlQNUZ7cS4IeQyGYg59jeK4aAvpFDnDjRIaqEoAhx0uthW/SOZv+8L4CwYPdwN
4rgS40IQUPefaxEgveNTDjBnoF34+4J4mlAml1lxbao1BJXaT2D+Oh3o9vYlMI3awji1jOyKApYj
6uCGYz0aDYw6FWavThIHBIt2vMpnsQeF3Zd9YUx1NsLIum62HyP9eI2uUCdKe/EK0JzGATRCEkcl
5u4Qhi/AjcCY6RaKCdQrc7RApTbKEQXcg+4QTEuA6hMzjqGxnjIqouHfoqjVU8Y1By2olbnK7eiK
XukLN9G15lnXeMbY8gET92fpuL+GrPo05t+B1gN3B8QOOoNU9OkEWkBMVcMeJm+AbuJB9lIfqXSQ
M7lwe0D7Tk/cujjLGW3lks3dbF5boLldVoCibT1mN6uLV9p1cj2gQ64+mI9Sbq+fuldQxXC0ZW3m
Viq1wlMJbP8khW+anNVv78zr1Ue9CINMPkg4b8F8Gzn6QXB5jopVUr5YZcpUo8YCZS4aOX4/BbIf
1g0IljBc1AYm0BQf9hXlrS51gU4IExogaeTuPCqnNaxsfao9KeaEJGwpcMDouUFYQuc1rLhDEYhM
5KsSgFFNsJi7mZb3JwOjEZwgi+VYCDPzf0TRmY0UBE1xVaGshHfjvSkd6uHnHI6BHIWOIkQ8M2F5
lq00yuXrAHlsugXSzE/zm4k8+wzySwd0F+/PNwcTqNd67P/FlmG9gIqCOAtTdpcHItbTtAAQW4Yt
+6xmSOmnloOE5L4QVkMYGhpU9J9amJuU6FfbkPZ1V4NfD2/E9ioF4UBnR8CLfm2+xu6ImA5AAjrA
U23reQFb5Y/kkRfbyYy1vfgC6jGiFJEwgAcpR0uTBHBhe/i0viqf67sYh1B3Z3SMg38ezmf0ZHe8
lnsbjB9j7QtH3pcwrPfiQ8gzZuOBrBHT5mtEiNhiw9fBOpyBqyiEDe8vOUeMSaXPe9BPqeArzoFT
PIHtM/pZttJBEspv/04MZbKgrQGD2IKN7YX+plXRGTMogIcB0vaPvxGEh78FnCW05lKurJELgCmn
cGWDnPmaHgdW179ZUvi0L4Y1oaappLCBJmMC+UXZiQkAyyZb8AYQF4eUumIf6tRe8l1x2uAvql0X
wihbiKSlbWfSZNSqnl6oQJbMjlX0F5aw0ciiLAG82ZMYt3hIVfMhihW71m+sidfiwSogb1WhuyAH
dRwXdEeS7iUyl9M5kSendv2KrKEUaO8TftHtDGxcbv6J4aMvJMuXB2pY5hAAx1hENUAHgDtWt6Rx
SvCaNwPWiM7nFzxptPfZGe4FyzpleIWLeDoC+g5d7peypVIGau0I2eGn1V+88Vjfgq8GnISukWMG
CnMUmPFFBXPfSBnhBA6ASDhR368m8lUbF5IAf1QGI0HmFvNXJTpPkX5cQ0zb9rGzL4jlNLeCqEMX
p4ZUKKSPXOo9IUQvgLBybgaWBLzYUBLBFYvLnDoBqlZocQGoWLdYlC963V2h8Z93r7I2aSODLowC
UrQvswLxbdfntrC+pqDpmZXP+0vFE0I5wkGtlbwfoUiLCYXGNpZpOAF7tw6kJeXNsbCS5tpWI8rk
Q6DSjaqJJ/WE4Jkctgy0LAjrmqOKMFL5sq8aZ4906v1WWzOKzSVUE5Qf4jLb4fKwL4C3duQDNvbc
gsihBUNO5g4teAnr8JCCojPD6NO/E0MdmxK9SL1k6XjnJCnm96T6awnuniAOW86CMfUhLeikPI5i
MrU9VbIA+zoRMgJrLwNC17wf6rV2s0J829eI5fpQrrZIfRfy6DqNbAyirqkQVNeNm4MBMlojB9S9
hxJ561r7i1hRQ35MxmQBIkUk4C/3qYjNqQDVGbpAMlgBoS4tblpuSYhlbmCoNlTw3QHQ433QaWMN
pZ6BuiiCT4267k2RgFljVJy2NNa6bUVQl3yeCKsukytRmy3ABOMpFqZONNyKkeWZqMvs7xJPIcrH
mRmgJ9JMy9wmrO0Wkf3K60xj64PACEgZBoBAqI1JxlQTR/BvuSpq8GnxXU4Mm6T3OuVrbfzFKCxK
g3+EUae17KQE9CRQR6/D63jOv0nh9KxkAue0slYN0FkYrUd+WwZP/aWxRXIuVaEUZq6ZPbZx6+kp
ry2HdUwNlHcUGBkwNemEK4bygG4o4bUaKYZX5dmDIKt2VPIQ8ogxUYlswMb9EUN5g27M13mw8FwF
81MMbnLS0dkn6IZEvCCh9SiUzkCe5lg4Wzckz8kTGUjGlM2hSagFEQyekrNyJcif2joHRIfB2SLW
zCFU+y2Ffh5rhRlFAnmwkntIcnMMxZ7myh2+FMfIAUmvazqJ344HC0A8HNlMBdGmg53DawDB16V5
zItaLFkK0V11p65PoFDw8pFXnWZNU2mA1vkthdq7SRK7QYtjPG/waszO0dm8t8BO5EYHDYM+lWN5
WWWHo6OjL6lAReQMRtWC5z+Yr2e8zBXJAmoTBkmoo1BNxiD3GviNf828d3Z3PYOxsAm01OnAtINH
a2g3fv21z7zpM6iIOt6QE+swbr+AOvPjIAxFluMLMjDZTuEK0jk0w3L8JHO1t1LInm88v5QZQqSV
kBJ+FW6HbzUQ653UtMdzDgTfYHI1B7AJ4et0QIYOeCtX7zMs3r6zZmUmcccBlgoQ5Oijo8uINcaf
IzXFR6TH5ACK0hCF+/kpzhyQwdkzAJLtdD0l61vDSTWpZBcpPwHBwC4GNTKeFPSIo1IB1ThUIBir
2wNSQXIzL/IypyUnC2kT4T1haDx016urO8031Us8AVAZiQd8VhfY3jemn3vd0TwUt7IL1kZwfgbp
oXXa65J7/BgGcfGx1MGIwXahxA3e/SpIFdJU/CyWoKbb3wqeDMrs62KWFqlLkf7uAOkgl11py+jm
2RfCiqUvNKFMu0EheREJebgazC7hbLPJohfH6i49LVz4gHcU6r1dpmy8B/242osQh0zY0ThovvEa
3mUnE3OKZLvlI4hz3OxXivYebfmVm4EFE1OSva9wuhy4qtPPuyWRy3XFt5RXRHXlcwzJum3awql4
5OU6eLtJYpjN4Ua8lUUrcWKddMwJ29Ckc+yFBdSkizpQKg10FFnoFaRERFGGQWGk2YXD4JFCxiqC
nt5vRbtXjuDVG50RePRt0Ih2i9onIkygi/6oK59jUoxw7OI7KFUnU8tr0AyifQoFFc3PPKM89vrJ
LF6zayVY3NzTpmObBfkSFNo1DxKOlfW/EE9Ft0XVSUZvkkpo0B8Tb33NEx/05p7iICNxm+soVnJW
npU1uxBJhRsykNblrEZSc206P0luFvNGAp9okodgpy3BI/U96mcfKQ1nrnvOcjMiga1s+nkP7Cow
rLRYbS0HGYvYfc87MKN2Jae+zNpUiVgX5phQ/aMDjjUDxXFl4BXctHrvxaUYVH1c2jqIDcm8+wyi
pv6wb0gszbYiKSe7CGVYtgM2sorAwRy2KGkWtgi8wX0xrAIghln+qEY52qxQSkldDaj2U49RALal
K9I3JqDjGhUBs3XzBxVlQJ6hsjzCVizleVu5RcDTQz08Nrt7US37h1wuBo6D50mhHO5cDY25zFBu
iouzuDS+yXvu8yRQbqcFfq08kc6DSU2/g4TxDlw0vCwn+Rv0tbFdK8qlrPWA/ssRRh6X17NwtkoM
nvkxjti+KfDEUK6DHCQJtF3IYoXpQ1Y/qPJPfZU9dRm9fUG8NaMcRgmWJz3t4DCM7iBGg7OU+r/b
9w/A5GE6AYklx+1Zg+y7jA6CIf+NEpKoEHRwmVw5l/cNOPIACJBitRaj8QYgxY9p8jcu4I8Iuj3W
mAzQpBvY9zYe/bCZPLFp3GldOZp83HdSg0ejOHg6kFmkcy6dBM5kMGWixR4UZKBfxusUvGYg9+x5
dRxGoYCIQuMmCreMd32tF+AWkyAqea6eZ7e7KX1c2DcSbgu0ywEVIxi/1tc8zFZGrHMplnI2AloR
EX9AbN4eyyfJ7YBCIT8ti6+dUBvgAikRr3J5Xi/Fkd830U6hzLEAtmGgHKk/8vwlke+slIMq8I5W
vSeD8jt1D9BOC40FyPxJceNhim6cnK6Ya+kw6p0AhkLQ2Dq9KOaINZdk8PQsFZ1Bl2sfmbf4YOaF
5Opmljq1KYyPIByuB8KFXYGjBXNllb6OX8H0E3mAZVAx1laDcRN8zy9pu6yOnC0gs5TdKJrcYZZu
zDCygj6WdKdUDeGM9EN8jIoehGOCljjZNBi3s6rXp7JF52A6ZmkQFZnilUnZnjRFbgLEELrdoRFm
sStpGQ9CI4l3iWYunJkYRpcfedohsYSatwmMecqV6nrVZuAxBIbi4FQ/CZ3KEKjflAPg7w/GJ0xj
vIhXZgX8Ov6Nx3hcXsqm/KuuAkFxjRuSSleEKyFcQBSoNvGnDvy1B0UoNJDlTar2A93/86PaFBK4
6bTlvJhGEnkNMDkCsMtEgYoZlmDfITMM9mJVKF+Wgmh2ESMgfyHXltmpmtxihOUM1vD//dFxsQR0
YRo1tCTs53dws/BEYkTPdEcA04CIqP1/LDlHL3qyB6iLBvg7sdtFiSajeQTh51Pzv08gX+pEBWpz
V4xDKhNYU/ArF9qjnn7qyvv9DXrvx6OO+3aHTCpKi+LZAnEBNAEMbZAchgg5N90jTzdSAcLE5DnC
gIHTvYh+XID2CAk4oHbyklHs9QQ9vYl2DvEDs4FV6Nmk9CNhjvi+RLcVaM4t09tX9WNwQJbzjwzK
sek50A8WAzLKzLQNTLioCUcC48FyKYJyAvlkDkAjx7gfKLKv5yV6KJT0pID8swZ3sxLpDfiT5Xtx
nRQn7pIYIALW530lGVH35SdQviAy9R7U5pjXzJ6Tm9k1QBxph3eWp9r5t/xmvCl84UvBEcpbWeqU
N0YTT/UEGMtVn5wsflbMF45WHAk0KlheA01SJmiPSY65l6FE8ir131FBy1uQk7vLQXiK/p1WdOas
GWWAnbWwF3C1H60eHDAdD1yCY/YadcKXvJnbbsFmFcNrFsf2iJeYbHKOOCs22ho+neiN0Q8iNCOk
qIF+kr8VXlna/dl6z8nM38Dy5CFjkZ8GTpD5D67l94Gjm02FVTIa9IOTmKyvbFMKrMGR3ow3Kwra
xCPOJQnCx6JwQJy+4ERE9yrCQ6e/ns68vD6jpnBxLDSyE5vIKY67XMT5x7cUbv6kOpItvVpoqJhc
3bfuDc8INEc+5AEPz5YRAl+sPeV0mgpLP2D8023bDlFNYsvtqcwf5eU754SQM/bRj/9ZbMr1dGIu
TtMIQeLJeqlHW4td5UXzk1PmlGie+RnamjMB5CGxm8faCR94Q3A8U6b9jrJUgy7gHlnj5VFSp5dS
y7xCq4/7evIcAeVqDKvXlwHU5K7em6cqHdym5qadyKfuLCWd+mnDXlxyAmafY8o0dorMFQc3fURZ
BCizmMJcjgMyqMAZfUXKz1BsHnQYI9V2Yax0CXE1QCs/dziw6VX1TUuQoY8Qzkj34S3JwwNtjnNv
cYz0Q2fBnJWVQa6tKYkDtG1jOO1RkWQXE6+cTACxwr2lpaIN0HnOqphh/F7RJKdqBDCZH8AXXPUv
6VJznuqMAtflMhJb2pz5Cs/FuJFhK9OpQzG+AYO6nQ/IXuY+wPTWxTHt6aqIPelnq9v6/yMVxXoe
bk8/jedjdSowpDpcW8ajfNJ8lGWd0JdfFKcA5DLPx3GOBk1C2M9lmlkV1NW6UvJi4KZ5cxrV/v4B
5O0g5WeiMDHDuIRKo7XchfFqL43iqX1/V/bjy7S2nMCeJ45yK6WYKxWeo6B6Qf1KbR8189UE8Nw4
FrYOIvl93Tg+lM68lGWUVxZx1moAjMsgCxRgIvOhaXgxGp1+EQuxaAyCqQEeMh32aByWH/lt7He+
bltwOHf6IfYw1rSvHe8OpIHchSS0RmGFeqNvva1u/DI/odbnoA01tMvcLp6IVUrf4xMv8maUUC5O
Ik3Fpc/pkqaEIWty6qsovBllV/amT5hORRiSXUnA76rsZiA4KWfdT+3E5/VUcg4H3WQkCYMxDmiQ
cC2U1teyv1E6g9Mc8Q/P8N9XsEH5GxVAKVWoQsvWBZzbCMQ1AMkjD00AqAen/6Z4fGhtri1Rgc0A
ZjbSLEo2VazO62hbia24VWA5yVEcnFK3tZ+CjoEbXuWNc+EbVGQzJo1VVaIOdxNe1wA2McavsiZx
bibO8aezKmjbxLThDO3WrrqKC8upLcWbLMnTw5M28TwoTyXK2SxFqusYcwc4TIwGfswONM19N/Aa
BpmmaKGDBqzPGhimKTNJByuOpgY6zfOjOILgABMt+yedqcdGAvl9c/EVbYqqP4kf+mq0wWtpr/LT
OP2PlKNoTsah3kihDGCWUylPC9AbLdZL1JiBgv4QlE85uvBWi7pvkig1u2xu0b+wDjdWl540ceGg
QPNEUNsuiP99XMro16urozFUnFCEtyFU1CoomZgoA7a8Wg3Trlfjyeob8ETO3/Y3nv3U+7Mn9BDp
kKEsIRL6EeCL4lmHjvUC3UTT7OfISKJGPAe1UzrxdS4E+5JZB1XBdAMA/gnC/3sTzsbkqiWeKlAw
4iU7jYNt5ShCgzZkDqpx0a/nWHuTMUPv7ctkrepWpnxp5g1mpgTkjZC6MlZXrl71pYRf4FX6mGGk
AtJgVbGAeQTq5UsxatqYRheRaDyxjciLFluQbOstgmfF+Dhp64gnd5FcrfBUYGDflUAT5mGqsiJ0
hKsaVhdDF5icv/yGPozUCHNUMCD1KeoGr14OrVbaEpAW/mJN0SwkaQQL36Tn4zsZR2yeUHxqtLOY
HEzClNrz0HaZG7cRQnmOfG3idV4gRLfujPqYAd4n+bKvB/MyVjAfrkng4sHAP/3S6Ky+mw3sWnxE
8qF6h72N7Ife7lAWdHskMXkhBlurPxIpvx6q1WiBfx4v8KV2jfClMTtcIJxzxhNCft+cs7yuhUZP
F5wzZBFtKxRC30pD2dPUkee0WG4RaAXA6jF1DD/Tr9AqWmRtsKDPmE1gXnvo85ljbEwJGGJGq6dp
oAGCUiZazWbVC9y3YZfaoZHZhvCTYwbEB9APTrRxEv5XndDyUmaQ1JMaVjneD50nOt1D6WdAkVkd
hPWufOZlvFj6bIWR3zebg5nYeexqFcBoZXcGUI8HRC7OdchyBFsR1JLhHmnXNoSIVu69PL4rdSmI
atNupr9bObAzol1REz+0whZ93mnN+h/I/9XtnPJxPhuOETSEyOovRqhxWlFAA/8qkvTgYL1cuyiJ
5SiV3sWZAWk/7Fc37+38/zj7siZJdaXJX4QZIDa9suZWWVn78iLr6q4GAZJAILZfP55nxr7pqdt2
yua+naWqaZAUivDwcI8NNL1ECoEM/tCiFf7N9/wb1vPHY7+WYpbvY5u7MxgQHatjWHdNR76OYMht
bG7uhHTM3vSN28fzWPnfMp3/vmH+56X/oyID9guTGLx0+LCkUKW8WqeS4upzpU5erhNZLP9FPf3n
+365M01XWoPTYP9MYQns6r4fDC41mZP+JNzvIsjfgtWfD/ty+CjoUqZSeBghbWacNaPzz9F3nv79
jH/3lC+nTlHHrnqFKLJCnZKNEFWS3XrvBuM3n+67xfpy9GYtKe9tvI2/jtmMrhiw3W8y0e9e5cvF
GKEr1c0yxH5QU+I7NTw2dBbOu3//YH/L1f5cli/JBKsb4nQudl09ZtIrvObBCDgqByDXj98oObrf
PetLbq0Q49l0dVgZU8gm7eXbYqd8Svuiypu76gGz0el29Q85yfN4tbJNlou51O/Ylea2fccX+PdX
/wsZ/P8JM+GXMNNtdTDWVzeWqyGgn+sHAn8ZyPCrGwuUaKuYwdwoYVwsLnUGceyn7/oB32yir31q
pvyx7q+mRivHwLg9PFds+OY8/BU+/mN9vzanawx1SXqN3FeNuKtOInm5tspCeDWh2XPwvmGMXD/Z
f16x/xPEoi8hZSw1zDcDPM4+8B05jjuxN/smH75hsv/15sPktIPL3EZe8iWYsKEKl05zoPJatyEa
7u16sy6NdXLNWO47PmH65d83y1/X6o8nfgksYBES6KNgrTR0WOzWTbj/3zQAvT8e8SWmCJvprYog
Qrqx29qu42V84mRM//09/hpV/njIl6jC2Bzqtscdx3HyhPyISL1zxDel53fL8yWo8A6zsP9IfVuQ
L1LOR0V/cmil19s3z/nuZb4EFDdceRjICbRIPbX5aBp7X9ZGwjsDHCP2zZf7bgd8iRaqW5xlu7qf
LcxJQch8opv93Yz7X18IqQ/FSACBJtmXLRBI/n/8x0DjKXqxnaOpuZ0wev7f7OY/nvNlF9gjx0gc
wzHFQEweSnGhVvjw7xvtr0WX98czvmwCyUTUqGtC79wOzx7sVquHMHOKDcow6OuCh/OtvclfVwg1
sQ3PRA+DnV9WqHfJUtbCwgG6Vc/Dj3DHMwbij7PG9k8nqzOafhfB/4oHeP/3kV9TRhk5I5n+9xWi
91sUkxcrE5m1pVbGrz6vaQ9q+lNbjAnqwPK/KjP/fLzz/ybKsFdAm7XCOpp+jUkZYpLRiyN8839f
y28+7FfIvqb21tB/Lm5tLi6vE+41b//+iL9vlz++5JeQDuUU7iw9XsUtwjZ3M2dHM+du/TllGoNn
8iBvvqvR/343/vHI62v/UaLxFgPP4/UU/ONg9GO+6aqY/TMZs6bgirVL8l3z46+B8Y8nfjnfkxjB
CFownwlQ9gSFuVPZ+u90nN8V+3Zi96+x5I9nfTnjo9LORle8XbPeNQ2cy+WNMf//Y8FIof54yJdD
bpddPUH5A0duk2BY/4CgeV8/8wYqlWpJ/n2LfPdCX6J9NGvbna+pql4fIllC2bxJubt907n5j71+
9c+8IpeQEfKB833ZFFvJWKSvsx4shMqbU9oPyv3OZhKyE/+RKH15zJeXGd2e281YTWljBxBwCOnO
L60lJ4T7mXZ851DOZriMo3JlOtoDKOwYgyvmddF32jVDEoYRYN3S3+KGKZaMql32QelVBy6jeScM
HE+nsld739jqQjE8s5dw4M1nObBDsFQsn7ZyOpZ2x543x2VP+P0qNU4w79DRhZVfKZ2jqkBzcL2x
y5Q/ydvN6Z2886rgNorK+UbTKcq9xYkyC7amkIk2sSO8DQIprPrdoxV+NAvrSRyVI4SmhtoT8ehq
ArdI5r13fTBh7IORpF86cSI9gwWxVZYvrVXhdWxhmp9hOzPkdvXS/1yrfjg5sDi4gUeL3lctEbch
ppDaGM5PInUdY963gJtnv3LcvBq84CLqeUDyIaNIJLC/VC9SwkY9qduyflIYEb03azXcN1E4hrEk
FghXPYr9Ppk3hZht+t55ayYNKYeZtf5HCJsAGE6TjRe9X9KYNpZ3cQPbzf2O6b09ubqKGwzYtom9
yr6PfRjeYOJ76TPmlxumQqASW1V2n2yVuoLGTpCBpY7JU222omlIl8N6pXuwxsh5qCtsv8mDcHA8
TlKeRtvybtrJCuPFW5cq9uAjmaA/pRPTg4TtT46bwC8BzjT94CX2ZPCpLfA1TEIHg2n9avTfoMRo
jpCl7/a8lfV+bjv1HnjbVFTQBNvieWi3OTHeRlK7sd+smgHlqIaq4Ja/FlyL7UG61HyG1eQ9mV5P
L9PabmkPLlnOsbt4YgWbvu09HWVsbObcK9fgdsBcwxxjCNb76C3dvIyqW2/xNv0n1PC7xK/ksMbR
MppD2fHmCQvUFv6GSnSqwyBZ7Ci4hXhRdUM6WWaOHVonvbLhVliOueDGC06dFYms7M2UW5393opS
7sZxc+5ba14O0NuPdobQdtc19bpztgEi6qShxRRNUPkndElMV7XXkU8x7CqmnItW43Azt5ZzRHRg
T+taa3hxBQvskaahvq1ZwwozsSV2gmnMoQsUZrBlKjNvMwRNT3uJa0DpRThOkHFFW69wmgmFVjCM
+3qJoJuCR8FfB20DEOfD3eK7yw1cTeui9dotd/0O7MXWAjW89iTLPQFWg6SeW5Cugr6xccRu7WYV
c78dCjaPPuJfo9NuaMMb/IFm12yTm2zMr06aKpIOLcG2hHcRTHXgk5fIcSUQY8WIc0M7mbhORZNI
mygLqHR2duP7u0aX/ORDLeUy2dPyFm29uQ9KixxMxxU2yITqnevuBP2O+TINVgjLhN5PlrryiwUe
Pw89w5wF5DjpSRbhuhSrqNJlWA7cdW+1E+TRND6zccQiQoYaZMqBDUcMn2eGwWLG53fE/bmwaC+9
X5MDoMg1e6evnhs2n4eRnWjL8rZagRBHdAc5kt1IIOXYjVm9LS+zBeIEdITctTnYXRtf3WRGb8tk
tCf+lNeLRqmzZGM4711GDsMwnBcxFpPuSExYmIMSvAPFJGsxMACbr5NLyDOnbtFg0s9sQRUTW+2G
QX3oFk4XxO8/mb9ADcW1b60ozMcmpOkoXBYvG/S1+fTEAv8yrsPRRooWYwIhh/H6ZR5BUJ3Cu4V2
R28LUiD4DszEmp+0mjEsoejbILc7pcjB4faSN9rNR62OdTTfl3W311MARYDytjHdi63bHYzPo5iu
4gZibA+qWWBLxV5cGx2pQFYI8C2kA+D0Bx2yPq686WTb92sPyMFQEa8gkpPF2Llt3FvLpm/uWJ2D
2fPSzpsum9tgXpiYPR/1p1XZKR2CndwkCO4QgCkCa45VJ6ERZS8+bWKh2cpveNnUjyDHNrEbQuZk
gVVF0vv+HQ0HJ9YheffcDXeC7T6LUcEMMwjGOBpX9CHXFX4Yi+XFzua8VJFR2EVDH5e4krwampZ2
nS86Olutj7DW3bot/Tn5y4+w62/GDu/fQeQHYaYBLBxh4iRtxk+06o5U0NvFYbewqnzdqBWkCsTz
uCrJvR7pLgo3HaMevpkrfRmgf5P0g1bFuHRBEjh+Ya9TbGq4WjMvc+3mtqTk0PksZWzIKLIpUwkI
eszBtf3WeXHAkfVwOf+sQFFKtqEprLV+rMv6zQTLYbuK1wV+cwrXqKhbOmal2U56W56IHm46t7tr
11Wl3MYf11oaV6MVJYFoj+1Kjv3QppMPrwQTVdlilbeYBCuakn0uPTxviYcO2iDgwQlngoxO8FHV
Y5hCjpEnymryWXAwil2hkymwYcY3uZlU1g0w/Vcxi/d244mH21Sr/k51CgpJEE21GoJJdWhNtOP6
SrXayRrE8dZGixWE+a5antSCdW7Lvo5FsH2WXaAgD0OzqbM/JxuaktGo4FPlJQxCoKVZT/4k3BvU
LA8Ob18x/DOnKmBTvFB+P4hGx3C7yKsasti62YUzLncIe/rdcLBWgv1Fe5pi44jY8cIfoeSn1SJ2
MkLzMd7s6qddoZETwhbXWj62zSaFWiyTNaY50867pr61if11cNYCIHuNWtBYQPmDkXS39kDVzxYy
9b/KgIojFNdceMe7Lxoj1gl2iI4lfiKBUNlpHKJsmqzD1jVbMqDH8956q84aXJbg064595vDhsFr
jQ1Sl9H9iCRhZ7ZOp6U1D7k2AbxZLG1iFQ1oxzvlsacgequoPDv4ocZRBWqSWwwuiYNclyRQVVHT
JutqF9tYYYu5uiDeulONgK93Ezhxx9vzPLo57aYbPSOKSn2/elPWVc65tcUllJg1UAtUaHx70AlF
AzkxAxnwAwT8eWfqU7uuCsSkJqYDxTF3L45ys6rl9bkqKYaPB34Y/DY3kOml/W5Q/MCkyhpe4vDU
KnHVVUZjqkEw4e1ho+XJayIvhtU1OM4tf7HFkCBT6GJueXm1ITVt9etgghwzrTkNWhseNf7PUg4J
79Y03MiL5MOObht2jv3m2GveztUTsQbId9Z1Vl+B8GnLobifRPP6PtYQJyt7624NglwMwSNV7pMK
SxWHHOLCLpi6imWr94+Ife5Z3lkiB41b1v9yWPVR+u6zD4veWDsaLeLOiaNZVnG4RBdmwheHbOex
9sGi5l5OxuGhmZ17gdTIsjiui/IpVOubcM/BBB8Aa7hELT1tkFwGZt/t66g7oUfbxKtP34dmupu9
KjOjl5YwAG8QCZfa3UXX9l1XH1drXmO9ijXmdvmw2O2bzbkf98xFtjV5IJKxt3KVl83Z9pAxSZg7
3wlKLlW5wBZnXsA9cN/rOjr7rXqnQwStYSIn6A3xi6/ZJ1Pwb/NW9z1yagi5VTTl2rrISONe03wf
2VOMDP8H/mch1z6Wy5uPybue4TqIfHHyyfa0VXpvdeABjGo5Y2R8DyDg1sLo/Txh+zo3XdimtlWl
tYsMcEWUMMzKmhqPoGvbJY1xDigXs9KFGaTyLrJXORX+jnrsN2RpimrTcxq5eHhnNZ/C5h89xakO
qXmCR8BLydY1DoR7u6n203eHDUJUGl5qUUqVSSONz+mLK494qLHqmBPUm9vG0nKsuHXgdzGbFr3R
Kh0sqNx6HhBW3zu4tVvnjWfDUWg9urUX7bRFz2sjisqSxxrD4vjMD6BKFmSClbI7pLBQzfwAajF9
RON1m45bpD/twWcIq1XucfXgK/vSllrsaMt/dZasEvgJqwzjmg9z2B82v71fh/DTWoY7SI0nJaNZ
b3XHWZRg0Fpxv34sY5QtYfCgZusdRnKwcJYFk90OB2evK1zfw3U8C7zhxqSaQ6JY49ozKrwXdpkS
XF4tUq8pdBiKhSC3LH8/zkFGepN5Yf8uoAIah0Fzv/okW1rniKw+8xk9y6DbLVuVdq5EBs9vFteD
Js2GEC7rUceMzPlkQDyx1pcIs3wprK5cAAvYLCxIhNJZv80oOeu4WQIYTjEMFNa7toahAX2iuLfG
1r7TjN6vYnTTzdZoQyzNC4WsJ37bvIwBDsOwHVRZtnHd90mzbg/wgG+SWY93nQKCsYGfquZqQdUT
YGqLzGnoEIQNTAGhXG/VI4q/+56Esc1kPJT6tSG47WegjyuNraoESKELx7cf9dJjEosjE/4djDQ1
TZmWVJ8VJ3tP8qyMhjNZQhinXAFfE3fiEwcgmwiJt2CJK7c/1RbqX05im9dFxCElVJk7NTUXS+H/
VzeLvx0q0Tz4os2U3GLLsuOKdjcq1HGnHwM0De15eZz5e22/985DS9ZCWd3zOEa5QsPb8ChW9Nnv
3u3hY6gbfDw/4TPmNVzviRuIQYXwETdx77y6sDAHMSeS4swFOxgLnJMe6jxtHzvqrOazpR5pFWHX
rP+4HZaTxMz6T8S7gpBtL1Fm2NaTNZW7qp4P/gjWFmqsE5IdRAFQVrWdTsOnh9HesOGxVB2auBdY
jsfabs+egpJDcKrsH6Z3M9s4ybgE95PezoPDsqbHBh14YrsNjgdq/v61bVlGSvfQiwaKFp8lSqI5
GLKyu69s/4TC6jYqn53tgm5YTGV5y0uVRfJZVSuipc58pLZoxOSLD5kTD8oRlptYsAMrwbNt1RsZ
mpvA6rHWUJBy7jzcyw3cerlAqVHuYReLBME6Cjrlpfm54Q5tNkxAtRtOHQzEbFx2lKGVIAuCbwvD
uGShZV5B0iSCS2B9Leq1fajJnTfmFhEAXaeUOPB23Dv1k+FvLZwaIqqyuq/ytbk4PUJ/kDuTn1rl
LwEQ2N9QrHp71Z2d9sZrDjTCL2gMPxMpYtqrlBIrWaL365znYLN4hVjGDOO2rnwqvVvLje7l+DKK
wicE6H0eja+Yqo2HCkWj9qL9imQ8Nt4Ctc7wZ1TfLe0EP+R2N6OHgGLxrFs798sqC3h/qKezzedD
T+aMiPCovfA0jCVO1bSmRo2P4Yq5MOwukEY1NFeWt8nvziKYn4fog5A51gHPeM1IvFbmIBH6ySqy
RjzRft2zgN/50ntYS/Tha/niuEh5aJ9VfEO/XMcWa0DaNzA7sQ5eALu2VcXSN0klcXO0zc5FRdFE
N3O/36wxU2LNt3nd+9AEi1d3yhaQWAcnC8vHaP5cicyE99D5r5vtpaS5qOBSmsMWbWB4W9nAghuL
F4HHj4ONAbMOYVTNWA+cGMXiECxBOAXkJOoOqp8L0mIyxI4Ooa+PLhaBVaJMuYdpg+nJTPhbi3lf
GXD/2g8JFMpgdITxE8FmbnpyZ81AEgB69N1n4NZJTercRw7OWw1v3Q0jbfMRurqPQ2cOcy/yfhpO
Ch1M0IVin4K5Ff1C1u/Egbdc+o7+mAJAcDBpvnCn+9Ha6l73y9vmVNe36GLXstqErvU9j/wfiAc7
QBcicdh45+kRMClBus8htzAoJKUN/12tCkHchUYgb6dH5eCHbdZPKVwpb1wW7KKoPeGfkTe11k0l
Lcj43ES93A3ziAwYl6dQF21b8D9xYxOEoJef+yWbnRDrwX+Tdk7RJE00YATHLGe2lnmv/Ixh8WrN
cdkg3HNMSQVTNso6UW194Lw76R7616ybUhlAy6h7a+SFlfzRyOljYZAbiKodBbIC6d4MNy2G2X6T
BZPc9uvEoD/G6gxgoptCc+BoGJJd7MvZQ+6s914nblrqnsbVB9A357LF5u4CGtv9YhLR8ngM3gYn
OFYbR4INPlMbpIRdrbbrpLI+AWndW7TNWlz2zrpkbEaFMZOsnAiElfBsrz51CtcqDgjpH53mV404
grIyd/AbKwO91vj3o14OluXGVfSzd50YEOINnS/BFEIIIYUCWdzNGEC07kKB/NczWHw3Mimru0yr
KjfgCNcSV4ZPoB42Lg9TGR6kGz0uoT4gEX/wyXPjwJapKQ8AKdPFrjKPPmxRlbqY/AnkjmBht27K
YMSeWGq+gXD6cxuqvJVkT9UT9A8qiC/3F4+YI7gfmBCkqWDejzJwH+FojFlN5KMYzbLq8BrummPI
6Q3SjB1xu1ffvgodVymsjm7d8hGyBwml1V5MJKaagrKSLRXQDYpZj5AhlJqMgWsUcZBzmz6vUORL
+dPt/MKK8MnhE4aYkozhg7ZVNjgnd3T3UqlfjswI2zU2hB/ZByTaQ3zGcUdnZ+9EJGs3N0VJFw+W
3rF5iaXosbIsDS2TCv80CAmyGJ2RNsqdwgkI6hfPGGwdeMgh7Hjbu8VIymZxkt14aoIqkyOysABA
gr/XWLOeK1wi8Nsiz5QXvC6TElcl/mMLE5it9ONNy2Rwf5XIMWyELILiH+X3gbny1YFqD2Prq0vD
ooyexALZbm7/tKrx0LtVHgI4JOzZ7hFKt+3YW7i1lmVvr0MRcJErHHUg+vFcE7Nzlgix3UUFzGXw
OpbyXPfWqemnBSX0+AusiP3CBp1pCgbyYNz7fh1+QwqCwa++OcOvEEkVCmV44f6qbVjWe919GMwP
JcPbruF82831I4Rb7glEd6OOflidc485WSh2LE+mgsnfmNPwXNrmwQT3aEekpbx1w9cW14ke3nxn
RMEOb22n3ZclbjhCUZfDBsU7UuQCNILwnXVjLytm0rwCuiJ5Kdrdqn8bRtM+sGIV8sRnQA94EkBo
OGx/qmnLxKyyEP/q+XM8416ILMBYHxVz89J/M9O8C6JzgKIaPrQ5RxS1wt8jvidoqpHq4wD3b1D1
6Iv2iS1ZIUpyAKIGfH+3TEEROOZAA6tQvQa4dutP1Q9Qd+PGqkE/xc7p6h2YrpjTNWIXBOt6dssB
CNIVdO/e6HLBRt5325b61MqbeTePVrpsbxzdtto2aLG80Bowli8KFPv7oKe7oHwNKTusrTnWVR3X
pse0EzpnUVjUzccE04+wdoHYhzuBKtyClFm8+cuDqLbHDQquU4AjWB8qV148tSEUPl61XYPgwtHF
0NMnmCN0wZUG/BGGgkm55mU/7uoagcWGw4iGetpsdlHtxDa5c5FKN64be/JmWB7CEpJ89Q+G8ceQ
TrGYnqseJLDpgaNuV/iwnB9IDciiucOWjjma3dfEQ2yIV/2LcMdEo6U5ktQYVC9h6lW7FiJ5QBml
AgqAoTby6AHxYXw5AsOIRxd/gP6U4FAE22+plsLSYH5t4sfoz4kvwrT2LFA9y6wVsLJtyIj8Qe8X
299N5CLbiwgf51YVcnphmBnrTQlpl7P0n3wFeENVycSK0KLvc9ilpnWyrQRT/upu36OmBdYk/GM0
PbuiP68TYK6oTYVg2QIQNg7VDp3GwhrWbEDyzL254Hw8WNOUsLo2MTiiUC2K7tk83PQCVwmkjQrW
VjmEpfd+ZD+0o79za7lrAuueBaoQLgaxqgE9MyHvZyHQA5grO3YBImh7QLxz0BzygRxuTmbZwklk
5x0BVmaONAefLi5QARPAYdAbcsIQGQnJdQXoedx8nbS9eGQ+InU5er9BIKr2Te+lUoxPpIZjrojW
U7SsIyZ4G6sYQj/jM+rDqPnl0vVBm/lUhXYy2Q4Azf7gO+Ko0Kbq0eSwxC/DBRS/27xzitk3D12L
v0D7XiqNQAwf5vUxaodsdaZz39TPQiz3iJopThawIf1aivq4lfN9JcxBKQcF7efW651r2sdgZFiz
ei58QP/TVudDYKd9hfYb9HmQ/fDjKKKCjlONb1Eim9cNeiaR84oe8O28tAVKwNveoScAtDlBvWNr
K+4YLI49JJVLgCk3BfFteGDn8NZJpqU8Qkn9YeFtVZTrcAMVa1jcBh/BoNBfIL9nlyUOTm+HfG0c
f6/1ABgrAIQo9rUL1KsxJ1MGN/bmpZA4OvEZ0/RKFN0ygcFoPS/LcAV227gK64vPwsJdu0MwlDlU
buJtUgfmrZmIVMYAxTk2FoZAGGpMfK4f3WZKysnBj0fIXOaklWOG4jbV4ZsY9H6tIEzqRGlYacgp
sWyAD2psd90FMEnWRgFi7qey2kMp/OdZNXmPV7f6JS6X/nZdw7iqo9d6ep75lIf1tjPLVFxv+VmK
ol/mTDkQeRHNI1S/896HVL2ss43SB9vBwVun2wAFbjXxvG1UwmCuYUMUpkQ2Y8qtAzjs7siAgzQE
ue01v0aKrjzOnbtecB/nEZ9PhqJD5AznZh1iXh6FDtOODondIzlwMfbt8qKqtkNk88vitQVywQx+
Z3ELEIyuPB8smui6PLHQ5J4DKGhDa44cyhGNpYoVXMlzQJHAuSrbXHa/yeUMHiByEiyY1yHJa9ad
v7BMeZ9dD23jsd9RTEgYQEyeFme7qz5IM6L46o6SqLue00wEUPXsvaRsvAwOfa+MYD2Ms58bftAL
S71SQDxheIQoJABRN7UxgizFncPJzrGRKAsePpoVH6dsD5aBOuX1zUOGliHPwlCmoaTJOD5DnAlm
4VkHvr7rdOBdVyk0i8607RNHb0gZaK7VXMw1iFK2xp6HCO+43bXbswxh44JY5PWwtzYCbXT3kQk3
DkiZ9Pq30/NkaUO0Hrt8WMOc4KIOp+og2rFwh/LeaD8nkzhGtf1KyXzohLwN9Wwl3A4LBTw5HOHG
IeYjBklPgpkd6GpotAIRZ05hGayBtxZ08XbuAkMQXf7sjQfBavR+StkeVAg8QbfAIfRh5igIgi4m
YZPV7nRUgJB720+npbuHNv7J2XSOrnziiuaGhnNWr+uT0/QgGrBcLuTcBSDkoLe/Q6A8gh/0w+ua
kyzRK/KtYhRVsmzvFfpTjucjdX/xtZOPHFbZDfYnDVQ2ekjpwyjfnOA0ivYldNYdmeoDdIEODRXP
ZRVAaUS6NzbUU7s5KDbTJQBmM3uSN1NN7wIyIoUY1gdWobIwKJdkzfOglnd1RMi+DZGUAuIBaXlT
B11B3MsCXqukf6hRQM3bMserF5yZAr5HgxteS4h+YcugR5M6k7Orbf4q6fquZ8j2Q8AsmW2MYttR
RtQ1S/wnPR5J4m/kea1t9CDXSzPXH3CYe3QNMYnd6VdnqxeYnffgbtPxpWYMicBSdonV0vDYtjxK
AWI7SXOtH4P+eRMEfQDLOV95k+jZAfrpOdvL1T0ES3QAe/4V2+0CWPMQVONdYEGYyPJvoWyHzL63
XmVjfnd++Vay9iYw4xB7NWjSOvTjGapjsZbRj8WdX7joP7FSOlYbPmkg78OuOtQC+hxL63VQZ3Ot
nVU6b7KbnroRRf1AA1AB5PrUTOpcthqEAmxUQALtD+55WENud4Xdqq3g1XwjiafPcKBAwO2Wl01Y
u3Junn1R3vfNiJZROcD42npbNh5ALL2GkM5sPjEL2cXrhDbibAMflMGz1dT7al1+AzClMXwg7jVH
x0I3fgrYqseHkR0wREfGwnZ2mwdah2ejj9ZbSAKcKZpjrFAQL8IVKaGbTJ1uLPNuUzeKAFTyqu0O
uMqr8eBQNMuoTCXG+mJrsj9G+NjlrA1esMb7oLP3ciMgGoS0TDhHt8Axw8HDNMouRKm5dNxJpu5/
kXZmy3EjSdZ+lba6Rw/2ZWy6L4BEbtxESqSWG5hEqbDvO57+/8CqbiXB7ESr/hmbNtOwJWcEPDzC
3Y+f492KkXAYtXHaNUV8CM1sUw3GO1+yUmcqI9mOY+s7nSyK54bH0EgVHcpGMPcDjTPb0AoFZApF
G41bnsxTeD+W5nAjRRCfiz3zYibYVhdI1O+xQj9KNeLWngBC2KXRkHtLdL9rI3s/yWZEsir1t1aQ
fSKsfewVaCXyUH/kgpL2SjR9s8Qqtb0pN902NZ+TKrqnF3knV+Fo92kv7lU5uGq8ghKkl/l2HE33
hs+aLEqLZZw2rlTwMGVPh71XDLuh5pyo5NKlItIR1JXR7pom2peD+mCl9efY1xM6paHhTlFFZ9kE
jRCotJR8xVQ2pejf0exM6XcXUGDQ00OM7h0gUZ6r+LiddNWdn2axw2yCgNiI9zFQKBFSIDBAS0Sf
Bl/8UI7m18K3YmfqUHeO49i/NrxepTbJw9GrlQdPU2hdC/6m6+LCkUUgOr6qfxWn8FEyotiBTTp0
/CCFzF8x6IewN6ABTM9u4+QT6vShAzDId+qM/DbzDNmRJ/9H0dS1UwntocvKip9l34XauJUYdLcL
mc55FkkW9UiltXtZUPhMWkKvmGR1mLqvYmE+pDJE+oXOKa/LyqPJAHubbAIPKTlplqmQB9YPiidh
JkWgr6ODJCS7FJzBIdcClVSFjNeoRcWWUwivJjHhPvQ67aD2OMNEn+1gSiBdw1AS75VOHg9NYxg7
UTBwpkgwQH/4cOIM7PVnM5mfalHeHERQdVQYa73/EYt1j+yylOxQYi8cyaimcSPkVv0lrvkz/slc
hlYLB9Mo+20sIdepy4Hw1AZe4dYg8g9Wq0Y7TQ6ezFgW32laLlO95fqj8xvGrtySCUxZEl71gk/h
DiXicJfyqNkR/6qnJuvbK2kqs+vRCMz3zWAoW6ks/CdmokxnknzGQ2vWF1Vx4qgRcTjqk+4+qjLv
zgyizAlTWduUIbAev+ZlNGqzMHfiacSXjJxDGCUav2Z3iCILuVhU+fZBE4TvKy+Vth4pKzAhjS5I
mE+upLQkTpVF7iUq/gFxAP3YgQJ8LFrSuHEo02MlDhanX6dNJBrlTa0NnK3CpPBVp8KW5DTbtWYS
HwnK8nUbTPnWM9UaCnJF2oVtNe76SlZ3ta+NhBjNPAy1lt2UVRXskJcV3Cbw0n0y0PbqvUHbs3XK
VZDUw31VtKVDN6E89DBF2/ooie6oNAJPdYvam9kW6Efm3nDXGG26GcC4fYqMSrpp6Slz1EeiXiCY
Lo0F/UknoB7KvBHcEQgLu9Vk1W0/ddXtJFntdYRq9S4Xp2QX8zTdsrUjbj7md5EqfRMFveBc5j0v
TbzD1EcQRoOS7HJTNG+qsTSuCeXWNU+egg4EzZbKIKzJQ23iJ/3wZAa9flWqVklUEJpi5+nVdOjU
UVJBqAm0GthvWrFVuZEEof/RFULwXKnqeDui5H0fGU370KsGTxq2Rf/Ocy+66qbA35iK5/9Ip7g8
BrVZNrw8Gu79KNeUe7MR0vtKMHoyu76qbaM1YeDLVc2iWSSoNINnNTlzCveCrNVXXpyg+Ck2CZ2M
garI+05O6F71ddU8eGk6qXYL422EPwj+jk5U9rGMhYYorEUuNZvmg2zGBioSAZC5KbHydyrFqC3l
MmQZkzI+xqEY0Tvh6fAxk/3hOhzC9LpneGY3ibx+sRkkRKYGMCVvqfiLKAUBvyMYW7cOouBeTOdP
AJH3I6PxAfm251ELbkcOvOoP/Q8zhwh2w8kx6Gtz0D7HakzrJ0a287HVMvrLHvNmCElk5TDt/Qq0
ISBDr/8QT0P0tS/4jqbkcfv4rUeFFzErXnNgWodvviLIn4shrq8avZboJOg58aPoyvemMvEX+mGk
XyDK+iQ5PbSKHkBXVgCO1DJv1awXruqYrMbNaVo9mBYDb9S0aLBvZLXS64NmpNGtNQwdaa1kZfuy
FQbq1L0mF07YIklnd2nMrPgEJu7JFId0y2UZcAOkVvQNUhCDUTU5pv7FzaWJrpB45gTmQKL0WcdW
72+ibJQewQv59JyL2IOFVFIKeTc1o04XxwrB/fljzq8WBxp4KC/Q9QdfipOHmsc9lPOFaaIxKEYI
YMRAePODKoXd1yYrxN8zMeQNIksRQJpUagztXU70LJy8MUSuNREMzqYe2to6ok0H0izrLIW0a4aR
mZM/GVe+1/f5tpfUmMwu8cny2Y7goZDj5knsGn4TsyzYqtrz+VUABvvfe84YF50mxz8QSuAMKKJZ
34DbaL9WFMZJwBl8JgNHjc+wi3oq06cSqEq51WUZ8ECLggIIZkigqR9Vgta6qdD62aYQBQb9TD6c
rYlykXD/pxnqWVGSQB2chuomVcniD61hNNMNkDnTgHtNsPrkMLFmWiHylNxrRpOrTqwBlLyn65Vr
92UQ17ITq4n5bkKIdhuKefuhSpXK26dxNnDYyoiGcBuIh8oU4JbRq+57Z+WNZAO/pRimqUlEoa6R
RJTCGuXWzBvNcmA4jt9FMQWTSW0Mp1Ly4cAoaLoVxcL6XWz8ugCpJgi2OvSEAMUay6tIicsbI7CY
akiQVyRZDJT3nUXjowRLxKxII1k7I+zEfcDF+RDHUZbum7JNrq3eiBtXjYY0t6WeGkIM6/GGXBmM
WBIEVE1MqRWdRJXaexU99K3RT2m/KdpU3FlebTjQ+pYfo8kiY62C6CqCbHnb0Ji+sryOflyfDhtN
pTxqxXG/A7EFNVLkt7aCSNZTA2zBDscxuVLrYDrUY9TfK2poHnohVyhJycGDlAje3vfz3vXiiis2
reMnCYzwbki5XkIjU9BJp80A87J/iOmCXkmDRQlTVigqGPTllAQMZe611u9D1jVHkbLyjtxecIBW
DPRc+glAbBPswdZQqymV8p7I2dnN2Fc7qxziXZxAhq3nVBjqLBFco9Gbb3Gtqgj6pJ1278mCtJ1i
mEeCVh5oFZuF6zfQCMkS6ULnF9bVOLXx0esjhvUBXr9PB0JLJ6q+o1aUHQPqa9soQPcu8vovclKC
QsplcaOM2rALO12iS12nAPpp/QkKmuYRhQizB5abNKp2FRm9fNfEsv99Msoksvu2qx5FjtpdAZ7U
dPLUJ0DWcnssDDH/4FUNaaxXhBU3RCB+zoiRB3kKjRrUF43dHn6Qb0ZaJJ/heaPj4rFaWi7DNu8S
GeClrlmf9bRWdDeXvey5k6xx4+VivCvNBtEQrRChndXof4ZmFf0ofSu488q8vvVVQ7uTY5FjAZlG
CndVwLO6SyPwLY0etNl8BMqaAuJYPU6xWYB7i/UmpjniU36qQ6X5qqZi9BHG75rt8xmWB4MT8jLu
qlJ3xQwjVAKaq1gIDPLCyPsmNzq41opnMelLfdApBr6vmww6pETrvkNQP3wQSlEEYa92/bbKmAPw
JzoSFhMKez+XzRu/ky3flhVjujGnsaSTbo7xJynq6gdmqI3KmQyf902uc8GNVW/cgVXMP3UwFu1U
v+yRbxnr+9DqRaAMffye6OjfJjzWn/Q0oG9Ta9EXZbCi+7ANygeNRuK1lfddY1eCqL4Lckv4kmed
DOwiiATkpQddYn6oyajRS1TBvnmhCtR64DUBu4khf0fAvNsOWU1lEVTLNrPM5rausvK9VAfNFUDB
6diFCl0IxRujq76LQ6dMo/3LPM3/PA//6//I3/0xllv/8//48zPA+ir0g2bxx3/eFT+y98B3fzQ3
X4v/m//qv/+r/3z9R/7mn//y5mvz9dUfaIeFzXjf/qjGhx91mzQvNvkd5v/mf/vDv/14+Vc+jMWP
f/z29XsaZpuwbqrwufntzx8dvv/jN1mbyVv+59TAnz+9/ZryF+2vQcgQ6R//1s+/8ONr3fzjN0Ex
/g6XpGxZCLqZXJkG48n9j5cfqfrfddG0mNBQVah9eGb/9rcsr5qAv2b+HTCFLKIfKxqyKANt/+1v
dd6+/Ewy/w62VuWf5MeWNv+9f/1yr77Azy/yt6xN3+Vh1tT/+G2e+jkZn0Zt11BlS1Ih2lDgWVnS
C2WCkkk92BR7KrLwpvV848kamuBGj5vxXaUKDAoQ0d6ZamX92nDVbHmmatJgXmF40nrhCzyZhRPq
WLFCXNWWpy+D91mXBjvs1mRylwR1b6wsJjQNNab6oBsdeHc7vvWOxhbprY3l0k+n5XDQt4Tyzbg7
8YA/N/l0U89aNVQT8XkEgNGGX0zC9V4J9rbA6njfbaZNvxNLmwEbu9xQ+jnSp3IpEn+/bFSeJ90X
n5LZ+p9GF5NxKphlAcp9jO5ayAWybSfaoGRBy4RfUIN3qH1vJre9Fo7NvbiPbijkcp9vLv8Wi3nD
l/0++SXkxXzo2JpCEej8Er0P5zitrdykFlR/a4d6xdL5TdakWTMY2hZlSTQgqoLZFaOCKce7N49A
Q4/dx2ZfuObdzGFS3VCm/EXawT+Wd2KTM3s6wOlrtRansY/TduP0xaL2eYgsod6IXpcfLu/kYvjw
T1OmqmgWU4HSyyDwyfkw9GISxRQfisUv1EPr4aOoJitT2S+O+MZnTBldZQPdCNSSXq9HoaiqJy2f
q9mYyDDA9Qtt8mO9FS26r7a2M47mtr8qntNfHYV9WR6z2gRABFMY6FyMI0rxmOfCy8GE8h+ynReq
SsOFgnSXQGEmrChdnfFLgwltDiP0ZRJcaq8XSnsC/EvJQisAVpPKQAITAoH4gfLrml+Kb8/hiSlV
XvhI2iu4iM60IawATodX+jttp7jFbm38/OUwvfp68FAwhGYwMwplGsfu9aL8Kgj8IgJ/FF1LEIk8
z+zq0j6/AY/43fhyzQjV9Xg9HrpH+SP9S47kivssLg/kX1Udai5ZViRJAd688B6SNE9WGMYjC0XI
Z9op2rdIpSI66sfenAc/Vj7icvj9T4MWL0lG+BBtXkTz2oAhqexrss/8PU0g+JS7Q84o4IxwzWPZ
ga7RzvRkl5ndceq7HcMF29AU7Zhad1ioh7T+COthBJAtLbM1spn5u558jeUvtxSO1b1apRLPL0d7
HiD8FojUsX781pAlu8G2s+W77veI8YWnwc03yX3+Tt4HN2O1cq2e/Sa6ruEYimrI+sLRq6wOKllp
dDuqDx6TgRxvO54hgzV5Dd0TOe5XvGA5SP/Hwk9MLtxQzs02C1NMqjegqEUohG+tLVV72i7MlzG0
cpA3iJ8bKwFycaTfmF04A/Vzo+8DvC/xyBnCz5bBwIL8bfJ/UadsNkTdwCRAKirDM9p84E8iMXMN
lO+s1qCJBC7An+xcqtx+ukqsp8shf/42Cw9itlJHmldTFUmVF8P6zEBIsH/y+6tT5T90Ypg6ZYQG
oETl0kiS6L1Ymyv0OeoZk+isy6I+T/dCAvJ6baEwdnnY09Svk/ye6RuQ1CuLeuuQGk9YXpfc0YYu
LjUGAfn7BOSUtlhEIzWLKPV2cK7r07HWu8dQNvddHO9/dSOxiTVDIlRIkrjYyE4MaL4E2ETS9TEq
9aMRhDeRAEWQWd6KAFEum3u7ia/NzZ564iBaq7Th0Ce6DQu5M9Edo/V42cLiMYALakw2vNBi6rJq
LIlGqNvz/yxLwESFeaMbEbB2MMIZGo0rt9eZpSiiIc15ialYb3iOmOuB6CAqqFZ6TDSp8UFRqhUq
pTUT889PdivWu0qUgOnauExvxzpjVUHyfHm/3sYGAqCk8L+4tSgv05rEA4FZyGhnmoEP5ZfibepQ
v6aWB0P1JK6JPr6xxmtGJ4viDYpCmrgkh/Jhie7bqAUQUfa3rQcUTNByxtv60hUaRViJt2/2T4PK
VoJ7WoPDmRO1uHVbKwmoaYqi3bbgAMqn1Fwj61HkZVRYmJh/fvKJkA1Q8tJDaXY86rvioDrKPnVC
h/9DgDZ7B4/lvXWbH6e9eU3Pwfbs6n7czlKs8lX2KN+CXofPbLfG0vjmEGhga02du59HI+wvi6vN
KLq27StJpMVPrZ5atZR+F03p62XXWcomcMo0g62F2xs2Vd0QF6e5HhUK/ik6FOXYt9em7hsUyHOv
RgRA1x5khtrsMjE7V6lFhDcHYGYGF+AtnSaaeGa4lge8vV75fagUaJBTqlDjGotlZ2qckh+QKM+E
alZu63CqeYfCZSxf3qabcGsd1nZ61ebiSleMIJ9K0DRU2uzhmTotenLAvQHMkBT476J9cMx/NWbP
yyTNgdibegcVgdc+l0g9UqM+GaOiAXTXfnQMTGrdJ2sAfNZU7uWPPP9jr27a18aWV3rXyE0aeRgz
ZfPo0eeF//WDkKY7KTJ+N4XmXks6WovUoC/bfXt2Xy1SW5zdqi3poNZz0cOKmScSnTEwVx6Aa0tb
nF11AjGVIonF/ISqgxcZjgzLI4ApFNd1C0dBqOafKtWX7Iihl8urW/IbvRwd/kOVZea8ySaXRwf4
x9ymJNV4SepSF1FARz0MEFMlrnDQVx4vbwPCvJs/zS1OxtimQV3r7KY1ZK4J6pzZFWA2wYqzrC5r
eRrCkenoimU1WwaXqCANV+GN4ap2eUi32eNarnreSX4ua3ESypAlU/4mrZs+xspDLX27/JlW/v0l
TXuWitAZRPz7A7MVU9B8kdHGXHH08xHk57dZFoLUtJ26RsNIt80O4YOKDrzkOZqL1AYgb6cH67BX
DpcXtmp04ful1UZ043GIamPeDxtl47vNVXEF2T0pSOVAybLCyrpqcfF+9iD2GSKdZTI1TVsP2cLw
qME7BHWw5NQf5Cth84s1qD8PmUlBWdbpeC7rXh1TTEZWsEiYHrZjeF/Luqtl7y9v5ZtUZA6Q1KXN
+e3OS2M+eicvALFLwzBLKXQBDAFx4CWuVYGdVorPSmKg11agp3vZ4lmvPLG4iB0FzEeMXQuMhAu6
dIjawby2wnyNyv5syDixsggZaZlPplaxLqUABCbSaEUZVlp5fZ41gsArbzRETa03dZGysmJ1rkyG
0oGHFFMRV204rsT5NSMLz/N7Bo+YTe5oeDF9lLRp53SdqruA7Hr38qdZMzV/uhNniNVaAyWLqVwh
5nmV7VOsn5Dtu2zm7M11sm3zr3FixqtgmDJrzBQaFZ7St0Ev2br+bKpUz/tvOWRVxdpj+vwB1hWN
Po8s0wZZuB1wvSSoWxNg3nW19W/1Y7YNtvp3OGyI7uK1uDc2l1d51s9PDC48MNKKWCwpXdujwohp
HV9bbfF02cTZ73ViYnFfwYvVgYHABBoEt4h5H2MTTnNdXvHAZQX+j0ik0xInXyQtXdLbj3CSV3U6
7x3zNkeR3ICUwXLbrbGrD4qbb5nF+mXSzTdWF96I9E+SxVT47NqFB+1x2udOuPOvSfYP1f1skcGc
y/u5utCFZ4pyD5FiPi/0mulkQjtTSdtpr2+mY8u4xeSI192u2K2RN/4H5/y5wQvnbKe6GACdzEsF
9LCR9nMdsdxAPvUg24VDUff+8krPeI6p6jQDJZMToaqL96kSjMaolMxfmi1YCF3YF4m6z1X/98tm
zi0MXXaVirxqKpAVLoKXzFiwUc4NsuyaaSbWtjc3GSpODgQsvA/gw4PLa+XgnbnSXtlc+E00hdMQ
mgW82haYIrsGOsV8PdPrMNSpifUIeKW03HpsQMCtLHc+cIt0A0JGy6BIYM6HZeE/7YBCjZSxXIS4
NtJWdaD0Z0BL5cTkOzAt25GOy07fxtvkpl9ttcwf7ZL1hRdNqc4MKNrmYCqQxtmHUwqbRWlpo7Tr
6Nb5DoW0EEW0YSYCmHQp/tDUfVNcDaXhN7YUpqG+EjnOuBllOZ1iJ2mtYizr+AIcf73uNyMDaYlT
Sc+JWEG7uJbFnrVC2Yy2uzb30ReR1osnT869cgQFOZqOIJcakz4FOB1QW9vLX/icb1FrFJlkNalP
LN9kfHjNoJfGuQmDxFUsUfyUT0G7M7WAjEvz6v0gM/152eiZmwRuP3ItQr0pG/JifYUqCqY4G0Xh
7hjrxiZlPuayiXPFkFc2FleJRrvMsuKMPRTiDVwIP7QZsFRXj2QpxzBqb8Iy+tgV5WCLRufGUpA5
alOt6c7MHrr04NOVLjKi0BgkKSuY0GKYdzeVijP46cEXIfkRP11e8Nk9hWSDSr8xv34XJ3XMQyDy
2hwkxh8dvRypaVZc5bwFGF/pmxkUmJYhNvShaxmwoPLC8emyCuRFlxdxzvGp6MuGKRkz+mThGDEc
SOYosF2ThsyG/CjA0qaL3/7/jCw8I0ySIRclPKP0Pkb5jeHDVlquVVbPnSu0Xg1LUWjzk4i8fhKK
ctlmRqEAngsgvINdDKBvLXw3JmZFJsv99RUpmirKlHNFSVqmrElblJPYc548yLhCqJaC6nu4pmxz
7vOfGpFfrwigGcwFs5HJQ1fGTDd98au9Ag3Iks5rjA8v4WSLPWtRno1E9AnsIaihBGPwWW0PMknp
5d06uxCLV8KMHJKI4q8X0hQMifUxzERS6B0ls9milrq5bOKcH1NLMqjDyroJtGVhYvKrSKzMwVaC
+A6uu2PuAZz09V7/ZUO09SgpK7ooz1qhC0NJMxMjq2yZ3Gt3mdg+Rml9k1TK+19dD2Y0nd0CyAiA
a2EG9LNXewbnsgmSI/we+9Lkzk+TlTb52217bWbhYkaoC0ZpYaYqq+8gydzWbO/1yFhpeL991GCG
hh5VeZ3e6LLHwgQRzI5zUK6bgJGA6ElXgu9+W261GAUjxSINUH+5d4TBE5vWohU7+gGjnKDK7QIy
XubdYD/xY33lAL29bWYjOkKGJoOchIPXbmcGFXDjhHeD1/C0N+r8OMBGVEnDg6JbazrRZz8WGHIk
wvA+gvVrYxnFIy0Frc80N0XaRNt4U+B67Uqd6u1hZUk8QaHcoCmmL59CBdTfejtRvWdWq7mDvhYI
+dD2u8v+faZQim/TmpLwcTLC5c6RzTadMCg9+Uo+ObP+OxhUR39ur5mv26yLTi/xS1ibDRKEZpgm
UyyLPML0/drKCplyDr2R5lqCZMyeNRgau4FmzuahcFs5kALtLy/0zHa+Mjv//KRSIfuTL5Q+ZmXY
mrOx3c5wl8smzjghJgAdALDhgbx8JghFoxSColJzjr9k5o9wpjSX7vTBW6mZnl2KLEuyqgEy4854
vZROzjS/ifhkgRpcJ8U0jyP/laX8NLEExmjtCJE7lwU0iYOjMZqqle/9wnOgWttc3rS3zwXcQYUx
hhcxYK8X/zz5LuIQWuKo+fCnjIyeD9pDkmpuGVbbWioZg49XnnLSmRD4yt7CD4pqrMzKJ5saS2se
22j7UFI2UF0F5o2WapCTCUrbXjNEpt13vZWNrt5Nj2brOXFefWMc8smKmwjulmCIP/amUtSbXGpz
5C6kXvzKcBZE0pd36OznPtmhRWzLSj+DYIEdUqFvU9oGlpsVFbGXW+z1Y/31R5g9++QjyLGW5RHT
XjQOhWeBmbvAHrKbAUpFba7H2/AtO9Yx2meDazZ7JrGl0havyo/CCs7gTJHh9S+yeKEkxmhk5bzW
2h02oos6y/0f+ouS413JV9ZhrW9+PhypHFaIuslXlkCAkNa8KLVYVBiSBdVYOyWUxcjqdU553XyN
9vm2umGAcCUcnblDcMOfZhduWAJt9IoRszpT/Qkslgy2Olax9hh/gWS//bI/7SycZygEP4lmO/OG
wn6yhfkZ0sN8p29aoMXjYbgBbJdAUL5avDmTiPIxuSJ1pHCJisv2cB2qDGKPQHrh1NgMB/gdNqkT
O+mMLbtfk9Kcg96bhSISIJriLO6zfKjB0TN5omLNzavmUO9ihNkQRFwFNJxf1ImdxUst84bBA+n/
R79UAgTbfDO4MGnrb4WN9Pny0T9/Hk6sLS5LaEHSoqqx1mx61/oUfa4+h67gQBuF9JxYb6r1Aub8
on2zkRRE2EXJmDvCr2OBiPxpCj1xbycHbTveBGjd9Ntgn91nzpp8urRma7GZwzwR2uXevDzonb8r
e2FG+T9U9/7m1xNsnPFkWYudrAdB8+Ro3knzWZueuza2Vf3Lyuc6d6p5EfIKAO0CrmhxqhszEw2K
v384h0ZH83d1crIN3YmNeadX9xqKhTCArqR1Z73k1OzikGdZ10V9jlnzBtYkgKzAmpxpD4WMG1sH
yRXtcLv67c69dsh8NdPg0gZJvPh2flKAHy0N3nF3SLlvqYygicorLnqaoNZx5dnmLntcQ1CfPYCn
dhcfMu1K6koVdntHdGQnYKFMpiNWyMziXlu5e89eD6fWFl9UTZokVWuseTfQ8Ud28Fl2lT1MXh/0
63HLNB9N8f9GG/rs0QBbwwPZBElkWvM75uRK1kZD7REr7G04SrfQLu286+AW1JYjrB6Ncw+MU1Nz
aD0xZZmw00WMK9q+4rsFhBB5krkrJ+Pcs+unDYqpr20MYplULRSPnPTNsIk+gzN5D00O5LjM9zJx
PKDpqTBi49dOYD2tHf6zWc6p+UVQQ+aq85i04cl8gAKj4oLwNtKtfKfttGPjiFe/3vCH7eTfX88S
F4dDYcZeyKTZXoDuks+wBqPOXR+vnPxzj+dTM4uzEKtykZUBZqzpnTA8J2rA6H0G28ExAcO+8gnP
BetTY4ujANuekHodblJrdnFI3XwnPQRP4rZxyH7X/GX2h+UtdGpsEdIK+V/+Eh26Q/I+dZ41mi3F
41qH6Xw4OflSi6dvKOUxhQlWNarb4lBsfTd2mnE/ODnt0HCbrXWv51/80sIWL1x40tvYmN8palp8
0Iv8K/Ie91kJg9rK51oztAggqiCMqoeUpz107/Wd7Maud+C4TQ/lM6TVcDGNqGQjHLy5bPdyMPlD
0+wkmDBWHCuhhNkC1qjO+lhIa1NkZy+en19MWoSSYBDKqEywUImgCxDBTmuIBk23GfwVsNr5tdAe
0syXwYyFE5bqkLdJSK4oa590iFsydcXA+aVAAwbshKLBshvvjXpC5OV1XglMQeeMNk8w7SUpom1/
6SIDjPsvU4vTawWtWEwyocL8EtLfukXuYEMj84PlPJefxu0sQwkN/YrV8xv40+hiA5UgFdUG5QkY
YbxtkTeukXaby/52ptE/h9qfNhYHWKqg+pZmP2eeaRdfVXfSVbf3d8pO3MJ7cyXv+4/WSrX2PwSN
nzYXhxiFEqZLDDZzzqqkTejqgBgPnTu50bH8mK9lxefD/E9zi6M8xrBh9hbmpDsq68ichbfzUKz/
BbLloLHLTzUUydRWCcXhdu1A/4eXyE/ri+dB0Rp+F0xYn0NxtoWpePM853D53dqtef619fNbqouj
zcyOlo8h/tJtYUduDtI+fPR3EGrVm84VyXb8rXYYr1aXON+Tb4Pyv5e4xFBkepR6wVyEmkGw4te8
20BMualJkHOkGzJ7/c11NjE/cVt18ULw654DObsQnGv6sbZLJ9Ud4cH/geLJaI+fPBslCMh0URFe
xeOcPZYyJTeIDQFQLccR8s5K4zjgDupnubBvFkJ0lw/lmoHF4qzcMgItICERLBo0Ehzx/poK8ux1
bz7ZyRoWTx9Ur2Bd7zDRbefnXLfvt8Luv8j3z16jJ3bmpZ7cZ+JgCYUxp3RzijqXh0LUrO4EpwMg
HdmPKbwV64+Ss/fCidFF3EyKAYyWitHBsitK5MEzxJ5by1F2de3CL+OOV8h97NuVz3Y+kTyxu4il
U1fCc5dit6LcAMth6qa70Gk3/XW0j8g9Emctdz0b2k4sLiJpx3SoHze4IngEmCws/zlPauqLqQ61
cgdL42rsXvPNRTBtDN1XIW9DcvIoO7qDhDA0l9t6O7hzdj7TU3I1frp8Hs5fGCfLXMTQrJAEKxUw
Cj+/bANypsuCounRd4abcFXx+e3QLT0W/ae55ROJqUgLIDe7irc4lnibyRvletrHTuGK0bUXX8NF
s0kcedcjs2hDPbXmSGef7ye/wCLfQi3ULxGPmvOtjrIjhZ1bZWcd0+3aROn5zO7E0iLUVBCPDQl8
hLZQH70d9U2GLx/0a+jE++vmSxkQu1dXt3I8lz0LXU+RkZpdCHJlOGns/KF2coexCXt8Fp+DW3kT
b2EP/Us+9DK2yOgafcvXkQg8I3MoCPcS8ZRt4LSPvps66nt5m29r0V5Nmc+fk3+bMxZ38SDUjSj8
Efh6N/sMT+xLbgSRq+mIm5jWYLM2lvzSbHwb1H/aXLiNPCRZn4cscQZP1vfDHt5wV6zxn1lyG0L1
J+X3+ZTOHivvIKm/aw/VDYp/a/57NtelRclE6rzXMwfMadSHnGrooTqZz2tzqN4PNk3RY3uIjtZh
daPnf+vSohc3WTz9a9G9M843jJ1s0121NyAgiO/Wymfnr7OfC1tcZ82YKlYxlwo9eA4N0wnrz1H4
/bKnnj8eDIVBlAMbjrKIsJLQIZCKTh1tJGXToBXY3aD+ghbiyok4Z4fqo0qbXYawZfmMEcqqFlTk
k+1Jqe1UvaeRs/U6sJHCw+UFnTsKsN3IVJBhvmDG4rU3QCDaGCja8/Q29ko6bSp11eHOreXExHK6
zY8GNQzH+I8+jbQpnQDKb8Ge2m1yBW6O8RuCacfbm6R6rSSxsrzlhJuXdFoDoRXLq4sd4OVN0P6V
4pEsmoxX0GKbmQ4WfldZYaX2uTgnEeG+e+/TxIgP6tb7uF7pP3fZYotzyzi+iFz1IopoLVpIRTvN
HYxwH85veegkIcRj2BUGc39jfbjsHud6yq8MLqLFlEUGanLjPFHUunNJepZYv4dOYVY5/ibt1C2S
dZA6N5tYdtPVtOmM78gSE9PiTDmjacvWV6hGZgSujPV2/rNmomIpPBhe8z3v0pVG8bkEDVOWznQr
EAcQsq9PQh7pqD4roCg6BEEr0XiwMgZ6xU6yRSU+ZDKgcCv5XEnJZzPU9noUfUigL65R2kVqDe5Z
9bZXux+Xt/+M+zJbzey4zAYAoVw8loMWaY+yZfnFOGz73vviFeXzZRPnXhngLWBOecHpAcp5ve4h
KKGdhJ+Vi2l0pWuJlgN6GKo9OZIrXyFj+xfm4njAKXBRSRbflhj32iJitZbSmfUfI8TTNXKsyRbt
r/vww/QkX+fbDMrvlXh67vmPTW47w5x5fpZpMLIlQWiM2Oyd7FAdmnchL4zCTQ8Ky9T3f6lY+Mrg
4uC0WjClxYRBmDxto3+UGdS4/OXO3HcySo1M+BvEbnCPr7cRJVoF2suKD9d9jXvjY4UuYeUN+8tW
ziSjM5cOlqDzMvif11ZKaMQ5mjOrDxFHu2r2MTRl8tUaOv68G57YWdysKFi0euDrna3foAQPcVDH
/EXlTo7i/DdYrbOB5cTc4t7TwwbFWb2jB6Uh7ojsSJfFm0n+FKxdsOcSltMNNBePTXjlrBT9MeLK
JwowbktDEU0rN97NJFP6h36rHMeNbCOqut6FPusiP1e5vC6gMhWmccB2UeZ3nVWj5lAwRe51Srj2
rJz9efHUe7XMhb+bddnKJX0wnpUsULKDrfm9cMcNaSDTJWjUr3j//yPtu3ZcN7Yov4gAc3hlVlZL
6vhCdDrFVGQxF/n1s3g8uJZ5NK07vgacYHdvVtp5r3XvwpiL6y9OhAK6EmtrPAk72gSwhccZWc5A
LAZw4nuh0U1dfLWXCzOfAtq8jQcskE9HA2xDHKx3Pz+1e6e10IsAj44No8OKUtYccjH3m1T+AoGf
/7OYW/m5fxzV/Dau8j5AVUQ/bgs5GnE7KH3QOLuoNKN/pceBDR26FZHt9YaPu8nIe3u4UCaxUkUU
wBl/FbgnV7Lzs4m6uujbeghEsjsm/Vbv1z8WutApvGcg72txZINTb4WtDPCQGQTA2IMvOwdatWei
J7N2MFW5Lt0hlFbVnfT27fXCwkmYxNFR8f7nTnNFAnwHtAv4gIHyJZX6CYjzl5+P8zeC258vD1UW
zPWgb/K3C3d1nEpXRdnQY1OnAzSnAxLlxOtDAMBLG45GCSCFbJmtOem62yjf9U5zxP8mcTAf3U9f
sVCo4mBMLMJa8RxBM7cmm+GtU20W0qB3RJ++jlv+VLpjOMb3rvP80H+QvAQQMIZI1NNZEcSrydf8
JqDgIoADA7iJMPMj4Ere2fHb7/Q/G750SrtRnADJPG+4WDhZ+2W2SQB8op+P9f+h3/6WslCoqtmD
kmCClBqTTna3RzbPAahdgJ5Y9BHH3t3HOf/Cn/ZxoVAbNRkEXv7fEwQ67TqXgLLTuZJXg6rB/Rfp
UcRMGKUwALeKDtn57VxdW7ME5kMxKmjNKMV9ziq/KeUDKO01tx5bPxPK4M6G3ryhVwIXj1HseFLG
AgTKgGIGDmr8Anql7gFd4R7acR+UteS1D+CQSvx7k7M31YAJjEAgFAIa648LQxNQb84N2gVmh4gu
gSLp3vy9dFPGjO4K3CfdAhjDP7eTTalQAnzqL/tbVFDo7fN8esDn/gbI5Dyee694d1O/ApEBg7No
4jelZeiQgcYtiUB5i7Sd9Ak0ko0YyOsknJulyHbagHfzkKlujX4+NPOB9O/tLuDFjWSsfP0FCw2v
ghGU1xrC0zmZRdclbJgSxCE93PVPb+3vtaSFfpNooxpl+jtMevsLIhSLtLV9485oMvn3PXfj5oH+
LVBethXpICsfiYmlzf4NrZ0CqbM5Kmswf71C25s7Pt9VAbdUKapmGJ5Hbgt/W+icVBjSXhx+y5yL
v/M8MLg73dzW1n2QnO8Z6JvpDAjTAVMG7E40xfzz0g5WiZqMMNvH3GaXOTeUvHGCjqkZlhjsJXdT
6vMrWOo4Ge26wCmdB72XAXXaCwad5tHn2tfO5oPxojrIR/lAegXFfY3dnRtrictff9Y9Ny/PldjF
41RjVe2nHPtaFXKzymiCeAMjSXdGoG71CyCHB2BDJAtUy1ymMFIQNVsRAWhJ6/ZueQLsZenolU08
OFnw7BowEQvuf2E5bl2ba7mLV2gKXVuDMhjYx5PW+LJVjwCkjPUgVkXiUyumGDQg0bEqQROZmp3u
IuHQguh36CIw7YA72NKb4p5bcMtKKwbUEvK0SM0tFWIBTggBBC4DAsrqiYTDDgyi6ZmjGQVj/aC1
/za+xw/j6+eDvid04eAqVqmDfRhCW/HcjWhDQb9qD2rmn6Xcuk7XS1vst5Z1QkZKSFEFBiXbGs2u
Twpy+jdSVCRogG0L5MqFP6CA68osOwIHhBcbU47BRQiwnztLuenmKKaKwXsgomIIf7ljrRiPpKFw
A96FT0KA+Uy8etM7YDZZNf1/gdt3SwVcC1xsXmm2sir1ENinyHdZb33z1OaZ27M723fzKgDLfoZy
kQCcvdi+vEszswLtE6gtA0OfgMZ4MSTtzvbdvAlArfgN46CbyzqB1AwSGA1xEzIWg05H2DZ6ef75
Gtxex98i5H/q6EYDBo4+XzZBMF1hqEHDbQh20ynynbXcPJirtSw2jA7gNoKygCCZ2HLLVxVf58gb
5FF3Jyy7femuRM3beuV7wstkit5DVOORsEDJ2jiZgGwZ/W4Vr8F5fu+W31qaqmA8GTls/GHOe3wt
r6ZCqhocETd4zjJVdPMk2hrdRwWb8/9/WuhbRyUCNhwzdIts09j1Wq9FcFP0gdqM6aBxBRNapd/T
rrecaVw6uCXIywPOYmG5Vb0oCYgioRxe6FMOmKwEbHF29YB+MXf4rEAkBSSaJ+sp84l/z++86TYg
haxj0lufAS4Wvpiug2Be4phGJHv11wx9k6CAKtQIcuf6qeb+vKU3ayBX4pZjvpME5kGoSKjbhwwY
DC/6GmV/t8Igju6CFvshP2WX/JR7RfBv8gfXkhe73KsJacsUC1UZsac6s8v0js9wS4FcS1i8btYB
bM2sIAGEkysAFe84yGV+3r97IhbveoyLXMpkiFAKcIr2m1S695znbVh6ddeLWDxnQnQKFT5LQJEK
pOV2tlaPc1M1WBeCnxdzSxtei1q85KprE5ZauAtkrEKdN2GClpNeNf7XJc0a5Upj5FHdZXxeUo2Z
AhWDNn8B95t+/HDX67/5lv9+TksTXKDeyHiFwHhOk41iKEU2a1GTiVwDnTzp++imod4E7b7d3Rtt
u3c3FsY4N6rGin/P+za6ozRPUl/+C4V4fWALXVElCSt0isVhtN2OVHC/YUH3MCxv3Qo0A2CiZQYH
+aNcjyitGOMG+l1vFJA9yY6aiE6U3cO/uSkGkA0K3Apg0i6LWKaWCbWiI1ziQ7Ur0ipQhOqlJLL3
8x2/WQqdQYKAVY65+T8wfsss4c1koeyoBvXK8rUNKHNNl6EYU6C1HtTjG0Aq3G8+urm8K7GLy6Dz
mFqot+IZK9WqUA1XF3qPZPdacW+mLa6Xt7gSNWVqJoLDF8ujewVzm9SmQI/uQ8ObC07ittgTJIWH
MHO7o765P2B269ajVcACGjhSMtoyLRxjMGoqKT4AJBqPusLOssbuGOjbe2mB43dGcPlj9rylaI/t
KfSUANJxTUv3fduvSCvdaxeflfdS9QIA/j9yFqq36DsZrfdYylw9Ht7awp7hDjpX9s1NjWTX3eG8
ewub//uVYhQjtKxyUGzbmkKAOQ7/QkeXOlTWnTdw+4z+XthCAY913SqJPG9gGD3ErwxjajGYmoZX
JESdCfzaa/r8s8jfyAM/7eWsp6+WpkqU9eoAkb2fX5Jz5DAXDs6ab/l2Tv4wz0gdfQUsyM/G5YCo
A6chrmrtgGHcxwmkKCCqp5+/6aanfH2+izfZd5RJdN5uZGiydzjLvr5KQBqOHI3qq5shpPcs370b
tXidWddmFfJiUHIv8nouBNebKQACJ2aeUw/pizsG/aYzebXCZflASIxJVCvIGxzuykAz11pbcMBj
i6lLgKvfTUHduVhLz1nWgVQlzS9TO6BQcupOSEDhYrUejWzFm7m47hn4O0/mN1XX1b0qtCJTxAIS
W/IxyXAiqYmpursF2dlV/OH6/q5TXYmpTIruqFlMsZV8ydU2sZ+hDDO4zbEN7inxWz7L9akt9E4n
W1EuzN06VltlYNssUjspc4BE5p1LfwdZ8tedp3Dv4BaaZ4yKZijmiykH0S5Cvrk7NQFBvDOt23fK
7Oz+fMqt9Pb1KhdKyDCtdqA9RIrrBmxKgDbYlqv+Qbg72nYzxrmWtNA9PYci7xgkCeFcRMw2IGOl
3EkPxazRE0wEaE+IQTAQDLu/M5s76vbm3hpAj0YBA/BDy0YFEyQsQhpDiRFi2SQFl9K/wdYFBt2V
jPn+Xt3PLC7j1CohA43qbrOfK8F0hwLlalipz8nvxts7N+bmi7iSuIh8pJxaSjlLlA7KZ73qgtiP
fACsAHLAu5+GvfnMr6QtnkRPRV6Lw7w+jPXw4Yh+andS7/mgs8L/45VfSVm8AuBbZpU2os6kJGIw
0mMttXZprvqU2EXR2Dq1/sersXgDrEi7rgAtpJ3XzJbR068q4c/nNP+Gn5a0uPsVAbFzSyCBy5gL
kQsbpTo3yuKQiPewe++JWphTtUG6lc6e3zQ8d0AclaxnTQhUuXJ+XtLNUgBY9ICaC+AhkBIurKgs
gkBTlFFxAGbItgUDIRqPpJAD+sU8WL/6fXUA6eIdU3r7Av5H5rLR19LUNq1VREFFRVVbLXl9YYlh
2oWp3Cuo3Lbaf69v2dhbsFTgnYL11T7HzEDmYcq03nTzsKc/fPyLYU/0oBoADUHPPGKiRR4mSosO
bZgM0tBlq3fMLv9VuR+1CjSJAF8LLISLA5syamalVuP1orwI8JWDKNgSsekLUoRGUPlDaA73nPcb
eRMQyoiIJv+iPV285W4QKNikUQ3LgA8kO2Brf5yb80FO8HivBH7jwLB9GhhjTHgBMv7yT+0rxJnc
lDVQqTDL+mD40wb0aNsB7WHzuMW94umf5gTCQFOFsgWaFq3lPIlh1kNDZQhrhXRHBPhZxj2WrT8v
+ywCBgsdBTICucV6dHlKVatHvyJAVyL2VrBNrlZ3VN9NGUDNnDl59bkk+889KznTurqZz6c19lFd
eQDZjYFRcI8k8k+djrVcyVlYDm4NLFUnyCkmyVWHxANQrG9OgFA8ZNJ20Fd3lNOfdvGf8hZ7l4AT
fOTzukDotGZ+tCIYMJ572GOPuPfQAuaH80/t/k9hC/tRNUNFohrC0hUJlXBGTwI0+130pJtXbkZ2
FnEZpD9yM32XChlY0ZAJJ8lTL4lfQiQ9/rxvt0WY2kwFBTY0caEilAHxuz6iIBc1X7HJnDJ7+Z8E
LIsHwOePdRCFoylW0l2dljYrPn+WcPNGm4BnBZ0bEKrVxWEIiczEJoIEtU2cKfLrGmyUKXN/lgJ6
wj88ZwD0AqoXSE9/5eQWNt2Yek4jVligmS8N9UUfuFiY4F9jrfFRZForbYQIzGXhyGW9fR9io6l3
01TI3bsI7nfyIWkcrDT2aLbCdGxZX6C6QNoicmMOaiggahhZGI0VSAXkqdJsVU6EPgTqtabbdQ92
xKCzuv69bsRRcvveLF6LYWi3Im+rY42K3Q4tg/yrSQDCZ7dMaDoH46KKm8oZiPRSIJUbtgBMg3pX
d40ZvRErlVylrdUTKynumDwMXRwCBVVc6S2X+YZFWcN2pkrzzNNEkUyvIvgNjzopI/rK8kGNg5Gk
g7hCtbx0TGloQykl5YMuzYdRa0rXB9kUc6T1DFq3iZ0QNUkdy0gwD8clrXSjyJrWkQAaU06mClaQ
pl115qCP8rjSMBs0DyB4tuTugfZDB5xSSwgzRRE2atPHr7Q0MmDvMH1naF2513uteMM4Tq85LdMS
u8YMxCs6Qeh2AsQ3+Obb/rUpeX6yBF3xOVpEjmpsgOmMa1moknFdW9ExI3LrSGOBWXahlzxtECxH
0+hxKpjmDAVZCVT4pB0NSUmktTQpikPAIu9VUX6R6vRYxezVbEfLngRS76Oc7rmo7fOm3khU7Z0k
H4kNrMSHDLpdjdC+r1Vkxft4K+rZqRL7ZlMrLPEYA069JU6JV8uNtOl63XLgkkkbPTLELfAUdV+j
ihxqVpvZMFil3zMZ7HRK/hH1PXN5xmSnNwlichR4d3pkkktcGSgYi3w1ajHmeDXyPiXFyexJ74qD
CPvcFY2jFlPqdNmY2HmT+z2ZdJeKRudPsUiRQkWMlqtS7ah9nGwBjWs5BH9Olvmm1ibzs5IF4CBG
WncCZ1zMGbgqRik7AovcS4rMOADh/D0hKYwOyyN74sNBbsdPVYqtS9Z3fGcZfXIsVRXAHkXyLYkD
cwylf5Vz+VSY47ac9NKpesvJOSpjfYuO8DZ2R6ZtqjyjnobapWOo9Tdq2jIm6XI/mdJVN8onUpqv
XQE4l0pRNKD3ytauIWrq5hLTbcLBnSt08lYbBq+dcEqjeiaSbBsgMGjafUP8eIqfweqIAbN+CPtC
cEZlG4/VSRlEX6iUMAb5azown7dlIPZoBI7wBM0pZADlRFvKwWxGtxvPuYi+K4vtmZK4zEpcWUGe
pvoEKKYX5ZVXGX4G/uZYAYCDRj+tmL9kRbIlvfIl0Nw3GrKp0uFoNFx0EJeFBTaKiRpwNOoey+jR
o5pXmd0OSWkDDOulqqytzKOnssj2k5KHpRxvNKIfrU69NFGyHqbpoE/5VyqPvsDZpUuiPdGNcwcA
3dhEnbXKHK4L3kCMgxjprpQ3bluN2ypvNnlPv8UMvmS1z1o/YQ4fvzvrqc8lW1ZtJMAny6Yfmfkw
FQ7oiuvcN0ebouSkvJDKT5NXkwLGpXOmIzOP8od05ICJj8Am4CufUvyoxe5kvdUf0gS16FIdvIMF
GOVe4ot6AvoifPTivSFPqjRB458UkL6JsTuMRyK7FnUtxSe4XtRGe45k7LLH6FCpM+Xec1fYCdwd
0wyFbD0StweeFfLxZ+kJWsju8xwsAE9KvCrbS4duUUUA1YGO0JpOtpCgg0AQ7GHEGVl5+ohW2l0h
FO/g+XChrzFV3J5kzp6BY+UI/blpU9AyeFyMHkpA7BtjYQ+N8SD0iR1X/aEArCTojTwSS46oAlCS
ucK7UqBRTQWqdJCjY+BZQVKtsbyE+cNL0Z+kcoMaTZw6ZINOp1xYS/VDTvZjjIZhBOe7yXLKhNqW
6XWNkwuA4QHH0BNAyqASm9Rywb3rKhCpV7s+B1ZBNPid1Z+l+iWOUAqO4x1wLtwifS+MJhDiF1XG
PJ72LBiZDSWACLb5yI2dPF1irXJE8SAndSAAQz61K+pFSVj0IWpiI5CgDK9JHXUMC+jhUqk8M+Go
SzhDKTu1EtmGUYJ6MOijR736xA0Xu6+MvJaWYMPsJSwB0dhzPFnuGJ07DW1V0uSCk9gAruIATYSm
d/GkVOtJX+FApY3aOlbuNl1gaH5BnydMuOpd0Gp+K5doyf+mfRhrAYP6yAKlPQ/5iiT4/Es1rSq2
j5H75m6shYV1kXrot2yXDKH2HBe+ludu3SQrKYNK9NqiAL20m8FzNr/rZCc2IekcdJthoh5d24EE
zFf20mVuNTYOR0wnG57EP6zYsehzifKnta/6YEIzYLTHNcy/tWw7aDZlHjY/aZ02PWKqRU/Q17/J
h22hr6PCTk8i2lzBU08Dy3ARtrFiNWRejeB7xMCZgpRy7XSWPUZvsejG0QZwG0IbUmVdGu5Qn+TY
YefB8No6sHpuR/tmCEh3zgePlf74EQtebR0j4lYY1I6DyLClYT1ldrGrU9Bwig5lbvYaS+v0xIAy
A/uzM6Ugzf25L0/2ySZGnQT0nO2uh8kzQmRMU8GJe7/LggqV39gxs60OlBjitBex3WqZbyGatvYF
2Veip5Q2Lm8v7yPRkwZn6ly1a50Ij1oWHLM7j8+Yu7Mp9Xi5o4ChJnua7tR4JdTQQ24SGU6jhp3g
asOBN5nb9OuWwCXQPYLwj6I5GAlplj1VWjhi59m+atd1jv5sqIrWadozWrTa4WEwLqO8StsAhGkV
5sLMVVmCeygOKhbbk3UQ4BGImzLfERoI5iGy9gl/tOodVYJaW2m4FnH+EpHHTvLTGGrYlcFBLq6s
tHORLQNBWqrLQSHZRb83K2oTqMddqr/0mo/NiYyvJvYKDSDvroykMz8quG1xOOUvSSM6nfCVwClL
vziSLIKHDhVHyt/kbJX8ImeZ/7IUm0wOyEPN/KmrNiAUHXVHToO280GIxS5x7PXNiBvyDGQ2QXPw
nKfzvO3mpknCEp3pFu4XCfX4mH03pScAVIudi8Tv06B+1PFviNxwP9Nko6ReYqIbcxvpb1MWSMla
JvvsAgaGBoAOJDT7Z9Yh4B9c4ztuD4XpSapNhYe6fh8Tz4gd/J8Fc7V+j7RKC+PzjNEVAcATkbmS
dDsbY3S1hby/jERxm2IVa2ejOuVTACYjcLRmiSMVb8W4SZVtrX1i4e2wMpE7LnLXIlHYd6dRp66q
eTKUZuN0fYruspXShyjQ28YYVJg0rjYyWP3kLhDKvYyXDEJrxcIFbTA5fuDxLw4fGxQ6/LkbVL+f
QgPjL2AWVXXZjpTY0SJsQRDF+zEDYyCgpFTitjMn9hOaVG1G90NTOYrxbBonZkLD7UBIBrfMKDwC
q6TAkgnmeUi2ZrRCf4ydGGFauLLEvbEOKPpYtbwI4YC6BvnFk3MunGsx8ZQK+wJ3lu3EbAXIfvN9
sn7FWeMaVuHpNZKLuQO1SchDRhVwLp2gVCKg38QJJvS2dRrEwNcw9kXv4B9ouTaLTdL5pP3M288q
Cfp0ldYbTfDEYa9IAQ5SVBDHvOrdbgAICoqvpuhq7Eitd8V0S35IKfwmzm2TH0bDhHsY5J3l5Wbh
JCk9WkrjJhiFSppzYVauOeZhk17SLg/M/HtQvsoKHynmBEiBH5V4ScsnafiYWBLG0wgVi8OwhL0o
acd2AKd5n57QQ+RoRaXbXEGZSWHdLhKJV4nShk00VCPJVvgvJYXZmzQXIHpeJUlvrcL9ZFS8voIh
zJld5Jg+lhB7DONZUy7NuJaI6FflRwGroJ8GaPB6cplwkPle0/ysOxOgaMnwrPJ1Wntxcugnz8qO
uBxy51njPi5xgvsR0Du8XRdW2FKv1le6uBos6o/tazZ5IprBcW5FasGJXEXcZ7VXaqmrGjHYJhVb
zR4tTI003ZriNakvaiqEseyNfQY3zs8U2TMF3Ussn9KDVgVg8E3x1DX5OVUOMfSASDoXqVEc71pA
YUVhoCFAnzuhkYNgRIi8bngwEaiRd1V9k6JLEmm4iZLd1+fZ/UAb9wiKHhFdOTSTHFoKdg2E1rkk
23wbYgWiZ/gVil93ftluuejyGp1QCD/jCVuNoQGY2WLaFsYm6z02HazqnKc1GmDDWgTWCH+TVKed
SifNnvvas2S007WrTHHS4qFNLjX3MPSvIxpQHZN/lTwoVacrvSF7Ets+EKVthU/IJ+KW7GClmwqa
st20IGaM652A4pj0VHAnL2u3xFZ2GAArDFRb5VmJmltuJrhDqV+bop+1ZoiBf7zdCiMyW6v1R4be
jHHNp9dE3YtcxNSlowhuTnJUMUOsEn6yK2YOmbZydpkkXxH9HNYQvmHizhEfF1ZSuSP62qpcJqW7
tMS0+eyMbvro1LdvIoQIaRda03sDK0I/eb/SJ+5EU+1WDHtZ2ibCnwL8HqyMLrEwgiN+cIWq33Oj
XFt65cglfhexBYAicGju3hQR+p0BCWHXOnuYANhgT2jGcC3xIEiWY47GWW5LuyTQBaZHk+9mCkDB
A0fbS1BF6QAr9k6MZ062fXc0xs++OeuaWyUvma55vbgvy43RrC3rMBTHnL0lFXcjy9GFbWc6hRma
ArOFPoDpxfMu9G86gQl2AqJw5lG2rWJiz/Q1vxrrUiffvDyN7UaRX4Rhpxa7TNtW8N7UDx3CVklh
t0+x7pLCGcCTYJ6R85DSc9mAs8ztgMJqVMKajE3QJfTBaoRABoK+UqISelS69xbp0DZK7L4ZvD7+
HHJwC3kVfbGiUECYbDyYCOgjvcAt0eBDvKSaU8FcW454kqKnlHviUQSWVOmxpy62tWLbWZhr1OBy
OPhhOBa5P3GfONq0yjpbAG3Bg9w/1f3G6OZuVPZKY8ALz8AUZ6qvpld4L20cqnu6z+CBZvBxV7D8
DQXUWI74Ck1uJdClt4O8HmSXa76hbaw8wJ0nyiM+IB9duFWxfoQPVWlrisRNI17kDFjsGUxS/SIN
CLRsFdj+33nmGPzDaO2ptKtu9jBO+klHDqINLcklv0QAUgJlgW6bD013qk2rwNiDo57jvpogT80c
8RsmPvfV1xmCSd/0GIsfDlPqk7UUWPIa4Iia5kWZK8prvTpazzCHIoK7p/gTfXQtFCxzkKp6LZ8G
MTBRQNCA5gwMMu3JwhOKoE3At21nmqc8dzBU3EHjfb4yIt/6nBJ3gEkYVsz0xVXyOgVWZFvqSpBD
Q7Rrs7NrsHgBBhuxjB2Pl4KHLJxh8BClBwVu4CYuw5oHQhuwi0wBRQ4/07Cx3hhBxXn4GDBRBKSX
6CTXZ308KS9phz7eJntJgVUcO7nq1AmaB2iH2WRsVPs9Ul8d9lXii6fEcHHJR0QoHfWMz/wLBWsQ
UR7Q70yi/QSHHF6cEaJPRiMBYkDdM+GyR9txU2LcRNookp3I61TwaekKyVMqb3pGXCNxjKP5mBzE
zrboqhUdroRVapMjGMTMzqFdKK6i9mB8JEHKXQNP4aVKbHnLSmdIfajgR5E79bOQhLQ8lK+aZg9f
WQu8afy47EI3gEMjr2z+LT3QIwORfGc32apG4qbcqjvEXWqgoePMn/ono9ww01HJunDL3K4Pk+nr
l4m6tHnIPikmtJEzkAOBz4KnFgTxmGCegEO2Qz7VyFxmHMt2k1kXQ3yJgYMbIbvoT+l3KTip7iAv
p5WIKZ4Zf6hW3We7p9ZD1zvDcyQiLvWSTPUUOO+ov8e7XnGEbcsxvqegxQgW933MnLh0CozXAVjt
mcGm9aCBUX41KBbU39mu3Pbkdxv23EmvQSmbrqR70sbcauvuK9nFyHNNm1zyBCkw1JA3jqgc6hfc
z/67lJxhAISauI6yVWSlzhDt4zhIpz3TT8l0UKrLaLqWdpKj1KnWBmJg6sFCmjxoeAgIEUnyk+S1
tsA4cRlQO1O7E4KYNgKB5wTeeY8o+CFY1S7Ic8yWFGujPYv62Ui5XzbADi5eRnTbmsKJSY7KbFRj
cGqfdQl0+6j1SHKM1M/YuGSJ3b537UoRV9MI1/1RIzsOWGrpGE+ebEHzuhVaQBkGoIgTEYahq81I
VsjKmQ43XtsaYG4gEEOAgBh5W0NFjE6O0MlV4drbHVT1UfylovWrcEz0WR3NypYap3/pt0jVyL96
aMLT2DnDMRkeOu4gedDyAKSZw9pCHO0jKkXffxS7OG1TAgVzCDJcHb2MGHjFFUgrNz4r+IDRF58I
Q37uwDfABwTG1BZfBL9d7sD54peIulB+3BSX4hAJqxL6Ry220zresMwb5qaoPneaD76TkDvDQYNP
vXbMfkVfkNOQnqMLlW3QLrKVYAT1hY6wb7axqYRf8VOtgysv0GGjx716BC4pCzPZFaQHBIiNP8lP
It0gEs6PA5DJHvG6Jo8dElydSNrU20I5Ty/jzsw+DbIdSq/st0g2gY1PBvFHctJGhyZ7gEtVKQ6h
CkqA5nEoc68qglFaK/o22sUvOOtashHSz04V5vK5umKICi34FECHgSqzPJqBoGfVpIEGBpGj/paa
Hvz2AqH84MFjjvQwPscDsNUTPeBvyF1MzKn3YB0bWYgud2QftTao2cPQ/Yo1t3iIZDs3AWknu3jo
kXVRAXcPTwKu1OcUOxEsKqJ7kMl98ugLeZm8ecNU3AhaPuhi7NMrCcHnngvB8NzirId9q4GzKMxg
BwZh08PngtGrs40ufooirA7cZTfTJru+oOhRKfseSYL+OAFnbvJ44saCOyI9AfBnyWu+OBQDWyFY
lFI4esixfxky0nb6WlwjjC0+h48GFrUI+oeCo+ikhLXT5nb7PYCvnNldPd/a6UC7I4rX5gPHKnXk
aHTQv2gOwFWQLuxcgz7Rg/BVYO9fsxjOSLFh1k7UL0aObAM7DP2qCorakz6UfQvmaxhHkNXIko9i
Wks27KBvLTguiPhPOG8dLRPVanIVMygQgh4sN2sC1CQaCY7yul3lzI2ecgFoVIUURqaPD1PTUFA9
xEC6iTfqaYbXv84uofWobGHd6PuEmgGgBidX40jW2uNJjDwqHFNhhzwAXDil8aViYxTHhDr5Ot4p
1Ythvou1r5Y4JoLr1yAd5mQpJnWfO+T3m5V+KM5RHsqPuRYQAN9m5whcux8AA0UOTqauDmNMaNjA
S2AClNqYYmMd+FUWcvcWzAxJJKeM9lB8bEAGDkOFhjsqr6OyptqriIgStfPpSRnzNY2rcJzexBE8
UzgsUXABcOVrE4LxovJQaUE+E1m+5CTk38CBsTuxDCaCxJCaOJFeAzcIHKNNh2ysp08zbyz3x1H2
IsvAAYdqsi76d4GbB1NPVwP6wPIyPZrCuFZGwVUE0BdLml0a8tasXpLpiSOdGyGn00rTY0c/DBXp
c7UMrP/D2ZctyY1rSf7KtXrnbS4ACYz1vQ9BMvaI3NcXWqaU4g6ABEiC/PrxUNdMq7Jk0kyXlVWZ
LJXJZBAEznH3457fhmWx4jjlMW+wyma5Gdl446tnU/nxzP17UBdA7Jrbhb3PyD3+HlGFkUNowONg
6WPrvnrjDl1di+Gw4DELrqV9EuW+6O7qctPw+0Hif/mLo67dZV9HR/ReiTfCG626yfN17syxmHDe
HB0hkXJFVj1qBMy8tP11pU5e6AALvOPZC61uZr1l+spvzlN+O88pH84MaUa6gRdml5+006YE8mYl
XgJxN7jvApPvAdIXsj1znzIUtn13TTVZmdaP5fSqsu5kzZNFBTvVInEdEXt4ccZ6SgPnNTJXptnZ
aOsz9jS61brDQvc6vqo9IHO3HoYH/enA5yfB6TYa7gxHp1Mkiu4qguX6rcYz8a4a8SBgFhzs8nHc
S+z5pm2SKENhgtOUWGj6XJzs+GDLFxt96VT+xLDTZMELb9DzuWKLQJ646WES29ptjtMgJwhVakWq
0PMsEdsRbrZFzVYZamWDz1fDLVMUIPH9+5xH9w1KrS7I1qQ5O/3VQA62fx7K+2m2qXDPWUZhav8s
4SkhtXmI5iq14ISqGs1RW8XucKo4lKnocGaMUJTzQyOhkLW3vVhPob8WQ7MjIxLHR0AjsGRT7XhV
4XBBAu86x5ZdknldZi+cNnvqoV3R8EpHLwSnYby4AAzGCht+bl56qLuQcbTnkwBMg2ajCdq9Ahxs
4BxPcDy6DolhD7cSJew3S3mu64fZ+0rn9hYxH0ndHVp5XJpvrJjxYtUrhU42pM6OOs7aa9Smz8nJ
VxoLBTfTP/rVacAu02TeWkdy3QTRijRyv3jTkYU3RYgfjvEhU7UXQmUdzlMcDFt/UglGZRMaIs12
fiMBXlOwXjPARl7DrAzYSe0eigH9Uuvcaecb0NH6Ui7n85q434JWr2TdroOs3s5eeQireScGbPoz
ECfgGrrCLyPLrVcMsQeOd67f26aJmyiKDfwvRszvWf/YDKaKg+YKyE6OhrLsxleTafChdrdU+1Ih
Gx1YVjmMZUp5vkbGb1pEQ2wXYOUhnoV00AlmGEfFsJxSO8kwWt+5PU629iguYK0E9eEUBZbw/TwO
2wnSuymHhsvnG4umz8+QPQmxn+JrNeLoE69leZhrBCuG+YpMiK7rbn32KDoQv+aRFu1mUOE2mkBp
Bc9TqM9TDfE29/N7x5EpaKxZ3gTD0aPbtryV6HXw/Dty4PmpnLdOflXxPtGNPgq0jp42KR5eFtC4
AQw5tsXWrR9NGWzbSL5J7e1DNBy2wtLt6i/uXB57a1I/ql7cYUi19q6bIbiZfH0OL2PgPEp5dCor
PymrAMpWROySGjCEv6Dia73maMtwP1YyocYMWzOYL6bQKvZk8w1P4ZYaiX7MJY+uN+38FpQUzRHx
6ORrbRyAwdiZtHvrt+6t5vYUKOR8yAp0B8YG5ikZom8mUvdjXcQYlDgbgy2oUmzVRkdVLHu3xFj3
EEzxMNOEgnhAaSqRVlhJf5PnFUoOcF3C+6qEv266KnYAroxQPViQfgWFqXxLDxRnwOw9j1qfu1AD
VWpSJUwS5GBIkCjMZruqR/RUJfiqDgzOgmN2aNJ6wm6c9VuWNweOV4kpHfdRnhYCdmjBprP3E8r+
CNzgQq68ERY7KGXVjG+kZ08cpa8QjTGlFbLiR9HF1FlWiIBetdOL0TdADS2p4wzAKogEkLWdv17q
Jze/KbKkbZMRuRrlFtxdMR8a/totANZiDyAkCKqxefCDNRfJ0McRNHEL6rS0ASDZxgHdlNXJd3ZR
tyv0vcjxIa4Njg69q9xk8na5PS1wzcnRbqDJYE86uHHaGyF1XE9XqIcY/FEoyEV3q/xqVS+vGKKF
8ekbD78U7JFcem5yk/dvk910qPt1RXGQo5eHm1Fwjvp9F7yEoY1LYLzqm69N4uc3bN6E4oGjiF+6
BvO+CdCyAJ2euJ+AFBc+DnYFVD5h+T50Xkf2DoBQ2KO/XE1AMecnR+wYmMVKrNRgV7Q/GJhom0OB
ZynRozrNVR2+clTuzSvlp8nf0CElXMchPLPcr9l89Pg3DaqGQP5be69LdFWIZwsoLkBv8rh4X/3u
C/hAo0zKWOzXeZrBAicXICzR6Rf0IF28SfIt6K9AgUbl62COOjhkYo02RVVfFXiyKHsMebP1ABUp
oPELQe8MpK/B9noqgq3x3iUqC6vv6ipmBM1Gn0TIhUF77LObClxIHz3mqIxK92Sgb+/WJHhxGKg8
YM2Bk1rPP/QlilmYWxcIi73p0a7D1DdgjyNWuawBGtp7wkCZcA7RUooZ7nSWt1ghDLweFQhw6Afw
g6iwGZC7aF1BJJT3BVqGMjbg6op5TMH1Pw6kTXQEyN/WqzzCXCWK8tYNEgdP2RoQJfjUZ3wsrGtO
LVRYArWrCelOwZepK93rYvw64tiiCIN3QMMXSqVeJldtpVdwgQjG63k8QN6xippvg3+3sJty2XTd
AX4hKYuOebRj/LplN/18HUIItFTH2gHDCBSNX4q4Bz7sW2y3WaS2UkRxEZKz1fmVNw15PE7sWDUj
tp7xdfS6da6c+6iDfRxaxbLuX0MXfCbwDsJutISdPpk38OU4CpdsFODiWXj7yGOgsWXKgO52BfLN
IKll7fylKYqkD3GezO0uo/wZIrFNX9ZZshTXMBdJhJOv2DiAjNC7aEStHJAkwMO9/BocqgUu3NiA
VXZtlAZUohwYQJW/T71OqksHpPGcHH/dhx8EoE7pwyqh/Jj84NYKrJ9sAKB/6frzbe4NDx2gn8EJ
dsJrzo2lJ14EG7sA3u+m89SeaeesC6fcjw7A2j4Ptpd5TyEwrajszgW3pKkX92EJiA+vSmvlioIW
QcDzbu6Q41aqo2teLr9kMYKiGr4Q/iJHefIz4MczKnoq5s0wV1cF1rh1YfsKvmccsF+FamuZWA8Q
WOQejoSaJWzAXgo0rAOpAJH81gWzNFb9enTDlTs2H32mN56E4Qkrn5ypiW0bgpguNk04QNIEdRKP
Nlz219p5l9OHqyFtKMCKOcUpaoq4Hc3ZK0GLTE+FbLZ5n8NVTr6apXy6rDfVln3iTXLTQ+HgQ9DQ
ID21Ah8fqlWOUNmZn2aoGEav3WkHOSDDsG+IPEWoP0aILcgU7LMR7sFiSDLLHhZd3ptK7EvwQlVd
pMYb01o6lx7kPmdPs36dZwY0VLsblHgJnet0XpwdqXS59idAr0sHSsXpsZCrYjyQESWsInKH+fY9
IjWenOHFL0HEmvYmLKunELhFMaAjKP0JIhMC8y9gO7aH8KgOH9yFHGlVnOQcAG7EWl/YY9nbc+Rd
1CGgN12NTblbZ709jB67FFwvZRDdQFN4pEwBPVQbL+8T4vqvRpVPLvR7mmdxM+NBUpF0YwteoQNq
L3dVAMpSLubM/P6q8bMkG5aH2oG8xIzZvumCuMYZkHiOe58pk1iXHREOcih6cb0U9boQ8jjjXtsB
zcpAgId3Oza9FiVgEIp+SjZlrIEHB0P/hbfl3mLbcEBeNZbt+PS1cbqdoWiqmQo/lNBRmrtyWZk+
B38jXmxdr/UErrx3m8cZLQZuYsQVlaUb2amY4gBEqtNtrZd4tjs6F8m43KnxTOQ3lQ2rgo8pnogc
z/14b2HsAdGnRO3lBGcK0BLoCxLhdffoIbYuYHFmq9gDQQdjr1WkFMQIe2Pv6rxOsZMs5biTaI9G
xjFonQPF2tQ1cJ07mPnHk7eFj3IsLU6+EZmsHouLYDhrCoEaMce6u3X4y+D32yzbyPbU9YfSJ9D+
GEjl3ERVLx1A8my6ycM7gUK2bN/JAjXHQeZrArYGXdsIpaQzw6kVossah/F4MwJsd+QAheTJL555
jjUQKnBk8eis/f6LJC+Cbusee57rx/QyRN0/WO88LiTNLGRkKIzQgNIqWhdmXPN+R5ekNjLmUiet
ei8BQgg07xvQOwaYrEWY4ITVHqod89/8OTY87YHjB+XXPDs0w7PFmC8gBq0PbW7iKgtXHHihPVFg
HC087uA+Nww4f9ht5OKpLugr7nGYL2N+INO9n4fo55DDnAcxSmNWXfeuTTohYxc1EAdKEIbOtcdu
FIhHD22duUgYaroZR+TeB1AmplUAs0ICpSFIW4NZSmgdyy4xzsMkT02J/b3bcLQc43TjQVZTA5KK
mhRTEckIkeCsb+csAMLdrRcXBPt8hHvTBm/bygP23LS7llf7gkLVAr3lXKMZu84sMiqxVGpxbE2R
OnOQZNOVg0XkllXC7b0dduiDVrNFgQe5yULrq6ovd6KG127VnK1sYFd1AtyuDBzrZrNv8nonISTF
kgNFCRBV3lSsRF8D2GTAXntCIwyxJOwfqg2awNTt8BiCTR28jRxRj4CQEbbXwUvYretY5G48DpAb
CZGoEorN8Rtd8G417Rbq8JNP9I0PLiDwMFAS4oBGbPtsZ9QBUMMpcQOr+YPU+nVZWDpzvoLYZmUA
wjs0raovXreLoDlD9EqswCOPgTlbgwRPmCZRvax7jlzd2j8oGUAVi/lZPYP4M2vc9q7zIQqckFnC
YbasoYXiyPhaII++nN6zC5tCaOQr54kWJoHgInYbNGT4UFkNJgAApqrtI0WadoFPfiy3A+hdkwcQ
t4ISDN+4azemAWgN9czgk4Rd1GEDJE4AXUwIHV8HZD4Htx0lGbQCfAbFiiMZiUdHN+83oni3wXSo
JwDAmQvXabfedhAgZhDe9WEQ65YiOwoebWaM/SkCgAtQrbnJMB3mjEt8aRqHqUBfcGMXqEZaaJHF
MWubOIrqY6CjpIow0+++MwooJA14slgIfwwqZI1MJ2et8jmRDrlanO5UsXBd2WAV4oOlaOnH2X8q
xjlm+MkgHx1RQXYYpRJYrGue+6BJggU+nSDU5gXs8rkIlriD/CkHLOyhJ2qabBtJCh1e4aWD9VZG
0gPMRCH1nLYzlHpwJkK6oD1QHBcBCJceOFUtU5yf4Lwj8AoM14Z6FpmAl800oB890sPyGwzI3VoD
GaeJTj3EgVHRpQSPQ3dmC6DVBmvsIX2jYhX5H23Tdtu8Ebd8qd01D/ON1wJnxmjrW86dWzONbyPB
smiRsJ1KWBedm9YRW2fxTRoC9NMtyrGxUqiW/J32cFBxNq4hem+SGW107TnQsEcz6nskkK+KEqeH
7nEnQ0t5Eva+hNBzaGIBeVHWO7eZHFAFdP7X1rjoiof+GxnI+zyAZ5id/pW5Cl3dkh/9xsPx34cu
xBUQofF8ubaFd8Wi4lxL99n0fNtpfTcRQLYjwDrbSHCKIOupYhcZHt9EvsK4mBZfPQlQCAYC6LKz
wU9hXH0l9ejHOZ5DPJZyD/cJdGlT76xMBFXgHJYHuA4cK9/uaRdBA4/cjHge6QnDGhfhHLpHPzf5
Bq9nmRgvymKftvMqsqDbQymuunbyVzlbzqYK30FPzWj2/WNnwH0WRtzSSfWJG+AinQchfru8Ke4/
s6XYyrbIVtpRt2JsH4CUgcBVfMWE3Ipsend59iXqZCq4D7ob0iBeYgRzEnc0FKewmwCGlldTpu+6
0rx1aEFVTp/7iVyVIz0LDeWh195nVN6bgu6rMCOpgei8qqD6gt7slJsOGtjLGd3nc1yQCu9T0G+C
GUAZBiZTj4JUbqrmphghlOrKKM5FBaWIeSMFADKP1RtnVocJiacQP0NzHfnkvmP6Iq2I+IpGxQ3R
bVrbcOv3+lw7ZDu3zdZMDs7VSQKfcmgIIsN7rIt8G1nvY6z1vGuHqQXfl1/sDAuco1V9Fw7tFQkj
NKEZKvGO1oDd8/JNOArZTKQKQUAQAaGeuoWDTwP2eemh9LHXahqBmSFgM9PnXqOmYP14NQtSxVXb
PNhhgGgVEmLW9V9Y2JwJZjQwTXQrhbjGBAb6fqiFBDwFvQnLveuihITuwwQoKll67HFNueBdt94V
qUuzr6smW1vH6dCMTEdlCH6wUptOLHUWA6YD4aVLdJODPja9B7S3bfYuzW8Gl18PA3YHf+y+ue1A
EkRrBmlPwi8TImSgvrP5Y1UCcY+7hYW3Igegw4h66LXN7yo0ete564owNXJcNq7I0DDOQCyfCI8o
8IQO5IQfuOa0TGEld7CqRcAGseENHCnsfTmiBFJVhblK5S7JLFEho22CeQkFEdCy+cUNS3/n5S27
HkruH50pgD6bs7pInEjwR9Xz3j5FNbx+Ls25ozpQMJUL+fWqHLuGbLE5ROW7H+YDcsNET3laFBUy
EpFeirWBvVx4s5ttm0y4IOAUmiAIaoLqvWvLFuTAUqqDbhq7g7ELXxOFHdFmwFCnQIRXE88geWqn
4WkuwBH0RQXCwmPF2kHTlegCG0LmBO6964z1/ZRLtcNSWOLB95r9OM80VZXlmwLGO1tG+wUzJXOB
HVXOcdUxFEsQsMwH1dMxUYOGeVGEzPctxH31lgOiS1XfwK85vIBurHW3nHcMJ5vfbeaAqLW7uPYW
awHIf8THrcoWYFmVLVIaFOxmBHmAdwjoNq8akvpzmEEOax7J0AAmnMsiwfgJmgPkC2CKxtl1ocyS
JvxC82JNW5DumPBooLMeKgJ0jZCPaGpfAgmXRQulcF4DF9HHLkOdtnTqFILXHxr4mzXB9CXPyLXx
qhvSuncsW2AJJZB22IrahcZ92DuwekDJXIcw7gQo3A6ogU0nUEQSCp0mfr0uFO+jl3/wPHwR2n7z
aj7EFR1hJ4RhFW8V1gEUgfACjapnixlVsN16ouqmKEsCG9/IDGKX9VBrA65x6w/MnLvhjrikwJhH
3885T2kvJ7g26kuBad3a9HtA1yhphwliL79p6+LsLDST11UeZmiXM51F8j5QIVpsOTgT2YuaRahr
ISRH8rgpWp2ybiJs07vR4q8LDff9c9cKPkDvQDhOHUYBW7Ipd9oBUFOh+KZGFvWMH+1hTiHzFXh7
XoxQsPiRDD+WCUXyptEdC7dUDZcjy/iOBo8ixgbyE9mMyTSXEGTjb4N7ynItcbTL1o6btsinbFcX
9dTF0pFhfvCXoT2VIRPFibN58e6CnEQ+Bmoy1E0SnoMgbEpSi51LZTZB96Ogkiq9cZnScpyb7Bj4
ZEQyw+gs0y2rCdDAivbYJ7vGBHId6FqR3YSbQPEW5CW9LSLjgYmpZm/elEM/Rd9k0QG7rDCThUkL
YbxhJwPYhsZVwDUWEQXiuta5CtvjXLU9TLarOWhSpPeMfD1q4aFMDqdQpbkB4oXq2gn655JOoj/4
QdZgkqZ28iKDtFtDFpC5Q2PXwg2yLobb6QD6CIgSNoug5zolpKujfWBF3x5kG2DyTOC4HayrJd4v
Pk5H0oXYQzRyTTxoVBgAwSXTBC5F7SgUxCs1JAALbYnaD205Z0mFfgh8LHPrim9VOPXLNd5YW6IH
vNh2Rl0I5H0J2tBLsyjAjMFca4reJ3A8tvFQVrlxLmv+dQCkDpiwAEO1MtiM7LZGw99DiV3kFNyO
5nUy68rqpKjFBbVT3vTIUJmvclf1JK37YXrPIqJ8FzW7ZvLOzTEidztU3DX3mYbR943XB8CZEMzU
dV/ZaCy6KpxbaltozBvtxnaAGqGe0cokUaNEi7dXWpMUUwER+zjLBfIE0UeOh45insPdFPVmguiy
UBdZscDsIUwFdJBKeKy4N74VFqJz6Wvcp++h5V3abmnA5hIZrU0L6OvQ04aohPgjPn78arR+6ARr
77WWhdhFdva7raSq0jszqoody8XB3hiC5hR3YvQdcEgtmQFf8cJ3trkAULZhgugqrRmXoMsnjwzX
mWQqOkhFADvkdYv/StUL91ZWfY/s0gz2p7HOGs33NdYOTU2Ug4IAuTJgfj5qSOusXB3l3qsTDaBG
L3Eb/YbWpHujBJpME9bSJJ1VC8Q7wPzoS2aYb/tV1tFluCeLA4swn4DhXExAYcbEpNsdpuXCGmal
L/Vz1QxkuvIky86TF9grMXF3hpiJmXw96dwEDw4F8ZPmwm37Y9tmLTCzSU4vemonCr15E0agKmtw
7RQTczlyGmyILKax83OovTPTh5uokgVUJR5BNixfQBgyv/LBU3TTUkJXmQeP2s3nKzvQ7LFeUK9u
/KmXbOsudXmn26ocz958wbNnDDk6K9llFRyKHWyL8XB5weDGH4ZuSv2ZNg+YzVygCGyaATMWyE9l
uwwZD2taDRQ+gaUr7zAGSwHJRxS34qMGCpKSNvl7JnXvxV7vujQBnDOzE2zr5WOJ6T16VEPp5c/E
aW24Rvk9AajBfOoYS1mqboftCGnBVhEo3TgXXv1Aph4qnE5WGF90W9lDuoH1X6e2HXmWWp0p/5BX
Je02VJqOpOPoyBc+CpyNdumi6sRHFcCRTGESIJ5KMKt2pGiehK5xmjCuapCiORHZXgqPQHnhBYuL
JtuWXZq5vIYyIsiWZmsl+jHIqqsQLL4iBYunjgCjarX10JoOtpnWDfOyLiGlrO1zb5uAr4KMYYyh
xvwmkItMwlwqo1VebQevbzCPXqGB2JpMHDrtTBtViWmbQyhvNnldaWftkF7SdZt5YQ5EKQcyC7hI
1+Ueg2tVsaW2kgrsvgBNpi3RGvUOii9IRLVrt62n0bt6Iij7W1LiItgC+gqYkVdPxQPqOor5Mm9E
5ZOKbMng6xcFwDYHjYr5EBUW08A4IZ1m2y819GjF2DrD2mZz7+yFCHIGDUNLENVQ2rJ8yKoeYfUU
XIvGcBAITmhERORfBYWnXmeJs+3U8in/qkeN0xtznN1pMYV81oULaUCVG3ZvJcujdK50wzEiyTA/
CwHGhE6xgoFdu4f+BMI8Fw7H5QnobytN7PLLZIfpAMc+LLwGkuyXLa3BL9K+xwuFpQ+7GIbT2R0V
JB3h4gdQa09q9h7yap77HapOP0pYz2Sw4yxrqrSoi8HKM0jWou1XXu0t087orpg34OojszMz/HWT
itopBPLFRrLn+DzBdaDXLPZ1o/Juy7E5wDipl6J7AK7IwqMVZHCT2WaYS86jDH2kdkrI3ttinL5F
WJRosnwfE2e5XFqoXBsf6pjGhwf+bFt37YL9Wgd1CRAHg8oQ2REbjN0NoDqwbAGcsLrYOLVbgzKb
KSBU65pqDa+8/KsbzcQ/SL+0DhirCJM1U2b5cKdF21C8c0EZreeJyglqoUEX18piTac5CewdCJAg
1e3iHmA9K5KgQG8In2jwtJ1R0EiFbu49kqhbAgx8cFZixMFACzjekqppMFpm+dxfrjnwWyf0iXmW
pilIMndGwm7JRkiA9mu8LxvsROSZ43O9aPRzsHqCUgfasDHyMDtZ196bduY82wxYJW/BYk12m1ED
CL4NpMAsQlmDliJOJuR10JTgF7A6BXi+oS2KxqBCDpffudT9zYshJG7gcVgMUJSdfwtfs5nDJWEl
/AWQJwfkWMdVojA9sRKPZI2aAnXSyfmvi/7HF/u/8g95/V+mFfrf/4k/f5EKLF9emE9//PeV+hB3
pv/4MKc39Z+Xb/2/f/Xff/0jvvPPn5y8mbe//CEVpjTzzfDRz7cfemjM92vid7j8zf/XL/7j4/tP
uZ/Vx7/+ePvalhgI1qYvv5g//vzS7uu//vBpyOC98B8/XuHPL5/fWnzn9Ucv3tr34Yv8ybd9vGnz
rz8cn/8TFijs4p4NZ5wQcaV//GP6+P4l4v0zoEi3j8CkBASRtn/8Q8jeFP/6w/0n96KQ4x8M1eOY
hBvSH//Qcrh8zeH/JHDGxNfwjbDHRDrTH//nN/zLc/jv5/IPMbTXshRG46Y+uU0gTwK/WOi6+KEe
3GbIZbX8YC3mwwCYZlwUCF6YMD+TFAw2ENWUNvfRGrT8FizW9uJwwh/F0pxAB5rN78Pevqdl/OB0
AvDBdWH87bsRkGGKXLm//hbU87XqpuiZbOrbYBvumhWGE9b+9vcmnJ/dfD5dinx2KwLAZUZmZQE3
nxnjxCcHLqp7SFhTf23KZ/+31lKf/TwIzKOCi7kuhkh9fMLRJyscfokSrovo2clCzKsvLvTqHhh3
7CEXWLrZaeU+zhg07Bb/UCMn9Icl+ecD//EB//2j/XT5Tw8YYAhqMxf3e0m3aoJk2IzbMbZpJdPf
exv+zbHGxYpmWEvUx+ok/ieTMA2DFA4T9+dql+01XMYviTa//0j/toN9usqn1RI4iDDt/ewZFfDK
hi8O/NN//aH9zevlrxf4bnf6w0shnUhLR2TPBZQlGPokV0O3/fUVvN/cQ/DJlysKXa+TbfYMe8Sz
hPf8ZBL1Dd5tK4hwN3jHQKQnv77k36ySPt3Uxdroh5sKHJdhHDF7NiCcVbZGFCzUjfcmolBn3NP+
4ddX+/yehd6ny31a9kVTdeDts+fmOKUkrmFZyM/8FS8ZQmrk068v9rPnBXiS+NAiwOfsczZOYGUQ
1tZ5dphJhwHibMh55m+/vsbF3+eHLer7/fx4jU/+P0Y2iJIYnOc6gFvIRajdrwjLQIfsf32dzy/s
nxeClRoLSYgMjk/vUOuJpZ/c/GUoZvEUqQbNgVEQ++AAu/j8eew2qMo80b7Eo1sAURpMSKLI1Soc
f2Oz9rPPlYeUXjy7v2/Pf10yXjN7gdb8ue6+heRa0HtW3/z6bn/2qcIcBkEMyP2inH/anSjtrKiW
6Fl48GqIZNwbiAgAThbgaX59Je/nN/Pfl7p8/Yf1TzXPZV+w5ym+OMZhdJt8N8sNVxfz2hazdln6
OzO3393dpzWTiSUL5yh6pgEwWOc8uhF4eniO+EH8m5v72cb74+f4yTTKmaEftjV7ro5kjxEUHN3j
7mJli0jBTYlwzOKAqan75fT7YO/f3eOn5QqQcQILz56ZjlZ+uXWZXbnhbYCxvF/f4s82TID6iEOK
IphI+Z/2E4iRHd2WEFgBP3L5g4sYnP/JBTheOHiXwz7+0wVIH2qoWKNn6Yl65fblk2iL/988CZci
LixCD+X7BJ77n7bgCVl6vV6y54ikF8Q9W36X1vKTNf6XC3y6h7DzIIPAHo/5fE6uZPPaTPe//pT+
dnD5Ljw50TeEEaMM9eKng2tepiFa6qpatd/0m9OuhxuY7lxjN8RAVflCH5dXCPF/6z56Wb8/7r6X
q3I4PyEQCxsjIJe/vry1R7yIaxe2JcNwZXsGK2PuY+ZB3DXecuWZefPr2/y82nyXX6prFOho7y5m
iX+9nmzhZAT1NjS4hcLwJpArbVjx8uuLeJ/fne9XQU4B8m7AH+IWPl2FZ4C9QlylT9ZuvMAPgcAp
Ge7wGJJMKjhKWecObhqpE8Dn8tfX/ukN/nDpT6/taMoBCNrlBjlMB+AmpVKjwmj966v87TC73CFl
OMngn4lcvujya/yw6Rof6OvgAEYSR7aHGsWDi2Gf2tSHAmL7u0iOv9Ucn6/2aYtXYBoREIyrgQpP
7HEBmo3rfY9VzBNk5Sb/k7vjPgon/Iu8rE93RwGJsCLC9S4J4/YuTwHjwmN/vP19zfvzT/KHa326
t7GtuxyfNca5YQYJBqBa/xmNh/G533qU/2xhhsjFI9gLEXTvfspiqsOW0S4E+FRGTpboXgIN9Dq1
NfhnI4ZK/Q6U+NSGovMD3UtcpI1Fl2Ij/HTBEnLQhXe44P9m77ySK1eyLDuVtP5HGoRD/V6tqRlB
/sAYFNBaY041ip5YLzAy85EIFm9m9VebdVlZVQp79AvhDvdz9l4bMvpV2vUPRVopeIK9Qyohqiwr
EyGFs2wUf1N56pll+X2efV5dbPY4iqW970T4wHx+SyUz7yhcVuMZSfbAJer4+C9y5wZGx7LatKsY
FVIOcA15yigxntHL2Zx5lf5c4D7/hMl8NIY4DbqOn6CuyxAizMnpCfiKVgjt5qRS3Yr0Ikv3AxuV
88zZ9/3xn9fPFg+67ThZJ6tdMajm0NiIScslntNDSjfJj5uncTFCf7BOYvEDSW+8Fat0i6vqFK/C
y+Eeh6LvL+6q9dl5PP2M8TbwPP76PZPvZKFlReu53e+ihNXdZaR5muxiunsKtUS5oOyeZeuz03n8
iPx5GyySFy12GPKUUipEmaiBglHZOOo/4bnkBPqh2/lpPasHsQGecO6t//qh/2vA99LBh9UxLmrZ
LFwG5L17qw7YOjb+DsX11tkM8+gUbPKb+CaZO/MzL9uZC31faz6Mm7bCsYyGcXvWSfm9AujdhHPM
BzCo5R/lmev8+nH+dZmTxzn2bS2R83qlYDrnSM9ggSnHiG7ouQsb/9I3T3C6TRj6MMzzmgurFhZ6
zdkYPgISZoGvjT7Q/OysHSfGd+NNPgCWPShRUnFl0Ta+TlbN5nmYZ6eGI+65o8SX91BXwfNa0GcJ
Sv68RNWqmiYBUU2ztgswxtAmwYjemzqK1Qac3vcvyHv14Y/r+jDaZEEsvRpEZMwEbOfKahhWYNgV
PViJJRj2GUawJ21pvwUbddV1T4D4ltE1ary1UGfWpj34D/UF3TBwjbPzFaZxHfzul03WSQJW0Duk
/LLB0JSV44S3ZC89S7G3LZ0EYFtYQAqNrMvvb4j65Uxl864YxBOqynsZ9cOMaQf4xWg78Jhjop+L
8IdSz7X0ocwubbjjSFlONk5rNKE+azahKPNqhnDVxyvEAuIt+yxYhFkzx35KSPfZhevL1/DDr5us
3/CK/QbSI806Cm/rbOWt6IVZa3lVzf+NZfLcaJPpHOFtLmKHexFsi228bDb5grCrecAEO8flF19O
aDDo1M5lznzvz+XDfdcwaKSix400TmhTuujgV1jPVvzD7bDum9cmxLcMXyVBWOFyTPvAd3WK6HYf
sf5aGyquqBrBCPU3XfMrw2fHwdhA6ov1l/+9xGStv/k/pZLjzGVzJQTrvHs2L/6rfanO+eRfVzF5
aX07IjhBycfp1CKeXYAa3EB3uWCrCOngf/gh+zDepEBqJmg12pC7NsaEgVMFGbsZo63QktPMWfir
/7TKPO7fPl7htGIa1E7Vw5kdR4wuwXSCDRmLmXhizq6EX+/W/rq6aek0tPKy9gKubowXp1R2Le7H
Zw+F41CJBzPaxAZYPYCI1FLPP8wvtsafrnTy9qMN7PPIZPQWl3gHvRkJ+hzFM/WX2feLzhdHbW4q
zR6DkzbHJ3kylD8YXhQP3NSxNyOJ+3EbxMReuOVCe6uuNTo1Z2HwX7+rHwYd9w4fZlyJoaaxi/d3
VVkZ0s0/3x0s9ra2+zcONl9+2T4MOPmG4vHvS3ccUF239ygwhqDelyWfbndpz2EA0FBHtOH1/+ON
5oexx9/24WL7thp0v2Psgjuc4SXwtAIsU7cZd5tZ/EPRrkJ0wsoGX/H6zNP98kv2YezJFz3htE1C
6vvY1aET8xiXe1RKS+upXHO0mwFvvc6irSHdpWhhyovze4qvZxKBFjIh1ugAp6euIa4BoFPW5gVr
FnhP2/HXRAcseAkrBkiBlZyBbB9u1Bm8j0V0brv25Vf1w/iT71YqRzXQ8PdeXHpKWDcUMtfn5sbZ
gs5dYT3Bp7uQ3sR/3JT7vV59GHkytYIoT03Xy36vkDVF0nqVnNLVv9HaHP/SHxuWDyNN5pOc5yB9
Ja4RRvjTuPCPOwP9DQs1uU3nqjp/FLnf12EKZSYPlUqmPBlNcnNVVlOuq1s568e+uP99hiMeGk3B
QE8Vweji3P7jqyVxLMvi9hOc463J4b2orMpHS4Ed3/LyH1anoFiEd7+jZos1aEAMd2bqfLUDoUkM
0J2mOsk2k6mjGwFiNgfbtBbdZh28ifg2xUHnNxA102Svt+alkVT4o+91Mznz0n71zn4ce/zvPywZ
SGMj4lMYOwoOg6UsWwnd3CGQr3p8pGeuUzb+uFJd1gw2DhSOdVrH75+ID6MBD0EpWOHxaQIVrDHG
JETPqtuDlokkK/uVxEX+nNoebgbcqOaTWub4KIbSyB66osc416jBXc3/paQNnt5YFAnZEguKO+W9
0Grjts8x82Ai8FVtlrlDeCWZRWbCeJbBf5c6eFvCQHVtYTiGeYlgD+SSX+GeYFHUKj65WS3EPidZ
+CVPUTBCAzRbQgCSbm0Eg6rOI1uR0hmE7tGkT5UF944b+wQqNMZPKwr1tyFt6wS+YxHD/Ohw4hUO
sPJlaLZVuvM1zbsbPIffaXbDrW+3OuzsoG8g0amlzvc9yNujjubnVLMvcBeJZgZPg2alMdJbRUXI
KpcJgUR1d6+VWpweNR3o0KKKXbheSedbi16Vu4MSYSWSYrUgQKZDkAxruWuuLMN1+RBx050FplZZ
Q/ZdliPFIhDuTGm09qLvZSiBVdhikaplbL5LECTF5RA05U/UHjVxWY5qbtNM728CRH71ggplcmrl
NoDln9Xyi1Y1CHDrqoPz4mdKiPupsd17V1jhNRwLwg2akiyKwaUgjWgAm7lUtcpONvT2NvNA+vpN
Yzjz0gRj7CFQvNClLLUvKx1l6By9d3bv6Gb9qmiNctD1XvzyGxcUe9AzQcy8CK68whsZFkXIy5HK
xpuEZZcNde3oxQXSaunSL9roGEqy/JJ4OTgXAhgHylJSp28GI3H2ht4l1+kQmfUmSn1O3U2kpQtD
6rBXSUbaXtlC8S+jIIELJMJYPOkuavwESezCkiQLqIAaPaD9e3MaSd8ndpUsCDDFa4LRQHs1ylh+
LrMAjaOW22utyxM6/sAMR6fBTdOXujoTvmHfR6YGx8pzxLB3097YR3HiQzJMymRXDwEYs5Ii90L3
ouwn4lTMPlaLnCWpmiaZd24Hxq00432b6/oof1aSuywbhpsibHjlM0+2HmSU7Ty+1NgYGrjQoO2Q
oWq6z9kiaSVzZoedf2XE8XDQK1O5ZEZFGz8MDNbFwrNv6tgtLmI/vCXcoFzFDZ4bKA5qIy3Lvq+A
Ttht9FAMqThhgfN/NgawLMV7j7PQ8xydYU2OQYjJsmdBnKsIyDZaJuxFmrtSuyqCLDtJiGuPpox4
d2aIXln1ugF0aCAHwggb1n7bM8WswS+zEQK0TdIRllSqNZWEzBI2lscU6ina8XBdm1H+4BpyUcx8
LbRvtEYub+wCflIvmuYoYQo61HqGQd/Ok+zOzHMDoBtRG68upvKj2uiwUvrE6vqZQFMaM/ft4uTG
1FVL0UaHojT6hWOikJuVXtg91EPZzfm39GEzM0ZWp4eXXeY5D21silVodea6DfJ8G2MJIxAFb3sT
qR3+G0lBURhmrpghsrHx5XgJBvFUN7A5W5CF9BAjsVZB8xwSky5sKaOWNDMmTK9ED52eQD5LrU5+
cEO/AWlVIbp1c/01hGpw69kJ7DbJIxcG8WpMFVC14uw2My0JXbbS/wqYCfcDWvEXdLbVwrXS1oew
20E6Y1OP0xIp7HFMnYHZrSnXVWr1x1AlMgWpLnJKK/bFnU3a3dqrcoPoNCXD76FVubvrB5XCnA7X
GW5ohO/eQzDyC8pKwKp1l8ELqJryNcYmW1TEa9Vm+VJW6kJzbF556WjgKzfk4JeLBzrv/ZnWFKdA
BUNptHdDH53iZpXTSbNdzhMeVIthKUH+l1kaRQNFzfC0N0lHQJ4B5Egx1M+rAuCewVqXSyPeqipv
9PCxdfOdJuIDYTvLyLVfpYhdOy+SYr5Imonj1tOYhvUhUm4FBty2UO5NdroWuAIZlB4+nWgG1Zt8
I0Bo7YUNfHIQVPoRzqYAQHh9D5Gr/cjKYkevblt51Zbm6oFv3rpyjVkge1dZ68/MxJnXIAkCz73M
QOyMJmV8UoK8GF86xjCDoCphFMDP5sH+CC4wChFN8gNi1kKu/UcFiijKbdp0IMcfInzKSDY3vf+a
woMwJMoa3r0O80eV4znJO5GqPBlxuPKhZTjqqTIuTBPU0hYuwyqHQqTxcIL8OdJHrWtwj8XIWEqd
tMDqQiyyIX6xHK0NG1pLjv7elhZtVIHndd+yMMMGC7wbU0kzd/B9zoequUYtry9MK1aWdVC/pLHv
rWJ0m0lRbIYyXhR4VhtkE8Xwa8CzEXnSJlLE0ib8yb4v6F5WCF6FDUdUdV6CRo4xbkQHe5CerSo7
+Wpwz+HLX9JXXtLmKuFgWJo/D2QhPZYZLGo8NZQb9eHSUACCKfhLMD1TEwwi607OzKuCrr/ig7gr
AShECPCFfogR2Dt2ttc7ZYt5+kr3bxtdW1t2AHI8vs7Q0tYDmaxkzdQJ3r+gHOk688rQaEgO3oWm
ukvLqdcYUu71XBz61lrxNc24TclOERqInGSbOObaSfptJukvegf1NBvEJYWBmVYoK+HHq7TtL5S+
3oSg5aquJbOhVF5Ln0CpptsaWfamFPGVrENAyiFOmJm2qbUSNlnmBLAPovwUuclLH/ThOggseEWZ
vmsjccM2E6gNNAIpzsufQz8oS9F6j3ywwV+2WvZklvKlX9qXLp2csCThI8CAk2dyt8ylejG47M3Z
uFpSDUreS4qNbhfKujMT1MqDI+5b09sbfrE3027WZ9VKSyGZqaST+HIGyjGoxCxQe+sOP5D33Fd8
dpNOIee2VQgM8SmEqHznEhOME1sWaVE0uFsHXXjs+jyu1c20PTAsbL8xOpQkz607xy/FShdCXBSF
ClJEpYCS2PY8MUN7JhFIuFGb2t/hIojnIDAiYJy4fmJd5xNimPPICWI+OM7OxD+JuQd+t6uAbImq
X2OIVZ3ZB7PKxo0LK5TARTojPYqHq4/EB1Tfl51TSStZs17krLUPVqTYB9H7aPjLFg9NmhfdLzm2
rROX47E1seDly8Eo/S+zpdwP4D4qU+CQD7JnbSD6w5IT7VLjHLJxWgtioeslxIOkmWxeVZocXXpd
iboVRBSlW9CknpfWaxwmyM8tJx5WuMGatdX56mOgZMh1hGWFcytrql9FgQlw3WWQu/wOxxp1YfCH
CvkQsY2x3ux1nDapYvzqK8lfe46C0rL2+wNWOi+fuWUhX1HewHCkB33Qzmw5FXdhFXpUGVL7ENZE
KYVVROXW5T8ra9nhfqsekNgmzWt8mmqEca2kTdp2jvqA7ZB/6SZZspNrpO+hSCx4tZ11LNhObaJY
NVapqO0ZzWOE7rLsPWj4zsG556BqCY5TNrXria3MPUog75vFXSi3+YNX1BGMz0hS5JmiesXGzTU+
KUrq/6r6orRmlaIouzAMrDXpx5T5k6TPiFzR3KvOr9AM+1WEx8W26pkA5HmnmnF13URtcmIHrmzi
HA4mYRNGMZMtze3mVjyAOGdvi1WuEnL3s009/9TEWC9WRpa4Oy/r0jc1g83vSBjaiQkeutssk42X
qhq0VRmqTDLFsaut26PAnRWJm13UZKfdp7JkvBYmLoEZB0lwr7kmu6+NpYpjbUkhYJZQ2nqco2/a
nFtM0FQ8rKHqS/ska7SDi6Pk3m/K/LLUU20ts7t9Uo1O3Btm6tyXYVT8iooAj3ip+nBI2WSH+yRV
nH1tS8W29KGeSrmICXNgN2fONBdwXeUH9UMSAU/i7aK7UuAdV3NHXosgw9tTxXUfU6mtMnyMCfWn
wXEvSjmSVpZEHgASopwdM74q/CTVcExac4+ELt7HSsHhI9PUOQJdoDhYngN9ZqidnazxCkNObDWE
dXgCLI+vTONZCz7RrnSBoVlbeHUa3YVtbj1kRlaPvjXISOYQeOzHkmiDFiW4tsusPLR92d1FHvCH
RhIuf0kBozDXo2DYNr4Vwbwx6+fC881w7aSa/AuNk7rvysoHewatkmVKxXbMFxD+RZHX/k9fzodd
UGEDKU1BVE4fpvULpreBA1zfunCmXDJXiDTEmuvaOLbiWr2Liz57znWhIMKU8/qEQ63csQwlV7mk
Mh6hI/zZ5NGRnf7WKt3kyQ0AOuUiMCGicEiBSsOGIR0y41CkhWzNahmvxcythuZOqu34ooMhukMB
wVfEpfsVKKIyVgS+BT+F4hmbMq04A6dGl+qchBrjF0456UCf09pKmHehoZEauygzzCfCSMGDVKnY
QQuga1EbhJMsY7WJrpqwK1bUW8OrPO2di7Yv3OeiLYCjtzHYK9VWrgMsaMshc6RT69jipPelfW2Q
bvUjqVV+QSDXNp0vaiFzSe5BoEl98Bqmob7qS1Hf+QbeSjvz3KMWGrixGuBdXTeU+zxL9XwXdYo5
y7FJgyJp7b1uQGzwAIy+2NJAUwXPTgvgNstuCiV3DkVdo8rsC6H+5EQawyIykksjbTI2abDqLKOK
7uzcbg+xrhABpxrhk2Wm2TKtSOmxcAvCQ40iwngieVPyKfOp7Y6yI4Yl+6Qt35ohL1/qLH8ofUtG
dSCVd7LeqTcJ/ki4PbiOPDa1KtuZJourYW6Lfqxr1LCR5q0HxA1gbJ8caH9ELvtU032W3apdNbZI
Ua62cITUzoxNuIAagEgHO/Avt2GNnsldJis0UsvoulR7cVfqIQpfPxron/F+t0sXDs4urTppjw7I
38uD6XeLVCQ1BUoRkdyVNqOXKI08H/Ad6Xc/WomeJCzWwbDxnvaO2HsYd91VWGLe2pplFFy4htU8
q6IHsTiUqndrlj05OJ0ukmye9IOcbD1b9m4DywGBa1bgmo42dqmbLoqsN53P/WUXdO0K3EU9wJjr
IDR6bZOBZnHICgHVrhMcE3MfbFxVuglE3pHuY9mC8dhLjpWTKIR7jJN+E+lQkjMfXKQj9/khYpcD
p6qL/P1Q2QYBc3RZLnqXKN86aghUaKyBU3431GwhzXJfF4F6XfYNS4YlsuQi2mwCQbZWVbPTc2et
gTTQ9tPmkj1lf6nbUftW6b31SJqosWs5It+lfu0fEp+dVho2oEZcgQ9Ea7RL/JPZHfsn3GWeL69b
EYLh9ag8be2Ej3/ud/oJe6uKI3rIPKDAflzDhcB3OmcrR9KFbmrBVWFqBGvWcE/ZoalEgnICF4+w
paUNNv9mi8vS/JGCSP5ZODJpkKnqYu8LlGJHpjoRPWzWzRNON/nRUOrwMca2tQc04Mxi1bLWQhEB
/zJjf4yhPK/4iBGe2vNXivhaTYJ80zmC5RPF/CoTfUbWT1DeMbi8DkKOUPPQ06ujoZHbFkE7QQ1o
hrhSAGUwRQIAE/vG581MukGDXTJimLoBCSYvjc9mPlFd7WFwKht6m/Hsk7F56vq0ZSueMteA20GD
klXrSEBX+5pmVntLRGi9KHNcDrOc+bBWdA5LMt8pwkx7lU2WZp3SkKZ2abnVVrSNcxFYIDSxAYYv
aV3zF51Ms6/IUXIfybhPdgheq9fMUYfntCbwopXtMQ0M0713RpgwUUxaCvIwDXkYudKmTFF06t6p
nTrrB1+5GhuprTHz5rgH90QRzMWqPIiVTA8asuaZRtz7X/2rhv/HqNPupqTW40xUrogYXKvL8knf
eAvmwjo92tcEJq3IdJzHR2Wt70iFvevW8UW8clck/6yC9XnZ4cSz9efPmbRNgqToE52fExzYRy04
Rx/cjYeLz1pEi/hIzsvW3rUXZMaiNTjb6R07CN/di0nnRKmBppcM7hxp1mzyOY6wGazK698ton/I
Xv4j4+DRJ6yiTN+qzy7Bz27D//fshSiZaXX+9/ZCVMV/WxdPycvr317Sv52wBr5+8hn+/uf/4TPU
tL9bimbKHMRtJqg6Nn7+4TPUrL/TPkY1ban8Pzqc/3AZSvwjtP0wGhv0HWSb5ekvl6Hxd9tCDmjb
imLJAjSs+p+4DKdNZXA3iow+lpM53Wxm8KRDJPU5W+4mfiOsMVpll+U6oYFA1EoJfPrf0GVp72L9
v95STJE2YAxyxvGtjBpufdKlgcUkAMlTTSghM8hLH7exvJSGzKrWWO+zPeej4SIE2rq03MTp57JP
rnRUpFjJFFoEBX2DVGy0IdEfdXzCx6RsApdCQkWUquKRieoHJlC9weyAEEvKJu2TftWEvXln6QFn
41wLg5e4q8sfpe8UoPeZsGxbohR6RupJAPnAkZUBhy7LN9dNUgFIzAu5URbALfD1CDVExQajHPhW
Ewwx1ZaqxhHvAsJJ45QKhJXIxs/M8WlwaXwASTGlQjdUbk8ZJTOzH1oaSvdgBYOHupPxGKuqcdUW
RWvdK7LrkJCK3ZtiTy84aOZGZcxasmPBBfUy2npCLyGftpzHIgGnhjQWv70wPCoUAFMSSk5AwId6
iEifkQTi4Ca02bDH1kBsealHBAXlbu4dK6qGfIJFSt3QyUJjE7b1fep6yJc7tYt+SJEcnyQVfelc
tZqeA3RlWhxsGk++K8BCE6vVatIKdzRl2EHSGnDRrrXI69Y5prJVuHsjAXVQSnny0+tD6UqJY+N5
yJtS3YJG8k9tavIbSyzlYFmKpDo1nhIAQ4H3sG5UdzhRg4A0R/Mm9PXhABEiFHOvyJJbw3aq25wk
b4ItggaoVqFxDGe+GJyLZBLmNDoDx2DQwAwbKvRuPvwZSYR1nC7zou9vNVGrz7Wl+leKS7QWyILi
Xo0LwkjybLhhXM7IqhOTdCYXYZdy0QFYZz5uPoBgkdJS4chhcupuk2jJ/lfo676yIDoVfp+3y77j
VlaWbRO5pAeJt5cqN7unJSYMYguHaACH7TQ/ApALr0MXBARgJTEhSWXrlYT71uLNHjgcsDkf2DH7
xEOLJP8hIKWtRdK0x3ho/XKZco7b67J5j6yuTvHc6+08NpNmizo3wClDcyeCWDb3yZA/uswp55QX
tQ0XPg9uOcg2YuH6SXP0uqo7NS1s+MIvdJRZBMdLy1z39dcs8ApwUKC5etck8KSy2Ybacr+haxC9
8c+Y1Zx4rKoFeJ44AvNA5/nJlS8CkczEEHFYQrL73CYAneYaEdr+PA4c86lr8/Ky6s3sMUxjuMil
29vhpqCWDslOIkJSdCrg0IEUrRrh0k/oNWRp6Gr7w+CgnMNRrpLbMNPFzQAb5lfktvKBlnvGDt2t
+p1NCGTJMd0m0IrjtrGNg0w8xE4zSOuI/ihBR4J3c25Cr+wXnQQLtalMbHpDB2BhkVkJRetWZEPP
ZrRNj4FZVRunMeK9LMMCHbwS+GlrEnwhiaxdUqaOnqDSsi8swkHbII+3f7i+NRbQnVSeFwp7zJni
kU9dZ155aavMoyxK3HWRBDoBTYp6aIJA7OEVVCc1Mqi+tpFWPtZWb18WQsGoKfXtrtGyfFO6EOn1
uKyXlXDpCIU0G5tZUGTuLhzUvqFoR8DgIFHLydxoeJHc1CbaJ0EPZRTpnavlZL+GIXp127ekN9A4
BNTh8NFXLmjMU9X1hEmZreecsl5rs5mqFcTiVE59G1rjfpqG0Evd+xxKalgKSWq0a9VUQITxcSEo
yhXqZWqY+QY8g0pDLsgOnt8PV1oy1Ef6A0RS53l2k/KY9yEl81MV0wOS9Ep6BscjreMEbsgMBhd1
zNi/zC1VWjhaHt1YrM/PxSDl16lNSY9GzbCLYsD+Wh8D/nJb8SKCuKbE5tLGiq1GngWppd24VPCu
Gw0ZgO61xraI2n7HNasvFTCepSE8mguV0zgbuGNYlkH/eet4KJElukUBB5aNPCsviJVdZDr5Khzy
9Ifi9aBaPWe4EFno3sR2jGFMqmiF8EKMDZRUsWnIt7r/KwvbQubQR5WbT29OnSgekWel6mxKvEf7
xMmbXa6MQfG0YFHHFQOYXP4U5K+MtAuLYsA8kET9zm6Vtk3cRitXj8n7pQVRRPypjPZqW3LaMDQ9
hh0eluR/9YHVgxYpJPvQD6n20wqs/FhaGkQmzbdr4t602vld19vVptXutKL33tq+Mekhx1F41UUh
QRVanyWASPko6nOaBP2br/vOTzDn1VGvyD2mDDUQryGXoiIngrilIK3leRJ0Ywi3LKHy01jIAPaP
YaOOD9li4ReFo631xoofU9EmnAocF01/49Ch7nVkEVWlF/q6xEhbbFPFb8ibA3ME8VOyhLSXwfqL
man5+duHDdzl7/3HRzP+H9oRFaQEL7qigqEyFXWycU883beomD96fLiidK2TJgifj1Qtf6HY99+P
NXWE8j2H8YFAZtSNCHMqGI8k6Kt1aTwKhwQiT7vqCaaQzVWqQOYzyYUtFcIQMWt+P+oomPuw7+J1
QqVr8D8aVhIT9vhndUzjBbGFD/WtIRrQcABldo8BNP73Qf7/oeB/KbIYJdD//aFgWWb/+78Kv0r/
dvOUVJ/AI//4Z/8JHrH+jpdqdPOYAowIxtl/HQgAj1jIZy3Z0DSaOrbKiP88Eyjm39mro+Ea8SO6
8s4r+Sd5RAVYotD6sVB6wY/hxfpPzgSjrPPDm6IjGB6tlXj2mRKKMt2hS2EQ1qzBbJX5tlgB/At4
jB9uzRfTbTzAfDvGRHfNd6TWBm/w59YdiZxgCPK5Q/TCzPsFC17OZvqJ1XgBBhB1LVjbBWGXZ37B
59MyIrzPVzlVWFIBEr6MRmTOvumpJ9ILU5H/mj8TqlytRi8XDdczQ07UeEx3npzJjMfRNgILpuJv
iNSiKXC8OLiYqlsFgtR9+pjPwU11cD+qq6iYU/BOzsrOJ3N/OrA+OeSx7y8rNrclMVx3mbiQtUME
VPz7qzs3xmR96SohyR2frlnZ3inUrceEsAp05/9glHefDZJG+kLjr/igusvMznXrNkVqliJrEUPw
JjXmqRE0Xb4faKrAfb9nHLyZhXhj4aaM78+HkciNsiQrZyRxJFOomRVbYhA25at06kZG9qy6J6d2
519ol/rt90N/9Zp8HHmcnx9GjhyXekHIyGUMydyGwUl4fEJPro/P2Sv/eGgWh3+KE6YN6EjR5cnt
DLTWd8oKkcOoYwfTZhBskFI4CtGy9wtylAV5jK9sws7Mvun0tyfjjrfgwyWmwpTQRzKuE2g0lpK4
3vpiQOWttxaBAUIdNq3clxeONjhHVDPN6vtb/OV165CcOCGZCpXLz+MD7ax7h94nqe+XtsHlm6io
qx/fDzIpiQLNGK/ywyiTB4n6qGYLyyjdqr5PiEd2VmDLxXb0kDcn05qHD4iKvKVCrM+Zsadr+HTo
yYOl3gHMr2FoUd1X7AiBr56ZIOdu4eQRojdGsKcwgk90bAgLUTNBqAJs+/4mfnkh725nbMiark+e
VNf0egwduppJdBQH2gZD8/D9CNMS2O/H9GGIyWNq3RYIvMwQY+ka3cN8+GVc5ov6kK76vRr/Z/fN
UOAHseuzwcGw16SQ9/nVq+MqJFFHCQBvk7zA/lKG+sNG+8wMmzye6TDTwjgE4CrqfHQTvXx0/Tct
e3G0p+9v3HTP/H4lI/bDNnGI/7FCuoqk+4ljEEMN0wL0rIVxy7kIw0d4hWdu2mRJ/H01IwCE/Q8m
9Ol8bcNYjayUm9bg9y6j+wqBsw2qK9NO31/Tl7ftw0CTd6Gp8pHGJuMbKskst8290bbbLtHPrD/n
rmcyPRNEzZnTcz3GQLBLSyySONkhiCnZXn5/QZP588edm0zTXBLETAlGCh3SvtX4yvOKM6/auSHG
9+TDYu5LUp0HJkPEqJPV4LHSzzyUr140oVA61989BdPDmVWU9JR79hM9vmQT1EhlXmUd7dzwpa3O
+Em/egE+jqV+vhgZ8QG5pVxMTmCaQhh4n1rznOCK7x/L+2/+sMl+fy6CCjiXxUnQGqv/H2+aoslh
p6QaoTJr+JuJDp5+Ib8BCFrEa/Iiijf/Eh/vCZ/Vzr+UF6SLLPIz5u/p9+n9N+iaxuQVnHjZkH7+
DR4lMUQ2fjBPDtJGX5TL9indwVfHYdUepMdhWUE889bfX7kybgSnV/5x1MmVtwUqMVj8PM1dcDn6
lu25cZFuVWw3xvX3Y301zT4ONXn568wl21VCWNJY1jIN4CEM+RxJ+Hxw3r4fafoR+X0v4epySqTd
ww39fC97yadATTV7TnjImsP8kdyOpbmG4Yut59zh5asJoX8YbPKSwvrPdWROPll6xVLWxUKRKbao
t0GkXlTZuSbr++o6eWKqDKEZOinkzT8gFDS2ej2lXD2Pcfauwn1+HK3mwVO7oKOx9s+6lr6Yg5/G
m1wehdrBjeounMtI0cviVSF9tiHo8swj+2Ld+jSM9vmRuQgMrEop3i/LokW8GrmI5mP3Jh9IFJ1l
1/8GP+OLN/LTmJMp12aWpOkqY/ZrEghvxTx9JLOTuHZELrwqIwSsnff7s73hL28pmw0FqbTQNXOy
Rqudo0mYAJDDvNVjTLiyyNfSHA2kNa9Xw7zcvtNLzk318UH98eKYSALoWFpQUSenfKAmHcoplczU
o7pDmLnTl8Pu95WeZ2d8fYkIGiDzqeofIAA1NNPUdJCIV6T+EMFWEDQVRdrs+7fmq5eGYjbZB8AM
BVyczy9NNOjg71Nk8DUJxgMVV6Kvvx/hq08DxTqLU4ltjpvFyXtJbRbNE+T4ubzzN/GJRwXtpJqZ
V+be3Ynbbi6th2O4sLfpxrxER3BmXnz1igoZHyakW/ijUyqqpaZwhyJcCnE1SquJbAqieZyTMG24
Z4b66pEJKk18g0DKUO/6fDONpm1sSSdGy+7aH3qGXsSVn3xNnBnmyyuCYwhEF5QhIJ3Pw/jZkCvB
mOdH1Nba0+8TlYZNs7Pd1++f3JcLJYQki50KbW4wTZ8Hwm6lFa3rhXPtQuyGhTcv76RrMbMueGJ3
7f6cu/Or2/dxuMmkrhOIJE0t8c3xtZ9D7JD/269TjAf/l5c1uX+WFfg0hhgn2Hq3/ub/sHceSZIj
aZq9ykjvUQIo+GIWDWbEzZwH3UAiIyPBOcdt5ixzsXmIIulhaeMm1b1tkZJaZEaGmiqU/PR96x2Y
UrC82/VfBVTS3PhcP1m0l9cGcTJodlj7UKe2eb8xKClrnHlvqYOvPWMn3YkjimiOsdOeuLjmAPnA
Z/tuIwOH+/Jb+NIfh8RJhFNAi3RLf2ve1W+twLUd9PYXXXzYgjq6FZ2BzNVCX0P1eq/eWQfzayjB
gOqQL3JmrlS/fELX8WbU8CJWslkW4u3YF195yXCzVYTiuLptxesP03mL0GivLV0EfkWNkTP64WfV
z2CCIQ/41Ty8//mv3XiUqWiqoamCCmX116/RtbadC2LCrtklu61wb0huWRjXhyB8TdSAsN7P3uk3
H7wruLZNck5uTHulemrsp/encBnM+/sagu7WNEpEcCIvdpQ6T+MyqHgQGvKfPi+9u+6zo77fuCT9
fnZXV/9I0joLrBt7+eoRfTPwxcZB74HrojUROaft1/oixGNr3kDBXjPjMcH+nNzFBknp+ynpJNnM
+PageBTeJuDuNCcSjnqUjtadvE/dNihuuA9XP9qbYS9uBRXlpSSbGLYfJG9NNMqXb+y8qzufIiiF
LmsFy/Piq6G8NHfNYG2eQrTfGE7RQYLA3N2YyF9a87cTxv8oWhQmZVc/W73fbD/e+jqXjDB158/p
q+xndzGFDfDVtxSEPDrF9/lDcnNnXFs+A8g/FVxYfLB8fz1WyUB7qlk1RFoREKJ/Cjyr9/6uv7L3
sNdx7TSbQJNsbcv7ZlprsvQxKhfkWLqPVEI7k0IB63gjhHxlGm8HsS9SC61qM5HYoG+8+xgbd8N4
w/e/dnRVouEKsi4qtXCXluvStQKJBjlxy9z96VntBGVQr44oufmQ5nTQOX5IUA676WX9BNdevEOU
tFJ+t+XckGO4OFgZUg9SJW/uYxDt7bvUK9w52KBs5YvkWqfiTCfYh/zb4hVeQWP6eUC67sW4sQDX
vqK1YQY2QQhYnRf7RNSDIVOEjt6ysZ54M3dDLF6kUPL//c1iGcbGGtHIStsXw6x1o6itgAOamjhb
aOJNdM3o6823/dp+eTvOxYVYIvui9B3jmIojPxeFt3rU7L62j83OOpQPG9ZQ3akfKa7Lf7PP6Gy6
81k532ZlbanUS98EVtufE774uLy4lrao/BD1wT71wQBf0XD1zCXEFAcIk+pO8TrvSlgE94W3gJXU
ntIPt2zta1fPL7/i8hKNxihJZ7aY+YBdAehl0/xAov5eHATivHCSZmDYN/Mv1zfVn5O/uBrwrY0s
2SZPhMpNEb2nKRJV5uaGs3SZ5t3e3TfT0y9ppauR6gqVI3T2BPWhPaE4dj89r9zlXK7gIvU/wJ8c
qJCEQHG2/ls7Wr/01GiH1eaIngq3sV7UOAibx5Raw/dPzRW78Jf5XTgwVhGhTJgxRg6Fs0wXl3b1
NIYjUN4Y6P1jo1/SY2oS9iNaRVDU5MFp6nPd3rAiru+ITdfEIOcPXPbXx0Ks/dhyGXLXpSc1TLyK
ZJw6Vf+lafw5ysUtgzpF3TRoXaHF9YWmErdtI+/9L3ItEMcn+XOIiwvGWEr6gHKGMJ6ES+8wDdxA
/xBP9mjJe7rFmbz+Xf4c7eIWkfI5LGRIVW5R/ZYpj2394f3p3Pr7L+6HGnCzWLcFo2+W9lpC39Lz
+yNc3cKmSjodkI0sLlMrlk2jHLwMANCj4qqwA/vhu9R/iYgovj/QthR/eU3fDHSxwxBWS8ORCjJ3
ptJDDU+WjrtW/RGZudtTfvr+YNe3wZvRLnba2OhAREympe2iff2w3hHa+4AIn2eQ1COs+P5wV0/P
m9EuNt2E5CGMC0Yb+lOX3+ct9fOf3h/iJ7L6vfW72Gpol+VjazGG2NUH+Vg8az7FgL7k6/60Q+/K
pWsPOaDiEVcYGmaAoGFw+928uiHfzPRiQ8L/nVWl5VeYqwL+DT3JIQ/en+kVs58WgT935MXjtHRd
rVNTyEbB7NpisvoOQsrtRMTmuP5lQa1N4kknLmRfMv8TgURHUzKO/jCeKOzdm352oNDb21IRt5lu
V1fuzXCXfjTiYfo48hYu0KJJMa/f31+2qwf5zd9/cb5WxGvpQZCYjhB7Ka99gE++AhRJSm6MdNUm
t94MdXG4kgq9+aFn5bSdEpzJXvrmHfLe0W4+bhb5VhZjPCNAsH9/hrdW8OKUaRM+oj3wCBqp4QwR
Rf/Ry/sjXD3HwMZNKkENMkcX3kyuSGEYp3yjeNEdSTzoglYS7ev7g1w3PUmaK6SJeGovbe00JMqS
hOTdttKz9DQ/Ukq8k101QLbcj47tvj+WpkOMOXzRgiKgXjx5uJX8u3Yb27JsYUpYuslkf33vufTR
sqUNx9UXmAURvhV5CCM/p9ppvKkQcm1Z3w528eFQti3WbPtwnQ6npXst0BIv7BvLenVXvh3l4oJc
unJWy5pR+s/TcXFXTz4uvuGqd4gU0m/gzB8jl14I71b06urs4CogsMVrTKzu16U0au6yXmMpzfzU
pR/z8TSvn9/fMlefM5tIKBFsgKPGZdVI2U35am1eMCk4SBK76KtNiZaS4/2i6HrT9b0WU1JtGsxU
Yo/4hJfG89wv8Bu2x6b/vhyN47CT7qH3fYX+74N/9OtdUXnvT/H6Kv45ovh1FWVkgemzYRU1iIzt
8qPWYF/Fyw0j5KJD0/jpkbyd2MUt3NtKodchBlXn91z65UN7kn35Q7XLXNo2n8MH2WtdMv+Pw0vi
3XJJtsfx8sV5O/jFFb30WmtLm1Gix9ldVcmnzm72ao/KYwxMqsHJnxf7RoDmUuXuLzO+OOkhrSxj
GDPocgTRjITf9shFLp3+N67nq19QE1v6g5o6dFN+/YIomy60lm2nPCl2Uzc40Qi4qBTu+xvl+lmg
j5BQHfWZ6mW0GNG+LQOHIZkqkkt3pRs2DY9OP32oGoMasfV5XaizM9PlKQatkMVy4xjG/Mf7P+Pa
Y0Q10r9+xcWdFguUmMOtfjjNPpjqQ948//f+/otbpZTmSQX+k7iRPXwLE/ljPlg3wuK3prBt1zcB
wqSP/uHzdXTeRfJLnd6IrN4a4MKS07veTFuFNao7OnCk9EBB763tffUho5eUhrpNx/MyXQn4TI7a
AbNncAeawItv1nGLoWzJbfJCDVGG1d+yVP+FyL4K+RPlUHtDq/4MfbxZvKpZlGHhEwE5/0OlPggo
DyCM6Eb071pK8e0wP++zN8MMad9G2cQ2CEv1Y4b0SC+tR4Slg3GIgy6FGzNJ413ZqM/0eVogAdP7
og3dNo56//0NefV4/znhn2nrN79krDs4F/3mv7WLO0ZfjWQErJjcuKCvn+43w1zcIt2qUk5mMOHp
aO02q7y+21KNhKn824m97ZD+5UJ+M9jFa8B3K8Er8hGj+o9ill2QazIq03W03DgJtxbv4uYPu8GQ
aO4ivCIIq+aNoy/fpuWWOsTVUSjEpN9cN2k2uLgzmjbOhmSlCEkYn/vyMwqj7pKo3vv74GpY3H4z
ysW1oSi13Sc0TGG+/r1etjXORuolfv0SzX6VOZiwlCv4QwCFz8lB0YJbgUwxwxYMXfv1/Z9za84X
d0xhqLWyQsl18+wkVxhh1LCb5W/vD3LdtvznnC35MpCJojSdl9TKudZ5+dhRj1EG1qHz7N3qqpt3
SpGXFNg37bCrFyjaFpjoJAAolPj1hhYcuL9X8aZ6tsvm1I013b8xtStGCfq3+MCUs+B4XFYBkjrq
51lnAQWszs6PRSPtAOjQhFdvLaZkMJvIGTrZChBIh21SJb0nKm314IgtLlRPlmCSK1eGerzfWkAc
bcyVx3pqxpd6mKwbVsY1e4ZCNKqAiRDo6l96Flabxugs51OI3aaoUezWXXPYJC5uJb6v7KxfBrp4
4YvJzEazJDYvr8a0FdJDKfMA98k3rjxk1/5yDdHPtQlLU6PyM0X962dekqiZ0miGeVsLJXLDKFlK
f5XlXDh6r9F4WsMEbuCKWjboTkOSX1pUZr4sPEyTM5qZMNx4hF7omN1s3a0I1cMOzpY9EvczzEA1
/NyqHBT4Y8CP6zXM7pEmtnSntKXuACcGZjANy65lNevTrNHmXYNYcyN4ESUdGfr0lBhcKolZNPeD
SqRbSaXyDx5AMHJwDQiz0uR4rGZ18uZ5QPcGkJVbdrnk9Y2meJPVLPsYup7b8H9BP4DQTAlUAP2a
zWAuAd8R1p4rxVGaXO3dqbI6F3nsTKHBlBoXT12z5MFae4uKUXh5NOuLKaCKvjgkSbF8LaRmvCNN
iK+em0b0oZrsvgJE1Sug7Qr1bNnLd7saSIpDtQKv04udOiQz9M0kewDbTl4vqoAQVxTDrZM27hFt
oRVTzwec/4LuU0drx+WgjVrzvZBH/qkyt/Slhvlyaq142Styh2MGvAuSQSdOwipXyUFedJL3fd62
nzupjn+HTl7v5zYWz/2gQJ4qtO5hVVq5c6S0bb7pVCLCJzCUmdDGOsyrQ4CFXuwcXrbRbfQvMc8g
rYRyLsRqPFCanEA+SmBXBlGI1OxOt0E4zdGyjl6d5Y06OrTo5v0RCp5q7pSaw/TDrKd6643XTf2k
22E+nVJV6LkfwSOBDxqrwj4rwIH0INWbpblbIU+ILrAaKdJiR1nXoUGwvSIlV/RmUKRwh520T9XU
V+VC/TxKCofRXlOvX/hmTmjKy0HO6iZxll5MkzvIpr7rWb67tcj0l3RILAcAibUfuq2ZO0unnW6m
gMFSKXsSSQkQsmiMs2lY+We6EotnoxlKb9rM4aIZtecIxNcR+hqMzLBQ9mWm549KCsCVfoHhUdel
BvrtIJy4U4EtVmNqHPrOtHyRJNaXUBpVWGpqV1Z+W9raazNPyVHSl9Rdi1oPJL1LfphGyBIKo+vc
Lq2Q7wH1ecjSdRHuYGbtswWd6SA3YF1NStR/jyXReoM5DPc5lSizU4yS2KtImkKGStKzOWeNN2Gh
hA65ydzdBDb8sl6yV9UcAU1PBfRDRbIityPSQId2r86apyHtecgLHca2kYlTE075HVWms5ukaII4
ldkU8yuMRW23ZtFk3tdtODzEYZN+ltRO3FvjKFyrWigVKvPcBRXa7PWhXtEsVu3+a5WXtt9qWdn5
ppTT7zJY5XSXLqb4ppXgS7osDj/KTa2Mx0Wf43OaGGkNasHu74htiXSXzHH1qZiq6MAxKvxkqpp9
XQuVlTX1T3C6kqcyllIQDmPy1C0SUhamrGAZFDUQBT0bun1rRuq9GFr7kSvAcDSlqgLNjJAjk6H7
qoVdUbmg26Ac5PAcA2Z8UcuwuOcuWk5S1FsHIzKSkyYXkidDwNp3E5ncjovwjyYap0CelH4HID3a
dWjL7cIxas5LtvZ+mcnwAaK89JJolvejueS7voK3Dv+w31WtFu/yQS+hGOiymwrg6VrdT1s3ftgf
rL5QXNMuumOcaS2J8zEOhGgHHzgMKALFSo8pNMWgXNQwmBJB2KQXAFWyEL1jJ0Tfo3QUrev+qFJw
Nc4oYjPI+jQ7haUpPU+mAXXMnpcPzbDhh2t42WmAi10/gA8pnIT+UtSrREpPWbnuEsmuvTzuc8yv
UM5OltxF52RK1udikNqPMv1uEShmAybnsq7+mFr9UYON8/u65uOnPiltr6vz4TjZFRReMwLrNyda
/Gka7OGYRBJo27qwDF9djP6x0xrzi1wN5AgnCGtelWv5a2RklMANaiocqaahoURD9VUdSp1+fW34
VtdJLkNey4wPehnPX1qpAK4vRKqXblZV9hi0OhDbqOoB6yfxFD8niqV4mrykQV4tgH/gAfY7A4L8
47R+meqi2/VyOn/X5HLalUsRZwhRtsqnqK1zw4M2EH7QgeBhM+Wx/ppqtfLIba5AcqtlmMpEXqg0
De/zSs1dfQg76ICr0vtSwRaEgSHEIUpFfpS6oQ1gvQzHekO9usoCtToax8JflQmkt96WvhEu9smG
CVG5qll3R10OpTOqSyrg2KS6M6FAHEq1L39DCzoKJACYkNhK/VigvhDE1pLeN3rBtjKWsdyXSVg8
1OmiHKCMaMdQ59ZRa90CdzOMe9gZ804aevN1tngZjEqF9rCGBI6a5qzopbxv9A74vZGH3rS1BUx5
2wVVOtTnrCpDkEVssHYAjqmMAlryOs1f9RbBgF6P9I9jFWc7I16tb5QD0plh6dZOl1uDK4zTh7hb
GGj9uh7LLDIPYtE7t55TCkUQLjC8ujeUr/TSfa3q8aFbeTdrHR5OniS0DVTfFjE/9CvzX8oYSe8I
fs2aGS8qb48DiGMGZc2dAWBff1gXSLlQGjlKi2S7Y19rvqSU3R4mthW6+lyFZ/hMZr6zzGlY3GW1
0HNAZlv6fWWjo1lRpf5ctv16w1T7q0koKH6mNkQF2kW0Yfv3b3zgWlupB5rHHLKPHszxnZCqfSL9
+8n+bRRK66g6oi/n0uq38BOH1IoKV15kEIH39MremMcVL5sh6KekxPxnYdWFYxFVUVtWpZy7rSe7
G5z3nAe2PwUKL8FderwVGrxS5/LreBf+74Jkc68sLJz+QC+1elodZPdoPTBptPBpeYcd/U/xvf+B
UfwHhTtvnDzvW//tf/0owa4s99+KH//7P/7ze/vjLZDu5x//B33CMP5GxIp4lbnJIuuwCP5FnzBV
0HIE/MkykBCCQ8Eg/6RPmH9D2ZszTkxha32gY+1PIp2i/A36I2I4eI+oG1FI8O/QJ4yfh+hNUAZ6
BX1GqoXJueXz7MuSwmg2+8yeItnr0rHJv3WKBEk+m2g0rezKkJxqnaOjNYz93sSefY4LuTg18Hr3
RH3b12gdeCsk+FgPcdSYn6aiqGFxbqoWjQEfyK2mGV5YlU39UTbrzB9Loyd1HqltAEw7jPdNmVHh
rCl153dRFZ7iRlF2djibJ7ihGQkKGyi+Xdv6mRbo5TQXqQmRqBGePA/zyVoM/ce6sZvyqJG+z2lZ
fKxlAE41mmJBqiyqT+u76ffmlB+6eVUeqYzoDjGiES7dp4WjYgvlLql+JAgWpHwAb/cQ8hajOIIM
H/uTnI3iNKVD+5Rag/5lxtr/po+UAMNIb7VP01KWlQNKVHta4dAEQJ7gVxnoNLMUo4VzgDaEWbXZ
AWqwOBetOgRRKxdflEwX34tZ64JIssenKcvmB1Cv2WFNdflUqFoeLHIeH5aUZ2nJZ/GQVHN/3yRK
EcyyGsE4Kwkj2HY5UhIPiFVFG+a0tH1oOkKahd/LxH/MtqC2TRTFiy73pi+HcXRU53y8j0wFXQZT
roVL/G/ZxZFIvFErRJAM8XKujXL1TQsQSLOM62EoI9vX2L5+uA6m20TFV1mqH+dFdDul7BV31Yze
a8IC3nY4bdg+Jd0JhKu8Wh7MwplpMPPMXKNYojAL387rNZCbEf2Toc2eRbPKXjyjAjFqCzHXXmoR
MLKigGfNcDMzT4/IJ6nf12Sejq1d1aljWzZJTWmUnNyom48rvPq90ag0RLcJ1p7dnUmnKTAd0IQV
BkDoSsiFl+Yl1Nx+qtxFs43ngfzfvqgXqFSjDAUb1PkjPKjSK8p8cYDsy49ZnUSPDNkHMLgEBD5J
9Wd9kT8h7DL1T3HW1c2DokyAuw9mk1bJ10Lv7Y4HVKxha34paHtrGl+vWglZFUnCbmxc/kk5Sp4+
VWpJtaUiUdgECLBUW+AIcZlzWJ6XZISBd2dkVA8S3rFncz8SiPbYHPEh6/XqVSrl0teiTAvCJVU+
5JJZPw1RpYB4njkdGXhlC17cJ3i5Re1MIFoeR/w2N2sX9buO0s6XJo4730Jax52U2Drk6AYEFbua
NqusbO9IV5inkEBW5Qy4FB+LqR2Pa9a1fpdr670+2eKRzH72hZQmjYkgtLB/xlqmdlZTH9emW2Wq
I0IqSpbGui/nbAodvc5iIhq53D7gdErNsZ7Axw3lqqGv0me66RJ3UL+OeTY+hvWQHSH4aYcBttne
RHAVzbbcmII5G7H2xwX+uBktT2D66zMIMJp7tSY/VWhNlA5CW+vvcZOLg9qr7SHDeHjBMqR/ZEBa
ZaoX8bVp5fGDLkHFcMDTZees1KtDLgyxw5y1XvV+rVGG0Yt7c5ArP0lS9XGwWvtTPcrp6GTEmD9O
LbT/vZKBn3TyHJ0cZ5HK5ocwVOlDWSjJ05w2CHvoctb+1sdS8mVKFOj7UdXVLyaAGq/FFYLpmBXp
7whsNWy7YZXJntc6CAt1NsednKeDFwNkzlAR0EcSfSI1JB+if3cfm3H8mKMX9GRbxLdz0ZqNoxl6
dc7GMn8SExI8DmwEEhdrnBmFN81TFfRqn/2mlm14qOUs8WMJbGIoJ/mHSovGu7xUtT1cQ/oU6ZyH
BY/QxutcE3Pq9LC5F2KZ0sAWUvsCVF5/UVY93E2LqX8D8SEf19hWjwRr6q+5ujYEwfQhBueSdpXP
HrIPagL+kjpYNeXV4LxFuloGSTnY902Udh9VM652bdNrxGXSzN5NsT59ryQd+RT0LbwxaaITJD9p
38x1CIdeKR4IFMdeVXdohlt1+J2sZLvDhaElMeELoowG07PHEJeJk6iFdbSLbPAQSStpAl8Qp5hM
KH2F0PsDTYZZkNGktwOSCIpy6VW+R1/TW5bK5R55hdxV1ymDwW3w6sEqbx/bvo9NJzTaEbyeXN8N
TTc8tKs+fcaxMA5K1emfG6ERjEoT4gxhkaBoKZfRfdJU2skirsQ9FovsD1lNzb09SdVX+KL5A4qq
quLWU2Rt27I890s5BT3XEbCENsFqtAv1NQ/7/kMh2fB44H3PR5iW+ae8GEvUAjKiiSvE5l0ixPiS
av302CxaCwC1Uc56J6OOU9TaudMbdJJBzsl2mXbEEMWY2t/LCmv8wL8bv1CWX7olOnj3NQwKIitl
ncNNt7RAhTeaOLUwQ6+XOu3bUKkoSOZpTQxyyrlJQcgZrTx4+DUGczE0nJRSGOEHE1oqgYx+sty8
GaHZV0JbdyuAw8k1U1V6rZpeeaLOA7WyIipoxGJDLd9jChr9hYfqN6jtyx+Dlk7oFZf4to4KoNNv
66XaG+Ayv0dVA09wQJ/sabViyIq1mj8UnCxPrfTcE0IyePNn5WyUnb2TkF31CmUdjnYi6h0GQXRo
S9TolEZYuZOO+bDLshG9a9iNu6ZZ5CMYv8gVCDt+MpWuAncaJUHSxTbhYE2/64Cg360ALQKhlvqr
JsbQQ0wW5zEO1SAZ28IXaZvfq5Ki39cWH4mOt/Cg5Xp3Vlqj2y2C12KVJMWLMsKGMDmLwCiWei/k
WtlN2ap8RN8juV/bYtyN4SIIETV1VCBahCdaw1DGZIsa2clVAYjVqI3wjtZgmqybWf9d7pTU00DE
08PW1e0DyMC5DIRkVrAWzUqSJ+mkhVpG8JMPP3sttRJQbfMf0BpsCK9ZqKmk1czxhR5ggXqn2Z9S
guq2X62xQbvipCq/4cNHhw3N7qYd7qsytDwjUy1aJyMa6Sih/KmqWtxmXn8PDIj1Zeqab4rO7W/m
NJ2kpbUEmbTk32QudFdvejtoY0P4aKlxZ43W4rV905+zBIGceCjmkyky+RRGRL4x5IpPoSpP341x
Nv2xMzN3Tkc5UDLDeiGSPj7CBp7PdlmkT+j6YKaEhe6tFiatU2MoObPVSfcQRhEqSNToEUwo7n+4
xdHiWNjPddlrhzqvs70+GS3hLGM+mrMR0w5mGJ7RDvHs8IHLcy6a7DdTAtablFoERXPS96NFvZlJ
8PcxbubK5/FGfCOyVW9R5BF1nhmef2eQ6CrS9a63ss5rOKlc+2r5Bcm3OQA0k96JvB28os70c1r2
fTAygYB4qBaslk0rdqMMB7DQNdJRcN8Wpan2DTGInVVHSLPPRuWtRqYedfK/u7ru5C9LH1Y/AKoB
LLQ7SM6zKS0e2LjcG4Yw8gfCz1g+JG6TdDyGFaE7AOhmEMqzfbBiVTn1Rjr7XaskgYY61aM5VvKh
jaBOFQvCL0jiDf7EQ+5GIQHXFKFArzK0lQugC49Zr6huHiE6FULycywzg2mfY8tna075FaauPxVZ
5Oslsckyj9Gm4WU7VwvRzCjP6+PaSSbnjPaNuUvALSKD6li51bzwR+yDgsG0r1uSLkPJ44pWHoWT
ihqiQkZoWOt2SUbM2GpE9mpUFZfgoJV3/NeVryLw4fQ6+0DbRMUmI3kJ19jyI1QTg2QtPYzs7m7m
YT4iWSh7Y7tCNoobe1PbMA5oC0T+aCWa3yLhRHPbrHSeNDbKk2TYy4sWWuLw0/f8Hzf8P7YWb7EV
nPz/qZDuj2/t//0/b53xf/1H/+TDm3+DV6AZlPXhMVCQidf9Dz48OEhNcOpMAPEySWcTp/ufDrn4
G6ADTZVlQQDHkhFe+NMhhxSpm/gb/Hdc/5Sm/Fs4yMtaQNryGQb/XkdNC8zkZRvcqFVTvJhZ5OSn
0WuyQ/9K3dwLUod7E25Fjsans7yOHySK5t4s1ePfXf63UFa62y4So0T8DPoXt8w0tVa0wP0ab4tt
e7GWCEZxGuOSOGQixEuxqc9Ybars6JxEnhJlmihBo0anlcrvDHRrNIN8SGam9n1Uo2gzzTPqMTl5
gHLTuyEVxB/ZNHAKLYzvOGPqeWnmdOCMlvrnetPOyfSi3M0tejqlCJHWaTaVnblQ6peEPO3nOLKU
Q6Pp/Qv6lcluQP5pP6a6dl8nExoc/QLhBm7vukROpJhh5swkEP1O9OKDgcpMYA0yfLGkFacesrbs
s0HGV+IDygdoCbxrS9Lck+Uj494swy5sWkGHeTuKwFTndE8lQvypRkLVBQlf+AZCwcHQFOPkgFnW
X1VpzgM5TQnyR9F8HvpRqdxkIUXvxEkl7qvRbB56hEwQDLKrzhdGk5zbMmmpltLScadFhvm0SHJ+
QLE1+o4zIJDarYkdl0RUA+i0gIISkPbzUIlXhrWezTjCs1fB9rl6WaB4JZLcN/sCgTdStfOHuljz
38slrnlw22Z2Q+j9O2XokicpmWavk8WyOvaglHyS3Jz9VLCzIKWpO4qns8RLzNHGc7PW1cCuAg8a
xkvolSKmfXBqO5/XA6dCoyWUggNAntP8iWzYspPXqXlK7XQ51hjhxzFsU+KbTXJqejM8dBtbW+Sh
/ThvvG2gOjLo7RYsddt12p0sQnHqNka3FOrrcei67lGXEOsbo1JCMWCDe091n+XQIA37U7fBv22t
iEoM1yn/ZmILoj64ccLLRMxnGWVsz94w4uqsIPPaUzWjKAPicegcUD/WTW08e5I+TYmbCCL9o6gx
AzQNUSqKpeuZhsSitQgZTHLE37lBzfkh+gHvKFrcmgRu5wEeXVDGSSUfOETzFIN8PHWVPL+oTbT8
NpBxejXMOkHJtMjmT7PRT8g70hDdeS1Svy9ThKKwg3EcZggGb2x2nYatr1ZuiJPam00IfFozQ35f
1L6qyBidjEWhb94Egg7FyU5WVBAzo1JifyI3t+v1AU24Ng0n4fVpRTCqRxFZvAyrNNE5wh9JHF3t
wi8zQjglmZBaaX6QnzRNTy2S5nmU2K/t9GNKTGyRLLfPKmqRACJnRRq+msaWYyYLk4ugrI3uUyxP
fXfo2zWtYwzbujD36PHUqzsaQ0b0EKHj5ZE7s0IGU8paP1EVkotrNmIUq3WgtXN0qsN4JBWBMsTk
SmEUjl46mhLJ4DAqjYDY5Ew3il6bX0hllLgZaqPcxUoj2Qi8zrkd6OWkgRg3SxQc4jH6oRNXIeWx
SvlZEZ36FUVxUaGAqM/sU1jdH7qqwS/K1GiSHEoT+nv8L8IfZRST3x36pkMCWZi/50rcRbtcHnQN
InaWbuZyOPyxYu1811DS3U8YGJ9LaA1TgBso9nMeT9rBbi0KQtKoO0YEfLB0FR1QfUgOcHrkvYdc
HoaldR/PUX5fFrL+PFeN+GyTsvk80VGCGC9qFx/HGeUzI2ryICfiWPlTt2Ro6nWNhNg6NzOlI0Ol
EYBAaO5+sorK6exQviPLWwGNX7KkeEizov4thUH+ua0y1XIkZLF/1FSQBKUuN096uulKQT39GkMP
3PNTCRNk1pipvjSGNtq3ZkdWVxPh/dLKfAlU2XAWlrilpi4VWvutJrVeOFUVKl+ouaAKbQV3jUCW
wIQjr4ZTm7ZtATgjKyxqlGRy4a45cBckxNI+xzTmeGYSoZKLNU8brj71v4muS1+FFpYPQqukx85q
8qftkUqcOJ2VR4BD7ascjxkC0bXqEQwVXzCJTa6ncexknGj0I1yVzXrsjbBd0Xnv0IvMy/WDFdvJ
69QU5k7EzXBULYWiqjoV5bkoZI5nlLVom9lJmH+farP6MrPgsdPNWUUOV5ZOiWlUL3nbEGCRa7vz
+YjRU4F7ajgSBBz+qSl/kFF73KHkqSIVuAz/j73z2o0jydb1qxzs+2ikN7dZll6kSFGtmwTl0mek
d6+zH+W82PmS6o1mJQtV4JzbDQxmBtMjrYoMt2Kt30zjKsun7EmP0jTe0MRLb6qyn8a9GxWJu2mw
p1hLO3IuO1lQEEt4vU082rHZ3OiuIq5o1Vr3bTrG17lq0N5OUpxic0cUuyYEE3UfFw0KYfUop192
Prq/lKFQnzl6y5uktLlbfEgNF9LJu9IraTJ8ckt2letbCKHq5VSu8WFA3oHrZJe3QXrhK1m4Fblb
/Ai0wflpjUoxW550wy+7DaPPHT/6tjYVXkNk6ntuHR9rX5xgdoniTxQ+XeUx4Al8k0tRPFhBkHzH
CKN87gcHr/MCYfZL+gricsqD4bFr7aZZh5aVW15kOfFVEOGU2ql1su5BWuq81Mr4CQJe9FXmPe1F
Pe9vfZ4338ou0++hGbuXlR7Lne6r2s9xCMKfjpMiz69m2vDVzgr1qo4Q8V31ldp8iYIWZapa6M0e
y3XlS6wGsY1BRCCwGsls5XvWt8VdwQMLf5TSUc0d11//BL+w+bvTyuopn9CyuE9J/x55g5rDCr8y
ANwtC1fDYjrI77FzpUytyYmnQuEr9ZOwK7P0klrVHjIj1HlB6b02rCc7U41bvUZ94zLrhvhbn5Td
beWDrAJybPF4UpyUHWAXj6FMBrBkspzkStV6cUWlrVw5NnZsLFYBk7Mbb2FAj+NtQyN/L5AGyXAp
oSe8lo2S/azGof1chJ2GCxhgWAmqCdoJe1q1KdLaOeZrpEbjBVOFGR/QpcC8qjIktXey6PPQmxBC
eOahhY2fHAWWft2rvV/+avWXUX/8HuBc82PIaht3Gn6zireHi08gv6a5qGbzQNFi1pbU3aSuRDu7
C+KuG/woQL091H2vbpqeRBgt1lqaKzEUw/dpNikc/TL8Yf1xLpxNDPtuwFZwevU2REIAuZX21fPQ
YGIzT4ClhAmHfeeNa8vmDPZ2iQfl9KBjh5A/CrK8GJY0IDQZqOC6pOJV8mQbd2nzdDrjftcX1mCk
YZVjaGig2hYE2cOEu+Tbz9QfAqyHNZUmfd/sZ5kNM/WanXtxjjr1ri9MPA0/gj9PjFnE5jBeWI9K
XIcIZ3TbceM2ryovBvGaWwV7pV11096dF5h6J0G5jDrjMd+28Sm4K+BYODEusgfz6lVPCa2X4kHb
x7vTX/Qd2W8Zi+fd21gdQKVCdYnFKb0zOCO4Mvm2LkWN5kLdO2vweJsmuIs3/g8qDvsm8YCcJvjT
nf4h799Sh59aW3AbwYp1wjT5IcauuqDms9d3sxTf+SGr71bpHMnVbWRnTBNBgQW4gJeuHeMZM0+q
vs3XcudmYKXr6+Zh5tXKzfQ1Ns5sjKNTqqu8iS0b0wJtOboB30yLxuM8uuy2vKTG4TUe4MLHZncO
F3x00SLbasPdxMqFjO1wSiX3+jCGfeBZ9/j/bIwN1b8thJNLZavMWjB34izHcElUQJhIUzT0iTR8
C3jzL0IqQzzVcQ0cW58EqoYdamPZNvyHP/C/pZr/0gFXa282zDvMxE2Uv9T/Z/ereonqt+Waf/7g
/xRrXEorrDDmXVXB5ij/FmtM9S9FR0XK5UaGhYRE/7/FGtX4S6NejKSigvHErIf5b7FG0/4C2ITQ
I8jDj6Mn4Jyy+N6gJwwLoAbAIX4GpylVoMXZ1g25iwmloa14Q7eIIo1ZE25xkLLxAcawKt44jak2
W57kdrJuItomm9x2xI7yspZSfXfEJ1x9+mlNUhsl26rrWvO6B3HmeBiKtoJ8vCmCjZ3nOR5+ql4b
njS7erhuhJMC03TplHgRveV+r9ktbr6jDbYuC4ysuWnDSbRf4qLVw99WEQzJvTmI9rdl0eNGeAJ9
luFCdcyKToO0OnlFczSmkx82VXE78ZQsNkId1OBONmVH86Sh3VBjzftZK4cEGzU1Knic9W6L4ijp
SNQBQi+j/kL6XVwDQZscZVXolvRBrbcN+yi0G6ieBSDa+wZoHsJObR+4K6rDerN2rEIR63qGRlBT
7WTrdSLWWjJsSBTJBGDOTEqKwsmQZNu+oxzNS94Cs41bnFP/6Gu7IM/S8kquFXsCPmwN5kOnTA2n
hQ3a74KEzsC8ajDUlylBV/gCsIUqb7tETCoZfKvouFzYQEWEjM3oEmH0vqVAFDg2tRFH0zdgICux
z0VtUZdTHPVRy/wh2YavAMgsMtXnadCBRVqxCygcLERtASnptW7PwRbb25E6C7bTXatbKMqkkVt/
Mhiou2KCYVTGau9aO3pB3MuxHyfmehzDmg9TqKZ+r+ZG02IUN6NShU0FaBODV3RWpixMf20lZude
22GK5dTES4zTOOIDeFiW84XaAQDIXjhdP35ObfrtUCy6pJiVC9zOy7O017/H6gRMpwVgf29nadFu
qEa5L7JKtXSXIm7frq3YEPk1+V6DGmVdd8WVGEpduRkcEmxPEW0wfipesdEjtaF0Xae+cm1okUmr
WjPBtVR2JVBw9OPe3Vm+7/femJrTT1pb2NdDZ/1sWJpvrsGCVOYmMxMaPEM/lCo3d6WbPwxbo4aC
cfKLVaaxtRmrSpjrBHhAszX8Sth82YC24mTKTr9KxSTLXRo0WXIZZVaQP4bj5PuYVrpt9GCGQWZt
3AokLDWgRoEAMQ2N/wCXz34pIsvUd2HuKt/xQVNbNpyJ/RpQrEzeFL4/uOsc97ivGd725S6kRsET
Z+xd2LE4FRrATSY6tyN26Sa7QHQYu0VULCyqoAHCZebQPfQAHiNKCnNiDdlD/RIpfo5yaQoEZYXr
erIxupZptV39KgZhtOMPTM+uSq924wsrEndFSHFym0v6ntuGKTRXBk3N9nPaRdmc7LeaA76qAr80
+UXwk5J4G28B12BRYPp9F2Ckp1KamNCi0flJelfe59IYaMr3ejbiMlFGG18x6cWPhbVSQK8UO86a
gpZJ0Y/GNqcnyLiEoOjqT1UebvsapsFlNpq9vueh2lrrOiuL/CobezgbogcCwwFm++ouyJ1kgigh
fXvXd05nXOYi76ydGdvutLa611Z8XYbjrmj506DNW5YHcpthO8jboveTeDP6uRJcDrVSGmuwakN1
0QPpUJ+sMtbkldoVIxJiZa2E2Ln0dB4FLJ1qDcTGBLEdOrBoRqDH9XPiF/PqdaWIELuv7HS4CUbM
uz0sMOPssmV1gQ4Tpq9/CrpYQkTpNIvRqlVQPmaBTV9OilLcukoFztuEEJp5IcZz8bURqsW3TOa2
dqe0BjRHxRxTOum4WdHv1PLA/jxUbhTv6tJFzhFjODO7irpMUKPRa5mvwpAG1F6vbODnXe0a8VVk
BrjGSH/yh11nK9NEZWHIa38zTZOm4XAkI3dj8ZPFSuAYJx60Ue8B+RrBNOwHV++7nQaotgCqRyee
TtuFa40F8L3ECb84U2Y7OdhQPYng5FAHvRwUp59+jg2yW9sYE0UajAkYgW2kzr6h4BPkvWVlFb7h
vm6rO+w4o2KfGLQQApSTGtf14CahMNqFQPwu+XFGt61BgbueoXVlfVUXGFAC0B/49zqpfSCxHW7r
JeUiOyvvcm4oua3zybW2XZNI9FdHgFobF12X8FNQlD64aqnBSL7IHaezNkEPo2lruCV2tkFdWbY3
oaXe0LA2+d8dimnWSmSif8StnOsqqkhj19CbBKogJcbxdPsyGANxI9Poh+Cak9tsUoVVohrp+90G
pdwquokbYPeXuMTHMEbCNFM2LSd+yXuqnCgHA6ac7pOumPTLOG5sqEktx+VVG+Mz64V2bsR3HHkV
Hq1UFKkE4U3xUw6CfoElrOBXLmab3DLRi8JrXfvvuAUs3MQ3vdHXxa6yQ6W+TkZAGJji+ma8LXzX
fC7UIGs/UQe3NK4cSulz20WdtrruiwJb3KR/dIJ0CHBVs40nmfmQveK4EPlG9dNy5PKVVnPdO7HZ
rmFGNuYKJBpnB8OrBs8E1tb9cn1nX5tRpWwgyiczDTESbJ1KzcNnsCrAe4B+aFfSSbgsAlMO343B
1cDoNLOnb5BBm/IMF39KL6kKzfQUZG2qdWL18curG3vQKpyG1EEaOdP+mEKl0kIecoNe9RtHmVg2
MstaSCFUHTuvl/4Y3EgHrtkujgMnv+zGpB23RhINj9Xk0gcqtCCYNkqiTvwYrWT1JfTf6c8iON5e
NhAB9d9aSfV5K01twi7RUHvLyztINKCmZWwpW6fpE5e6VMha0LRhwvWcJc1RXWo2cvxZZrY7R41D
6ut5LDfcTzXCzRJbToq0WYHhhIMX5mWHiA+qsGWUdLsE/13geborrprWRlB6ppF3wYMsEk4GLEJb
cJptg8PtCLuhWBeqlcgrsDsJBX04hTSOMifqPRLT5iUfZvzOOIqGvWCUao9AldYXCQdry+EHLUAy
bfM3WU/KFIubwg4rY1f05Fy3ABhkuhFlwk4B9jTCFtSx/4At4No1jfFaJPW2751CfuomE0gvop39
sAryvjLuKnBGVC5jnfrVjZ0Ug/q55twCYJjn9SQfjQzEwFeUcplVhkBXEdQfb6iqL2P0J4E1+CBq
jaTd6qIenWuzU6DGVeCFJna7UVJv5lqJU+hfrFmQe3n+4Dh+kd/rzhhVT/Gom8FFA2i3L6EgR1W5
U6gN/mxK24Xal9OwXTXcnQX+2pVS+heB7xboOedtMXzy6zQP97mUCNWwF5P4MYbXOXmk+q26VZUE
sAPo0CC8T2t4SQyJmaPhV3FMeCXJkvAiqcjfFTDL5GsGp0x4dSjXbayWgzdaOCe/kI2X5a4zWjPb
G2oyfO8BxNqewl/RX0sIUONFbItYfrZ7iqZGXaKZDqhQioEbaqQ82eLIWT5nJpTrlRW5ZbgSEuPt
Gz8AwbICmGoG68xSmnRrQx1b2SWI3nXfZ6RmfUmV2IOfw7zbgaJMl7Wvs4FskenupdEy5NUU4b26
1UtabStS5ChaiziNmk0Q6Xa0nuDOVHtnTv2Z+9Rej3x8ucLl2AjWQDQ19aplsioP+xY72ekZmKdH
I5JNfzOVAzt+ykiP9nFu1vEmbgFJfUpHXXRrB3vWMmnLH8JKcboeRhl3e4Fz11VMV8z5O0mjWkO1
TijR1u5LDtC+FAmIRLOBlKsBq40AWbV9+Kem8b+v8f+ilHHaTPPmpXrJw//73wc2mv/8qX+e4oAj
bFcF+gAtHi44el3/4iacv2aWAuRtCtcqal68/P8HN8Er3YDlAI9Bx9oP5OS/L3FV+euPmgegCgNx
LsX6CI9hruu9eYejR6JSQYVkocxVIrqKh0UinkuJmyQIgfL/bMjDUpzF6AJBPc563qUtOsIwB/aQ
q4AcmiJ9eFO9OIadOBKeIgAACpxbbOpGh+H1CXehQidRw0OXKnvrfhE4ru9Aln5MOHQeJyKvlkIx
zMb0YFl4C5KB5r5sICQWJXAkqU7r1proNNIuOaP1sqgrzqEQJlVAyajOLMuxQIPkLQl3BcDQcyq/
X0fW1PF6Ns8prkCAWU6cQ1NnjuTMegjzP39THFZlHgYoekoqieJHuws29Ev35UVz/2EZ3j8DAtyj
Uy6iZOksqt9R6UL4Bk7g6S58+z5T9Ys+LbVN1XT+9vR6WArJ/InFXIHCdLHyWaodqpWrBAjIkvVf
Auy+cF7irTLsjLWyrXBU2AbbXOxPhzw6XVAE4RoZZNvOYroAdgeB2dAM1k0n2I+8JVeFGp/TGF5Q
8l7H5WhA1wA4vDrqHU7X4JalxCwak/oxuIf+egHP8HMCCfD0YOapWGxn0E+WjouNiWCMsdjOPBxd
YbgQa9AVpU2YNS3tIRfYKrmVKL5nvNo+k5lRNjkd9/1H1DiO+ILY2qBEvtQKbDU9qXRFguWXTXjH
OWM8VHGlnev7vF/0hMFzmEaMBtHEXiz6msqOTS5N/W6tbv0vuJCtlAt50T+Oe/3T6RG9nzBCzYFw
elB0zsfDCbOjruwCiybZJFt1JWGTgF7Cmcgf2vTMCnw/aZRCLYXxAFyjFbGsmqeGNEnNOTCS2r2p
qogHUJ//iJDMuCmz0fiWuCbcktPjez9jc/1Vnc9/YnPVHI5PGvpUQQ2H3+Cjay1y+dj65jlt/yNB
HDqABvRQeKgciYdBeoXjPSC/94RJuU7+gEy2Oz2M99PEEfgmwvwL3hyDreMkOu8Z6FOpHigkl0F4
kfIG6L1+ooH8/xdscVSgZhK7QmOVBx3lrcaRd0OJKkiXBmdEIue/6HAbMypK+CQGLAfULw9HZRcy
16KhzrzeqdW/gzhV9zieOZ812YXffaVLP74YnNmuWMO8wJpvysN4fuE6qd/CN6PLfB9lww9JUfJj
344uG40DtEphZ/LCmhOrtxPlW2aYm51kSEZ65QD5/Sad3r3CU+Wc0eOyOwwGk5TCAXCKozn/fZnT
NJMODBQioqe58XTXAqX7QgXJ3nZZrq+brFOukAwYt5RL42ekQ+TNRDWWroLuK9WZ5blswpHz0TRR
ab4hVeOiOLgYtjYqoOYCn2EL0T2hlVPsLVhEO1vNHEquVb9CmyJYa9XQXORmbwDCtMZglaMvsfJ7
A7aF7HwIhUBI9L45Z7u52D1/fh25F+5FpCv4hB1OSp60IFJcxDQaE8EH4OC53m+CUDv3Fea/5816
fo1j80pDLUQhy1xailNggy3YQnJskQb6u1M6qr2iU9edMsCMrPCvHHK1vhC+tFf2ODzFSdRfnl5/
iy21/AnLLdVEAJZKM849Zks8Z0mRPkb8YNQZ4qr5BnBLtbanIx77uDZd0DlNx1NgGbGGs5Qk7ZCh
odGtgtDdqxQt81g7cyi9Az7PSwwhNYX0BZ0/HNkOJ1FNewBpQGwx4a5we4MgUm2AFbrgzkqBra45
2Zu4ds1P4aBAMQVH28SbxPU1CGxj/BOLNV1c2nZjfKmjtLyqRk2/ayI7alcf/R7Ax3HxJslS5jRh
/l5vjupAIMHjx/hBldDcPL1orqqa2hZFjzO5/vIAYK6JZBHFAR8CbmPxRUTvG+U081lnv3ADs1Jj
dsCaHemaHUysc24hi1vuTzhSH12jd0rbdHHLFdid0FdLcsrhdn7fIt9zW4A7+Pjns6E/8nfM3pbu
qx3Zm88HK0gJckSbkIyKvgSRr3q5kXxxizr52GUwD4d6Ad1729ZJJJe4gVYms4IXlwFVIJOGhe9f
uPQmv55eDUc+Ghcc+Qc0fraHtrhL7bF2YV/TYehcQKg0vehYFqI+c/LMbeTDgwcFLguzCIgBfDhl
ccAZad6IyEf6oqNXCJS3qL0s7gEPG+VW+rQTW/NWiYYzY3t/1hxGXRz6GAz7vW/PrYsAdxZfCVdN
2D5W2vDF5YN/fF3QQte58wCWYJq5GGI45sIBhyq9wFLW1HNXWjcCIs43p+fr2JjIuRWXc4ZHkr4Y
U0fjjdUCT9e3m4dYqZFla8SL6iTIDGnSOrMG35+dpN6W5ui4qc9gksUOtnto7KPkNizS7FceTnLd
jRWnqDDOAY7mv2m5Qki1UDLhbqIWs8iDMygUBIug2vvYEGDanUTWM+Bur/bVK7t0vp/+jMfCuXhE
WcyVQaq1CFf4Wh8FBeEiiaZR7MkcIb1qH5i7XDv35nw/ZTBS0KdQDaBrKl/y8MCNfQSR4GQg36Ra
q8wXOwqmWzVLfiXG0+lRvZ8uTty55MEuQ457+YLhXdb6QwiME6rlL62YIQ3g8le9Ep1L7o6Mic1s
WiboQmeWpT8cUzOWcRR1FIwaGYCe1itqPl5TaEqxjjMre8ig0Icf3mEmhFeX/Ii8lTNxscN8ve8t
XYBzTYsIPTXC/Io5ofdh4X/Q32aeLWRQkBRxCWmxnQ+Hx3SqyqjynImduFqZVPuvujqN1r7plmfy
hvcHMGwshwMDgCYrcWZtvb2OhZHWURNKCkgULym0Kxh0KIPx94dXBi43CicDT1yOqcWLPTCTAlAD
b9vB/j5ndyCir8IsPzOWZdlo/m4kFjPVjMTCQZTlcDA1qAOjsjnnrXTt79odCnjd/gdXyg5jAuCu
8dlLX31/tZgw11jwGicvZ+IipBaAc89CnfTOFyn7OYembtSG3JLow3FSa42+kj1tauAbcGJEne8z
Yes9fFTD/FlXA0KzDCYAVN0bOt3BaTBcb4glqrsGuhldh5/8mZV8ZPfMr8qZdjfLNc9l5bdznkeG
22l9yJFtGvfOaG8QQ++Yk5JCaKlO/0E04PLz98EbkdT0MJpocB0yHETkXEOs+j7YCflLbyk2JGcO
1SNTQU7Eu9KkmAHmeDEVRg3+0ZhzCXtm+Ze/AGSj/UqbMf7dQb5qy93pRX1k6xzEmz/zm1SsmPI8
kRaZvRECGYIehLABF+LpIPPXObyYTOxlgFLTNsDWdDlXphZB/gHTwoN5UpHzEX70d5iNdKCzoEPc
za2lFa4mXBHOebkeG57NW8KkaUHvYpnP9kXptpnJZooj57rT1A21gd+nB3c0BOxFPiOukqC5D79g
IhpBx47BFVOJsGmIRJtldM+ngxxb7TbsHYoN6MAhjXEYJMugXcN+J/mzEQg2h01ouCtbjfaN021P
hzqyAl12lAlSCUQj0taHoVK3sUpfgzejWUrrhQCFPEiKl7qNLpOtaGsps+cm4Rg8HfbIZ6R4N6tg
uSqhl/U124njXPLo8BBLCteUzX+HVnFmqo4N7W2MxeaaekmRa+CeiJpObGDDKatuGH/YtvE96FV/
NcbNdmg+WGqbD3ToNZwe7AFW4bLSq4zChNqDHA1wo60WDk80nm+Rgrg//QHnH7/YZISZu2w2osY0
OA7nDapl2jgqj6qkfRLGtVrX4Dt//gcxLJJzxaLy/9rLe3talFkdgtArqBpKjSpO1CNT0EDQtGA4
nVmGS/T8n8+GOSZtRe5aULyH47FLjT78WPMYMJEC2thdqqA0kpnxC8C3kKIo0qSo2+UNfBD+ivSF
plj4WKe1de6qeSV5LD+tAxlcJ4lnVSz10VybFhFKZBKkEZoDTzZAgxhNqrITXocKpLImaNrv4zSO
n2XbtgbKiKFy58vJ/4bGBnkx8gF+htgBWg1emYQgW+LG6lXPLiroCV02GYEnskAoq7GeUqg2Zuw+
gnoBd9QYCCrw3gsqkJpK5oLy7+Mu17doh9fqeqzRqwjrKa+RW6Dbuj4940eqfiaGwC5ewHRVOd0W
eyZLlTHjVYZ+2widIttku/x5dnWrPOtO28YYd+Wrc1WII/cFp8Dc3URsXOU1czj1eTHzDkTGESST
4ktkD9A+c6uC3dXGj3pktXN2XjpPp4d6NCr5KkUosjvaF4dRm17FOkOwT5Op+twMYkYaK9mqrHJ/
U/bVD7Ns/c+nQ77fs6DQSUcthTSGx6F2GBI2akEhiRx5CtyHJMIHtnMAJcmPeSGwlaAuOZRF2Uxz
3WUe+ZtL3vH7OEJelQZQ5NyR412EbXERquqZD7ikhPwTB7oU9zxQgOVtmwHehT9KWQzpUAdi93Rb
Au/22JgrqMFr3xlvIaqgnl1CB+2s56A917B+f8LzFjXJZdmtPAVm2P/bkWYkH9Kv+AWZg6mRYpZ7
q0te0Azap4pEDj1T/k4TvLA+Oo0HUc3FlamY2TSUMbnoMABp7tBsQ90ItGodn7tL3t+SRIK6MNMa
0CldvhlLaNwou6F40OVZcVcqen/fJiPCJacHdCwM64Q7C6wHE7lYlw2wHRCDIw+C9sXqUW7+oOAq
r3gueY2XFIcLz/mlg1cZJpNT5VR6TDdF2KUIlXa48I26t8482t6NZA5EN0ixAWXQr17cIpyIVqYK
ejWpI4PvmRIgwEIn+eH091oSsP6Mhw08vwxNygaLWog7WKIu8i6nm4s47iZft08cJP7axuje94pL
C2TxxemY786OeWSgbuir8aBXnXnkbzZ1a+o9DR+wxq4ab+Wwt0vQWwA0/pMoHMRwbDQymcVKSJi9
qlZ4+LTVlzL+MQT3Bgnh6RhH52iub6M4Qna7vOnHEMCk7QPcqcN+xevYE508s0Pfne18LAratBXI
nWm6L86FoQx0XZYhkoBF+1Cz1mSCTFAwrWu32CTttP74iMCYuBpXJhm7sThwrdodGuFygaU9muCD
aDw/bawzY3p/Nc+DehNlMSitKCOBSOeMmwn2M78w1+Prfjtt/iBnAhQ9NsrKT8Iz/adjK4/HHO8Q
qlZsqUVcUPxKT9YxOz4oD7Lxt7ZMvkxIZJ3+iEfDGGwpKrUztWqRBSAzESmxwq1lQAYZ2t/Ii61i
NNZORzm2+GhLQyzjbU/LY7HAZY8wCWSPDKRp+lkxulvMAM6RbucPcpA/MlE8qYDlULuk3Lc4HUon
SkXakzbDgXZbzzUHa/biaBCDQPpq+DaEwNJpkPvFc08ufO6wff8h8ScyZqgOp+1crj08KTS9Q2pS
73kEjw25Yqh5eqp8juufp7/kkTDanMpAyQNYZWiLMOWg1Nxcr/XMuLpUCivLMMSo5MSz3z9nN3ws
mAb3BbQTPCsMZQ/HVMbw2hwBrCBymxFySgVnWnSfAz+O9x8fFt0wUv/5PUzv9DCSXdHQxuCapEZR
YGRppWlMng/8GF4Wz5Nzlab3SRRtN3SfWCXk3HPAw3hlZOC27aCg3FeZ5VUt2vjABILLRg/WiONs
MyEiHChWwKCHrWMMMGuUwDoz6PfnJZ+UXr/Jb3FpoS0GDZaoCgwEdT2po1ek40/UJpAAiovCGS7c
4MMHymG0xcqpUsvFwAiUgzN+G0OsdH9n/pk84P0WPAwx//M3tyW1Ntlmcx+rsSoa8yXiN6SKYqM7
SBo6iv8QyBKWGk4XZy63xZfk0kRFmWc5mCj6MrQnDgMnWpHGiqBZ3yCCkBsjxRS8LwiTZg2VHPdM
uMW+eA0Hc5k6+IxMgZh9GE532h6urJl7BoDN0o3vzTLcSZQvTm+Kxan5Jwz647SZQLvS/DwMk0YJ
sjU4mHh2b17Tm78wcKE8HeLISMCbmFwzNCDoRy9C1NrEl8J40uusXl9JtfgUqMJYWUP1eDrQ8h6d
B0NpF3sXIJMs+WWOaNFeB0NBchC3k4ZMWGAVxjrsMBtELdqceC0N9WUTKPWI/FTgPw9FOt10YQtV
I8nd9gFHH1hzJdS6y7bNsnvfp1Z35mu8++BcgnMJE/QZuEuQfIcfXBSFqDq34WHTQxHoCuPWjMoz
2/DdUp0rpFwTrB6NN9TynuidBnmqPCVrqboJoSX5pYWctjLr7rMapvdGaJ5zqJ8vvjcXI++LGdfE
p+denMu0izlOCkF5tiZPKromx5MVzEekJFYEd3Wq0KES7iUVImsTToa+izJ0G09P/bs1toi/+Kpt
EuXNqLE5wRNdIGyyzbL+J/ZMHyxuvhunfjh7gyZ1I9HR7UKikyp75//dK8YZqMi5scwr6M0JZ5gw
tEaXGFHUfGphV46atdH8+OvpT3Zkkczc+VctBm6oJVi78wsnNQYWYjvEOxE6N1OI2vcQbydfW+t1
eXc63Pt1r3LNU7XgpfiKQT8clZv7SdrZrJDZaKVylGvsqc6MaD6BF4uQuxbRDEoWc8NtsQiliT1B
NhGijx0LFXt7r+bxBW3gERpnfi5rPzagt9EWSy6dChscHTXoKmqV5pOMdVjwnToqyu7jX450jy4r
aSdovcWwat8yRGEzUVNXbttJ/6TF2cfoAfOypqr9b4jFWESjixSJa7ryfRuh6yYeLas9ww44st64
ZTj9dGpYZEOLraOFkHO5aEDsK9re7VS6kw/CQZSMiukIM+j0RzuyiQ6iLTcRPNOwCsEZzH5zWoAV
RFB5lf/zdJQja+Agyvwr3mzVLrZHH28zCgTQ5SAMquYFLZf8zAI4Ohbe1DRVZvfG5XEOczjUtW6G
+EKy1KdmbWT6yoF7cHowx8KoPJ+QoOE/AP0cDsaRg5mmM1cNU8sXmgFPY2KVXm5XZ4qYy4bAvNp4
cP4baJHCBZPedCayVR4w2VkpuUiHbBdkfmPclQ267xuy+El+oiWtW2isNUFzaQpcMlbQE81zLc0j
hwY/BhQFOQNlOGU5hYoF0nji4/Ij1kr0KW1tz+J+6tPkzM1/9PvOcrW8UcFuLEtLTZDnlllwrutx
j0h1jtQjBlXFLu+1/GMlpT9feMbtz96n/GsxlZoTt9idkTwizrizq3ptD86zUZ/Z0UdWP4SHGRMC
fQQA0SKKPsgw0jUQNsiFf8U26wV9iA+CruaREIOFAEgb7MkSkpfGSNDi51F4GFDEnla3+XPtJs51
6BrtmXV5ZH5mYPa8Mqk50wI+XP/w3tMmSudlWRXOD7UYWs8yGvlUNGO8Ob3Vjiw6U6GiROMNJCBY
ssNQkDZgkJd8OdpNM1QouU4hgGO3Yu+tIejPnIVH5ulttNf9+OaU0kONDhWyGSCqS+i43WMV2/I/
iUH5hYRzVlhbgl0S3QwttLFJvVEQNbdp5cfBFomb6VygI7MEBgA2D/UCSijLBnrVJZYaz54guRu2
F0mFErnv9v591mbBmVvx6CzNys1wvlgZy26hgycB0nmMCXPoajXQmpxfzttC8b+OvX3uIJpPvUX2
wsD+jba45jtkWP0oJJoPD9ryEgX95Wns0200aOpOiVB1U2mRroVtxh/PzXCMoR8Keo0K+FIiKyJL
TJOM90LhBCYmQchJZui8nFn0x5ahClUKEoSlcSwtFn0X1J2TGCQZYrJf1Bqno0A5M5D5xFl+Q64u
h9IVRU3Awof7ynficWgyFoeBr+jXJizsL72aFc2mGSvERYcUVOqqymZXo9Mb+tjkaXMFn/MK2uyy
/5dMfVPB1OcZPdr5b60xilXuJuEX1APyVapi1BipSoXYZmyeubWPLdK3kRdpVYUNFuI1LJsa0LWT
BNdJf6UG+Dz4yplI8/wsPy4vPB6u9uxxvJy/putsMipuSgoW+iaLE/xVIKTtYc3DyC37bCcE9hyd
buUbBX+OM7fN0U9MAkwhmbok2M7DuW2rqOkH4OaesH0bqFFM+2yVoZXyTfXH4ZuGX8/vyFHL+1JD
peHM/B47deiakCaD6aKMph0GH7LItSbBV241hFOcWVK5+olqxJktcnSMPKOBQIIOI98/DNNhmxnV
I8/YyDHCL4iMDPspttN9JzC/qUUfPxbWgPJiP8qH0wv42M7h5Cb3plTjvts5pi1Ct0Qj2wvNVWh9
G+3K6/VsbTjf864788A9Nkogpaje0l2m6rs4CMByVZFVUEWP/brdYNcWoXBhY/TQ18lVXgbmtlQi
9JTNrng6PcpjmwULyrkYSieRatTh9wWzndbV6zaNn6zolwifJ/F5TM7V7o4OEAU5m4Yr99SyqIZf
eBJoOP94emla24neXuNJx0y3mdsU6UoqQbyhZZ5tkTx6PD3CY4csSRMpJhk8NOzFLQLNyXdR6J4p
RbZcUbLpNzFaMhenoxxbLeR9PBi5MgiyWKeS4pJajgyQ1GW41hogJQOoi/tEl8iCCxTnG2dQzmyO
Y3uQCiWUPUpbs5fo4eSlWoHQbzhvjtx+Gnx1j/vP36M5nrlDjoYBO2uje0i1cmlUOvdp8TokTJzJ
LTUNuovNajwH1zz2BedqmYkNBsKbyzTGUbDE6Qq+4KC38M2wG4tQww2KsfRiyqWOp+J95KIVhabT
7vTkvV8ioCg5YjjCHQOa7eIss0LkzsnU6UvYrXUFHip4KIDR7f+DKIBVOMb+H2ln1ts27v39VyRA
+3IryXYcZ0+bpr0RuiTad1Gi9Oqfjzp//CZxjRidB3Mz6AxKkyIPD8/5LgC/YNO8/1odTth2ZsHY
odsyJgGYeNvaYCyBC+LHAx237NntzOfNSEdbfqqzrE11QpeSTDSP8GG60KPhh2ulydqnczdaIb91
qX6IzGnX9Cao/DzrLgpDpkFioSZL8fLMVamfWmMcAuhGrPoanJH3s+/58HWzrNhLp0Q9KJHmFvHz
pNn0iNxP7GBV+YbEspVstM7kf+OcFZGPKB0YuMiuInTMk05D97zUAMv1cTRf9VJRftlN0QLkdjHf
9tvGStXQHvL25wRzF2BX2SaLP4hYkn24UthXKNU9fbzaf0bQNdlgy2JpwoV43K4bx5kgXbPYehuF
XiEOyVR+KjBmrKX96z8MxUiEa4I15OP3a7gUBQjSkSOSJAnSepjg+THXboAv4n7u5Jn04ndX8316
w8zeDLcG9TevJPTSa2wGORb6mF4sdkuHYsyuckP/lBjJ6DvFmAWjl6l+oiYX/Vj/ilzxrJfNdVHZ
tH9d7UfTdz/rUn+inlDRdsgUKrjzEHgCGoOBQJ6vl94MptgFHrZoIP4UG+m6GT3ORPnrK5bJUGfl
Gbs2AY5jZUXPBWEzJpMXKDj6hKH4BjHu9NFwF4mOKVaAi+bXqA+dCS7HPMffp5EBoR7S0V3FQN4v
YybLoRcNiPpcGRHy143u2jITcVdkWIP1pfJMZhBvvB5VIdTYkfvVkNac3Qwjitadvn68hU4dQ4Qv
1xc2tyE/6v2PqYylVlyDWG7gCfYdZzwMvawC3bvw43F+lzrebB6iD9wYELsg48GmEFXfD7TWMOQ4
D/jEzEoq/cKbn/vBfF7pGCiXZV4Q25PypUdGKVCa8kHmMXZthfRWdZvW7+wsYnMkahgZrrzs0J3Z
CuGNG2EpciPc2kXUbHSD2CraIBbRsMV0FAWv1vm2LJru901vBFEN60hk07M2EvgASF2aUrOCgsjr
V0ZVb/E7iFEj1/YmcoYB1qOHXBEXcW+8NF50SDEnFJ33Cr1HDYUl40Ojl+6hiJrnZsy/Fgj7o2KY
O+i5zVYggXNcY1Vm7dAju/Rm/CN0tYsRI7W0oO3P9neOPqSrrxVD6FUcUDIbAB7v1xcNN4uuHQ+7
QqjZY7LkSJ1V0/Tj4894FNx+j6JTZmcw8DhUGd6PskQKgHaHvTvZuXsx9HaHCFAtlzHQZG3inxOf
Y4AfJRv/jGhSCCLRUBEbOhoxnZTZm3ouAJGX5L5xhcCZMza4ijvNmT16cnJ0HmEg00H/I+te9MLD
UYXJ2XE37wwTX9k0cuJbJRLi1nL6czz+Y/zD/83tfwMel0+6EfOrYgWRWm3tImQwvNZGkV0jVfga
RU7xE7fN+jVS7TSoYk29wFUUh2mhnqN4H2Va//wMSqAr7ht31OMKom0id1CVM1exFpnf1DyOLrpR
NCHd5PmrzivyHh1eTHU/3kqnNiy5P69lGAO8NNav8eY2UXLwaZCWqeZUeaiWxbO3pGd268m982aI
o/uxgGWutAN7J+qsbh/n1nDFoxIvzt6e7z+ezXHJ/p9FtFf8JUnrny8aBQnaEmcMCivgrV/INpAm
ihdiG+eSGKZ5uKzKPJS60Sa4TlLQzhfd2Xz8K05OGEUwTsqqTXacmY/YokihrNjMtm62nqjmLRn8
k9mca4ed3roIS1Gr52TyEHj/9eJWmrG35mUq/r7eUoadrYPNVy8lURwrY79OUfnhOelbvXojZHJm
9xzntL/XmwoZYmvU3mjMrUvxZvtMA/KbWiIrH+HJjZ1EW5na3GIahCHV6Q+O7L8pZBBlRVXQFl4o
sYvxpSuVvZKMB83tH/5+6ekLuQYtBQqEx8+V0dCiaahBKOqlnfj1mDUHL3PsLyp//O3joU6d15XV
urLm0Oc5/sqmUSAONypsa24/M5xTAXS57BfLjxUMe/yWlsS4HVXQfmcaNCd3OS9M6ApEYuLkUTTO
qW6lcQ9sb5TLsCs6t7vXMb3ZIHZTb8cCzVYkmJSLZuitbZnq1cHF1fPMjzgVpqkboAcHvJW2x9FN
Bw0FK3gDOXjUR92vRS9xtRzAXCAYKTHQDF3F8M4pnJ1acno4+CWuD17qTu93W5JXdpMZBjXEThM/
s6nTPoEgMXZRzPZXzPqXJ0z7y19/ZnpGJjPlquUdehQg2zYtxhkzZL/t+pu+SXZViTZSJdvbro5j
34qaM9HjODNdzxQTRJYObDdZ8fHTBXXNAgtP3kmIUmc4/Ga6/CEJJQjsFqr2s4uFSIJkrKrP3iiV
jYO10Ys1SAdV0UaLXL+O83E897VPxDTyU4Df5Mqsx/El6ZZtHncrW06zJ6zkhKJsGyUCPcMDzh+T
CU02hNJwpMtD3nuj71aWHjjoP+9xdEKw3mmybdQiPK/E5pMLrPBucfBzaqaaPpZmZZdCjcO4qp3N
rM8lrgWyCG1hT1RRnVu3R6XaFJ/bwXxUmk71bTyd/AWh31yDplpl+Q4x0SGociUOnXz1FnCfytT+
SuK++FpeaRdDZRawUeLxsjHR1FIrS/i4h/3IRPOY1dMPIA0inHpzr3dlDaykvC6k8XmUSTA59nWZ
DXepUb702L/lVd77osV9wVp6HN/Ve4Eld95bX4ZmzMLOOBfTTh13krxVTw2oP7X7o6NW6YViz+uv
ztyaxJzu8jRjlJlAiZzbSrtbRnV6RdEQWRMb3zgzgBMryl0KRO4csvfEqaf4yokH2ktx8jjoJa0p
J1dGnAYVvWljK6094muIuJ6Dn5242ijIgGNcBfE4C3+cdQwAjN+9nmlWjSAH9f2tGpPkIcOl2eYT
91EWfYHvgo9R6Xk6Dspg6DQZn9n4RyVSDiM/gxQL1DvNGkw/3oec9Ynjqb8r3UutX2E6dxdHenRH
0XjiuGXRN69orFu3QTX947jzZ2KGOimqnrQPbTj5xzCUrmgmq1pvVqGjM+RqV6RMZxrJJ4bQwPdR
oaSCCObp6PLOjMqhb0c4TVL4FlNffc2Y0ZkU4c+YDYfP4IK0WEZwVceDaMkcxxO2oFmbp7M/aAVG
AL0qGbbO8QyHg2G2uj+XfZ2dKS6cmB+vIzATYK0c1MyOhp7ruVdwDGMJFzu6alTs0Ayuj7//UIxC
8xWKERSp48vYzh1RNAmXcaGo5eS3lpakYZlHwzmO1ImVRJQSO9T1EW/+QcnG1JRuyypiVBuVfrkY
8hmG6IONKvjGc8WGVCHafbwH/wz6K/t7lY2k17qKEbzf/ApuqWXheGwQRBa53b1tqQ6Pqt59/nic
kzMzgKCzRYAtH0cVzcBVRUm5XOo+R+l9+to22XeFf28cvh4Kjn+/8VddMeDK8BT/zCPsZZwdmz4c
auPxphXZY2nQr/t4TifX7s0Y+vu1q3oHfrnHGOYoCF9wO9Eyxwr3zDB/BuSV7vPvVI7uBsuUXZNa
CQmvlpOM5b2Nbz2NXPx/tNnUXqqy46XzH6aG6xeRGW0Kuqjvp4YmSeakEWNSpDFpBmRpoPeL9AfH
+0vWxRp+YZGsbxvoOAh3HWV8M82xyEuITlpU9W7QyrQlC3Jl4a+lqcf/MK83gx19Mr3tp6Q3eb+M
ivYjIa/ycbnHLVB1zoSMU3vDoTzNlU4S+wc2JIsGXIQFe8Pqu8vYHa+qunpkR56Zz6m98XaYNT6+
eZyVg2wWiEDAJdQUYZch0a47Q812beFUB/TVxzMdjtPTAp0BHQD20R8fC60NKx9JDlRtrjZOo1o+
OmUz2WJ2Dmp4KrTT3f/fUEefSpLhwH5kannp7SB93ruy/PT3u8Eh9QBkuOpeH3d/3UGY82CvQwz2
dTdndWAl3gFT1b/r4/3e4m/GOc6sGyxxzcllM+jjIHfT3OAcWk3yPhGucSaZOblqvNjW7A0V4OOc
CvaSkqjkt0gZCMUJ89wTNZmz0Y7hx2t3KqCvrxeuQ1huPGbe7zxDbesu0lk7K76LOtOPFAe7BHxx
jO/9oG0/HuzkNqcAQR2J/AxK3fvBpCf/by9UyU0Vpd9Mp75dFH2zloE+Hunk+r0Z6TjwjTWOOwrR
KI7LWxSTwtmLXz8e4lga6fd2QC6cp7VNxvnH277K9VpTDO7CTIrhkGSqcWNgqLUtMGDxPWgwO0zE
BY5b87OTDFrgdR4WwGtZRbVmL1jszgylsRi0ggv7cjLn1xQv+0PqNfaZ9OrUcWe5qXLQYIfld/SR
61YbynRm43Yd7UFL9zHL2qfd33FE/lkPEAIgWsD7/pmkevNkWmuszCvr3ikKGQxivsik8dhaXNpV
PZ8Z8OS0gO3ogFuIYccl/Bx5p8yd2bv21G6sqL1crZw0K/k7suk/84L6Y8PXBZN6jL2IpaeV6JnX
/uruEc3PGL34Fk7zH2+nUzsWIY3/jXIUJ5O+7Gd0j5CRGgTmKlb8YHVDd+a0nzqASNzzlADqvAoU
vz+AHojXGlgVluC2K4MOXODGW0Ry6GnghKMwkzN4x5OT4lVIvZpaH+Lf78cTXpRmNnB2f0ZTEXO7
qqTKaSa1Ic5M7NRA1DoobZIBg0A4yj6iCEQxT4iaiqU+74cJc87WK87h1U4tH3xjAHnMicvmKH5h
lGJ3oDeppM3jY94094WjYHsw14Uf42N+5g44tb2pJKzCQAYDHhcTKAzIESs6+PUFOjDaFETpHRKl
m7/fd29HWVf2TeqxTGofNdaq4tn1496sS7Fbejs7k+CcnMvK46JfQKQ8FheMi8lWlxqtWkM63+dk
ZNWEsk9F9PeJDSrBtKLW3h6wM+P9bPRmKA2rW79Q5+3Avl1PsrvDd2338aKdmM4qRuyQU4Mj4MH1
fpgqkrKIBYtmqRMywkupfRHDAIHaseWnj4c6sbPJadAsh+kOROkYSWu0TlOOOqQgIjs1tkJ/7aL0
P6waNxkXmU2ygTnP++nUMVXcZebr9Lj4bJdh4JIQe8Sez8mrnqiY0jb7XZaiMAX4fl3YN7ttiO1e
M2dqDHhpzkoY13zLa3R+8DBaRNubfqe0zRhWttN3u7xZCkqWtuzHIInSVPhN1iL5ala2+uPjVT71
QT1AoGCL1obs8ckG04NTo0OgcjNzb+TqF9Nt96JSf348zIkAQvfy32GO4u8oYwcbJ7bn4Izdi9LV
w23Sp8ltNYKtnZc2PrN5Tk5rvY6tVaDqD2qo50Za1xtsHq3VMzo+xSdFAvieMsfa/oeZwceF5IOS
wB/lRjPVjcLB/cOXQEQQeQ0sXmdDUuFA9/LxSCfn9GakoyBcLAa2iQtbiHtAhmhgh2PvbgcVjcKP
Bzr5sVARQDWUpWP53u/V0hTYlQmmlJvN5VIgY9sYCSL2+hiWw3zmCJ4b7CgM8wzAUM5C0iwR6qGT
1bU0l8sVt8x1uaRnZnZ6Cf+d2frf35xCKmPp4nlsizoVWzdNbtxJ7rwkOQOAOhW6kOlacY9gHClc
vh/GQPg8y3tysiWZn6VRZiva6tydfGKQ9SoG/Q9ahk7uUSi2rHStfIGTiWVv+FbXHzpXf/h4J6w/
9C0Wh5BAeKSowdWyMhqOdkKiEKzgj9XoNMuL2H2OAdyp6ZUVSUQPNh+PdWo+FFKwZQf541G7f79o
SSfcMf59g+l2iLnnhp5I+P83xPoT3nx+T2S6iU0lPNNZmfswKTJNBvo8iP7Mpj65blxdRAWefH/c
K6T+vU6Pk31G18gxf6H18dAO3nbU9Ja1PKencHLpVkEFrisKycd1gN4Saje3a7RDprSJtjVGux+v
3ImDA9yDB4ejr6zJ4/RCa0hxUbysEb4dJHghBPe6BGPSXrRnHh0n5/JmpKNvlI+WVwEZpACAqV+A
19ZXq0t//ZfZUEYzgNdBBT269tO+SEalnPg8ffdM/SwKilJ/HUShn1m205P5dyD9/YbLY6hoZS1Q
rq28pQhm5qZs3cWkc/jxjM4NdHR4xkKPbdh9JLNueSvq+r63ltePhzgRqNkC/85l/QlvDk/leHnn
6cylLZsbZ6mukNzHBzT97tTl48dDnTw+XD8r+Zw885gCFAm38AqkT6E3WaFKAShbDrGhXKum9J32
88eDnVy6N4MdLZ2dtVUVmWvmHGk1Thr9jQVx4sxGOHl+3gxytHheg0G7tapldob3mjrK59btflaG
d0427NRHQuaUBztET9rgRxtuwcydhISPZFjeTuFK6ChDO/qWZ+J/mBHgN6qYNv/ox4zVqVBiHr8s
W4/lQVYqWzyFdwji7j7+Oqe2AiYVK64BMildwPe7jig6dEvLUXWzatxi6VU9ZtCYw7bUvVsH37/A
U1T9TH3lt0z/8b33ZtRjxWmg9S2VaZUAgXAhlqCKTGNfjeSwMe0e6Q1DL2/kVDuhk2TJRS5kc0dX
o/20jNWwa2pLQcoxBbQcLXZ2n8VG8ZB7pbjC3R3oMtoKuGZXWvGXyh1rvWbNdlfGOZUHyl7v16rE
jRtMHpsMz8cicDL5mLT5puUddyaNOrXL1rRDpxcGkO04LVgjptda7DIP/Z5Yurcx9a7cjp5ErZzb
0auYLL/7+Gv8plisxP0/qUZSbXC6ByqLU+5i5wGgyyQPBj0T9W1etjQKMnXIp9BuHFFuZ+j2xjaZ
OmGEMjGc4VZxuxyXmBl72J3J3yR3PU70yTXiSrFxU3YU6SE82OVUXcR1pVaPbWkky5OuRkP7OEAv
eEjxYc82ehoV8WOPjl38fVTrIqFfgThM7tc1b+KVEtyX+adlQuPuyh1Row2FkRXOpVF55TfPS2zz
YtYwHn608P12tkkhdeUqLTRlDqO406QfYYPNJE1oVX6Vruob87BY7aaSttGPvgfvePnupjJNNxhe
zdmdKLzVQm5I229VK4p6U1b2oPvVpE5FYA4uW6FmKs1+sKupDOrOafKvRpUNEw5CSxKDiVLM+Bvw
HU9eG5kubtsiip/lIBJ9U+J7XlwsS1NWu1FTmnpTU4fqHyFW1I2H6nBhFDsAZstXS9hy2kgUK6yn
AmE/EDSyRQY5LT0Vk1tyoTTEz3pqbuZ0attAEcWCoaXq8FvFSDvL74HaFZe41lQ3ixbpeugRyb7o
XZX/VJZW/5JPqcMCUIz80dvNcMUz2b6tLQOtC2e2lL1RzOoFG335Wo3LUAWeaQojsCtzrEJZ8mcw
VZ3Cpfc4CswrkkERqJ+3wGjqqAArk3QjLJCYvUNnA2f5IojTuu3DiL4zwsV9PvxM57S4VwrNjQNk
2ntUjdBdDlDKk/mVcK3mJVdMaKP0B5VrncLFpjSj+bu0+ull0CXUmBYAeh3AKXPuNW3oA7oMTefL
pV1RgG2bfxuUHu9stR/6W2znam0jZlt7icXkbTrcdAY/xo3Y82de53ngWIme+VpczFUg5NxfOLrg
uURek5fgOeWEGHPau/mF6LXxUuNh9SvLfltfm7Xu+kJLUWdHiXZ2N4kw8yu97azttMyYOpu05BJ0
8RI0/+JeFZdN28zPImut1zRNUNCap/Gh1Prls+rGsRkwD3GhmT2m640myKeb6LXGVPuubafWg3cz
FhvRWMWPaYmnbmubVMmLqnN/5kz+okxz59BTP7uL9S5+EbPa3CkVwCannKdr02pACbFvt65atqlf
KhBA6khv73Gja360ScHbx2ma4ZnZIihKCcfbpkM30mtQk+6QGdK6GmWUv+rC8e4yve8ytAarRIRC
0VEcFE3h3IjUddQg6TMrurGW2DRCrMSiV+GMdoFlNppypc6WRnW7Mzl1g1KB8UmqF7ij6RAOo5lZ
0EzrpQ+nWTMuS9kn3E1ed2t7Q7dRoujZjMVXo82eGqdvg743cizg8L2vzIWkfZqu4qXfabZ4QjUX
sVxL5AG9l35TDoYboNX/RZWlIPDZX+AKco9oZrmNday369G5K0Do0GSQ1WWUxzm4MTjE1ezET4kZ
tT9xjI/vXK2MNrPXXKDMYQeWPu6Lsle2Yqw4QE4NfWHOlh0fquJtZ3TfogRSheu1l1FhakEPzjxk
QaJAju3iL1mNuGakaU/t0PUXXTMpd1mcqDAVE1sUN21V69eNXRtbfPzsgI2UBuBP02s5jntICcW9
NcbOD5Tfp6e2ncv2gWvL3ExWNGp7d1jUMTBkW16XRlTGfllEHUwT2XoPs6IblwM1cBFoUYkSr1Gh
x2EuTf8lWZbBb+rhJR1qO1z6xg3ncRE7fj7gu0bZZp63+LZbZwG2ClWog5DbVk2lBz3Lu5d2b4ak
ZFeJa+3tssOmryW6KZqzi2eRX3JtVAzXtwZtlkgJ6sYtg2EevQ1A+C9W13UbpzKsazREIMrpVnXX
IJgTTEb7pLeK7qtOvRw6PYofhnZJ92qDbHmlG9dDoR9Ur/CQhjF09KCNMpDcE37TeveL1l4ZSWX6
eeTUu9mTy5MQ7hTW2Qx9JNK2teiAEkpnCia48X5kcqI1iaeg0JO7ZUktn8eUGXhld2t2aKzX9qqd
uHQEncJwt3nBVsgdp8VCzrXCRjj6YRTWHW7R3xUuND/25tW8pFyCWcSYR+dNF8DBGw8jZXvfspYB
uUCIdXYGr9KY7J3bZC6i5FV82Y7GJdwy17f7vAo61QuisSg3i5vsMgBqvubCfvEqFRR4vdhbq+mQ
BB6F9FuFxmHrVVXY0RIKJjCWN1SpnAvk7pOgTNmMhnoveUyxRjisKHnE2ljLuFeHNN/aErcMiFKH
OgXlq3OXBIpRLoB0VC9EU+PZGwbNbwcxbFyXvkyRQPjTmu9N5cgr3NQ/mb3Th5CannCPNoJehcIN
6UtuKFvke+lkbejF6hDmcTPs0ny2DkpUKTtXHafPDi1eP1MGc6NK59CME4TUKiuQtp/uiqRv6DpV
TdC0k86lrO8xnql3orMu2qQLPVlbmyUrge4l6eWQDiJM4yHxhzHjOyujsVls7VvXYxML7Lj1k4oF
Jv1fgtwsin1WwEAz67wMtLh1/TIvdrOZx36UjlfAZRe/FyWge727MiPuqCS3jD27SuHZC4EsT7Iv
+qiiwbY2Z+PlUyLzJjSL4VCXyqPD5T03znNmlHowTPYF9uGAJpzkrrGiz8Jc2mCZmoeoNp8Tk/Du
laBqY7Md71GPbEKWf7zLvGzaFkI3QrXTwkiWMpi86suUT8amTqcoTHMq7l6VNTyRKyVQ4yGGt6NX
G1THGlqPcROkKUlcKazOLymh+8WcvwjEgcIc2fMADSQjTAbnZ0QOo6XzV8Shn5um/dqJ7lbv3Js0
EbeN52wrYP/+gAWvXSnKUxprt6WDP93kVvPG6N1LqYonrYsekk41ts6i3WrjnOCg08vXesLS07DS
BonKUs34a9y5Sf0pLzD3Gftsb3Z6uhW6vQQKjkF7iW4e+ZeVxdeOmQ+BO6lsC1dZNmIwLPLUTN0M
CPrv6qFPHypAUWEJWv2QxZizRsU8PqhNHT1VHhdtZ5rjA2RmYzt6Y3XdYOa+w6Emu5Kjnjgb2ASz
DAqltNxNNWXtfK82PYcSrZpUhp5dtRdW43zWrNQc0BPFN9VXOnuow2ipNNXPm5IQ3ar9dW8Zu9hQ
VfTR8miDwslwk8tWeRpUe6ZeqvYhC/kzVq3eL5wOIPS0JPtRjp4vkmkhNrczaYcTkRKPw6ZuHBI/
S2CqZbFp7TlNAvwEEmRZ3MZfsKi88Lz4IKP6GY/LPEg9TX4pO09spmJu995K8hWq3R3ystSBgiRo
hNaIuIjyzjS6m9ySZmgNS7d1hDHfoVVgbiJFm7ZZM1zESzNvY23Yp1F8AY13Bplc0adq0nQ3V47q
V0Y5XCgTZBTLK79r9rLcCBET1xrAaTU8NXVxvT1qat6lWubxdZ+zLKyqtu+jBHoOFnmfgZuTbWcY
Iuh6cpvk4qZqzClE2pRzN3YGBoHJvbnIaufFZhFEbctfaF+NagQOHdJEQJpsBKOCUFzWSCOs+Fwv
hejLHdTSx8UzBDKlTgfJ2uz2WkENvhnUjTMLG+3PNPK7usm45/Ib0tetOUyQiCxv9qOpubAkpqvR
sM/VcfFRefrWD+PPhk570CFnsssQdA7dJH4Z0uQ6bbN9UzT7rui2hlLlV+aQ3S4kzNDNCpNUkwii
1q7nO97o+jQc4g2amETPaSRd4gFE9gYrPX/A7uqSGB3yfPiZ9c2XYpzCqOiXO0FvOWh4MQZ0Sr46
ZWNu89p60WSab2bH/FklbCH6YCRhkgBtiXYPwG2rCHbqqLdXWTR9iqPE2+gShVWK3dq0Upm/WIMe
BbEObNNvquKpsbRHzS3v8dn1blVs666cMefx0F+UOu+rWag/JzXfuHUxbj27jZ/siABdKloWWrHX
+sNQXAyyOODeq1yqI4EhUWqJVHPRXbkZT0xUTu+5Yg9DPM1A+YcrVHAw1c1nv5pRJ/a6AmZyH10W
6RKiqviNHR2MTnGtzyjg805Ws+hJmycebvJCN8nX50T7zuMFTYspF9hkJukWb9wkdBq3D7IMEKGZ
ZAAzJ+o4dH88n+OUBcWYsPOrWAlTbbSDdDIyX7UTB4ryIALLGZzP0om11hd2ZF7mKZhfXLwQReja
6zaHM+0kdYpOa85doDtXpaPtsPdLw64xFL9T+SV5nj/1k9uhK9cjBIAXC0+LxgttiN3Bwr2tZeUT
ne2DbvWNP2vzrUzG11RfuMdrW/PzrBgDexLJVdTMtxGZa6BP2v1SuMYGSCYEDLg4nSm/d3EhwgyC
b2Br4iXyGucWr1v0wKPx+1wN3/JSj6Ex1EoQD2oBXU2/L0bjPi66XRIl4Pgm7xFJdFS1LfcF6ZMs
gGtSBCnP+UCIKeObDqQtaf8slfYH7hO/7IT8HhPkat92keRq1Nut4hWKL3odskjRbkan4S3klZe5
LYZLV3EaKJfaslH1VhyGRqP2XZiv6M0lmOvpnxvM1pldC4uteq30bKdl1nWTu1PAA2zhbZ9ciDm5
jKP6tpHxbR+TCPVG52fO9M1NoocOBd7N0qa/KnJ1fx6rfbeMX/UFFYOl9UpCHG7kWhffK+gC4Dpz
04/OFZjAV4kLNixe5fvUunvi4GWaWuYWaeVrmeTeRlqREwj8tzuU8eK2+xG70UM1NmSCi9E9OIu5
m13vp5GkmLd3Esmj2vzCw+fOKPJr6Y3xAQfBr2kqY6yHtWcUm8ugT9s6sOvla63AoDEi9yLK5vIe
KQO5FeiGBaqLLHCZXk28Je4zuzOuZZShXl1ZgVVOB2N2Zcg+DstYHDIvLny6aNtFpjvqNcWqtMS6
VMYvVa83yHYpuySGnR/YkEsOhVR/ZU7/NV4qZcOd9WmJk7vamJ9hygRCVbvQTJSBN7pUA1Wku0wv
9o7MDsNSHeCP9oGu2OpdXHr7SqHykOtp6lPXISebPEyTRosSXzdlm7GNDO7E7DKbBnAhmh4WJVIz
vWM/JFHN7a+7L1E+PSa1syM03kaaIkPFlK/Ikg8+qC3joreG7x3zsadSwvPsNkY+vnAN31SDl268
gtxwir0bQ3PDwlQe7FgTYVFX90iTDkHRmlujx19njL45q+OPYEOSWWIYY017bYxebaXNLsDDo8ya
1BdLDN2IPgPYYwW92XIZXpI2jWGatNQUpg36C09JWj6knb4ylJ/Ic66d1v4hssYMiDv1plNsxxdq
pVxVE/rmJvLYQ1Q6u6xBT8hlHlE7Cn90k2qTQpO9nvrFI93KrnPVuLRiyjX59NMb3GeU5o1t1EfR
wea3+LqSwdbHnVFABw9m171pSx689JGG0HHG3o9Lufj5PCAcouefssS8HyPtXo+a3m/MSPcLje1L
hWfToQlLlSZ6QOQvKCsr3SeZO+zcnuhjljz74oHnrnOhiIZma1zs8V//7Cn1QenMC2dQrvJO31tR
FOalS+qbWDuKbBg1lS5XQx3q2IRduIv9dR7jZ2/udwgbcCST/YyUvo9K+kiJasFRhMdlN3iPrp0l
oayiOOw68g11ukhrXQ8yTznEpAJBbVBgQkpsN3TWlbStkN7MHKpJ9rOuNRs+YravurLz6d2r+6Gp
drmYpoArJrt2C+XFtEXiK6L/FOtO60usJiPFPlBh9sfWoBReU/HqjU0xXXEENihDbTr7R5Q09/rQ
hN4gfxZGe1DcIaCAe9Pr5cMIOdAbxl2jL8+pF28mw9nIallAd8+PlVBCoyCqUQD8ZulREjhTCixT
hF5pqjse1PcYS+1i6ezaOtt0XhQ0erxRch2FmGUz0SxJMSxsbQfxf0KrkV4W84u31tV4HZEbafJT
7crnlfcajNJ6HCyx61U3KFI0FJcvop+vAWHfQE2DGeix7dpyozvyFTLLWvRD8ibOls//j6PzWm4V
2cLwE1EFTb4VoCxbzuGmy/a2ydDk8PTzaa7mzJnawRJ0r/XHKlveFk882Qq1it3ZJ5INtd1UV48L
T1EwpNq+1pttb8VxMDr2vZO6D1pSXjr6eImNSfZ1b316lftt9/Y7OdDgIBYPS2P3kW85e2BpcLiu
aaKl18t9n5aHtoxJ3W7brVDO32KUvNLdsZw4oSx9X60ufsvxxSuqfTZZJziKSwqkk7TlXepXKCWc
XUfHI4kzzrFJGrkxDG2fSBqc6V68GoNVRZhCJwSz072/yFNvVIdM2mezqVFbymXZpE77acspKP3x
WMUefSkzQlvZbVbVbKtK22v9YG6qpH6sqvZVmeP1NtTweDRH+hRUxJpMfUBZ7lS/Akg0wGz2i93H
kRJ3Qpv2JQPzXBcRl3W8SbXm4Jhw+/NyoMrqxFd+SVr3weyzMPW1aF7lvRq4ArzEe0jUsNOECmIv
Bk7z/WLDEgBdV9mvGgKxAG0C3xEz39iOd6ift6Qt7jK2fg7cPA4KkVkhB/99HmuHsjLKIJvqHxen
C4f3Rogs8Lt5R//5xs3ZdlbYv3z8p3L901nis2mVr5o+PtrrTKvQvPCrVHrIlu7JtIdtd4tKscp3
LW/CeNGixZyZ0Sno3pgGGzU+sH3Zj0Gr4mh0xmhxrFAC4kCcyqvZ9Aw7Kt3npXM3yulr9adnz1/Y
iMsTGR5He9aPbU/b6eL96WxxG8JhrE3Xys2wjHe947pBVboUeukRmV8cm/GnJqy/eeyfxgGNS5NZ
b96Y28Ga+r9Sa7TNhBnhmIqlCOuEKWbCPLKs+VkVer4RrX80CRqNStM6NLPYKjffLqv9tqg8qCXf
vzLuSqf5iG15SPv0mHDIlA2woe3eIU2NvOr/yrH5S1fmUcwykHhuUm39M8ouZNM/G0wUbS7CKTXv
Y8H+MOEHt9bp2PfV31KDF5VFevGBLFITJ2z8XTMy9nrSbU3ZHmQ5PS7iiaLDN3gbxmovdJJ+z/Wx
GdVy7YzBDrQk+VKNvjHr6RTTpGp3FiWJ5vBMLcSDoxVYXOP22BhVlOfEM003fFLGygumVrlBC9Yc
KDnCjUxDF5IUfwD++s5kHrUt9ail7z3OThworZu2rlyvhGG/EpVBrtOq9vGs/TOyamYNqx59XZ49
vRBh38Qvds4GWC7FllzL0FlB4K3RuXjL+rU49tXPAUkAKLYlz0CgFraLeQJfJCYAMKKyjq4xHnIW
Z3uodqLq0XZK1hQS8nUXaAIH+N3NFVlPTcho+LguGVKTZTNCftBucUlW8aVi4zuuye30+20896ER
17vUKainbNEJDLq1y6V57Dwj8mYflqXbEqF2XzhOC6jjnl3IjKiIu7DPxp+EFJy6t+8yxfw6TM1h
FjLMICe7uXutRXlYk6HlBSWT3hlIl+n7eT8PzXdbW0DajblvB+JuMj2OZtHd6QPsVZOezf5x7HpQ
wFUc8IWRUWA/aGX6OS1O1PjdFgX6vQ1XVLZhL9Wp7L3IvP2gjrXFS3nqSmtfN15ouNoTwTxHTc17
Y4wv8zwltDi3xF1Yj8LVw8QiGWbxtAPjMJXik98HVlfyopZ6vu3MbNuvr7058u/y5MXKjKay+Etz
79lBeh1WVnkTC2XLVniyDlgLqgA67pBByJAAy8OqRBI2FfObs9KbYdikz2agh0IupBWyoxRZHqUV
zVck+JubRua/nvLuVn/+sVb3weo5Y4rceJikT4Gd+h3cDAYtP0J98w7yepkeT3vzpkM3Ls14bYbL
yHu8qPhlSsVHNnTDliEz2RQomnDMkzExdTupRJSwK/qsAwufvbY+aUbHG1OHmiYQVQ/yT58S4PqG
0qCGmExgHM9+4cWPyuRNxfquEN4+tXiaPLapdNqBSAaN60fFWhgbidk5TVlky+ybppr9oETYmV4Y
a84EPUE+ctHrVRhP8F1mNSV33YowspnBZ4fKcPZ2zsJmWLAooyHn+zERHTBSzxxWufWlidN+i1hm
OTUL0Qae03Xbpq6yBxRP8cZIxp8xdlRIwHQcGA0AYaHr1RfkVUI0eW+ERSuyULez4aKLlvQhHfRJ
1uZ7m8RVYJRxpFvlX6HVRwa9PYdz5E7fs5oInnN2Y7X+tpkRuKAZcbnr3fjQ+iHCWMTiEuQVT0TP
+W24ilED/3MmjktNH2fjHw2QPDDzS9ITz1vHQ9DNYj8q96DoZ8pzBqCq6Jik225nF4SiGD185biZ
R7Zko97ZYx3Z7sIDq18rWCjJ+y5LdRlqtnLThU+aaM4Zrvr/6+d46QmQ6yzSy/IqzDV1qtAquMbU
4UQvDvCCm4xA8Xhoviap7cabc59WoxVrWikoNi/SZ5042g3tsudyHt7NbL24N8qZ3UQO78JFk9c2
G1yhR+XEcAtN4LFwaT/jRPXEZBFiYFz4sM5pKfbK8gIWKU7nYq9l7tEdjbdEOD+OX1+qrInAPnZa
5YIRE+ot74By8p+0dvvA8SmxaOcuyoW/zUaxx8vJl2aE8K9btlsiscpjI9LzDBEjrPyhiME22i36
FHiLQv4RXXNwSzjCfrhYOqdnzN9Ok69NLIIUzMftEOViJ7DnXV4AIoEA+egIMs25VsVLPT3XLBZZ
lQUuYGFXXHPQIbghCk/n99wZg6H67VL3OW6c/VC798bcvxiy3fbd+hv349YckVuMabTKxNpkqvyc
ZfokxxFk6VeOHHJl+uhO9W5uir3ZE9ABxJBVRs5kx5PcxR++ulR6uhu4Xrp5+HHq/kJ6VoiWm8HU
LYOqpX6ncsTOnfQLgYyb1WOr8N0jZMlhyIfd6L3wc4d1vjyOJrRSAuYzfA3uEvW3p1n4x9Yd7pBQ
nerYetVE82Rg4l9hEfvJPGW2cc7ZU6ax2dmEg5kJMyOYN3Bmny8nQtHPZVyHmTmZR6OP7/U4jWbP
C3UFylzGz1arI3zIjsrn4tTG+8RaTjnoxNBTn1u0LmJbMG9tPcnV+y5iZ3NTj/hautd8mtZn/blL
jJM0/vS1OIjVOQ0M2Ao0MF/QIzTuDHyiOAvd8ZO34ddH91Il0MCivC+Ww+BcoTafEuLNZNNdMpKb
VbVcF7M9rdnRB0Hx1mSz3JhGKXYpZMHiA8dNyjzUsbZr3e5qtuYLKbtkUIOYepP7XfXpjyqkDeLv
VMAC1aG8fURD+V146pkTKpyLYVujq1q4MwkNDQow8S7Vv3x3OA+yOBlZ8kRvPbIoOBNnKt6dungT
dDoGQ5ZeCplyPmhPfmrz7k3HGu5XDVxlSHC3N4Ilsedugx2Gxsz4lM5raK/OXerULCH1zoAzyfP6
VEt5sFUeet0AagehlPBpVumZr+fKI3Qu5uWvcAomR8qNu0Z/rUiNcI32bxYtONTSRpNTf/pCgQNO
TyOfTE5bax83dCm467O0ucASoZaNI9+aG65nd89GLOH7hihvun0qZBtYg9hNjMcbBdjBLw0m3MhD
pz2YzXyFB44yy3hw/U/azCMT6rwYlldjxtYzuklUAYOtHtgvgG9CuaXOJ+uz/o8TfLcysOZ0yata
64Mhxm1iPsoh/yKYIXDVw6SbIXGPx3ymoDqX3PxrqMk2UgshS0tNG3wVOnLaOio5mSb6WO84ZAZ7
TCPveA9PcCl716xe8sw8Li4F5Cm3iz9sUaAEclX3mrNuTIjh1n5p5HTfupoKABA9eoR0Whd3jaH9
qzgawEdo9kh/Z8u6ztl01pu3ceRqZf+oh/SqdwW2OYiCbL3T9HW/juXduKgPfzEPUAWbBlmK7IqA
cjfk/ACSBREfMVNwBiI8duDPefEzEk0KPo5jAjJhMLsf5r0jD5ciUTQ/uan1ZhrjrhX9MW+1B12s
B/o2X51+3pj5ysZ8b2lVNLeAo4374LbzPqmmTZEeBnm1OS1jzhSUJO36txZlMK7rtkV9qypnl+Bl
14tTPb9yYxy5Lf7kFEdCaRtPf0k9f5+O5bldxqhuuy3I8Ms6dLuymJn0kz5q7fVVs6ddQupMZvYH
Z8i3ZBkQzcd1AbHtMYYY4/Ok2ReMG2E+eg8WOAhJXpuy/XKaJQRbDAgkuiy1fbA7uYnlGM1W/lXA
oFgdATAEQVu9vylWKxS9IJFGI5Aoj2xlbBMizvQiC43/N7eZ1j7df+k1/TfRtF1RMik7incTy+6J
oL1tEoOhN9N17NJzT9sWXRws1RobuGlFHHxhm+LcnccWWFM715b/1tf+ZUjqd6CWf3Mdny26TMGp
D5l2kytmPACQ8tFqH/McwrHVo8S/apP1bqbZqSim3W3J0VW6c0UbLGUbYBPaQnqEtaEBF/8iGg48
n7e9M//GQZ5asE9NeyFOCF2Bmq5WuRwtdBIEmz1Wwk43RpbdTe547h310GZWlPT5OauRUNfmvxsn
QivBdbKMt9mo9lSZ7ERtYkUbYO2JSc2bCB/QoUAFlJdVlLkiXO34aKTlsZNfcs7vuOTg+1J0OxXT
o/2AnWp7C47nx34zrfQR9PKDvPMW/RCI2iw5jyorKsABmrncunEXyOllKbmcbHPkPEOKMWXfM0R2
vaiToEK3YzLo5IhJGslBREdgQLEWYipSZPl+FzWQqvTpQYmW8DJpZr5a+UhJu84mAYFeDPe2Tpdo
0lO/xbvrPIuEImoYY4QLduQDFeg0qDeoNVQbisQBN60vCRih3d658lwm300XI/TCQck/TRcVJkeS
KesvQQ1BNNH4vhrZ0VwnDjMfQMGEA8um+7Iz32uNyM4CVQOVyvSoLec68wLXOZWaYBe9DoJ1Q/9X
LO5dV1gRoRt/RP/ekZiyTSlIVvnKFd+fJ+vbylDu53OUrflmkXJjJn+DWiLN6OFD/9jjNl7T/qRZ
sl2ke3bmPNC6Piy7BhAsuRQM5J5/oSwzSGikDfXC3lA/dB6YcCskjBvBadfn3VGyYnkuFrDsIPWE
kKl8kza8U7Y4Ld173xJk1BbpphDDM9SexcUw342F+e203MjrUN8xCn9UeRmNMReCxyCw8SymWKcZ
vgq7vVoa+S8Kl5LHe23Ib6dCxWYnDVORUwcDQSC+XWwAtQJTT0oSUrNoMoaHuc9fSgoXhvaGWOdb
S0PyYqTxcemSt4Y/Gp/y/VKqc8wHOiHg04fsJmopyDhVm9b1wrZ7jOW3Sj+UrQfWjcSzPXh/C7UT
x8pAiTd//WVnl8ntQ13e5tT4TEDfN2Ru/NqN7vO7jPAzjtgnMcNUr74qfXnzhLg2dvORGt6nPbyC
PeiRWOROZvq2tJM3gLfPxLufq/yvX5aXqtx1y7rN22ffTD+seN4KliGVPhGN96FP1dk3UP3Vxlef
+v/wh26UcSKfJGgL+Utv0r5y0m/bbcVO72POqRhRih/7gDdjzqVW/so6P8eSQazSljvZJemjNy/y
s709knnZv6Sp6e2N+NZkSuwEELFII48a7odeaWWYQuOHVcWM2K5Cj1TWeSdbeSR+qT4PrQyxRp8z
FeppYgbN7LeBJBp8X80JO6DVK3Zo9vtFF0Wom3mzyd1+ZZVo4tOi283Gr/ommA2zQTNN6WaceF/T
7HytCwmtMG+fruDLK40bqi3qx7Kp8610l6/JNjLEYJCB2owTs5pda5Mu8cvQkH1WaQMTg2gu6+wM
u8YCBe2yvkT6NJ+SQRsONra/AJSh3mouNzfK4Vs/bXadDKhvcomQWlZwFLgXeBKIknMlv00JmeXO
9v24eI/emLogqaXJENZEiEMNrGJGikCxEjsvWc+OwmBlZCREDPW4GzvnK+e2Y9akSc6NaTlHWwx7
EwMPVt9omsMhZ3xPLToElNqXcE60mhlXkfsPow1+bTv7nLCsgDzThGpUmHVvePKqYa90/gjC9FQq
to7XhjT+HSYn/vLASlwgkayTV02DPV3a5tEZzLPfDjfuSnsu0vS0Nm4IBc706PbfGS/ALHB3FgJk
Z9q4VnXHb01kGp9pLM10g2KyPaD//cY4oAftmszRWrLeTsZoBYlXQvjNbWBLnaAv78DX888UtbND
dX6onOJhytRudJcHoLIqapGph6aNWxuhBwBrrra2KM4u0+2N2XyeFkwP+fyWki6zz9Ag0tBToJTz
hkOJYQ4yVtkBYRrfdGA617Ksgb5kS47jiGC1z/Jw5ThKvfxAo+zJ0xGWdEn3j9oiXH2s0fQHFs9G
n/+m63zJim4b2/3jIPQn3av/Wetyu4CAxqivGkgYUT+Oqc2k8yWHSq9D1Vqf0nMYN2ztaJGUuRnS
BrvsWP4aqWMgFZzcTVczE9QVxG6V8+RK70taZcb6uh5EsqAhKPr5QDDPvXKSS1arfyuufUDO4ZvP
9YdaGz1YC3fH/3lFKvd5w7fq20BCtTAQVBskTZeCh5Cvu7jkWQzQHVPryQ1GgTGYkomww2z6NPqV
XGp0juv6lVurAE0atg2et9CX8q6u84tIOebYX9LNWKbFdhjWHGFlvO1k06ND8NmuDDZukXVLSJ5D
E1i8Wpusr796KZ5WXu6KF5tvcU0RwPMyJmTIHgYTPHhq4xQ6EP1bZclhMzv6L9jBHC1dhZ5S1q++
6m4t8vBHMqtJe+2LqCe3aZPTKmosPjUw/vibVihtmslFpN2n94bbFOFYorGg83XflfMv+/+0bzuh
0bw2PuSes4fsZjHKDxoCxSBRU9jdYE6r0MDnkYaUjXaE+/oqLC9S/I9NNqFemWYGTwuvAEKfC7mI
+oaSQ7Qio87QfaP1J2GcbZWY4VqNE4eCQGHM3uxmHLhmrm0heLbJqHM7FzZbctzv5KKe67n4YjID
FlHGrqAfhIQSRssxvjMbdjcqRDYTKulAwfcqImW2jpQv6+Lc95XzU5H92nZ1WBTVdWzVZ9Mjf6w1
mEhakMI0Y7sR4kmhKgt9HrVw6mwKOhKpbay5PjWlvLP84dzO4pS1xt60Bhd0+YNGaX1bLM4TrdQv
o3fLq6dYuVqGn3xI7pehP1SZe8my7GyXDbxPNu2txLi2KUiIEMWO7OP73rA+uzJ+W6fxFT/zW6LP
XeDq5gmydKv3GjCz/08so3lIpm4OFwHSm2bGsF+9EdBo3ZmJ/gurtcnsdedX9qF1Cl4ZmpuWOm5C
4qSRKnbx1a2I1sNdFEhrOHRqQeku2g/2LzPUbLcD5Wq+VA7/pGeckxBjeGDKxyy7DYY3kyj+b3Tj
LQ9HZrf3Ve6hRIeEJN1VD3OXG4fYVXiW7A6ZMvMcBoNA9GnHqm6R6l5N7wlK6o25tB8i9pKQ6q7H
eAabc90+5gAf3W3cNmWw1GYTteR58pxaMEf9UyO8Yz9TF39rc4nykQewlgss5YrqrK8+4iW+TsVw
lHX7M8JxzXlqhR1CXjAqouFlU8ltotA+63SUkHJywkN1b3jqb9XB5xcXM/KoMUQZIk8Oqp4uHf99
7KA+OvMglbPsnY53s5GIdlJcQ72sYmTSGThSBrSuVf1pKXwVpnZ3Pzn90Yznw8objx5nR+PazRsw
nkrTKaPZqJsQjRw9vzDjtuY9ZrX4Z5hdEpJNzO2daYyhEhoOMBSxksMdXY+cs0veczhVdh6Avaak
3buPCdEBm2aN95nPM9nB+khEP8imoiWdxyjp/I9Os99co4BTkBeXG9ZN9Qe/TI+UD7JOaQWMbo0q
F6j9kUa109QhRCBqljOMIb3o6wcwQ8CcBhxohomfrPSzQYKxsmtrcfyNCSoNZsGJBcKNFlMcmMIh
Y+chfeo9onFI+Xo3KjGj13GigR+9vOl0l4Hc5Yw2v9timDmLRhXAmG1xoJrAmF2/7/wEM6Wo23Os
jyzfCnHO6DoZ1irpXgdzcPetVLcI7wchLGNrVM6Ln3n6ASvREq69QzqqqFnoUoP3sWr0sC+tDAE4
a32LIuKqo70IUNrm28wA/i1WxHZ1s2DyRw3SzPQMTK22nzon5viULwLKU2XOp5oB+j0zecXiQPdr
Qa5/kb8innrU2+KQoBUbDJYhE11AsiC/8x56V3tePXEdXevVR2Bow/F3UwYtPQkGDeFe+nV9Hnv3
tJTUXTrZTZ9+q2w38ywUGse3ag341kT/7NV0GJAsmo373kzLh+sLHbyxW7ZlnrJBkIK9TylsQmgS
M5+VC2yHYY6RN4kpaH11Hk3x7MQuHQpt/QGNcDeC+OIAmWQ0jvpTnjD3Kcd+WevuCWfJwaq6g+ZC
D3br/rZNZnX6rCXa3VjFL0niXKSvsbD3J/xYZ9He+yjMAtGi3Vf1ifwolG2FxjFcpkFnpVu9AzZu
54tTVfTZlvMXRik/a19om9jDzR7xDD1WNe+Xr06jo50z0b7oLtPSALqh5wytwqklYJW8rvby3qNP
ClqrgkBr3RlWoQ/5htjLrYCnMj4hUWxC3P8vfcG0nstTAsvX2fXZQ1nJShsz+pvJg03/km7ab1Vi
/KDB2Pdmchrr5g4CGMizHoPR679roNVQE9r97BcoWbM3FBlBUdH8lUdFMr8kRvZeNz1Ir9jPJPkD
LmRH0kDPdad/21nnbKUePw+1c0YdEPFlQ8wwG2ZoTNoRfAWsVvr2VrhdWK9owebCPWndRz+i/YvH
4kRRVUKVihno6eRseqEbTHXlK+Hqb6bmHAtELviC3qxFhPTQ3E+MDGCpHm8LhHxZDh5HapoBK1gQ
Z53p7MqeZQwnY2JWbHzZm7zJDKz6OOb+M4nKu9ZPos6wHyu9QMFrf2YrujvE6YeMrdvV7L2vzc8W
urrJLkNDodtFE9MZ6xrR54WvwEWna52mJd5jZ7nX1hjUoXqXpb23LJtx56duILHIrUYsvqZvY299
gX24m3Luv7mVn0qd49tHxerYj53rRbXrXkkM/NehwIZY1H6ZCaOB7ObS8B5bATRUJlCKHQxx1Pfk
Mk8zsqEYU1BeZ5sl/dSLonhml3ppWEO4CuHArSxIXO1aFN5dlo9oHfUnLH2PAKhhc3NQGfTLbTN2
+E2DG+29h/wmsxNmwZDIFjgJ4ZcJms54rHxN7MaiYUI1CQFfGVTWbvrsG2dnaSuTlLa+uwY3j/KT
h1sMbTwzwhj2kuALYBNYIGKWrH2LZ2RVeslIPv6Z3JKBM0OsN025T5S8zF3xVPv1qfX1FV6qZzul
fAgQf8jCPh+Aa0oCYF3h7m36vjyTdizf1yG19fKozda4gRM4TnkKkaaEFsVjdZpdDVZn6d/jun1z
W9PcUTW80wruBgc3Kwa0Q8N4quohbBwzSOlQ2KA+TDDYDXk0WuvrJHUXJn1O9mW+CF4GIU6sbM+2
XkPs4uXEMJQG/opqvB4/MWFfJzLCtZFfXqXmsM9wRO7GTD6njnuUinnXTy5qIMfLGsY9h9lLVwDp
u8uxg05uTBHdAHSRxIBdaAonbTpZSKFYP8NaWVAL/GB+EnrpAiHrgzbZDTR+XS13WeZFmt2eqpaV
1c43VqtFeEgEUEh60Ii0RSSE+Sb3vXGnmQSh6Ut7XdQCn8sw6c/LHkX1zvG5KPyyfhy0WUPcm52q
ZEE6yOeoEt3nsZ+KjdFMA0LW5IWhKjB6MxqN5cNgJkMlyGtv+rhMxkZbDsjk8L7BlVMUgKvDnlDq
lTCxKisfjcWceG3FA2WYey1xfhYjPYwtXBCZ5QFs7MSswM+WTE6x87wWB97A68/KrGZjR60jYgDo
1nDgpaRKPFR5flSzewdrFuGRC/HDkllvvM9NFRFgkEdWxvWnKwbrtVm6jY9gIpTJXMPwTypIcllE
vvJZBx2NGSGTRxuqc0A4GvaGt00lhJ7lEMybPJW0FnFtdcyKpgdsLGbr25m5QKwebNMYeaJWHhth
tfhc0/qRYGM0waTKAw+b3hT1Jq/KgHFm7jdO2zjBklt3iqK3nSa9RwyRXEUFigd9QPmTqfVf3OB+
SmX73Gq5FyBKBZuLE7aQMX2Qtn2H/nuXJSm3GxIkQJ1uZ+VctkPPupAS0FT1I/t4ubzUwv9VyGKC
oTQudVLuzdjmr1NHJDtvEptjw21pgbMfHJDCoM5Z111rgO1PnrEn/Vij+9Qr60mU7ovPTLsRjAqm
1e6d0bp3b/QgG83jlBUfvmY8L6757ef2gtdGnlZcTGzgzccwYQpw1Hx1ZyrYMtEAt43TtcMcDDad
LPjH5pJxi5Od7uUsVG4CjCmzd2fmr3VTFWHtC+e6/hE+f5ZuvJl2+R73QOSrrJMolqjXPWurT86w
sYT8Zi5fN8KV3a6mPH1DFRr/rf1AP0AGUfJhWDLwOm8PSWbtfOmATazGFIKsMYk201uqmS9TsxwL
WYL0ikfXqvmydcbjlnVn6TiGZse57yyw0AZRji9X8Heg4GH+bVH+VmuGBMfQuQT0NxKdGtyeXJii
12i7N+KtLABWhXpk8WUI9t3ThEsiQz8qk/HipebZmvy9MbMsCPcqLQ3w3eH3yJOIMeiUITfD+xmm
7IgMmcZeq+KDPzX3MdkjwGESI+U6/ICTZGcsRfXJ7/x/qZ4rTJ05evn5DunVjionAyOWRlBdnuAD
RgVYavJ9tBDH4UJYgz5t39TQfTbpciFnmQ6kNqu2rlCAYnr6T8R1t81NpihYzknXTxSB95Hu1F5g
kZwtSuTICMZZiKqVG6Vhzu2zR0qU+ZynNCrJ5CMBKw1V1UISWMm4ScdWC7qYtO1GztsVMTNmEDhm
Dbk95ztmHKnBYfYDG9bS/Oip2d/gF5YvbOrU34IPmdU59rrvWCAW8r2a382lnTxNuDZGVOGNo59Z
xPa6gUhBa8ZIleVnPDg9EzPDQJ7NkG+avrOkkxIamdPRtaS8Dg1Ll2ZU8SUp/WeTJFn4NJstFlcm
5j9N34IypAFNY4h5crcLtBbKTW8SaLYYuRWkyuLirdGXwLbRH3SpxfuUt+7PtBR5CGzHqe+CrC5i
xoppTzbqLK/0tlVdZpGRp98m2TyBJsl5d+qs2VU1bVTzMn837H1bAMRnT7fOjmOxzsvcJA+O76Mh
2PPL8Ehjm/UVsa5l/gGZWTBAGPIqbTqXTj6HKfJ7Dv50CvrCa9DXIukC79krjQsyldL/EVniQRV2
8QvPFgIOX1uCwa2i1eQO0RokKW5LsViRw/FmI8Sdpt3TCv9rLY55ygeWO7uZub4aZHOWlQ77ukyR
H7TgIDCcaksPQB5wwZUPXGVTaOTqocmMJcham7rELCXDAJzytcutRxsP1p0rrOqdhh4v0HwGaH1S
8V1VLBRnKWPYug0N8TyaLb4U6xkqGRRk5l6ZClsLe6t9QGmjttKs51B3xpK/IDOQ6nhC5jibOI7s
ODuizkO5TfzmuKGjBwFIQf9Bt6YXcivdZ0fa8a8BX/dIUivP9dzN/rZdTbGX1ZCE5tSCzVY4EZoa
X5WdioF6Ht3eVj3iqaEmJ8FLBrVXhTk+0A3L6sJzFIF6/3LddpHtrZhTuuSbR2U61KDw17i3l62U
fb2XS42S1ijN7dpaX1aPdrJNQPhw4/zQ77agLUMlMExQ6cIpeWYcdF1qSPr/qDuPLbmRLE2/Sp1c
D7KhRZ+uWjgAl6EFyeAGJxgkobXG68x6nqJfbD6QOZnhCJ/wYs5qNlXForhhBhPX7v3FbTrFow36
AVw15jPYRA69/z0xEuFrW3cDmHq1Mg+6FlUOqW71lFPI26a52jmmj60kbcpW+UDhtyHLCAGdSI1X
HmCDSzdBm9RXjRGbz+qoGMz0VIKVEIToAbGQ9OMQqOlFCG+aPCMVwNwIfu0GKWjtVa0E86nD7b1B
UG3Y5qz/S5YEbyuOGpIeAzNMhc5HmvNRxloSMMGsDHpUxXg5BSobAXAjuVkFnmvUg72Wyd5lOwEt
T5QZdVL6M7K7ibcSrlFuosX9BmAG8JqgM2VXUXTtWz4AKAhzMMCdqPWoKXYFdilt6GR+pR+MmlrA
FMfjUy9VdLh10hTVgr0/DiNyElXUAy/PfJ4GpSQ9VaAuKUVZ8EkVsd6lVQVeIdThxppknKIomzd1
RCneC0x5qyRADIZMmucuGO/4lXAQ66kAzIkhTgpsDzVpAGCqwq7uef1v+7TQN3HFdCaJnr20UqN9
Mbu0X8cYVG6aye8eMmo417rJ7cyUeffc39kl/Q8O8KqC4FrXPIHogrgtst5X5dzLjgYce0tZmCly
VnBhZqJ1KAMfOc66DlEJ8JN1F1rmzg8t0UV1kncWwEPHKrvmIo5aOPxT1+y9Po0vm7IcvnsNJZ1U
gMUO6iW5Nhp4EF6d1Qc9xcyp0EMTtxhpuOajCXtFUAVQHoVxpfhgdyzICa4SxhJ5SwrjmWrvYRyj
BmrfJN2jn6DtozKcHptIIsWlPuIEZTRdA02mn04Cu5NzEfuazuQYyJT+gPA3pfaO48WbRGkj+XIO
7o43bat4HwHaAZ1EuKU45FEvrMUMCY4qp/WrdapoxxUEdzEpRO5Lzfyg8KXu2yHQ6H1LzJrq0T6D
6G5DMG8vMZ33NjFsqjUMpwBv8MLbS5zgEE+jei16o+RGsscjBR74pV9Y7Y0KD9utjV7aSkqCAWhY
hju0qhJYY0O4Jr8fN23sZx8yz6QbACh0nVWBslPLOrruI4+1PUM5E4giiPYo7HjF47VQD7nbTrKx
Qf3BwwCEPl3dD1/Lua/Xx01xUfu+sYKHqDs4pVsHK2G/ph5qwlJNxRo/0eiyp72JduIQ8RhVGvWi
KjV1A/y43AoahcSkGVsn7nXACaEmXvEemcAJa/i/RkYKjyEJ1ypIFejwUX4NtPzWDNXqvpWiYUc/
nO4DSHvPQfcL2CwEY4csqUrsTipB8yf0b1wYc1xuLXjodj1MBvxAI05p9/etBTZGTCDFu/Rqyxst
9TPYj22UXGYmYExWaeJIgRc9l15W3kUYWm7gY/Zi5NBM7FPEFThqipeEWsOq98ZqlxeKtRvVUnNR
O+rGmAJXnkKG8tKEonYoejeVEBaXYTcoLeuoSzcd8uue3XoCpkoN3GOP1m4wfhj0RLsTuEQiV+gr
reXHFHm/txQoYOiLnUylD891KFaqXn2qTS+2nMwzIBpHfifiehXX8pWfeTDoS7I6SvqS0blS3Zoj
9dmOlN7EA07nqRWHDRCnigTB59y9m3IrM7dGHgnWyiza8h5Nl/gJZrHU7zwlS4M1i9QCWiobiXEB
CCEWPnSgwtQrRUAB4xaPwhQi4YTh/XWoJUqaABHgO+1RlalIP9UpaoGUVb1WgdIgo3Gzgm7US4sr
mQ/Ixaq40YJo6FA+6LVhpiT1xmOutanmBmMa+ftQSaiBGOasJ1kXSq+vfbgEnDYwrx5jKfCfvSKt
WlfrY+sOZSxAZ2OhgRJrmpmMCAx2suxUwUaSdxPvSH0VscLLlVIV96iykk2mmTlGdtjG4PN41gyQ
8MVyGldV42cVvd6x6YVvXer3OqCAWg2ujDamFB3j6JTf+9PsdoWCcmxemr4UU171TfkJtnTm5E1m
upMYM7cigIPC7dKqLCgJdWG789U6nGzYIYhJ9TJ0Qhf0NfIc5pDzQUlnEmVdRSF/F/XIVj5wsBSF
PXmF/9VPDf6nYnI1OGbLmbqJy3L+S5hlUiOVh6y6wEarzZ0+mXMjIapL8x71jv5B4bX6MAwZiznS
Gyx082KclFUXqAXd/TSgfR7xXxwF2gBkqvYRP1r3gFPwrkprCVEwkICRqyK2xEN2aGdAlq9SThJM
WGu7PO1Ffyd4Vp7sDfIF0ESDDpmhMyHgXgesklkVRFGTjd/0Gspmity/iMYwhe7/QPGXI64Q4Wzp
nmMmkBHiL6Vxr5KKBTDTa7y5/cZ0VPh7ArIBXjU/yLUpXQUJMklIXETUFwxg6ZScID9aWbrrphjQ
rWaH9MA0LCdTj24dHNkfam3/8TL8p/8tv8kRycqz+l//xa9fmI8q9INm8ct/XRffsvum+vatuXwu
/mv+q3/+0X8d/5K/+ce/7Dw3z0e/cLnSmvG2/VaNd9/qNml+xORnmP/kv/ub//j24195GItv//zt
+Su3qRPWTRW+NL/98Vu7r//8TdZkEV+A/3gd4Y/fvnpO+Zs3z9Xzf/+vL88n/tK357r552+Cov5O
Nd3Ef4sOkYUJHSp1/befv2X+PovA4iplGainSypakxmeUQF/Tf9dlCkgU2YTdV2bdUJ/+0edY3LC
75m/K/xTmgVSmutNx6rzt//zAx59hr8+yz8ydA/yMGvqf/4mLRTbZhcXYutYnoisKnNpETigA0jO
NJKUu6BEvvoHNG/Hz3R57dAW16bsUAC0pK24NZxXU/XHT3IUedbS/LlO5snVf7glmbMDwzxURVqK
0gF1HZkxImvXaBis4n23VVeTnd/I2+iMVuDShW6OZai6hjSSpusIQC10PSe8wZDOhgI37v1ttu62
0kbYRKvAPRdpVh08GhSWluS0poURrg5TaaEZCYCij2m2fec636X7Ztuvg628Nc6oyOrSQvkOdxIk
kjBCmW1iZ3vahRd27E1GCBQX1GrVGd9kdvaHziqLa5VnCXXluBGaHYK63odcibXPEowjlO8ok6Uy
9kcrnLqbg18M+XejQJRnKhqIW0MehFetKg6fBFTtNGimDZmPBTmXZ5EHz1/34R2CxpXbuckqbXvY
yletNDZ3BToadyl5CubYZe6vGzNJIQ811lVltv6m1IzuWzsF2Y4mjARXLgCUS4c0/CIUiHcGdVFt
tUSgKOlXbZI64uiVTzE2mQ+aCWNIErwaqK0fqDvfqKUtTWEpPcgztkkLxvK+khCixkEqdpuOjpXJ
6xnk22Beiklnbqa2KFxyoWwPGDxzOhJb+DkoW2A4G0PMxtel5caJqy64FfXa5IgXrQsOXP5D4f8z
SZUeSSBj5LdSnsu01GX8A2uYmyt61OOFVc+Y4ibSNyXOAc90ZMWtXEFMEgxGNEhesB8bYDlowvAe
UpOs3pi4KH0ReAZw8Yw8Z40hlD9bXtVtYqAiaxEQA5l62rUzxxrAe16F23CojTUNvmJTaLnxMR0l
Li+rh/Zvy4NUbU1jVG5kRKypUXb6h15svCdDGwuXm/9RKb16XVHCzhC2RrywtrIeuk1a6S+WmQKM
tbiZ5IzqgdiN7MLJBGCRDuND60ParYey/EoiUsz8Zb++Ii/xruUJWShEcNCT80uEa5y8TM291fu9
byN7R71vUCLwzGlRRj3QX1/e9VPc3lqNIh8M4Of3+ZSIz0ai5h9oiAB6BbI73tZJXl6rRh1J4HlT
haeGKk4KP6rZdzayC+BWMOw46BnidUkjJOtYyIBCWlppwJhtUj13pghs8s6ayu6pasrwulTww7J9
UjVAAVaRXgUoipNN4TrueLWpbXtDEZ5F5DUEVB7a+qIee9JjT7FSiwvWSiZbxKCVDKUFbQ3CGA/t
yAD6YQSZeEBLmLeFWne8qAeDNLLqBDSuZGAWK1K6bGPmoAjoj/od6n0q5WctTy0eir3fmh8QatVv
WxjYa39SoiekmoQPbWEUH2cYITVzFGjRgin07QAOOUYIrG8+q5LWtDuZdPup0fTiApQMNLRoQuJS
0pH5MIRoeESmEF2WUpZayemzOY3RpC6zwP+qOWlQbXmfpy5CEM7LNCgwFVVwdFuGtv5Y0EH+KoHj
BtvnWSAzRzygW6OUd6mXy4/aAMoYMnODxm+X55sE2Pu6CpIQNZ3E1w5Fk01fajYNxVVJopsSxmAe
RkM276FRDleJYYIra5BlNOR4usYQpThUQWA0Gx4IVBXizPChjCph+V3K8cVEynDUhcOYm6CCCink
ZGqUKKx2gdKV2karzKF0kizttiUMmEtkdjI8Vjsz/Yy1nKVs5NYMLIDKCcazqp+Uw/xwQHnA92Pg
soVhjRdkrM2dECQUxPVGy/BQq+sGWkrofYKYN34vAsHSqJWBS3EBbCmazeslvjXKqvgGzcHLYUaY
/R4D2HY/yIkQgAptQQfE+dByHgVpdTlN0Njwkmg2lRfB7U77mCJzaVpfBR6YDUgXDuIVgjQi3LFJ
tj4oWVdDeQkV6a5X59JGZVrJhax2wg4UC9gXM0xyG+qDsC1VjZZJplMes6U8tLbohkBbyMJu36A5
cchq2dvG+shDZ0jpvbYegKBGMkpKaFoZfikky7iJsC8MV4YmowLXWkgrr0gihRkqMl2LwQgAkWcQ
oFm1XIcQKvdiHSJQRfENeFpuUBnMA8PfxLEOcJcA3hZGOMl7D6R9beWi9LXSFJMz0IfUoUj5Ra+o
/t0QRuZ9IhemvKIhb10rEV4rITqLX9GEEXeIPYZ7ZK4QB9Cn8g6QTP1Cez76RL0JwgCJamkhO7IK
g1bYiMPUf5St8jrJpXzb53hpkJR7B6Usi3tyAvRrcsoIfjhOt2Wl088HY+v0XVRtR1+Vb4xAbNYy
kCQossFEB8UY9YduDLU9qqzD1wQGFn7r8LV5Jwmbki5bAYBbtq4CSyD91lk5+7Do1Z3HTwiUjqbn
9xCs4sHPOmgfqiai7TxIUK/iqsBjSBoho3CLNmNZXFAmJX0HNOkDRcr5MDlH1B7FyQximzGtDE9r
vlk1zw0lE/21NNXldUPL7bYedUQcSW/AndDg9LWy35aREmzVEHi1lQGVWoWYcoo2fo5R6PBGVTah
bMCQniJ9cCkmZneItkPInNSSem1bh7fUtbQNKk/QEie2+CpPp+RrIoOJoJ+PTaIOE87lmSTvMZgO
7cw00Hzyk0L6lhQ+ooaaj8IVjzpK/hXAMV9sQNP4nuq/6Gad7BRfN25xMqZfKg5Id1qp16012hf5
ujZimGKdwVecLOkqGHtAU14xEwta3x8uxcAaXRQ3k/Xkh9pDzAXeroQm9dDloEmTU12BbSSgONBr
CdWOWtf8XSJP5rrtheqh1oBupWXZPYRUqxo3kTqdp6pYOloNU1jUffmxr7oRhgR83xWEeNLTAnHh
AOqLR+dsmlr1qq3afKuiZbPhfNFudLETDrI6xl99q8++WiryPDnKMYew4MvFg0RTEuXnck+7sz4k
MINsOQalOEQVzQ69K7YhtZBHinXaWsQ5Il3J6UghxermTllI+cQYC50jwopnqEZt3XWepV4hpipc
CVZlgny2pLuBYxxO0QjeUVfbTx4icvcjmgq3kaxgwCZ3iGuqJXA5XY/pngn0Ww4BjhoXWWKiG5Ba
DXWNOrhVGwF5wzFpdmBr9C95liELhCvL3C6RAn1rAun8JOQC3b7Cb6jNRHm67n1V2PudlV6r1AAe
SSssyBUYy4KGLSd9Bvv41CRydbR9CTWQ2myRkqRm9+CjxHtrjL7xrJVddtsj17JXfam9GrtKRsyv
GikmgfJ8DFX6snqqli2KKnV7NwSpbjpmBQ51ivP2a51Iaex0CgDVgNIEx4YRfpIbDQywJ2fjoagR
G7b7ukHbxzNq+RAj8ONkZpU9dIkmwSgfjPbFEON0T4Vs2iUSHvV2iwoyrc1y0A5tPdGSNJmaNVoE
w32ErtiWWjjSa33ToqFZQGyIEFx6khQjfvRRwHEM7MS860qgiLIzPURuV9IQS0CsBwv0QgFacoXR
6sSFU6DymdIdctUJ/FiC3jwmHvEe1670kLIrvpthnV9WCB+towkagZWb8i3SA8WdNgxDiloxPc+V
rAe1i1G4v1esUOJWLq2nIJIaYJPBxNWUq8xGqaYtHFMRYjKH/i7NJe8wKGl8yCbFvwdu0sCqq9Dg
QRmnhNOA1KCkD+qHGumk50qDgqTXQXkjNLX1AZKrcjFOonKHuzce6hZKPfdjGAu7tJXhMiHqcFlm
9D4lwwThQo6m5T8lx3+psnAZvlR5nX9vjssIx+WI///qD9QGeKj+3+sP9//9P/N/3Dyj331Ugfj5
1/6oQKjq75JOJYGntIlMPuDfPysQmvI7T0D8x0xLxb8DFf2/KhCS9bthyvRRZgc53eJJ+1cFQtZ+
VzSDvwha7UdVw/iVCsSyAMEPh1MkhQ5DESmEiLPO/yv3iBTFEV8m47CrLHLiXF7JUrExST69/uXV
5Nz8fIUfVRwWlgHqz1CKRsmMuVCNhQy+CJPRrwUI5tEOhT3Pv5ycmttrZbnjWl5Xd4g5+cgn27FD
0fhnAeyo/vU6+MLn4U3sxTBDbLoGmQm1W+7qsb/jtC7RUXx/hKfmErQRpQeKvaaqL4JM/TCSvzCX
qphf9ql4xZ/7pHT957gqzzkhzBWGV5WOHwN6HWvhoAncNitN5toOq+ZWzpNLowc929fQSKpgQgsu
DW+jCt1ihMPWWFQ//Y2h8jqSZYMSkjmvz9fLBgRgBRSe8IkEkMgM4dfPEunwwGCpvR9qUWv5OVJK
cRIzaiHOSDHudShD61uTG42Rlv7HIcmfRl1y3w9xanXgzUrZSJUMSjrLyVRzJPwDVkfXfNLTL337
KYzPWPWeWBu8sdjqNJ3mAtVcuXq1zxTYrXqBD4RtNvRmVUQvh9toijbIrfz6fL2KxMQdR9LDEIU7
djvlaDi+gC3nJvn78/WmbMlWNmQONeZKokwrLr5J66f48fmJZIub1s0erHXiDB/9xxfUDG4Gt7Hj
a7g1ZzxjT80gvjOULkQ85ZEQPh4XOm+51BeBjMZ4NKyBe8F/1WC0mQMYjw7G2pl4S7OReeEZCocw
hzSGx5rJ0f36kxk4KSDoyUQizXJVhavB4SFRb+iabGK7dfy97iQfRFpEK+tb86ic8Vs6sSaPos/b
4tWCGVEqaqDaiQAaNAjgL530pAS/6EzyZojzD/EqyJB4otTnusjzAcEPMVDua6UE5SZuzyyYE5v4
aDSLj5cYgyCkuFLa2qpzYLkUFIHpdl1LNgXaVehYO+/MGj0XcXEYS2kei2rjibhaeJsoHdHhNs/s
tHOfaHFsVIFkocvBhVY3yMKL0wafpnBFcn1uJS5q9T8/E5rthmUa85pcbLdBq2IhVgY4i0BNpxhg
u+SOMnxNQ7nCUtGxqukSGvgaZ5xNhtbA+x9vHsbiqjHYBX9GX+yDtBurIeIPoB6H5pJebfwumolJ
udPl9O7CQaDiaD68H/TkbtdUWZF4rGjYpx6vzKSnu5xB0qHWM2uRoNlPO93Kv3uacWZ42mJ2Zy9T
k4Yw/jzgsLgzF2uz8ociwomCzrvlU8UUehQEJeDaT2VmCG6tCMIdGKN407Zi9UmQdIGq8YBd2KBG
WxCNqIXoPcIfautNO8kUiqtoRENQ1VvPDdBdg4iJFlYyycUaDVJtGwa+cYdhkH+v0bG2qdrLl2rQ
0KIXglh9iqKiPNAQgMzDtTteNzU2ANeRkNQ7w4kuDpQzLgcBVTDE5svu0KMIg1QTsuEwF9SAfmUl
XKuTD+cKF72LuspGJLroP+iQKW5kVaCZlHUAkRQdD8k6lM7s9MW2+zGZJkkBtzWNEey9j79bFNXx
NIpMZm0Cci6+ltqZANL8L7xajm8izD/BqzMLtoTclRmqHwAvL73bcAtq3gEBiLOII68E59xBcjbg
4pCkDY/jRcuQtOtsZ+7TrX+LzZGboqO6ih1Qrb92cr0Z4GI9kikIOWUChRcpgg5Bb8v14f3NtXSK
/xmCVERR2dfz4+N4DuWoqdpiTBWbxrczXBTr6oJa+2bYFm55wSG9kexoW9nW07nJXByZbwIvTrLe
qqnmKnPg4oPkPdQwBsz2zM15cgm+GtxiCapK0YiiRYwGV5HOurf6M7mcdOrEMF9FWCxB6o6A9Hoi
iPtwq31BmWUVXOlrMGM3v9qnZcb4RCoPNMyQFYt05PhT+XnTVuM4KHZy4W2K9bANLyx6p6CInPbM
SSi9/TrHsRbjirpRjtU5VuO0LnJ3lGEdwTXsfq3sFRthW7ffBptfXosKCR1vCNVQDLLJxVocIxiw
wgh5Xr2F0+UqiJhVq/iOZpBr3YE+Bj8OKlyyi7vGFnb5x78T3jQoAGsmd9zSORsaSmNigKPa3Uvv
So66VxxlG93P31RfDZAfV5KN4NpH31HOtJF/jOz4JGPkf4VWFpm6lpRaO7Rz6HXvtnbrmvvoCWMe
Z+7+h6sHwa3cgp8B4HW2H7fmmXPm1NemwmCa4CBYYNYiQxLoNiiWIeJEA3IYuDHtNkGEBxgiPHj3
/iyfHio8UBlUh8FDbnGGYrCph4o+qfa4R5++hCVLOi270xZM5SrcYau0ijCvtNW1t0rXtIfOnqqL
hOLHPtIkLiVsRYFuqIufAMxw3DWwIYCIho4C33sq7vlj8BH+KIn9u7WGOZImmgBEsC3WACIsIunh
VA1iLLGgvQsl/gyNHtLT+Osf7yjI4pLwKNWIuI5jvaI+VOXHut7h0nvuPJhP48UCPQqyWCFIEokV
wpDoAdnSGqs+R7hrVsgyb5qNv87PXUrzv/ZetEU6bSRhNondPG8bo90EduzWuZ3b1VZ4FJ7RDJDX
jS2yGb9BAdSc9xfoidVxNNLF8xwJ0okWHbEH6UOaFIdR7iHkdICAizOR5jP07SipEbEPSGu1xXkO
zEMZtXknKPEFzjoU9x/fH8qpADJZLIU9XTHBXB5fGLqMVgGQObbaiCIhzfJK/vT/FmHxoeKuSKdQ
IYI3YddXX3TdmQfPj0N3MUl4GnPvaTz0ZVNdfA4EZSwrRDGGpdC7SNVdh9v8TlhjDXHFurgNnNiu
HYDotr7Sd6WDu6ML+6u5yteFbTmARD6+P+J5y775eagOaYqu8A5afjQw4rXU1A0tkCGFfoOBuNXc
ycnDL0fhAiQCgCzgS0u7aEFJgqw1ZdwL6Z2Bod4UmYnKZ3NmW8+TtxiMIekgwHhZza+6xeTKHl1L
hP40JrfZ1Zt4o2yCbbWpzyTqJ+bsVRhKzMfrUNO7oCiDAUnI3PoslS1c7cz2MKF6f9JOpOekDX8O
h0VzHKfpANFBeNRs/dK4bg3H26DuSZYkqm59AbZ9cw5kduKsMCSDjEy2FFXkfXocsBbVopWwcMMX
4D5ocZmtbck4SJwY74/s1KX5OpCxmMExqOS+jvlQva3C08atzx2ceFtuLBdYSbHFe6a/AOp68fMV
4l+J2180f5/vMkOimC3qACVZ/ItrZgSw28Da1Wy0bunkKbYQfn9/lMta4psQi/Oq97FGKpN6Xo7h
nV+vR7e7Ly8TlFQuQ4uHiLAf74UbD6Tvmfldovh+RFZVOKDc1pyWP1bWq5dk7iFsFdaIlsqbem9d
RzfpFksNJ8SQ1RE2YHLX57J5eT7dl3vvdcj58H4VUkV7B0ED4Cz6bfkcPIxuv6kf/UPq5pfamtRv
Ldgv/afkCsL1dYBovYvbyeb9CT+1fF//CIv0pOia2J+RmmgEQwT2kchqlNuI9r9dg386M8enDgFy
Lvg4BqtHXF5GCD0YKPRoml20e90fUU/fxLmwfn9EJ248g3aSqVMoA324fEGUkzKMU8Z3LFH09fXU
KdIv70f4UWF7891ehZCPv1uLZqZSoM9tIzuD5swe+hVlYO/Ge5iVcR3fTu8b+6N8A2vMtvbpWnhS
797/EU7NJOV2Y8YKg1ZeLtYJjFOBWoRmKwigVg1S1G1FS+T+16PQcVQpu0kUBt68Cfywj2WPcWZe
vJHRVGjrW2QN3g+yxAP/2Hg63U2JrSdZprqYTQwj0k6B1MdrQN+3l97uBcNEgMdngbondtvrOItc
K64DLDeTWLeBTdqJMDlWh2Yfp5geWh/eH9N8Si0XCFVSjVuVV462/DwJ3kQTGFm6E4mwE6NbxGvw
p8mvVbpysXb5frBTa4F3jChzf2vKm7fM6Fm6UguDDDDScg3EQcFl7BF5d94PcypRmJtuKkkkjrD6
4v6xqjqq8epCEbwN6oOCQPAmC/zCbgYIpZDE9LWFAD2iAkZ9m8I5unk//KmD6kfXnHIi+PjllEZa
mWR9IdMiaIK4twOhD687QR4vUolmT+rL48v7AU+dI68DLg/nCuPQYSLggNHMIFtbDIXPHL4nvpw5
3zbkeCDixR+16FfnP0hTXCawBrDN/B5Lgkbdi9rn90dxMgTAAZFqEe1Zc5Gd+7kIQxJMEqKhOBTk
RZfvUf0NXdmMJvv9UCcmzOSU0OmdKiol6/kLvhpN3tXT1GdYSFlKg02zAYb46f0IpwbDmWeCGeA1
Tfv3OIIiaLgrSlg4xT2oAYESehluxjE+006f/5nF7jVlUWVWqAKZtPuOw8x0o86YGIiHlggaWrbe
3SdfTMQ4fKAK+jkoxKlRyaD+FJzXUdwXFwsNqa+KehQo5Anh4w4hAi9+lKzsb3wdZLQsACScstQQ
jweVal4toUuGy2cNPtF8TIwzG1Q6cehBruHTkDyhGLLMhDkLwH5lHHolqFU3eOo/pG7o+pf5J6TL
7XStrusLrsb1uaeFNH+P5fd6FXiZGZeciZGaEli/HJzJQTPfMa64RIqrf4O9cmqVg/GlmGIpFjiZ
eRZer3LsxKZIKGQS1NZGyONCcRjk43Q12dpecYUb4eH9RX9qWiGoq6x7GlNkTscBhUxt9NAr6SvG
cNGrwbtXKg+aZM5TMNCEFhWP9sxj7cRZSxtMnOvMtG64oI9DZmKFOrVFSACE9hjoGxlRiDjpHSs5
h+c4F2pxaMRlF4ehD1e7V9dB8yBBPdDDZwVLr/dn8dQm00h0NVnVmcYl6QgBkE5A85KmaadvQKSj
+Te6sDHPhDlxSZpUKchkIFLRTlnMnDY2SYh4pcTqMPc/X9Pqutqc+0Aneg7KUZzFtKEHjTJD9yOO
9Wlu1TQrXH+/yitEfs6kFyf3tcbNwcEKKIxz8Xg1wETRsdCtJdu7jK9El00NOww9p025yx2I2fbc
sqf/cObAOvUUZIx/xV0sfGgxsTnUMNrHfbPOLuTvXgIxzXL1++kKfSM7Lla03K61c+fYqR2uG6QY
7DlqPMvacAPzPYxShabXTt2jJW8bh7kIj4Ss01yJTrL/WwcY6C+Vyjv3JvWL4xmuuzzFogCZ3GAX
XhlraetvvPvJVuzItZy/UeifIWl/BlscYKpfpULdoYXTJh8TRCmU8LLpz5xZJ9cMyROYSfiMdBMW
VZEylFMeYh5UYVqKWBfY2L+5tU2pboN3m40T23V4nVyea5aeurn/Cistq0ye3s+cBzAYftKvy0RH
vvQyNS5imFdmhfZZfGacp87m1/EW1aZM6yrKCQwzRlGslnaCAIwZ04UShHb9N/IEjhQDmib1LUVU
Fx8Ocxqwzjmt7gJKvTqg3+ahZrF7/5w89eUs3ugQWsk5FBKG47UYVNmkQ+lT7BH3L6e5AJa5kZzo
GgOvS6hHF9JedNSt7+hXfyewBZkSVR3eMUsUWTKK9YBN+9yFRlTXDmyOmS/FOlqrT/IDQktO6ow4
SgHYPHdon9jwZF60vlQOG/578RXNUigb1KKRLcUWKNdu1Pbj+2M7ccmB9iXFoyihzWnD8ZzKnlWb
HbIk9lRFD5ZHAjbK1RWc/QglPppf70f78RQ6zoe4uenjW7zb4RQtUxStrQo14QVll9/5x0VcaOgi
NtvxBfk/rAed86iItzNIRIYGkFDRQE0ulmYBsEQCuINLujkEK39MP6j1ryewqkpDFuydgurmG9pw
g4ZzE5AN0ciX4m1SyJUDzlp0zkze229FmLmqosAQV+mGHn+rSRwg8w2EUa7RmHmZO8CRY/mrZt8D
g4a5t1HcYqM8KWeOEvlkYLr6ZF6qynN+uQo1v0sLCkt2/EF5yXbxXbDDefA53nbOj93gck4DK1pR
yaYr6hR2YlPh/SReFGeL9W+zGObg1Y+yuPFZxGqWVPwoUmHuJl98UOVgS5XkykeCVVY81L9hVTWx
eObwOR13hsxzCoCFX8RF/CGPws5UbCC4m0RPXupyVtYk2U5n2cZYuU9SyCxp3G3e/+onKrGMmJRJ
hDLORv1RHH6V1as9vhptxIhRG9/jH7DFYQPx4g+IuGz4+NpnbHb30fPolGtXXpN2rM9y8E/sIdDi
oshDUJTfdrm8KvAQBA5UW8N9LcRcXe/PHLFvc2DSXxPoKvA2NuNyl6J4Ad4iUdlBur6SMC/G0NNW
hJf35/LEONg3Kq9zUdRmOvzxBmpGYTITEb+StMUjsykxdjkT4dQBdxRiuU5EvfGGIplbIb2r2rWd
P8b2YM95RebiunxmWZ6Yt6Nwi0Q0wz5XwvZPs6tmH6HTFCBJ5g/RmWP7dBQuXmAWlsplcTxvvVTq
ZaNhPSMZAzpZyN8i5p61Z7L5E20kPorGTcfRRj9nmd3CMJ+GOEZhE0nn7ylK2JPwLKPDNCJzVMpf
G+Nzj6MZ8idOr5LMdPhkRLkdgDqRaoof6nVUFV/6CqNG0LQ9/Fz868+dwfN1cXyB8TPy9Jyxntwr
yxykqrQMafQQD2bwwcY9EEZb+OjvY7tys6vgqndmmHB2eTbu2yN4xpNLKI2wfJmdxTWGyRQ7VKdC
3Dgo4VGQebC+RIIjfQk3OHlc4QYkPWKddT7y2z1zHHhR2JraeFDDiMBUv9Afjj9RdT+zac6NbT57
X51wtLOTCtkqxhY/ynrrKAZfGVEDH17k+wfA24V8NJhloXiweguSJJGq4oFnCMK91/ronQlyol13
HGVxzFBqVnBdJkpNG9TC5/C2fgzW8zEgbOrGLj5n9rnXxQmg5HHMxbkjjChc1gox1Y2/RWj7hqKM
jTWQo2mrej03fiq7uFTvmstz2fGZBbIE0nYd8HKUvphT8L1kYqjph2cqxadCYAg656ic2wjhHC+Q
msdclWDWYIfCvZx86ar0zCc7EQDfHgQjZwWeOQ8+DoDObiAMUWLapY/WA0+yRPj+/so7cW4cRZh/
gldrXKrwV/ArIqTI0dbJ1ajdFAgE4Ki0iiXlzHBO3EKQnTiiDFEH4vVmPF2owpdFxodbCGUT2Gvp
t3CjrtKHzB0P1fpc8/3EBjZgDIIk41IF9r/YwEPlq4nV4hE7xYKraWiJGZu22SbR2cLL21c0jEJ6
/BT+tHl4iw/VGJo3VSQqdkV7Exq627vDLnQDJ9tGHzC43wq3uTNuy8O5HHhJspkDHkVefMA2y3yl
Rw6eAxje3KV6q971drZTsR1f+Z8tF0AyeScyMXZ7Hzrnzv9Ty+f1uOeD7dXygfmOQikKZ3YsP3Ui
8uc3ur81zesG8Y73F+qJI/JonPO3fhWpxOG9yhVmuNGiLQIp/5u0M2mOG1e28C9iBAjOW041a5Zs
ecOwZRscAQ4gAfLXv0O/RculClV0392NUF+jQIJAIvPk+WKYrgEAfi2evrhEkbKDvx0u1DayuWfj
NKvrLJ0xTupudOxis5q27q6IQFHCvcG4otS6OK13w51Py/ZaoN0x3AgppSp/+7MFV6Cr99uLXwIa
t/HRIRtpn4ugh7qjFqvwnpzHORE3bSpOTUSfvPu12QzGsrvYuNpARNfw6ywm8TzoCRDQBrhcO2d7
vzsHBMprzI1sQOgSRlI9BKEbddFuOkz74qm9Ke6CRKXyBXYw22sJ30tTRunGdNEvi7LUedRmdaYe
58aEE/18U9SbDPaPQf+dyiu5z0vRofenzdhEGIRO5LMgdGmMUjkz8SLYsYD3hoSkv2lj8HrTBasn
N8MyLTbZlnsxLM+7n9AcPJpXfsOlkx0+bUhRIiODm6BzttFJNBaJorUgNEd0D447jGFWoTv6ELKv
Iw3XV1z9+Px7vHD/Q6RJ0ZaNq1+AXe9sy6sLKUfNEXEOqApAejM8rwlf2HZtwatB8utpjMejc1Ix
aHjf202GyJQ/A5P7+c/4eELiDdtoZvQd3H5hx/b35zoh4w1wGPKHVQOUmmDC25jTaP7rzWcdBXcM
nMKoX52fw3RSi2EJDOCLN5N/HeETjVRp8h+mgnngUSK0xL3676nM8I2w0WOHVOjQxtOiHilfrlSp
Lj6td0OcfZFigh+39sAeZjCFMnLUs33d59Hn8/i4peFhvRvkbGF4JHcafA9ZxMfyrtIGVn1vQ/np
TsaVkS5OBzsMHAahsPtQWKQK7WZmHWSwtk5rz435UP+X5fVuhLNbhiMyQFcNvBO9gDSCFOEr8cSV
WXzcqPC8ULRZRUMoM58XwHg9wBapBm6Aw5otsmZpgTVWlDjooE80F9gxff5+ro23/v3dSdosQiMZ
ZYEDNRoefMaDJpbzBDhFkR3rubt27bi0HP7Ee3D5+1MD/nu43iwVAQkWw7ngtirx3VWwG+L/PocC
bdcqYkO6fxWyrT/j/ayMBj73NDfgAwSKo6hKmPCXV7Ial9YbOvNQ5oLrI8pO52Ow3rd1x4woo/kJ
lCgrbAiwxZ+/nmuDnL0eyKNgMh4YQI6T8sFAh7sYrSsr4NoQZ5umwUB7soGij4q8D0LeBPdGYV/J
nF1aZe+f1dmXU3TQaID+ZERz10MRUqYWlN/EflnU/efP62MIihf/7qWcnX0BgAKUETwveDrCE3+J
FuGEo7+p/SZygdn+fLQrj+5cE+KRwjRVhtF0bWwlh4mcyF//tyHOzwFEM8ug8eQ4hqhMlfKWfP98
iIvfJCqnuDtAVUrPj5pcOE3jl6UR9b346poshl3+965jV9bZtWHOjpuxH2oyOgWGma1vYKO+SV7+
gOH3ldlcXgH/zMb6+9N3WsmA4cFs7LKF67MWt6YlbjzDREcvqKjtf1kCiAYg5kat/YNgwVtKIFHA
KYBF8coGGoH6sKdlvNLNc+nZQTAOPSRETkgBnO01fBmmGj1/RgRKTlhxNObCkpPCQ/Hfr4T3w5zt
Njkz3CJ3MAwmcxDNl6IDvJC4V1KoH6/H0DetKhJwJk3kac++UWeqC7vtMYqdZQq+pdx+8af6xuzB
lRz7SiTzOEt0w7R58vn0LgidVmXVKk/H3fxjCmC2UTwae6BzVFTcdDdDpA/u05uADKP+dlX2sa7n
vy88fw123o+oYS+ImJgxJGDbImTbYQOixVF9DfZw9Eiv6dAvbUXvpmad7ROVReelXafm+uoOtaFT
OcefP70LBba/J3T2AUMm6iFvjQkVL84bsDNrbkNF9a6fQjuCw2lSRSZUXGY03AHO1CdzXGzaRCfB
7+tdIxdu5n//mLPPvAK+Y1pmzHfydt3v8QW64AQkmsgaHlRMIau59oAvHGGwZvnTiO/AqeU8vYfK
s6Fm3rC4RpwEJ8BHolbUUhFE1wQmF9Kk8HgmKDWZ0Ml9zDosQCS0WVegR5bfcm8LB79ounW++Dv7
1gVD5CY45Td+HjZHO0/k1eLl5Yn+M/rZJgAL2rI0DYy+wAgpnNz8yLjzalfBt6XOrsQFF+7LmKqJ
agUEvN5HzWPV5UhT0Mz4c1c1gDuP2b18bB/zVIbHo5jQlFaGEn2lCTBAeKvXNO0XNtb3459LH+1K
NxLFMCNCsspcVGRZT/bVmP6CEuuvWZ4bBABp4pajwChTakFDjARI4nwBUQBXcjWFcM7KDs4IfmGc
76/l5C4vpn+e8HlNeMA11i17jA3uWtw/LSg+vzT7vEyVjoYT/EJTErvttpJRqVGYv7aYL+xLeMDI
+DgeatIomp4dx/5Yctn7eMACJFyqoJ5uria0Lg4C+Bfy7ki+fCjMiimAHwgxjIh9p7/n7wPUUm4s
jkh0envwd7bGVRHYheZ+DPduyLOIdq4UiKscQ6p98Fg+MRiIQCQSJOam/C5foJwN283Vd/kxh/b3
oGcnJ5hHYLu1GJTs52QV+Ni7OQWp7vDvNzvY9UP+AhsBFPPw7v5+a16wSN9RRh43IAE7eRsS8pL7
YKmO7ZWQ40O4hsAJN12AAQiuhB9ykQIWVEimAPflUg6UJBxO6M4tnnN7SjUMWD4/wj587etg6FCz
gU6BNOtcqDT4RaCFW4E4amQwhhWnINBRF2RXYvZLc0IBGvd4WPUj3Dg7i7UlFQopAc4mf0g531rG
U0G/wC0tVlJfOZU/LH1M6f1YZ4ey1Ve1rkGkjL3erE5waTc2RmH+/vfPDZKhNWrDavgQ5GYmdQ2/
B8BW+Gjvy38L98eS/eudYp3Ju0HOzp0e6YI2Exikt4svOXQcVNdXGhP+ZLb/iskwhgN7zjUDjMzo
n6jiXV5ggku6Zr4LijIcWU8unPweAmCWG9DJ2DhugDNyAGr2XUHh7C+bRnxBPrGLTFKVblJTQzzL
waHfeS3Im6vIPAMYpClum6O1/LQhU0P81eoe3v9Nkb3gslO+GmhFgAk+/IoM4ITup5J+KyrH3lpA
jYdwBIb79eov9xNuvu2BkxLodSsY7wMYJL9pz4Hz9ufv8uPOtT4DCFmQibfxRs+/7XIwCqqgwo/7
twoyqCfvwIDyfXCP7q0Gzec7CZvH67Vf+iHqX4eFPsZDDLU2OJwFbIVFRgg3QOVcpLLBSRSifCN6
mA4erNOPjrbJboGr8n4YBZZwO3u3ZWN76dgCVx3OoMfBJdnzToPj5E9tCYRqaeu4DUoWmbzJXoui
BlScz223KxYOC/EFCJ4jHQL2xiFr/VWQPjvVAh5NcTUHzvNIXHBjPn+06wr9sLrgLwr6CPpeyHld
RZl9W3Wwro0FVm9pdRETGmhI0KeXH//bSOuu8G4d42rBJKpWDCQtcqisFpg/9IwYWUis7X8YCWaO
SKRh4/zgf2BlwnN7w2Fx15c4vo9dnbSgQbfLNZ+PSxsZNmc0GK59mYgX/p4S9TMIH8wlh2xmCoUJ
bCe7MpU//8T5+1kbMmBEgtrgB2miMmGTr3zAy3hp0e5kgiO+RE1t+y8NfNEOJK/RruHpUm+ykpHv
RYHaAXQ9mZIhp4aK3UIpGNZ7XujQDiS3YV4pX8u3SgctjJOp+SUAd3FTuGw8FY1d7UajqvdsoPpX
A8Di7xp+ov2VSV06a97P6WzXnBTSyUZAMSdGNpn9yh0S8jLR7hwb9e7ztXBxLB9vB7pYuFXa6yf+
btWJHoTVEiLSmFpG6LN93/wahnozmj/9Zvr5+ViXjmr33VhnoQ5S0D2AJMCJDJ1K276MtBzgOy+v
TOnKMM5Zvc4xa24a7ZTHOT7XsSZhzVpYlVTJ57O5tDMgGHCgOiDIFv/ZHN89OezFnBddlsfjCDUk
LXQ0sfxQKfYMR6HuymCXvqT3g509uoU5BrSna/A2OQO8ZgxP7cy50Ne2u/V1n39OAIKsjseo+n3U
b5TwukSqJY/tqn0GYCfsYFDXyXjGRsyCamPYcvNfHqOHFj8UxiAvPgusKgqT8ZGyAoGVtWej9bgM
zaMt5U44fvr5UOYfV+iP80NvODRrztrEff5p2VAqjQXmBzVMC0Jn6S9hYztqb7Yi2CiyqEOLLSSt
px5QVzmhOWooXf++bjR5xck0xA3zgk1uutVBBsWydXnl3SC5NaX12IoIrYp1SqfZ/7bkVG0M8AhO
bWc13wTKqaHNBiAtZqIPTFI427h5kd2ZhexfKxBTOCwA0C8Ytm7GYz1nAmTKWspjXxTmqz8A4x1a
Xc/juahLOIT6KlwyuaLdLKfdANvnInnDYdY0hEIq89EjM3/ug7ZCASBQ44udGQDtVFlFFESNtN/N
Gt9EU0JfHWrelYcRjJDgqXcAiYnx6lHTX/lKDNLbnQpY+yNwsnoOGz9vgW0vnZfGa2zjuIxj29yZ
Xr0UPwpt9f6bMESPDgXpVllol+V41M5gnTp/hmy5F8GJIMo6aQInzlxK8nVQ8Oek0q+OBdIUCcnb
fE95K17paGdb8KCnBCiF7AHvDSCTARjeYx6I5lQVVhcr1i9h3ajh3sA72TFjcQ4W7H22QA0OqdUC
o0EWsUS0bIqkK0cbMg+rK9N6aZvYV+PDSBTZwZDeBYuitu7MHjFMSKoFXYsm7aLFbb1orieDh3YF
TB4s0IKujFpUuAbhBWCu8OzgmgM9Lj2o5jUw2ulYz0WyCgtV2lBf7hZa86SXzXSAj38RlY1fP3l6
JPFE1ByCKCmiBpCl+9LUxEsMhCFL7Hs6P6rcCtDcAQRACEMtlc6idNtwnHi1swK4Oc4TI/d2Ow2J
XdHu0cgUB66moTFooGNoZU4Nc0QTduGzPa7nb6M2SrvAg3M+ASbvDdsqc/tELEF2pDX1sIEFfjT7
WQP+Ysbol7klYG7WQHrbFWrj3CzLu6CepijTRhVX1IHtmmVM+7bzgMmw6pJDhmTOgBmYQ37TVMtI
4LUN/hRgMK13Z3dmsyNtkCdNm+ebjJLsR+bCPiUkvQOTD1Aa90EBahZr5y5BRAeXOwJ2M58JTTNF
/O2Sy+YISJS5sSdwdnwgJ2LDCVYQphvsueG66axA3AQGAUl1oweISYAAcGLUgW0KC8xw8Dks68rC
S2Y2NgcFxViChss2bRdeJdZESoBIqPfiOM03oIK9EOaC06Z2KCo1wjefHLQ3RTTrIf6qpuqFSkDI
YmCWxBgWsKLZLL1oEuDJ6gfbEfnvwps4DA8GkKNrMNNJq6DK6cBpkKWcgCEfx0MpmflY+kpv/QWU
HF+eatXNXzE/EjPb7u7NwaU3AmnKx2x06u9cUP1s0254oc0ELDIXxV1uz8ZOU58XYUMDvQMiFD4t
EK7AdXyQsAfsa3aPy237GgCFctIWoNe0nkgXuo6S37Vp2He15BZuOpnxLCuuo5EaAVyIh6p7w/4Y
JFxMRkxbbt0w0IaWeDFzncI8AhmnGbxOGEGzdG7zEgidPEvF0FZb5QbTT3dGWx16v5AtMoiJ9lzW
YI25Rvk4I3b6OY05eKO54YseNgnD9JRRb3wiZoHPCqi3OgUvVP+cC7E8SgVqUQIwb3FTZA3udNSV
1Td7NIgMe9PQwF66nZ7jJZiAU1xo9WiRfDhBvjpGwqn4boKxC9S3iKeX0YH/rFJ8V4Cwtq/qrAGg
pOBRIe35ARlccWObMt8I21xeWpaJtJjL/KEyu/ye9W394HdKpX/+FxJVaE/JuErtokbzCXbzrwJC
/Ad4RRcHwgf8wRqz24rgf/keIh/Sc39jCPzfsE9bcdUrfwOEFLpU1STSvPNliK1FPQ3OaD97jQSQ
2gKn7A+O9M+/VwWtl/Ksm1WI/a94QWjgsoj5RKfg0vuJGeRLJHtZ3xroIn4rQfHc6Xz20qorxq81
GnK/mS41Nv6SZfuZAa4usddtkZ8Ga1sbfXO3SLe7aRaTPKLgYYB96OVQG7mWsfEqC+gey7zB/mEd
wMYyl8gV/XJgwvd55PZqihfb0rdQZ81JZ3XyK6ub6jvC7PxBetjEw2L15ghdbYy/W0Oad8XigQQ0
BjADRDIeTdW+4X9hRTffO/XiVcelDppEQV0SNfloH+syq/japmHsWIdzE7wzv4vAVUOjGh0zKykR
sj30WhvHCadu5A8LufNJbrzgnxtj3yA5LpVdvgB7X6ItPygaN4+8dgkSUTAaDkwPDS5efo3vpgvs
rR+AqDoPrDottWU/wAnf5pFvaP++GwwokUhRT8dKzyt3rlC3dUD1o8jm5m3IRH/b2wMFIBoZsTBo
Rfls1q2+bzsJzaElCTZntugHhf6QJ8PKx99a2y06NliXPRo4TWTUT5Q/DjCTS6THwS6hS/8VoJOf
PVSFSQbQTQIN3LgdCqf6Dahz8Cvveq8PvcltH/BORFqZtWxDtjjWEwMk+MUyvOpxqHIzGYA0glUJ
6EdhgXpATErt7gBTr+rQ4aYAk1Xmd43VToei6fqnaRLtEDb458q4cGV9GhqavTnO7PxGjGwjssGh
F8EptMsjriccsjoHuQVv5lCbZQOoNzW+zpYBJ3ANK5gQpZ456UkgsV1bbMSJRMBkhm/sls1DdT/z
bIhRup5fJzy4jVZqWsA3yuuwzAf/xu8Qk4RmXuQ7dIYyGB56U35CcNzdFUZLYlEP5OiMos5hxMLt
fW8FpyGfjvlg39M8BWrDezTLJb/rpOAnC/R0LK+u3i4mFKF2vfO5SZ5BUwKRj0W5NZY3HbJMKWVu
l8ANdMpDj0ng6prUW7GQGsh72Fj2LfaF3qJ9mAXIH4VdbYgvohF+AvNJucO74LFyFSjvmVscFBXW
q20VZCvEnN0ORRscqyHzb2yofvcMry9RGn+VBmKfEB4lKnSafOkQhDn9Cnuv+lD703hCnzTaQHPs
9ygMoKE4dwCgQh3rnmCPSvCfgdtDJd8PhW8/TwBdhjZ4dQm3qHGLtiF7Ce0GISMwJ/x+DsYGG8LQ
v5p5DRAcFd5Pq2nHJOupddMgEH1CQde5b9p6BIC4HLYmAHp7Yo0T6ktZUMZT4dW3fC6KB3gLwcK0
KnnikzK4qagCEli4y5zi8l1UEZuwRYcgGxUH4ff1AwMW88keZr5XC7jLFZ29L4MlythemfZqhBQw
/DMHwHp4PMxNweBaP9QPA3Aqz6jNspuJjP0d+nUBSOyWqtnVQtCdP7bB7Z8p27llxcMwtEm/ND+d
FogrQ2ZL2vu1EROBfxV3kHnBZafDLl9h3xWlU2+AMgHvGI4ya7qX7+3cB3GZlDV2Blbhv1TVgIko
t1l/dFAc/v+QoKPGn0FKNnwrv2+IpLtKejO8vlSjkwbF/q0NZvaWZH13ks3o7RCvuXHPBPKTU97/
ZAya6BAVkvwwzBZy9nNn8SLpYX71hXVdl9TlnCfMnKq7yitJKHvYzHSGUcbC0CwBTcqOicmybYbP
Rhm8Tyxp8pOd5Qi3fEYeRsP0D4VWeAo4g9PC1FiaU+NtpT21r8KU1iOdOeCUvLR/8CpDo1E18S3O
VS/tnEE+NJ7pHUfR6y0uONUvOEo0j7TMW7C8+fCM87jc+LmW+0oZjhvxhZnbWozVgz/2OPXGJuvx
hLAyVTv4CQME7VDVIFxELBdLkwAjW34H6h7PVnSmcVgsIl8cD/EpmTp/g9igexRdDr72+n4mYIm9
0FaL/iEkQ47Orga+Fw6Wk+0Y6kkhvRcLDVqnDXfCr22DGxbwjr69buElwT6hGd+5g+o3rWzaDfg3
Iu2wK8XNyFvkx6olzPrSTV3jVy9+YrU0CCUFtmttWQx/Ktg9UOfglgtpLx1utCN+uGZWfSeLfHrJ
wPlOu6FpbmrLCTZYHe0eBRn2q+lbDmlvT8Ub6wP/IcfZ6EVWXetNrwP33u1K86DNkXcxJT3ccJSX
V/eLq7uT3THveTT4yMPSM9mJB3nzRgvU9CMrl8W9S6d2CSkFuD3kgKPu4LvrUdAADdw067Ij8UBb
+uQWJNjbAkx4p3aXW42M2zdo8WDd5qoAIFlTGIgpemX4P7yqZ/C7MtEGWpACiDPfQwl0IIOdGkFQ
HUcp7J9qyplMvKKtuwRZNOcnHIkC2BPlQVKRWv8YOi8QSaULkNAXFVQI2JHGjdhQjUFkWxl9Jb4w
ui0Z+kCHpqfmN4sjQ7ojXjOjHR7unE8+LgzwfWQDPpHFWKN+B7XfW54viLb8CYtoBnP3puykfMVK
0z9AGVCQo3jexELSILiy1zvARhizcRAy6IcDqRn8c20QDtvInzl1IPwR2S2xccuNbG8c3K1RUrFr
AVgHKWloF0h2KMJ5R2fIng6A47Gd2XWIc0c7qHDRNlsf4e2kCjCbOgEEGkw05vvJJiAfN1P+xcl1
WyWcZO2QlrqbPTTcd/Betp0Cv0E0GgGiMwRHwbBJxoMSvLtllgl2PDZi+9l3OJ7gGCiRKnvG6sdk
sOb8P9x2bJ9ZEw3jALiqQIxmgd/ZI2BSjqWehMHrh9ZsAyQtrALbexs4Exz87byAq8dc46H6Xp7f
Vx5eWMwMGwFpi90+tSlth8NQTRqdPUarfrlt07+hOYBZsW8hDs5sZ/bToQTw9wayh4GHS8ntNXPO
rW6rOlX6t/7clt9tv8u/+EtXQHPiNnOTsNKvxhinsG9sJwW8BdyM2RDs3da22iPtrAzndm7dTrCq
3mV2bitAuDLixuWcoZ8JNEatIil7EKYtNWfAR1QsSHvSQAcNqmUusSL8XsRZ+4eVQXy1/gMmri9d
g/8qIQpgoNRhMFtPjGFRdxZs1SZ0lwfFb64YIKcDqmZPASydiljM2rvzFJsFop2iGqPKXKYvAlar
2Y7JCs9vhqM4Q/aR+HjNBgzasJ96CJ8x4R9liX6XjbRH39+qrJ3ZSVXgq6cqwB+Z22MJI6XI9sMC
dAa4kTVYpQSXeTgrzbNS26axALLELYv9hNFZVh8RxeFlU6QMwlEVwETm4FlgKTv0VZUm1k6Vl3Jn
VX9+qcCXvRM1KWQytARLwtCifnDaZfRBGF6W/YQz2YoNYrV0s4x9bcedDWO22Conc9/hovuySrP9
ZEH+Y9mIInPQEUUBhw4LlOnwyJRt73LkfQ6zBylq6BHdpHzJ1Qst3dHFLXDIHwzt1EeOpL6VMqO2
Xn2tpz62sb3fmHbvDruMW+i4G0TglQlf1yv8eLIAiFEcE0sT+DcTR4UUkZePlbFQF94/k0ZOIERn
Mji1ZTvheBht9cupGAUCUVfDwaAGfcWes24HBCuP2TOOe8/MliacTJ3dQinTf51ybDBGZ+Ob6Xmn
ly1UqJUbNx0chsIStszPjAFhZntyeluA0g1iTxB8JxbT6pfoXBeu3FlmxLBeQYiycPwfhGmpX6uZ
x5JUTAJkiZ/+raFe9hC44zyDC9aRcW0qbo41mWB1D2liHpYFKd2wtWDo1rmm2DugPr+WiFZPpo9P
M1qaRT65s1EmszuMX0fL4l9w9WEbiWRrGWUwbbOBC+5hYmqhLy9UYxY8VnSVAQVVDWJxhtTIwctV
vZtG+FOMvdSPQ+6VqTv6M2IoO+iGsIcHbYwWxemmEI5132Yzrgf+PLZTWC9Vt/esjP3qFZRUpLDK
g1w89+dke4WKC0+ODx0vnPvOtmdsxip/g6pD/fJo38Wwhze3g8Z+VwoBkCU0mfxL5+PsNczM6uOi
MZcbf1T6BY/f3w3ehLZrdImE/ey1kYlD5IhkiodFRPyT0Fa9+RNDL2i6ipBrw3VcQxmAAE8hpYCr
N2pQCBM4cTdOyYJdO7fjfV4G3Y1LkFwPWyGNpMsysWOlcl+Ai/ETiPDg41T5bKvQ5HBs5nr5inAN
H47I9G1V1X1k1w6qM5Y0OjhpTfgQyAings7vdpCzdfBkQpq+6fshlFL4O4/K5jBl2kEWYhYbWc7t
tltMI2n7Pt8E08RPGgDXo5v54555Uuy4ZMiDqA5W3mtjCp2pPIJgX+1dG/huZ2iMFCpTGiN167+t
WzfyXT7ZV6B4g1UasMPgZtgV8KyfJ0brfW532Y4qx0VpcbRinddL4mK9xEzpfNNpD9RPZIwiOZj5
owlH0G1RBki39GTalQucH6Vd/0Zd7zsPrH7XThzwZ15gxdskT/KGOrEPLGvE56y704MBRP3cuNFi
LBwGOi3kYAC34uf46BvrWvaCMrGVDnZVPTW5yg7g+oyHqoVgwPEr4N/w3aCzAFVl9BaA4UMm/JTB
MmWZIAFdREiz0WiqlbprpfEsAsE3fUDlbgzKLnEorv3leumqmhEXM8R26Yz0GZqpZFIOWCUem4Zv
PVxCIXf0AzBDcr/elGuuBqk39Wvx4MQWViAo7wbZB8eaa/nqzqwjIaGWt6ksC+Rf6XkbLx/UDueK
dU9ad4nnZnB3gVx+FoZZ72dS2wnFp33rDrjCuATlR8qFv9WukHgVRg1MeTMjmMjMYYha0frgkrtk
13cN+VUEogRVoB3UD0UMnnRzXd5KMrJIQP3wdTKMCmBDYfIbaYJtNbrWj7pE8GGy2t9XRV4cB3Oy
XgBgbg59wKHhlPbwhU20AV9Wuw9qdLIfs2HopPQamGzUtNFbBxV4WKxr9BHmLD/W1LUOowA/eHZW
uSgKACfDcXg6WYBVaCRNbmhJ+QEppeyUV93wXXe+PlnaHW/xYvytw4byDuylX5BIjnvPkf0GF7J5
y2W1wFckyyNwfvGDbDIf6sBEr3LB+9uiXhO3dFFwgeylARukCRu7AF7my9A57ovd5SQBIhp33t6D
F0HTOUUe5Vng74sJOVuXAcIlW/KKXIuzHSfLTvViO5u5d9x7v6NziC/YjIoS1NypY0EE5E8dS3C5
Ixtu7KfFW7wDtPptVGSIKnocayHzNd2bowUOiLl2H+ox3zYymDaTXVaJzyZ5RFw07cliIh9baHzu
2IrQHdwPXQyHKbjX0GU+2E07JxA1z2+GZZK3Xlrzb6PVOsVFEEVLq6ItwhiJhDSiTHZXZ8AvM1Gy
HVZo+Q0QaX6AK2wflXNTd2FO6zqeJ7+IO2Kgw9Ssig0sL6a3wh5ezQVZdMizs2iSjdjNizE8QAnK
tw0etAhHMk5B3HNlf20aiq+0ljPbG2PepyVkQkDK9/a2QaXrQcjqag+Bealei/4uuBjB1oJa5x6Z
KGFJRLxNHncJ7NuPw838Sx/6LSSFPpqa7S39UTxek91dHtNbIRBQq6P6+HfZG1WeGTrfDsqEtr0f
GZTPSD+mXY/D8krN8VKBHTllCGHh/4nmr7MCe1kLNZEBC7TelXca+fkuKmBQP8vYuYFffWz1Ya6h
bp63BtiJ1+wZLkp03g9/VjiWqkOvniVQc0fHurX6wqCa1O8KyKOegKQ88Fs0Ox3L7x4U7OJRbwxY
OWlciGO90c/V4/jjGt/qUiX73Q/643z9vmyOht4gn/E8+mk9NJE1rB6uPPJLlfn3Q5yVlD3SjyUO
mvWR28gW8hTh2XCqNgBivPmxhIhdPgzdFhnPq66F6+M8r5+/H5r+va4mrl3WrW+7tBN9N26RJNpn
+/oRHbNQpLFf5NEN7a8LDE1gVlWk1173tZmfCbJ4ToxeSQyPCCx2ijascBxa3tdqaa6U7S9+QP8s
63NzqIra2qYFnvFahyMVi1nQQKTy9vmrvDbK+vd3i2WmANFPaBqJp1VxVf2oiu8V7Bn/t0HONAEE
ScS6L/CJADJ+qjxIvfr+1PNrHprX5rJuFO/mAtDmUNsLhlkkPymBu3eR1m2ffj6Za5/X2XYT1Eyq
McAoLgrMIIoijfFf3gna8YDshuiKnrf6tEiFTRXS0CDnIt6wwlbvRvP757P4aHoBZaH/zyDnuwQb
e0uAUJfHVljv6O82tQ79LUuyeH5FLvEJ1snxfFhOyIj8uEZZuvgNod8QmlKYjqHX9O/31OCCmJER
QwtLhAGs+2yEnmzsYhcZ6c+neXGolVhnord9RVv+PZTwrdLJOBL2qPok3dSkgY/AUGrrlbDm5fOx
Lj7SYDUwwLVl7W092xtGM3PKRWMwGaPZbOzD7rCeCXLXpsiBTVv/qcXOCDyrehQ8VFdhapdW5vvx
17+/W/8ewuVyRBU1DrLnuvnVXjO6+dh3gjXzfoCzp+mUQesSiQFWJyKeZi88xZ3E3WP/30B7Yydu
2m5UGZXQ9O/0Rp78h2t654/daGe/4f+oO4/kyLE0W2+lLOfIhrhQZl01gGunu1MzxARGRjChgQst
dvMW8FbRG3sfIrNeBZ00sqN61LPKYtAvIfyK/z/nO/MT/+ki1bBF7N7yN6Q71np7PQchl0s8Lyah
7R9za996gX6+5LM5RRTSpkXFcFqcXIhJP1VSpVqa7fUg/eBdne/e2cqGR9EGtIPSkuips42EDMn5
USvE0IE+efHQrqsy9DjGbt9/TT8Yxj3bmIlyIq5dZxhbxoswx1cTTp4WfKQ6+2iYsy1CNGV15HYM
E/kqAMk5IyLn4BSs37+aN975n2+ae7YdSJDEhHrGMHp4a1ewO7hv74/w5oVYAOxhC4CnNM/eADcL
TLMPy2BZx5WnxMVSsU5jHS7+Z6OczYk6uMnYlozCSXOhgv6hH7nAYvLrKzEggX9dzNk7ZshKTQ1b
crvK5yrNqaiexkL74FrefCb/GuQVik1Po9jkrLdMy2XVfrfRKP07N8s2LZJOsCOcq+L9PvKn3kwD
zF8y8IxQu40K8LaD/ctWdcuAHIbrVWhkjyDkfjnZtFY6JH1J11UXCoa64ToorY8W4jfvFlpQqDNA
gF8RWLO6bSPTbCjs7cPvM/i7vndP9TJ/DLf17Rwlp+3ev3uvUTfzVf004tl3ZpKG1mmCESMSo7Pl
V+sRleUu2nXZUqzdPbCb+4+27W9eJKYeF0TwG1bsAA1eiLKVOp+dLbL80BKq+v5VvTUCdw/uML7I
1y7ljLL+qPdUEsvmEGRgObvsz9f6P16Eatb/+E/++1shR3qJYXP2n/84Rt+qoi7+aP5z/rX//89e
/tI/LuVzfttUz8/N8VGe/8sXv8jn/zX+8rF5fPEfq7yJmvG6fa7Gm+e6TZsfgwTPxfwv/7s//Nvz
j0+5G+Xz3397/J5F6LIoo0Xfmt/++tHu+99/M2z8Fz/d7nmEv358esz4zavosf2v//vGrzw/1s3f
f1OE+juvFHGPYGTwiekWy2j//OePrN9nxzoQD2JmifSaPdZ5UTUhv6b/zk6JLYVLbAtbQXrHv/2t
LmjC8DNN/Z1PU0ndsX+ASV3zt3/egKs/V80/nw035K///lveZldFlDf13387ezuEi2VeJ1sFuBTO
MuNchG+INjbjQQW0HQ40XKVn5E8/3ZA3Rjg7lzIToUeH5gTSe7bn/3CU/rQviWuqdKGFKWjeG7Wb
Zmtw0o8/pPb/mST20zbhfKBzWFYtK8W1cqpkdUFAxo58xuxOA141Llx/xDhhajRsksGk+drR8W+b
Xr/0BXpPrxalcxfZSXmnjL513xii1rxGd+tVImReIpYbhO8VgUV/M6ckilAsj5ot4g06NyM9Atez
rbD7IrpkuBsUrUm3jupHT2Guwb4M6I4JT8yqsEDLUDYmcxo9Dg9leGryQNAC82kPA5cBObuOJl+1
vWyMnM6TQWB/ryjLX1ZmCTu8nGhVwh8xwxupq0riKc7YILeFGmFuuFzK6nKoyX9yFMK8F3GrwA0j
hUMLqTXGxnEcA3mp226seLyPzue+ixVK3fpwVWhadsjcyUwWNH2gBLtT1DxipCy+xkGc7uFezQx6
Mbp3iB6y7zEdwq90DuoFcu2IAPtscGjVV2501/hV3mxGJRyPsTYqq6ywC6znWZAsCl9NqrWvjcDi
ws7WaU8VXWqukKRowc5MdbVYYOcq6JGjAQFVFNN1WcVSaF+7mDqpV6L7jU98b/pPY90Ej3mkhaeg
EaiKAPbqhyYZ+sNEU3NP3RAdP/Lib3pij9TY/L7/KqBvLSajdQ8i7dMbJUY+U0V2v6EUqm/6sr7N
Fd/fRMgiwYv7+rSyEQUciklkj43fiE8NQlBtmbc2zz0vZVssQfdWn43eJvE+yMTGTbUy9UaXGqyV
GfaW0xwRKtmoWfugc3BJB0nnLhIcZdc5bh7AiS6J6AsdzUuy6rhze85qznFykdqlzeTcKhKxbiEm
BRUOYgY2ijF4O6fK7qw0N760U8TnBVOBdskwaPxKvKoHTa+lTsU4U4rFSGP5q2+n+j4ttCH3QitJ
0HIFZUeXhbo1osJc3Vagh74XieATmiwayVnM6XSv5Sz5q4bI51ngkrvP7aq8zlNH29UwXlrcS61Z
r8ywNAdPrQHjBKEwyAWIwTFbNNpp+7N9e3SRc+2SMOxuaMtmJ4gtKLf6Mr2P6ik/KYEVb9AmqBei
i1xPVVT34CiIxxS3Gwg2bh1769CRWtiZ5dSHWAbUEdE/NHT3K0kdHTRX8bmyEnrdRdTviE5UttVY
i6+m3iCtG3Eme8Y4luaC1l50GyDq6TAw6PZ9ZY7lJ1SY7Rclc8PeU1DFaZ6DcfBKHdXkgiTY0lkq
QaRuaAyIdV/QiLdjaR6xashjabTZvUw60obQQG7yqI0OXZTE95TyLXwdpUurjqq35ab9H4lfTldh
PnVXcZh8bYX47KKMGoSpoyrMR29CvZFf0+Q6GllTbhM7opWXFZ1+QyexQS7ehl9KP3M5LAwGTu3B
sE95ZquXI2XsmGJ/G11kfSpcj8gD372IzDBgLlRZlbZmabjs0d2KETW7FR0Vun6kUTla4pq/1XFR
UefJUxdm9ZWc8M16UW2oFc14haBipFPqTRi5WusNtOduc8cgHy3PzJF0Mc3IOWjKGM96544GxwG/
U5VVW5nJNo4adTwNAnFPXxdEe5sBfhI77G6Tmr7EIiqSAbK2mjr3PRxAsbQwMX3rlKZe+FJNL0zZ
tl9QFxuXmZoPFF6UWvmGDofP64xeH+jZhDRN0lrTb2LCQpnKR9U+aMoEryloG0KKyzzIr5Uc1umu
0axxrZFjLbyIafyumFRdvVY5KZ0SJaAJ63APnukIaOamzKRgqs1MeSmivrpNna6BM68FsY3pQ6gP
yGqb7eAqJnpiyymonVgTs0DXjtpFFTBpLxEitdSA69T4noxGfCiNdECkUBfGXY6O4CR63V+FjhV9
pgEa3/M8SWywtSFZimgMd8VQVCtV65VxUYVmC4I1D4Y7LCXBBfUx8hjrKYNCVbrlp7Efx8+I5ov7
sA2iI/pU9a4u9WmXdHGwIZ3IRwuSNBrTURus+0gmp7ylwZqJbni2R1WaNHEG5/sk6/KbomYhEm/L
XBNCqewwMAY7njeiMt+3upPZC3NdubZ5JZ0cslsrFXeXljbLk4l+6KgNUvukm735kIeuP6s9UQsu
hpLu03WXO4rcJE0aEzRq6J86XbeubXT/F3Shy3Cl2nU5rSYQ5kwDSRFeDEOd8h0q+2ncys5Nj1WX
Zggy8im7T0c0bQtYETgwAYw0m8HVlYe8HGk1KGg2rzVbq4zVqCmmFzmOeVkLx+eOgFLXtChFMplL
+cWP/PRbmCBfXuWIMljDspreW9wyo2VWbEqv7CzjRqXxdSIcJHyoddoIS8rdVbJQ+q5B/Z6U2VOu
iHCnijF9EK5EjUQIMf4BrbprpKNdJb20o3lfkl77yP6uDESll0Zdx3f1pDRPvpy0yPPHwVxNMqpX
OAiaz0ZI91Rr8nma7pHot7HSHiF1tvKzWlAutoeoveDNg63s6CT0EpOUxnOzn5xYGgH6l0hHaej0
Bs2dKayMaCHRZBEHIhyxHWXnO8uxdYZbqbqKWCCh92sWrmggJSBEVYS+OQlKokbD6puvGchxDacY
3IWV+ca6HYgIi3x052bWh816aFqRrowqD7Z+YAyHMg8xIimJNJKTcNs2W6iVM97rtmVGy4FGXrtU
bBubm9ba7lUl2uSPyBjMg6aG1UVn9hE4IDUuL51iMusFVvbmc9NFZsTUxh7b89sh/WSrGc6fsLIl
+rMo2zjZ2B999JD3LZ21qwbnC7O8FVvMywmudCHlUgMbFiBQb5q7YrTbat1JM33Ssi5djaklXU+q
E0nDk+n+wU0ndKKahmM3DnRQy3Lgbmj1dG+RHnMTR2G/zFJL/DF1rgoTNTci5ErlAB8w5IdzoJmw
l1JHTm6FzeCs/GBw2C2KQnc8K9VnBbnVGs9xHva3fauXT3U8mbfITqJk1QR2nK077nDkISuqt1ao
iZWiN6x8OOo0Vtegn9BYGT0K1LJ2R4wbKctNN1ra85CJsFvCRne/10ptBwtKDsEDmy+QKQ6tmcrD
DVMz+UvnGpkad8QqZUVQdup2z8Aix0fuiL4y+0o5Jm5eJx74DvkcpX2dsviESrTWjZYAhiAb672f
ak6Ais1Irk2p1d8aOY3fsRGVV+MYGnJRVTZbDWVoRLNMfR+jUdW25mNWlrJYZSECc/JLcMvt0ti0
oqUJxRsPYuk3bKlGG11QOcnpiyCQaOvD19nCNPYRH7m9dakWQXMYnDh4SvzWAn2TuMw9lYi/ybxv
PnVpLLqFnjqzVzpR7goz5f03CyGRGSpWszaqrlxVaT1eqKy7rWfzb++dKuJ9hWks0dQUEoxw42Zz
o1w4S6Er013LhiH0wsxV45XBwfp6hPkze0t8907rbSaOMRjQ945DW0tsmVGN/BaxNLv1TjAfRcX1
xPa4mBVS+m0gQnfjE9XIR8YYHr0Qx82jXxBAthw67IpBEOhsI1RtkyazGjmPuuhTWgUUJ0UTxtXK
zjuzIcsoKTKWUt8M6KqP7bFoNPQKzGkWAoZiwENYjKrADdaHJLdVnYp/ipq4NXp2KIfTFNrpp86K
m9vUtetHWtTySDUJoWU4lI9o2to7jC/+XsRO9pVNC97OCJ5E7YWyIpglwnWnjoG4HSxbbHI3Q2zT
DWU14G7r9HAVFRkp4S1bbk8d56A/pVUmIq0atXzADMmHG1q17/F3rTnYNLsaDGbgOVWCTk4dUyyK
be3QT2waYB5KPavkiiun7JR1YpXllxiJ0aZh43mVl3MwBrsntD9Thr7Q193yyMmqPQ16Os5UmMR0
PU1JzEvEhcXO1/t6J21V2SpO21yPdB7hKQ3F8MWqwGQyw1j9PlOtqVvp6LtpbGpyZM8x1ul3LS0D
js5Orx2HIaGBEQ92OL88LsbleQYoV4ra2EdjCsujLgA6eKmfT7qXDQM6njJrzW3uJP5jYEZi0zu9
zkxSVNGdqRiTiR6XddYzu0jddZHRnjjQWZzCStKliVJLfRQXQetcylITYluq4R+lPanXdlThaFOR
c13rlTHtmiTTnnr0tt8TFNnPAxrNS04J6b2rVd0WQ1WyxUNZ0gmS8T6QWX2p4AkCSiabTUfSJYaR
2j7ofkOTqAjSTRjL5FJPWgTlQTldVo4Um6moglUFXnaBYQbpHRbnxSAb1v+q17sVqkRz4whM6jFi
FvwrIfu6Ukus267OgJfwAq5ErrXHThbqNrQDuTWKJqy8qEP/Ugkju4olLg3Pn8Rwi8uh+TS1TG9W
4JfXetfGR8XVuhv8hk7FrJHai2nsZ2FSG4xLdqLaDicY5wU5xYFA+gVI3rXb4tZ0Qn3jcLI6hGWM
wUh02tENbH1jsrKv8FBVa63JrIFDdKmuhkqYmSdNTNpjUtSjJ6ogurPHfPKSwCy2MVqhozaVw5aT
ljjUjigeZdBn+y43QGFVnWhXRm1rK3gq6XZImXws32w+pXmXnOxBYBPkiMN0yNtx4epj+60i/v0K
3Rqp97GjLl0qNV8VFJmbokz1SzFN+ib2je6p5U5faq3SWUuRqy3GSMmbBYGnOaETldsx8uWFsEdA
ev6QN/2SbXm1Nc2qeFDUHBVxK/Uri8PQwhiGcF8UQ37dNjIn3mqo7KVfwiJhltYJWWVr6i77nobA
stA6/Edl39z1wGtmK+6EnrzvnCWtIZxEg62uGtn729jvQIf7df2J6mKJZF3E3X3qNsnBd6xhHUzd
jHDWku9JVeOtMVP7U4psNvIG91aON41fk3eTFW7+pLfFmK+taJq6Jb3NgLxL3c0O3azy9iZ3DFDC
W32w9qWNKErL3XHuF2j7MO36h5qXp/E6ZDEqM0tqH6eyiHZJBRnK05FUVl6eVGIvlTg89oTxsVN1
tINpNUq0VCJKaJ6jxKrDxI4Ma1Fiunwe6tGRazPT2O+rmTPh2UEGnXjJxCG2Fmj16eE2Mt1XRV/e
Ys4anuwRogLnV+HfN5w3sPniytS9UGTGQFEBfOq2jRrtUhF+8CjofyBh1t3vAWsRTztVHHwSFVF1
lTKGl5Lj2DYdLYsJIRi1A/5O56RanXvJCq5ECA1lhE6M8GzKQaY07uSYVH/0jR5+Mv0gWQ6ZU60s
x4cG21rF+K0aCpdgJaf2b3WtVtakOrF9yvvrUosMf/l+ZfBcfmXpNhVp+KOQOVSg5OdcZYSCmV8G
eCKHz86m2ukruc4vw3W06FZxvpzTUz8mB533SV8NOjc2f6pHKoiuI0tQj+wBTg67dIlKdyE8jbRg
ubFu/oeXeNYosdiaVU7OJfIm7+ZLNJbtMYMs+eMSmeCWH1+iOV/Ci0ro2X0965nV2AGiyuESKefg
L9sFF9lK27pYkMjpXi+LkwlT37jop3bhX1Pv2vZHTUc1u7P27cncmhk3nv9tro2l5HnYC3Xt+8Cd
Vu4G8dAx9ZVNu9QImsUCr34Vy2KH2/v+Xj9IOa10j0lh2X7QxfjwXTlr0E12rzdKxY1E/7+qdtpS
rrWLP98Vu4TqmCxTIvg+eHpzL/adG3nOc6QUyh6CcAvPBE86HVKyB6ttcQi3cvORRucHLOzVWKy7
nIF003yV110PXaLmyXyB+OUejCWyydts06HT47sQ8134KMRCP6v9//lN+NeI51enuX7XaAVX1yy7
pVgwCnxef9kfp22z9beO3nvWkrBwvhckpHnVQuGxwro1Nx+rIs97b6/+mLO2+GiFvpb2XH68I2zw
yl0n+zlloluhWNM9inwf5kedp0y8GlJ/ORPYMxIkKLn+8DCtg6227SZtPV2giT9AQdwG63aBdTpb
R2t7yRkXA1e16S/81V/hDL/UP/vf1hmDdjcLJP7jn62n152xx+q//s/PjbG/fuOfjTG6Xxb8P9f8
sQg4Ls/7r8aY6fzuzP+34xoqvWXV4rn81RjTf5+JnHSrHKJmyOa0fuqLub87ZFuAz6dMRjYLiqZ/
/m1/Nanea4u91DaADAMgC4vfYVmaM5es+avz0yKhpZNZjTQuvEp172yFA+yAd9TzA/vzTzflje7Y
PP//61v/YyALJiajMNrr/D8db6Lrg63xpONAP87ya6hyl9CBqnXdJBCBtA/Y3/PcfzYgCFx8DQZ3
kZ7zfOU/XVmWl6BkAJXQesEzU1n297QdDo4a3Aa1hKaeZkuOZx+s9G8M6tBc0Q2KzShFzhN3AQa0
EqtCwVGpFoFXlgI5XdZJKt92tis4rq4zzNaXVUsmwfs3+OWT5B2ZW6gAl2aVN6eM8ydZjKnZZgoe
2nwqPqscDe3pS22rX355FNckh0gAI3TZGp6tTliKy6nGveOp8ns/gFZIvxqK9cEa+PpSyDsiLBRX
GsI9GnQvH507RqZoOpgqXWPv7Pgog9Grpu7XZD3csHkU4ejk73BC+LF/+ukFiSmcAfdxCq+vcKy4
1NHFjQX14/0bdrZF+WsUWLCEp2mz1vHltWiyJhK1pzTRaA8iq09t1V/a/WX2kWT0bI37cxwTI/BM
3gL0dbb/iv1wyKSPfT033AtztLcxfacPnsv50v3nIDx1kmL4agFqfXkxA46uGvNl4WnUMEUI+0gQ
mivqY4F51OvsJuGgJ5LvDsUZKBC17fV+eDcF9K46CEAf7FpevyYmdgag9EgLbL7lZyupSxEBGKVe
eHkY8YLk8QT3AE14kGcffK1f31xGmjOwaO6Tg2edPUSl8vU4DTLp0XAfD4GC2L3gIP3BjPXWKISA
knCnMYb4sdv96YWMwhQmKkUHCBywpQYz/BwO+cP7r+NbYxgWkHTECriIfyC3fxqDYlDgjg5oUFim
S0eq+1zUN+8P8XIOnCeiOSzMMXQuxeJunb0kZZFQCtCY6Y0g4CjgDvHWbgb2sWlePY5hKhZJFXe+
Rz+t+TeeE0HqXBv8KJd23sv3001Cf9AGDgNZNtqrzlVAJtS1evf+BZ7LfOcr1FQVnq+B1MNWz0MD
YCjNtDS+a3NObLQVCRvKI0V5tpXzCUtd6wdKOhZc/5achtUYrfunj9w1r+cV/gbgz4ahz1Ku80uF
BpsaBQZ/r5+P4EvVbSfNs8sqpGGfRmXvOdKcnA/u7xuPlmglVlOH56vSCH55f1GmNNTNmJhDRfvW
hM5XbhDspnIpRu0TpVDfG6aPSNdoLPnUf63kP16oHwhcdCuwp43zELp+iC0/rnihahOOxsoXiC5g
lVNyBgg2YOLFw/8pl58zA2xM890nNmIATUlCj1faS+GiPXA9hR5amlyC0IJZpi/aDHTEPqXbU7NU
QpqucHJMU4MdlpzQrwEsYicGPxCU6yS9aacrp1DX1UDxA4SZ76wKe4Xd0JQ7AzxB0eDn6i51FDRA
G9Z9vVajbTL4EJOQ7w9rHw9lVZsHp45WgXtQ1LXhPnaOSXetgrMAwGRu+VLjGcNFMu2diGKz5ntV
BtjBajwYP1R3nfTQt3G5z8Lhi2LnXqB8dWhIRtVC8+NV63wFZeNViIWjqdgGrYlG4L5v1na4LUag
AQsNSp1WHig5j9ql0wpOQIKsAuTosb7Aqwlb7lqMd75zVOP7UNuGcwHIfNDafhVkKIlwxjbbOrvu
h7tUXcdhsJD6DWDChWHvAZYs+tJAt3NpqZc+oAxbOyXFHwLQXzvcVwrTZbVvlGCVC31ph/4ydIO1
43+bEG0a1h9wSibjlKjbqdLXYUvpuY8WjbmZ5Ddz4KDYPCbtjeWs3J4IengwnRkuKKgvivxT45Z7
4ebLKUkuy4huntN6U0J9NaGpvcZOoLcLbNKrbpiYUvcJdBn3S206Ho92N+QAWWtyW2D3xfqWiPl9
q2zQgyQQbB062fbCytehfwr9+jSkGwBbcN6OfQnHKfGMIlkWwb3Jw/cvtemyV2/78gJwleo+AUlX
k41exIuoa/dhgt6nu9DlddDgkOwWWnEzEKlqdVd+B/OmAcuCaUC5Eq2+LsLWE8oXfVpP7oNeUZRI
bqP+cbBWiv9FTbeavcn652C6L5qD7i5BFY3Dpm/2VnITxCszvdaTdZfbRJEBNIuKdV1+Rd5Egu9T
RVetbLAJR9HKVHa0Lbzc3mXVln64Z7sXeQ2wK00XcXeSYmenySI0m6XTscKmFhzGkTbGV7M9oavJ
8nAbubo3jF8m97nobuPoNk2oTsCAG+KV5l866VcTyZPMo71DV9c0lfs8L+iVYvGkL2Emw14f0q00
VmlDpxMMCq/3Wlr7zr0OS25BN5MoCs8axWKiB6Sk7TYCINEIc1VhvEnLbtlYVwlkui5zjtT0+VGJ
nl2sCdFOqtlTeakXUHo8dXI9XXnS/eGqbLuVVm1zje9n6Fmx8sF27625Cg2q5aqoUMnq4Uj386lD
WKODkzRlw2+qPQwv3W8xf3fhzgdUYZz8pJq0hxINyP37a9IbeyHLUm2sotRI52PPy3FlMzpztAsH
j7H3d2HPmuGFTiwfOjjgv5hGN69/CK9te17cf+yIzgYTVV2Fkk1Ea1tNyzc/DGg0aVYTYxW3fjGD
+s/RKPQhCJtPu+cHOQXOjNHNfGEUH5rzZQQB9v69e/3MLDIDuXnzHh0k79mGxR31KhNjAn2oLjq+
HI3j2TbsJbukrR2tI5Ue8vsjzuvkyxXNmiWoNhVhHaa2PT/Nn3Zh2DyIJ+tY0XJMhLupDNKtbUMn
e3+U1+8E1SoDkqLjCscBnHU2SgW6JOPQTQ/gKTaetKpamNUH6d1vjiHYBAlX19mGn713Q5v2DoTF
gjSWGefTr9mW7QZkZ+9fijbv5V/eMbarP3S7GsmeRFG8vJagNoXVcHKm68Fc1umGzvwLTWBrsEHa
oaOmtktlEeK90WySDGSdN+l6GC7aNv5ol/l668X4nLS4tWyFxHmCYYFBA9sB+4XOTna5096HTjB5
MrV2eiO/v3/hb9xfwl/g/6NTVXmYZ88wUqIKsRFvyljyKqZpPSwnrL3L2Fbk9v2hXr+ULtJl1NbU
D9jCn2fRBohHGr7IHO7CFjOABeS4V1mq/41RNK6FSYoyyfneWesavmnJ/FIymXlx2+cLweL1/iBv
3DW+oQb4FS5F18+/0QaiiTjJmDLg9nhRohPNNyD8e3p/lDduGM4QTqCaztTBjvjlOwnvLC6BUSEl
b8JVatqskB9NTW8MwSVwu8CEows897mMQSwaXTKtj6o5s9aco6VGm1+8DFKGxFwdt4VJgc44K+n0
sT6Y/cArxmS/lYHTQKYEqvfrg/zp9+T7ywn3bI41xi7T1IgjU9b1wKVzsDVQT5wPcrFe3S4uxdYd
XTV4k5nx5p//NK9GNjpbJELU/KbvoXFd/fJsx+eTf8CpllAHA6L/y8+vNQnSwaa815VpcoAiGyPH
jqJ1UpfGBxuJV68wfz2SVcZgKA7qZxMr4CC04g11o8lkNm2kf5m12ReSk5bvP5i3xqEgS10W2wYm
kLNxakOA00GE40VgvvZQSpStzEBvZf6v5gAb8wOZ57GZCQ+J4vxFMwuz0U2UKERUnNQJyjbKwl+/
GJ1LsSnpsZ6frxIzk4BMK6Ywt9SWXfzJGB8pFnwwyPyQXyxFKH2p7MLOsbGEAfF/+RJUYd3S8Oc7
6dgcGVt9FYYF9jBmy/6zAp/oVy9JwwpK4OPcK5uXgbPRRB/4AJ7m0aJLUk23lRXvQyf84DU47xbz
cDTBusqX88eW4bx8jOsC0m7KrRvKDlJWUbdPwgyNJaAHvrQUYAtT5B77FnbNCDjvYrsyF21nxtg+
pvLu/Yt+tcK6qGR57W3MXLww5xECg8kmLU7YRSOj/jRWZB7LoEMglBl3Sex+cOnnRQ2wudTOqVRQ
2OCpGmdfagXoXMxNZgtTUUcZXSBIxnjqLGs3ZPWhaybkuvKDiYon9+Nzf3qPmKVI24ZWYvMj9u3n
ixQOPLeuDY78Redwruy71siBg4MaWskwlbSes3D2X4Dab+qjQHkzPaAOhDXilSQMqCbCXlQPUIQ0
MS6aEgihztE31ArQQWqXPbSWP0hIbnGloz2XpkMUjYgGDdqSKYe2ZfmlwwQcjGi0dBcBeddvtLEM
6js5WXV+oeaAIZ5igNDNSjojZUOvy2kU49oxrSB+CCtlqBfFKH0gHBR/g8/o05NhM2H1kEe21XI4
BmPsNhstR2sSePEYWNEBUJzdXQmJSOwhi81cgW1X+9W+TZL5LI+m/hQAoAr2rT1jslyrBwPkOmVs
eEZvwo5UGlWLyVeIhyvXV0aY/Va9DbHex3vcoojei8jUMrSnZZN5kWXQE9FbOKMrA+DgEQC/fYMN
BCHvBieSuRLgkncdSUCAY3Ws3TVQt0+lO9mts8wVd5gJa44OVHvKJcLj0HXSZeVDvTZr/gbQkWPd
7QKFvdtCQWtSL1KMJLZXqsDblnqihkhzRk3bZyKNV6h6UzTqeV2nCwhGzTK0kNv2aYATBUMMKYMu
3Hs3EtWt04bH2TmrJ6cBlf5G4hiCmzFCtBFptA7GMF8HqUn6oeygBkameqodZVpmDePyAMNdi25t
q2iBuUFkKg6AYu2VUFQRe5hRaauEer9uHZI6HCJKMRAo7kWp9dZS5XzqmXqXHc2kIEeiRFltAgNf
Yl4PV3rg2xs4k8WqMXxAv42K00shxiKzmNAHOhErQb38sqhCY9eCcVwXvjPtWuD3D6NrjxvNHKK1
ArcUP09Z7zR2tZdku1d77ETEoOAkuZJapxw5PFtUMExtFYdAMUvTR+xLgfdiUJMBmRS1Irt3R+Si
U3uURpgvDDPOoHJowUrpTf2PehT6bYQ8/zYxYc+Cznbhsbrqoi5Cc+G0A3vPwFDQ/7vygieNl2hs
3acaUeO+7lRjJgknm0olMNhAQbAwjVa9yAhDW2uFOnhd2BW7NjEN9GrtdAmkDSUrgvAFDPjp3tVL
kzC0SbsdxpiEEaNJLzJbasTYJNqsTvO5k+ADw1LaJ6FgL+bhKfs+a5DCAohbmpki2LjmNfFm1Dzs
ENh8qkztJp6yDqxUrF4FQeriExLNPo3BSiITbQ5mIKDIhnlHgoirrqY+dXe1Y/ZbXqo5KiJwN8nk
uhet6oYH26+eRG/4m84ZshOzJHeuqsOVo3T6AnL3dAQzRm07FtYNn5HvY7IobtDRqzdTJuqt22X9
WmdmeNJxge0oQsTrKOnjA80oa9M1fDGDMlZOXVa6+9Rm0Z+sqj45Tlg+ZhKzl6k3482I3Pw0De20
VEJH39bsq1dU942jMub1IoqsaK+jiF75hlrvJpnUOA5Gx1NKTfsythnFvR5O3DSMkrqSS6K8C9yN
r2E3bcYkGb8oLQXYIqisCyVrkbgNqlz2KmkfYZGbDxLbzjXMLPPZR7K20bDq7VPZR0s7xauG2CxY
0IbX8BOVmLKULtx0zEm7lFCVHfl3CjOdFVJYjI0N7kJ50aVKuTGDxD6Mjvh/HJ3HcuPIFkS/CBHw
ZgtLK1GGlNQbhCy8NwXg6+dwFm/1eqY5JFB1TeZJATsMlGiW5Kg2e33dgVZErtSD68YrgVUhU6qj
QVN7IuhzCbJuan8I5cCWIBO/QOC7OjsXpSrKTyc1U5w7dq4c5q3rjzoyewFpt7A/QaUPYCkS5cJP
1B+NjATPtrKlr0GtjX3eio0QkQYzlCjMdtfEY/8Bd5hEeb2HTK1jWvVpAMrvpU3SP2ObZYX7X3Me
msGCcs079abcbw93oNcO021I3wgOYhu2tC0uMsTvyZvEWYscSp4hzVWVnhwlq8feqXWQ8nfMQazX
TEuN/VDjwgu4xzlglMTuXzFg5A/brL3NgzOFQlKIbVBVhspKp38vfQYcnAfDOjFHqd+XeE6uiuUM
t55Agadt2QDXMWa5SetUfKQkSRgoG2PzDiwv5xDIL6rExJhuIh87dHa52AZf04ny87TO1m+sSbLr
WFcfaZasL2kay0eCNaN2So9bo4Lk3KB56nIPKcNazlS3J5tZucWV2TXmC6JHcLNJEVIk7gvRfBa6
HNqOlPh4a89VrfvaVJ/K0n7Yym3wTNI6bGmIjOpuaWIWo9uVjeq2f8UOeULrcYhtC/malnXHqSjf
MhVkq2U/miUi7LSzJTdDPLzJ8HqSzQwI6qj3aVcf50SpmD4vtpc59tEkegF3i2IHqciflLx5no1u
rl25rmXwdMPntOxrtVR8IuOAZfHIJYLwoHlvGs1buaZvICQxyeBoxLyZnXR7QpjFLoJyL+w6eye3
oZ6ox1n9Vu444IpF2M7W+cul3jgy7SrcVUhh46ReP6GRF6svj9VDEoudyPtXqoRAWy0+TXJQ4vIJ
y8fTphkvS5lERCbsLeYoEi5bsP47p1xPq7AJjcu033kyHrDmPE5xDu1bXcLc/Ma2Z/k4moHQGhCt
1dXBfdEnVKWG1LCgwWZVY7Ia0vsAjGAVOc/5QPmIdl01PUkil7XeOjybauVJaW1DIEWU27Y19GAi
fVXpdyHDBTxR4kNYZGoNZAQ/3fBrpFgPnFr9UJXpbx6Ay44Js21lN27G45ZybFF5uWUpeYOEXlXK
QM4p9fyOxl9xZUN6M2viINa2+sjwla1K+dI60BDMxsDVCtc3RRtf/fKKAHjm7s4S/VAsIOQqDiGS
Jd6QenCDFxhpmjEQlCe4TQpMFhkRHlJzMmJSOhSMOGJxAjhS5JJ0UZmkX5WqE+EnuYJMCndcB040
2Uss1oZaC5yF3UHGHmTdRuC+LXsNolh3BBL4coGURW7zk0haAK75euKRDDac4vVEYiSaWyoG9Yw1
aq/bxROBBIUHArlx444ELwnN76qzDNU6nXSt1f7sbCeY9PlYOFbrdR3YJzmtisNWI8NOsza0hfFS
zc4zvlKoUKkR752+kS6OkztubPUn5GwnY628RlA0aqoby52/Oj+i5ymUM08plH+ShcHW4twHZds+
L+r4XeMV8JREWB7s6XeQnC9Vizw6HYxgncsw1UWF2V08OvioiJUYGCHwa4nZ+tG7+dpspD/j+Vlj
qjdIigcVzbo2o4wv0mhLTnrca66KD9Lltko8rBZ/df0hbdvGif1SrzbQ+CLCb3XUxAte1sVHj+jN
GfNmjpMTf+CZUxlvTdFeTFn8m0r7toHO9bm/tMjIFp7DTH7PC+VxXqyzPcx/qaiYQ+T2nVdsvLZ2
+73IOOJaVR09mvpjQtJslaZYZaF3ms6OA/sISd/reuEmzaiFaa3eSrn9zbuV2+vBaBDGOhCOxvfa
FK46Wj9xJj3UfMkEvRzMXH9b2upuv8FJwg9gSbgMsvOQyBcrEe4kVeeMYZ4mynsgEofUzANYemvW
+zJeMkVgxtIifbRcSTqi6O74r1PouHKKRvZ6XhuzC8K1pCteQk4WpsEwbzo++kOZ1I+rRgc6X7qq
9pqt3BUQXvEfhEMPqD+d94K5SDJIjISZyiocWVsXqHL56gzlQXDIKbByt1Jyy1T26qFZ3WXkgexH
Frz6kwyiub7X5sNFJJ+z3ENKvqpUIz2xSU5tPHdzcRhVZNpCvslLfthUJ8ylKipMcrW0JTlN2aeR
P+PRcMduCyd1OeIW3VmYuMrYjhqDOIhNP9v6z5ihOmMpWqLXJ6bFJSrK7a0bmGwXx+ALoHl7c4iy
Ea/Y9D47mO9JWSKWT3Mg6uZuJhIC9Dr9yBgUtfrVkl+VLwy8ew6W5KumY4FT76fVtcrH1xkfyZqU
8OqtXZEZXl4UnunEAHV53uvNy2T1k1GKO5VHPho8avqQ9SBbNwrtc1234Zp+Uo2HBssQnNhR0pA7
NGAUHasA/iIuki7AwbpfMFQuBSYmakZ1Svy2qw4SJUfZ9/sOMANxEC7n8pXCaD8zmOkFsfT26c6D
xRnjjTi9BQhW1n+uQL6/Vo0vL6nX1l+Ep4CK/8vUmW1+HCpCEIWQRL00HVT5w6jrYIUe3uh9mGm6
qw0fknZiosbPP7M/fF3xOwAjcNs+Up1t39AXkaURTZYNypbTmU3SoAxRZxIq46wPU3OrEBaUdtz6
aXqiXJugIP90K9ce10pbdXyVM0uvaFhf1OlUipeaYBHilBwBaHqfL51PBoZHSjAcZa4dC8wxJWST
fLNJcIs49oztWeLBxvnl9UocFOZhy5sHW8fqAYvJSZN/CBSJaNL+dDau9EMpVn6I4epEZkqyG0vl
1aiaPJR7urYcNrkyzT8652ZCXqGMu5O1E+f6uIZVx4Z6UbfM7Yec2j9mXy/aw5xYJzZuF6YIidsW
5Kw1P32/Pg4LqGEdC1Z8BL8fLJnkqS0ZFBpairWPBu5eXbxY8ZFFks3mVKi75T4uFjroEIXoKDpE
clHMiiJTgF6lGeZM95zGjLaYZg3fbtxO+7IFsEtSjsK6V93ak6x8jiQMFEmPzUPxbRb5ZJJQVli7
bfwcYXswFN8L8ZSNxMWVnI+PabEy1vepgUOFt8geqtPgwFMlM40KtSM0iASAp2I2fa19HLvDLL8C
KbaUzNfp9Hrww8lnnvT0xW99s8ee6GfiSVBeJJdluNbFw6irgW5triF960xMWgoqWwkShn2zrQfK
KNzSuKGuw9vmGmywsdXxbGDkpsXM0FUsBN2qehWlzRgOiU42D/+tZutXK0Drihw97GyqVvK6fOsz
Co5CcvuSNyRdI/rLZ72mfLVOshWy8Cm2mnXM19a/tfilkk3x44RfJOXbzVevLVRX0qKt29O9AbSx
XaGF2NA8pfoHVKDsTu36WQsZurHlbsmf/Q+7ELfJQ53pbrF6iG1chUtw2x4wQXsGuFQzsJZ/mXwk
TW2ZAzxLGSZwiPCwQ4hsISwy6c4WU2lkJXQQIdmMeGpH/tGwsl+H8tXs/Zl5gImlpsg48gf60V+d
wZRGcADygllyeNcebJAjY7IcmAK6kt7t1YIQGW6KsXIYAPRRbi5B74DS1uhv1/mQq6qXaOZPL2DB
bEnQpdz11J8t+52aN1tl2f9jogrZigfV0aLFljzm58SvUXxgVB1aIDNbddKdPe/cApvmLh8ZddNj
MvfmpPpRVotd3A3EN2VoDorfJpe8sel/J8kA9S4jeVq68TJjrXIhtjybzuY1GlTAeU7TMG838aUn
ZbFrNpsMy43YvmQ6bGXOGACfpGHh1wSTWGW6R/T2OdMQDS3WLm57v1IAsFu4vLLQ1uywdHbp+gRN
fw8+QW+vNo+DQgG/qS8lOZg9XtzOzEMQWwFl5iEdNCzn48WikkxTk8aMokDQBqXZvpIfbXoy5XU0
Lsl8Bs7hqoO9kzbC0rZ/ywrGXMf43HxgBuwSrFpWEVZG9jZg4a0wTyPbOBrzi5RLAYpFsNqKP2bW
wXTC1Fp88p18YbzL1uoruIogc1SW8Pss0BtA1u8OkdAxAtGeGVpOLM7HKL0BoHcVbP+WtHlJZ/O1
tH7SPTWYT1sKtzJ5adObIb/L5rGPH2bBnJLgV1DmRAZM7RP4/ZwporIeqFdNS7jtHCn6d1GuewP0
AuGb7rC8gvzGLl7sh9kJ1YJ39x7YWEGHJKep1F+nLdKd52ZwfDJMad+avZpMx1n/VrAzZmQS5p5q
RWuZnJ3tQ7SgfQtuuWZhPMf3hQ2P6UptPKz1rs6ulr0vlRe7edc4+U2aMmIuTBsb4IvJA2hgQlJC
o/7S9QhajK280zDGQ+Swxt7yA92GCxTLE8luXh71cWeJa+Y8mOnjioPcmUBHT+G2BQZTALsGcoe5
OA+28TlG32IYueuUuDkZDAeDWUc8oUKTg1hYDMV48blQrbm439VMGx22090uV0Fd5Osz2SqS5xSx
45sal5ed2O/ZOAtfK3h/FtuNM+YhW1wHS+1cN21+ksnbVJi/x9J4YGlz6EQVje0jxJdArYjLSw8E
Gl2wDvtpI3sLMSo6pPQeCzE5665SOP8qkX9Z92zjxPJLCVHeet7k90nbK+KIuM8betPN+tAgRa8h
U7a/dVaUkAcwUHBKF6Gfku5VDI9L9Q7Gvy7r0FbL7yy9e83H5rig81Qw8YiBulGu/bjUcJrL/1Zh
BtlEolyBFqu2WyysFHSztiPr6TRWxZ+t0OoY4onC7iDJid8j2OSa90i33tXV6AsoOEl56lsBIAa3
vsTQU7UZKoAhKCZ0aN3i8e/Zj/KPjm0VC/pebimC2vWHGK3nuZ5vm41qZdgiUxp6+AScuo32lVip
lwji+SrSjySl53HIURdOHrwsXJDDdhAxZJo1h8TX/yZSe5nWQMF/OX4sgzubWNJVRCkjyxg9WaGS
vGrZNW6pl+Bur90j5lavzp7uzXIDdjZe84DQIn9adlslPnOJ4h8BbjLUgWTNByhNXjJWb7a8ekIJ
HXA2w8zxKtBUT5chr6jIO2SBTlYitZIfcolEKxzPcz6/V5LEFWREk0xEq/47t8eNKtuqznfLLmQo
EkxOktIGM5FK3Z7ZgF9siUuOCv80q3l5eCiX+4uMvZVc2oNErClNIRiZEyTnnWgZf8icKMq5HevC
3cYMV5Z4mTduknQLunFi+itfFFMwbOyukmKdDFgdyhCMwrp2ybXMS5K8GLqSN2lo0lPrSDd9kqOc
ggzn/a4YA6MWF0dLf3TJuTTtQolYoeZkYIi9QbMmr1t5WNWOWJIkoiztt9inOH5WuMpVCSWpkUaE
O/l6r+8lUQYDtUxT/E2TGabDu0wFsbAwNsZnJz3o0nstkzcpfYul3qvyD1oXr4SXKzGR6FtUi7cG
fophUObr8UFk5km9a0dtJQJvtV/GOZhtzkzxxgLdcyw1rAnEMesSpkvmpVvO4Be3+h2NNI27ahFe
1af7Mulfcz1+zsbz1G7EK/5wAgHgeaUdDtpso6syqbwhJs3SCQH8vir7cJqfRi4J+aXurT3vvmx/
yxSD1fg+9LfG4LeDdNVfU2IxMupPUFOnqkte42LgMGi8kvDXAr4J4JO/mvq/EGToWUQFU93Km1eu
FHwkHk2o9OjLzZZhIhy4EhZEB9ZmFB/q8JCqhz5RuIqkfTMi8Et87Aee3r6t6W1LTCoaehG2K/d9
AYy4QmgByW+u0s2P0/hoEA1pLfZhoIPJNMvPcIWuxCuAFGiKMogNXseZb0qQR6RJzaviPC+Gv+bX
Ud3P9Uqj/iQ1tKeKFCVzH/TtP0saCepQXLOidTe0t5ivuoZTUn/Z1pPNkqpD7F03j0vLArq8Dd3H
oG7+YPJkL+8CEmCv7NrF9k1SeTJt/SVzIyxqgxPE2t3vXDvHcxnP956LqgXPFtdZ76/C8AwByayH
ryZj6ncYojPAztYhbJnyj2tNbp3uF1rqp8X2IGfqrqLrIrc0zK0xoNWnlao4t5pjYbNG6s0onijN
NPk8b+Yrt4RXppKPQPrE3HkvJi0oitibOqYt6JMxWiOKbtzcrn360KDN2UoZTxnh3ko3wllZdhUv
eMMJtCFz3SSVzDn9gBGK7UBy6mERyTFlF9u+pqjgvgwey3VvwdjercgGGZwUzkSmTRmkPVpOxw4I
ew3AKUVAZYLaLALUXSxJf2TKXS6XKlgGsnUy4K8DOU3bQAmN6beY93PlPMnOPyPPHu8BdYlAy2CQ
WI6Ye9MwHHDDrzp5grYMrI/EQaF7Wo4xXo7DKV5hTNgvucXZmEmkIuaRhQK4VO29KZdMfZM1edxi
M9KV+pUBh+aZWf4+k4norRbdAjgm3jqH9Dlig0we7uK3a4RbTwI0dXYu1OW6zYNXWLUnFR3CVMcl
gyTSJ+1Tyn9qs771xvZalr+whcLVEm+LIG1IIQqa5NyOwCc5JZ0TgscIsydZnLe0xrRHCGtH2wPL
Z3bIcC+eh4rj0pB/hDn9jsrs26YSTKuI6rU9KDq/YAv6oCAoLrnVDaQV5z4dtSnaSPBlErFFfTGh
IU58WydBaZ4emrG79WvP2OlU6KM3lAojkcYzzBD/iyTNuy2pDzZzpbRhhM4kTdOViIH/05Q7wUbh
Osgzc1/tWR+kqFi6vWO+E2Y/m/8ADRw4sHPXWJWALPTQFCLQF6h/9UQKAZ+Rg1dum1/CBR+LVGcy
WbKs5Uln9pDzOWxKlJKkzMnWzwWZnsVyVoQzE/erUiMvf430lW5McO3c+tia4jSqn1RApclCovpZ
yR0vc8lPl/I6cpikSv5B/guHIClqcmKBuQE+xL8yV996Xrml+B2NYqSnp5HM6MUMPOTbLUOQd294
1sWk0i4QihM02PwmfPVikj3kLrsyGQaX6XbIziXqq3HXmIbf1Aop9d9z+brotEzwMFUWXCI290Pb
7hUdX65tnpcVq2CDG7szL1o/+FLTH7Zh8GFoRJpIAjhrt1nCxC7HD2JrA4VZKnfSqVU63+qZr7Xp
RWWkYVfSL6PMm1Fcc+cn6665VD5YscE6L+NjC2rdwde3x7U1NDSp99RI3dflz1bjPitUhe0vuBHe
9q1Ujwbjg3pIQmzFfmPV6GTz3ejkO24QX2winIv5lGXqoSBVuxJPy5Tv9fTKeou0qo6vNqM+wyeW
ZCQPZcdtqh/V/j0jJ32ZllsDZGsmXqitk5OUTUFXOC/9rD7BHtuRjL6DoOnGM53RCvJP+ob9cBA2
1cOkHUglYrOejgd2MC6IFrQOw7OmUQrQ9PfMXhTKptoOTW46Ccm8NhR/wFJ4ydqgLGHaMCwJu+VQ
TOCszNjvmiQwkphzY9HPU2kcZKUI7syz2U7CjTZpMtzeZmZrGN5SPTH5ei7i8ZhOFsjK+yHkYlNy
sw6pwsAmmLkeYGTWi/KHHNtuZ6KmWLpglUa6fJgs0x2rM0o6e/RJeZKN8gDE7rfYhq8pn78KiINU
05UVEWbJjKFiM1VohenC4fvG8fHkLNOD4FN61Uaodm3TiagF4yP2OSArE7KfqgqenYWIP6uL8lWA
tCJAGNFx2jVXW+9CYIPBYtVc9VX3Us7kfg7q+G/CZcS9iXNFr+M1WArtdU2TH1KUblJa/ALruDGG
+F3AKrG04/TsRBejusgY3XbUr3kLk2daaAvukl3U6aBhOjGHEru4HcFURiRYt5EV5cf81G0/GWFq
9FBktqaM0AadILU9muz//U6XfjStuJh9CYEM40/dxs8V3YuPYsP0wKm2ru0kS1QX+lUVHL6raO6P
dadEzmoxVgUi6ml1XCKh7ZpnkWiMP5zJ+f+A6AYiMIopod7X2ODP4sEaFtiiicWiXzYlb24UxxN9
+yIzsb5PhS6ISjgQDXAhnWF8JNkaQTi6THUJ6KU5jD2AH5XTt1ZfWeyxAdIidbEeQGhZvqIsl8Qs
/HjWn3uN8X3NVaiL7q+RrRc4WLfEzt5bGYLQAGfIM2TpkPb160DR65Ke9ZdJ0lUT4g0bCkqTYr1q
cnatCM+D2WpylTcfVpaz0FCmYzNlVxQ8162xolqqSFqzkkfDRs+CIeEwxUuIlmFfozZgKG49m1Nx
mqXhksEKMvv5wMJmh5a2ifJqe8uI+r6rXV/V1PLnhC4SLhUuu2dRMnqM2xBXwKctugto4EDLnYu8
MDRaaqqD7gDU7EOhsG+bgQmMeswZSWqptUcJdAOVeS7H/slQaEhbRUW9Dd5SXTaWjmq4YJDpBfg/
jjjmIVeMx6dML58bHefIJLOO7c2d0Nk2MKPgPkNRAQGverGT5GnOgNr1qn1shvIrzRgcQ1pD5fFM
6MEfu5B/erfuGjH5o9a+zdhdklRjllYYL422vawLqzJzK2NXMouTFHPiaEg7TE2h/orfINQ9aQr2
Krt4NKvqNpcAdcD1VqJHq7Scesaf8SLtk2YjXmWawhiykN5Ne1HLwQCVRMuUh1ZN/pi7+v247FEv
7QdrpQveKnbymGqH8R5oS6GTThKjQPmhYLfrtCr8wfapuLOIW+5XJYv63t7nbGoraTlIhbpDp+jj
J9XcBB5UzRZBUu2TJE0fWWleO5vlg4pZh1EhUzSaOAyTj6sKN3rNomGew3Rtjo0E3DWu90RRHlLG
PnZ7pzmRd+MsCAw25nuTXDxvahzWrM2T+bvLtFshduOcBETu0iKQLMbKsLRLrzbPc0/tuyU+84uz
NI9RVWGJt9VH0xhf67TZL3P1lBdMUqgyE8xbkyJdyu4XziyGr5iD1i6ipTGCNK6f7LV85GTaqbAh
F1l771nHSI11mwqQuM2Ltb0bzc2Rp1dZBu7Txv9sKQkbw3oW8J8c9SHR1rMx50fBpk/kJrKBMkBn
B07Leuq0IkjNal9L7aExyRfYFpbGdnuw1nVXjo3nOKc6sV1F2/xtHfzRsj3Aw2zPskiVsIxl2iHv
Ju53nXwC85RkX+p9TCd1B81kwa28Ds5XvZaROqIMYfmQploAs+pU8DLWMTpyh52Zw+dhWKI/bwl9
Epu9xnmTWQ/3zAwYQvM8r1hT9MNIGCCcWlevVX/gFp3MNpIRL8jxbzU54VLqYadJEVnMu7Krg9oy
PZT5DI1m5DvMwYs7U/ce2s0tSb3Pj/antc1nKSH6mlb70Ftn2fpkk+g5I0vordih/2KytvJit3/U
jvteuapVvev4SwfzucjT4K6O7qsJ59pnUd/aAc3eqn/Ay1wnftqOPQMqzqIpwjRn6SgooTsGkSin
uFrCFYumKF+zWqd61pgRWL7K6mUktBGNjRs30H3wG7Fh2rUqMtyyn57VkWtLkfZLuRwc4tqLefEU
qaJr6xESjH4LZM7WTnb1YTNRHxq2wBs6FOWUlE/KVkbE/mLnm8kXZ7xeCuYkDTVaCWyy4XKnyq0H
NeSxhvLGAY69DL5eM36b8xXlRTiZL/dR02T3riFPYWI4J6eSd5oseRux8j11f2NXYVJz4E/fnXIs
BLloJX96+7bY8ySy8qNOWCHzjZEh27UuZrM8olMz8YUqyZdSpM+KAbk1y0/Z1p2rLQ2Mhbu+j/cg
CAM76Vm0/iXshET7ZM79t5QMbiMcqoGcVS4oUEZTaEqPNvZIQtbRJTp7u9UiZPn+Yr0QcurV3Nt2
ZoXygGN1Fq6jVHs9R2PHW2wVJU3655S+Vfayz5ivEOYbqC3iw3vVsnJHDozBZ0pU4uAqZJGoAE7I
xA5JqvrbzLG6rv84woCZIZwfkhPg8yOiuUR7R6QmibeZOFwjyX1DTsJlsG5dvnzWpgXyth0Pq3ZT
VvOP0/Egs2EYcvksqjwc2Vip1ZMi/kz0KgmtzJIfu9q7axuc4ewUbL7XF5lKq7n/rE2zIy81AJQQ
lMZrzLJaPHdS4i31uWIYbvJyje26epnUJUSOK9dFqm9xL38pI7j6xpTdtUFJO08dw0vlrd7ulkUH
2Ctf1iSJ3aJCHJPU73I8rvnCaiplmErcKocFU7W88Kx6Owyl4TKPKaVHy2aYFYuTKEcPVomP/Bol
BxwemeTIodxt233jQ3xgy4+rKV7JZnx0OIlg4sp3GO42MVa7AxJ7MpApvwZlvk517i2W+Mt1J6jM
7mCzC+FJH3kEq8a5TQ3q++6DR/1WIMZr+Wkzltyiy17MQbvFy8pryXQb0rlbx1HC/VJmxPnOPeGN
16F8rnVPCLzu/O1MGI5tssvGU463GtPc5uwKuhwQWXjBuhVsxynFkTrKO0aXw7jnohaNJz+as9s5
72p3Nbf3CrKeo7CdIhdT+zVYjdgH07hYjRIwLeH8ysACMwsdZcbbl3H53kgPdoJF/VTWc2qGMwsV
VrYsf9eLws1uVZAnef2QAKCooZwbBOyJJew5FbV69oyvan0vmZ4Mv7J9AsLCHABs8XTS5iiOA96l
khDJ4VvXPZSNaNDdlZ7QXK8qDF5EX5BrJejgSnmM9X9DRa0ZVWzrMjONBDG78HMUVLuNlxjBJL/Y
2teSo3DA6/IAQ3k3WP9QOsizr5ZAGJ1pT9ATys7y3a6vIxemVM9BZj8aNJRgFtUlSpKjVkWTdGB4
7pZm0OQtzWCkz7I32+vjWLxSeXk6qeE8wLHFivuf1D+Z2V+zPHXAvZsoM69G8XD301ZuV3oWHt7h
R4IlPryZVWTJZ8rCavu2S9jVmLntxR3nqNROomZw2b4aSL+qJxQCQJk9RdwEkdBjUBs/WUZPdDI6
2gmJmIihiLK3LkbZCeHnLhfqjkZ87Y39JAUlPNk5VLsPulcZRkLcNa40hE62BXAZyyaymmfrnq5t
0bfssewObIJtt0KlJhHALvVBHV+35Q+g5HJp6ams7qE0/EWBz/5Z3omA1nnt2f++l0bnySJQG2TN
j6V6Gwnb7K9T8blZjA+IGxDnWjm21ac8kLa+Bhkb/jshcAb+QpNQc2u+LVlUZva5mpO9KV0IjIP+
6KLBujBG5a7x4tcEa77ml85lWnIm9jsuT9bsWkZlFdXmv0UX0f+wsQYao4J7P/dGZkMSC518NDxH
SzyBIrt4UqAB2i/jsJ/SF2dzebWS9dx/1QLrysmYowmAS6yEWom269Fsrj1YROQv5Mk1BX80rNJ9
Je0InndHRvbv7VtdvMQGJ+s3Tc7eZHWGuiRGfaftYqnjAbjMr0Nx4Umx8Bs42iND57wN+VxGHocl
jY5B3SbCBHJB3pytngE6cu/+KFdvKp+uSJ+K5ncCEke1IV2M9qFukbGkVZiq+1zsxwE4wIXkgcO6
Bp0esUiZucRBNMfWD1LNzNppOPSR1zODPhVN9rrdqcUo/BZx1PjRHYr/YlhdluusQ8E4IKWqisCA
QizzXeVHhfvje+KSSQ5azdX7sNhXaYYm5aMwSh8lFGAlocy8OC0ZGkWgEXbb74SEobc+D+uTxvQL
UxWSte22SEF8P9YEw4bqPLOilsfIEKfRmfz5M9l+aswD6R+rE8TQgZyhrGH6CKvhXWwXSNUVU95F
P96fLNQCvrife+3NQdvWK9SFqM/VxE9XxG1oRhJqfXlh6/BqwP1e/2nSm0BJ0+i/cGuRcvRZWFtB
jZd6JdSEKmxIzsq011BXoAZM+Tp4QAr7oiRHpXmpJvAH5kO2fuf1qVdP1QLMbjnLOovk75Vpu8UL
nb6UIlTZzsxEYTzazo2Ac4nMSsakZDTw/muHenpxpkiSd6bybEynCjkUhZaDTT0FHSUOYzGQd0x+
M6XS6DrrebVumdhRKzVmWM8v2XQS+qE2PsvhAzr5nDwW+YehhVlMwx0Y1gtp2/ij+upz5cnUI/6v
ZiP6ABZjsXfsPYr9ksipQj/k6WmeedX13YJcYVPeAcyODovc2EOss9p7MhXuXgj+58nqGkroJbt5
CNTcZZpTb7faTrkjvuX1wxqOq3E2oOmbjyuA7vRrlCuPuxMWSONEJDkgPEvRZVd+JZ9mwKW1/I95
uFl6mg1Rwr1PQDj/jEc773z8OzT9L3N27KYdYDQ9pytijMG0au49i+NvKy+MtObtNOm4E1gpf+fj
yCjV2z5wdtxFO1TMs1dB6Ge1JweN+Q3T3O+RBk7SY5Xcqva9TZkrs62Zq+0hb8JuGN2JmSEHtJP8
S9Uv2Gz/cXReu41bWxh+IgLs5VYsonqz5XJD2GObvXc+fT4GOMEJgmRmLJF7r/XXIjtr/99GB5pl
NOvVUl4WFYGwCy6/EaLdEmEPzu/N8h5CSpHkdpTjyAmTW8DKTznaJh++W1az0Emz3ZycSAamhT0v
aRfv32ee6yn4yMzfUfyJFTLL0XOwqbXhW1d9GBAy1m1abSsgu+h+iFjaye12CskZexNkAh5k0RZ0
n8cO7bpDMn2KjLOh8Kcf+EDKl+gHgry9J9O4N4fC40puh2NefjMCOZr2taTvKsQq4qL8X4LjGKhk
A+bbhJzOpb/UxH0XlhNol0mXPZhE1PfcwVH3EqWGJ03INOePcPjQhsGdlsnpyHZM0Mq3ClbWdNks
wrFbXgoOrhmkjwEwk7zEqlFfwQ2OT3KQGSBkNzQVt0TLabBENQX6RM1Nq3OFFhzdSlb64z3T5Qu0
RSlcCs0TKFmSlFed6ClDPcFYKO+G+C/hOcx0QFTl04QrGdy5wx7udtBU6PGpoEA9spGTFz332xRP
zNVKXtXgoncPlBlZslekV50O5e5QI2mBEqKuHnlcCr8vIlxyQ07eOD0m9JQXFukrGKOUP4mvBkDH
DrOD3D5QeiNQeHSZjd52u1DZVI+Tuum0Pz68KLmoSPZV3e14SEflg983PvYCnCNFc8E5yG+B9Soq
t07bSdJ51K9N9ZaPTmh6Yf6uLqeGhgOZ3gZnEkOOQ/J/0TKwoFflkfYYu1FsOYRu53L2iZapjNei
+pAYOkNLdMxCpwHqEsEey5XTI0PpuIMlhGiRsR+6s1k1u6T7E4avKbxVgOcTAzHuizbubapFB81F
7ZOOJl/qJk1giUVnJrMmdokgjrU3tZc2dU9SKqPS0kro0v5ayODBvPE4ob+q+RabHfn2Nr6GczoD
5sqIrm1cj5tieBWFG/yPVVxWkWsArL0SDrcCA0IsaieFLom824q4byRGsF8R8V722RvUTMDLLd/S
+GXBfEeastW7g1m96UAoolvQRme6AgsYAyGuWiAYNUOwTvfJKGwL6WUuPywA+rhBeJ1cgoTUXCho
iR6TkOM84tYgBiZ+dNG7/Ja1nqrDVKTcwLQ4DU6SvlQ0FQzd75I/hvmrI34ZaRx4T6SS4mKdleq6
aD9zQjzMydS/V0tUex3nbwh1O5rf1XlnBi7+oHC9J9aarfkZE68QsXBSHFDbKrCSaa8iCBR08q6f
DiIK/UQ5oEKwpr+CUhCE9W1Wu9BogSCe4jixQaoRkTnsOqQCzZYtEdkO7k+wUiahu0ePGTZnmrqt
WXTkZrZ75YmaLI58AYndBD5dplC0K8dDFjd+U4L8/Vny6CsLpY+c/RUNRY/+Zkz/8uZ7aQVHMr4T
zigZkhccuRfIMhpAmk5qdSVqleuPaYHHgpLTzunkn4mAMC2XvST5HMFVanlbczqJuBoVd0z8pH4x
+44n5iBV3JojEwxhOJxP4xsOgll1xeUNWGALQs+zB+VZKLcItK729fpTX86CBc67KYQPSXJlWn8K
Zq8k9btkH4u8GAVgUbVt6q80uUjxeVa9ZRx3/fCBPwGhEj6jxLUoUxNZ6LCNRRXI9mTX2jo39xt6
rUX5p0Sn3yd0KOKh9hBpbMjoB3uB+krPZfCXMPdJaeYZqmdUVwVdVDN9cWzo/MeUkIWc7WTvlA64
1/LWJX5fvsahO/fIaZWnWXzILLXI9aL6xZD+5OraWucYCoz6Ja+sbdbWFhm5/BaAd2BDgOFbWyRv
emJnFn8HoVvwy1TnMf3FQ+2k6JOXcylxhn6owlGNSwfqMqaGIsfQUHFYZjHZXAaYDFiS4RfmUyah
XD/pfPRx86pM//Lobhjf6AmoN7uZH3iMqJGts3Oz/IZU5LIEd9hfis8MQWvVPcOI65s/BUu/tYzM
j5SqcoWT9/loB/ANDC/ecK94AhqnRgDSa3Zd0puHjCF2Fs3R2z+19bJ+J8nv7cIlYqEgbM+F4UzU
ArX2qt6UyNVaHC3kqm/5MrTDxNEYsCIAWYT5gTq+zTL+SMtuIX1iPibpuWHDyTZRaNpj/JtEPLJ/
ZfGvQsJiLNIuVX/N5TP6p6GOoI0oUz4jKydwPTmq3Razmtusj/Ubck9TuAuVI7MtmYgp8+6RDJ8D
YiLVQt21lUza7y6USei6p9GqYhB7nXoiUud43HKsSOIf1EkmnAJhXwv2NDxYQwZY6mY59wmN1Rmp
Vy2Wmsjva/KQE7LVg9nW8XWwHUjSrx6eDP6dDhq0V1DtXnS9puDBN+etHr71wVMBhC4MqqA57vmt
OEfV1LOWz6wiy736UaPDIBFlFjgiU0mcOfEA5RUNp6jyRX6gND2khmstJ0V/6ceDVV3F8BBAZgRP
7Y5yrhvfdQG87TVrCdifvSJi6YKl/VJRRJlI4/RJAXZ91D8didL6ZzT8lHRJgPds2uAUInCV0FM/
2Uf6NXyNxjVwUbpXGJDA9VAYiJ+S/ptULMJQNLY2PI3qp9FelGTXN6Gt9/uK11LeFsFDW85R51sJ
CO9JghIIVMaQ9StWuHsfxvCVxF8loriBkLPB00oPyZkc0C7oQSIb03PMdlqzEyOOdZemQLJHRyy3
kw2X3AL0UeSV2YuO3yQGblnclMOUp2Mud+yrGe0rltO3d83ED05HIfcTnx7tHkZ6IpisRR2bQsbq
D1a8IfhLAdblAVhtHwSdp2Ii53myIi+tbghTQXT1/LDE50B4i8oPYfBA0tT0EeWYpIrPIYN+eIgi
Osethk1v4lxpnEb1AvVqUlEmuUR9xtmtne9QYkPc81r9pojrhhIAZfU1cUAmQ+wFrc8krsnntD3O
3a+EJ67hdm94aZYeWOprPQCJ73HKGECvfpYlvxQQplKvoCeLbf5pRN+VlO716tsEYlVW2wEUhF0a
14LlBRPYpqph1LmgkGI0nmAe6x68z8/JZ+wpaSEscBPA+qJqT/ovIUBN0+2S/Pf/oe1VMl+ojutV
4GsnJxWt5cwliZnz5s+ki6Dn4h4ojSuSp6pgZDr3oIJk1ZlRdGavjiCLpX+EG6MqOmF8VnLfKq+t
cBk4poUDGQbgYke5ZaZA7atx3ONYP0zBPtb25uiMP7Kx6avfRSafvEsdE8X7CHjOaqmjAE6fM6xE
9EPtkIEooGeYzOujrCBInXxEHpiXIVJ5ZXkqt215NdgwE+0nBKsWE8kWn3N6TdvHWPithBzSD5Rb
YaGCsG5hqVBsTfY7t2CKznXoWQXrkmIblKZr/AjCBqxmzZ+i//bhu7Y8tHDgT0/A4rrigWoIEVER
rWgHUngKczsGfscFZi3DSXrCLqW8fP0+5NtCwcLmM2AVQLELqVDknvq78hWKGePHxbCxoAXaxPlL
qruyZavpASJh1KD4SQt619rTYtwiGt/CU2U+s35PiSbqpY7OQDblfCJwVNmIV5xfPBfmFZ6yJyYv
287BtKFZZhD+DOUcP4UARw02pwZZDFRooiI+gzKvWu6ac4JseBpd3GcsViZ9zBDqeQOB4MPFlS8t
YHmXxDY2boGzhIqVG+Q+ZiKRiuhsbzY+RKqNIBc7P/9CKz+r/FGu3Vk57ga3Ez6IfEyGbUReY2EH
5cxDs5BncCsQF3BP6tFJCBFu/xJOEE6HED/2VEzcM66kuzOMYvUIUhMHEvb8L1V5VNN2hifAFKgC
XGNXQjmFSlAcD2HJe4EqaUNFqfnSQ5YEWOWY6+pX1DuKzuj2WWKJqmYEnX9i6i0ZG4jfZlvFQtWt
sCGce1bWMy7XbrgNHZSMcOpTjkCnKe7wdMKk+YLFGgInLXlxtCO6YhPNx8j4TJSvSH1rl3+TcLfG
b7nywXGJA9jAalo9Makq/mBm2aH5lORH1AUATDY0AIAfwluvrQ+kguLCsK3+osKSafG+qDcBRh8t
JaODJipDfljw33G1A8AY+sk2NP7BP8YrwjGyDs3yVsDuFO/FRXmQuE0GJmNi12ww2Gxk6UD/X5D9
lLKHcZdRW0I7vjceBsKfcXVq/xOHU92dSxjAoP5VZIyCAKQs4SLssYJIeBuqTxIpGVtz9YePa9vz
Ounmv0pwk2WyzbFCOX7jEiGuYJEOY/+aEPOICsZG11dTR/DRfqXNNc7PU3oplm8VcYMC01VhV9lH
gCvGQatvazT1zG2cwAmhdBkOLRoVoA8Fi+G1Uu+myWjW+LK2r1o3mInphM0d/LC6DtH3kFJZtgy8
0fRwIEM2QyQC4w+Vlbg2BvNoottM0GMF4bwZIRojc/QKum0VpvX8T50OtXiMMj4t66OeyVkz0dPv
8/QiVu9tWbn5eEZBL5rcGLuYd64c/daUj8Z4TZPthGiEzjR2vidtoEgiz0J8WjcfdWcOOzCzLLvP
EuYZ7aL+JFKJevMmDrjbRbxDh1w3NkHFG3dMYSjEXU4xY8h1NMm3Ubqyz1XpNcbFBYxu62xQ8lkJ
PDOlyZY8hm60BetFnnxsWoX+r2QK505eXIEjscLY0cMLdOBqCmkZz5JTBllmXv/Jo4swTWYDnznk
+7Z1Rf6/w/2T5HalkiY3+cSSNjk/GxtC6MQVmuD0jaFJhLeloYhb3uX96xWYPonrglusXdH/Cpqs
1W655nSieYimrxyX+lD1qMG5blD5tSi7X4fpZVZGz8pk1Fd2qrkJPWZK8CMO35r2khs3HdUqsjfm
JbCx5o3KO6W+QpEMyCmgRxenbzi66v1CwVxWVds8BahAa9EG9JlEJ/xMfhrV//Q4/wqao5Y9sumk
AzM3nH9Mix9oVzT1l1ZyOD3PVA8Z81Drg3YPokugVhH+EX7J2IAbOgQ+OwXLdZH5KsnMAPcIDtLw
p/4Y80XSPZ0ytxz/Ap/Kr/WrzYmtZ+k2QXE83xj+FMAW9UVvji2tXNJWH6DxL3rjSwrttLHbFfJO
5q9+8mgiJeYAzLFJfatKcRE1L2iS0tiZY8XhRpyo9Uxarr8mxk3LWT7bSfHVJYd1EIly5vVR2hQy
TcefSUF6BppkzjF1P6tPCcx7Vbrt+eO1jG2auqNnttoVyHfNEkDwOL133U6j7ks7wg8Fw7eZXQvi
U0lxyJNHal6k6gl5h1BW1dcEWA4PEn/Flq/gYOXXZrjL5U4aPOijKlNcc7gCcCvmgY84iMnUuDeI
XiOMr0u3N8SrIJ4Hbn2EP3A3JmidnP4bJcwUKMVQjofVaQxp00oGO+oventOAdml9hL3pznmKAVo
yJN/4nomHcGOum69YzddTEzxTjeZZhB8FFikl9dC+5C1CtCNxh54jyZ9k5IUHvEfRCV6sY9w2Zno
4bBTQBweQgywhCOYnjg+u/6E337TFpAw71WJgJBTT9X4am+CciXgBfEeNIV61YcbabQhU4IsP9T3
Wntdxi852Mi1O7DDlPcoe1mJWSJSOT/VkJQaNyq/YynwC02EXX6rp2dU3MfgrlPBo7NA7rr6MZMy
TTCy1W96usQRv0YYGzZUa2FktfEuom9xhPEaAGgX7tJDZKItyHYB6Kt5S6WDMFN6xYH22qqqV/WX
rqHZNmPo/0lMYBfJy4rfTFROnQbuBfyPGv6YKJNjmaMrLZWd4LAMVFZns0QDSb4u42GtGrZM3DFd
QbMPL4zlKeNz4OzIrsZ4TyRnFq+xeqmkY0/sb7FJigZru5tThQVmbHZ2onygiiZPpx5qZ/glGiIH
9GWk6VGGq2ulG4++VL3JGA/rYNdGx4LZOiK2oGnjjRq86JprLnaLBrKN3y1OnXm+acUP/nSCThak
brCjKOrl6gLtX5cRwvJnXnqyuQ2YkTifW66N1blzLqRv8hnwXYb9salPw88izcQwLXu1Iuxi9f0+
+Sd+SwpCS/KDjm6iQC2B3xv/uwmSHX+gT+H517hvgtfIOoh8QdwWkb7pkr9qPaJ4y5vkNy8/+VDh
hYvwswOGS/utuWoJCBIv86P8O5cwstxEaEcVdJ0iZPMr6WP462G7oBhwLYE87A3eMLoYpVtpcfhw
XOGFEr54MgmjMmb4VU+qfUu/CwCWjXyo663IS9fiWS1lHw8fZUSUhiGXW6HQ4xL8MogEAB5abiul
X6doGh2U2LPA7QfwHBKQ0A+1Tyepl74a1T+l1Z2YUxp8YwKKGL9420i0UNQ/OIc6P5gFUgdEGryp
B4ArK9lm3Qe6Efa1KfEKcL9yPxt7CzoEX1oqo9QGXM1eS8UzxLvBD0IZs2Rd+h5wmgykjJuQrsF5
Iz+jtqMl+VPKXptUBGBLvNZM7PkcRZeKfZu2b7AyUpHN3m3ES9yQRlz99ggGJEcxdkmJMh4lA6pC
euNsYXkm+jOZrkvwbjVeke/D9tkljI/lLeoAYdP9miGUVJ8i9AQNxLbedccOu2GiHRtjX1UxtNKj
SSvM7Sws4sOAO06eSvSCj9oUIdnPrZA6dHlXFC9Kd6QBVoPj9RpoXr/uGfJV+X/iPYrxy8TRZOrs
H1QmVvMWTtAkkLpkK0J2y8r7FhtPGTRulkCJ+JlH10jexPBsYbmp699mOQR8AuAEwYFsAf4r3eTg
0YjPYv4EhKMyPgj8OLlHeOTy4d2AnwmQu+hPE50iEmKslFyw5IqL6acQ3uT6rNZPc7qls1eZu/Gc
5CcWGOJBxthbuJ/KvwItVZnu8DKCco65Iy+3nIxI6hBF3DsylOQeeitrffkV3Zmi+4u+7cq7Orm5
xLLvTgpUQQvwjMyyHL5yFClh8RBqaGagaP0CTQVUOUBx7Ivpd0ZVM91IU5Cnndq/jP2nXKCC+SIw
LMh82lU3Yf06amQiyYvNReFqarvT1eukv4iEQIjWV5liSrinOcPE5Goz8DV+F5vCdrY6q/kjSnpT
ma9ZdU5VZDM7ZfrJA381ptCn7kixP0+/Fr67HDEovwNeG+1cTAELByKjdC/jk07Db5QXOWOEjsBo
y/grWIi+x7uSIXcv/ATnj9LuiugbFWxs3NN1vdkSVhCo54nBmg84Sf6a4Rt9FdHiK84Z5qeJcBFQ
o8jwqon9G38pXtEhuxTmizjeAj7bHBG/ihTfRccKuwPDQ0bb6OF/CWLX0k4d1FwCptzYaOBs+bNj
NY2wPQxFR9s1krzsGqPyl1qihN5N0ZZzdyYnbdyitu+Tu0HTXLqLq2/B+KdBYiMYhOpXOa7beBvF
dh3bauLL6mNeGBwpQw9f1Bi7r9d/VAmI+nVCQ9yhLBHXm62nM9kbw1sdsvXsZuVHSfFXoWQFAEc/
woLYZ482Og09RwgZhcEDDEM16o1Z3nPUORXWLy+PfZyOU3sdusCxivOsK9j2/9BCbduxQsXVkhtn
+Q3X5QDUv6R3c5Wot5/q6pX6VOoVtqUVIAW+DlTu8J+mf1bEDqkkwsasspA1m5kBXGGASZmicv40
nSg+ut94OhaNl6OuGT7C9GNk5Kjjq2DAok7k2c8yPx8GCwIHpI/mLoeQws/2QTl6IRwNnZeUnZPL
T+09QTz206cglD5XAMO8yKHSbVmaSRhpgl8ZFMmwO+WsLzzffqOTR+HN3/HiyxEj/vJJnooAbz9O
36r+GpFjOQefQoJVxKDr9WhOz4Y5dt7GgytoHmnVMU4R9bGUBzDSWfVbfhDlXzz+G4grkZlds/Ew
qh95spPm94DskVY9hZKTII9e1xq7H7EEoRwznyVCyvqymrDzv/ajLia7QQEGgSX3DwV1SMUjyNKV
xdS8nVT9PCv71HjPM4gFHz03cgXlFYyWdtOucHBuMMQ6AmAymvKF99LELE3nOyypwW2/mO7C86oX
Ax0rJq6bnWBgLAAVeEubF9UAhPtaMuIfgj8lP4raQUWYgB16QEUYveIJU6anrByKjFmURyB212W6
aXw1Omm8GKnumevX+aOUx3bF49oDLsosuivYwGQGl4kJJ4VYnMP7VD+qVGOA/TJJoSq3q+y+Zefu
qTjeYP7Nw2LTh/tJ+ZRGA7Gxo3+LiJrJWOnmS4J5sczeo+I7sW5auVffw44q8re1/IJkSRUnLXCA
lCMlR2Qo83kyWDYTHQzCJtTvYrcb2xqdVsYFzWYcyIdxiPbDAFzMWduXtoQgcVXWr37Fji72XvRn
xRPSa1A+S/SWs3rT8AQkKP7lws2Lg4A7i9QG1Za/ZdmXWOOodkiR/xbChb0xR6Ut4Fdr/9VEO8LI
FswFiPigGi5Wf2/HQ9OeO/2QWO/kLxmfXXTLFnHbGLTBoOMiYmnsnH7MPXMeCD88LOJRGn5q4V4m
biwf+VhRYPfzFsfHpvkSVv5jQDsL8Ae02fMgmFjWaJY363+0TOsjE074K0zuqP4AHmeBpxHgoEjs
XGw4kfSvqq2NjuSmB4BQ31O6XCNwhdeMKwLpuYeBQDrRxlvIr7OChqZ6GsLbQMRCFt7N9opNDCBS
G16aiZifZ2oYAJwsEL0/oWyQRlIacMGFlhPyKyMTXM9A4gPxpChfRvso6NAQstOQnogGG3GOZ8Fe
qf9wdOritzk76hR4OLzk3pMEy8Gwxzf5M/WXmMyy4TlUCFOtl4mxTJA/Y5nK0uw2Y7TrUOVG/FEU
ubTplIMuG+1qlSvCY1oJbh5HDLcl+Xqi/NoF/poNRerl8j6DZbboFnum1/JYTB41CoipLzKZMoav
NvsSqw/khJEeIvUMb4SH77tOK141aGLNdBbpygaoq6eyP40RjbL7tHIE3Q3x/ooHvIZq+dkCZKbm
a6Q9zP6PUIfKuE7lA3kih0GdH7mSm4TX2J0bxudrX/PfwLSS7jPQwyIhCq79IjrWvOdtnjuRfFfR
li/JuF5EVeTP3aPoHujVHbk41vWuoxXE5hyq1E8zew1p9yXgUvJxMaANyY37MN0A8c3FSY17Lp+4
osYPXUa190YElV0/oJihNKAwY+6w0sZVZi61vdrNOx/RkyqBSt6H8iF95um96we7e6NbaxT5VA9L
/SGZ3K39tMVe70oWUnZnQWUfxw8URCU/L1AO/Dj6XvOhsZtFvGotQu0UN6uMujwj9aiwlAPWOx7s
D/0oWtuivvTI5uPwEfS7QHIK45B13ZXIMicGMYpD40qbzn7u8NVsWhlieItVu1YBpBZv1eXPz8YI
kVrf8TKLGWOPlzYkNG+q3o1fB3N4DCWvIHjAAruWnOVkR+5cMPyS+9A2g9PH6AZDGL6TsNy0nnCx
/C72t2mCfj1o2XdK4Ek2/ZbaNa24o4GSGs9EQNMRO+bmDYTocE2jj2B+75CwcyC9x9FvoyIyJWmx
9qrWWazJqStrKzD60fKiPsz1qsTim7pDzuAiQuwwCuKnL5HYYIaF8c6Hl5DEyWcUo4lVVQLKbqiP
WI4FJLPow6bK1lHbNNrbTG7HgLLXsn6nYr/AYpjBzyi+y/Lshmri6P0HizJdy/gLkZeQDhWhxVAB
obKYczXZC5o7vOq5PePjjvY4hABtq8zhcq9IsEPxK4Hmm99N6Y7LN3C9NvxIKComF8CP/SmV9oV+
rBkPJ+11TA+z4E98QfJMMpgEA1JqBHg+Fy29pQUwOC07Bk81q9QO597bKAI8dQy0BilQD1U5UdQe
NDdhORFnZLNUYyzhFCwiTye6hTwloaZYxR34DFaxtOom4ppdR1Qj5rCrCOxTGr85YxYoAslGrc4V
Mn63xmXKzqrWcM7Slxf6OcOYLn/NBhkowO8dirn8JFcbg8lrRg2LNKHe8oCryVkTdyG7v5bqLOWk
J9QbMJ9W/5Re4+Qfum5BdBPNFsN3pfmok181Jjv03MJ4AA3K3bOq91ZDD9CLzI2Mub87qNOVL5lE
BdU6r0knI3y9ZdMoRXQHEk/Q4eanUnyFDwXBiObJlk+oaiAgFvQHorDIPBQPgXZC8Uw+qdOhhuK0
B19YJRfo/jlfKt6DbEJ6MDyxqNBI9kj1xdMHy2mm7lXWvzGyeYuGG8k8z6EtqHcVHbRadptZ6J15
QsrGv1vIKuw/vx14eZwHiKrLdwMxQyH019qs7FKE1gmItppgw8WtKj/y5j0Rmp3WPfFmN/FHUGjc
WahNjdtgfPQxDk4wKWV4zOCxZJiipZW2C3IBKTn37V+YLG6LqE5mMEAlOIWzryQqWuzoWot7YDNX
sAAOI7b11hYIqagQJqqMZ6n2mea7vrw2zSnEehDH3HZJ8Zph/bcw39WSJwTXDP2jkrukLgOAEUmx
JsbKOrjSKm8GalGfkxzZ2aoRI1AuCsD4OnmjkqvSD7s68mp4NzG9FehIB5KQsIR5S/A3T4QVf1mk
wUEVwti2x26gsbl95DXrGKeiqXlT6CVgtmNcbUboRhwP5CWlDk2xXOzI1RIdHgtiCOPfGFQoZjDB
hL7BgTgsp2UKXFNHtQKCkXScYew4eJtsUnw3nMXE0elfVp1uZ/Un1uns4vKKiI5SZ6+ZoUr0BecL
iIuDs7KA5VPnGNUiDn+sU0CoExkKOh5Yyl58OWkBzZDOlidsZG6CvKuY3spC9ZfkPsXwqlwcKfof
DAaIq7GOyZotS9jy01US27+QDXpBZrZXFQsBZoa+tf2WAvIOmjbdQFckyS6Pxt1see1qyn8N59/e
vGGwwl15CxrOQZhbssnU4mYJH0LwlZtHchbtaX4dglsmfaj1R0NoHtvBci6Kc5R8yvKtIjY+5IVr
uPXmCQoScoVxhIQCIoNHMmgXMMNazrly3/BM24n0ImYPtftcknfJOrXQaLP5FFHrQHkmUN1aHdhU
dGEJAaeWOR8j7q0wwCykA7ksi3nOp3obgXrF7Wn131ciKq7mN03Mx7yqZKPkQADxP6tiZiSfsGCr
Ji1h00gXsUHBfBsz2qbH9QYj1oN4zrS7RGZ1CBoUgO8JYnnabi6LENlRxK/AbDDkiZ+BGQ74xDoM
KyQpkzAmezr2i0pTCBZZv9DxKeLptwbuGbl0J2Ll4RXsgGyPRqdPTmVvqVU/QAA7oD/RjX9DA0XW
diEntnIsxxritv7rCJkzeCqIKeOiVmEEY+KrarfuG1+UuVQRKk4DQ00cIM30teY0JmqNiuMhNf8S
Eo6ztnSa5q3uwm1c3U1hr3X+OO2DorrEBGt3fCsi5FStsLwOsxuQKxw3n+X6R18/jLZ3Z0vnLijg
wnULxeq6VhHaQkKyJe8rWeOL6AiE7Ya/XEnOrSb9CqiZIgKcEajYPdilYL4o+qXODKJouGDIC9GU
DuHphI+6dzLUCKCmuoWNzuPaizrcdxAfCaFRcvyDM2JTrTNThD59p2oHGeYASWqg3gLj3RyOasJx
O27VNjvU7zKzzQKRXGJ67QzNDtNPY/jfrOWn3JwxQxgnOxLCoaVznogdIyUxm8ltFCJCwVt7IRiA
XgAeiEeeckH4OWiabsIXLguIIsMftOaxldbd8Kbq13ikixQEDIY9HbcWGpoht3P1X1n+LGKK838h
f9BrYJbb6hs141lI3iPU58KHyUjHfNaYXo/GF/1nHCIsghTdSQ2P2aHqiANS9mLnCJp8EsMvEb66
QqUi2oB010rRLpQRPAuoOhYRtdj3IeclcrxFIms5PWoRcfWAniKaQBPbjlH+M6rZ66c/ImZSzBEN
AjXgGHh941ePlLOgbgdxTynwIS0MDFcjk7vCl70mgxEawExmNqRVTndJ/6eUJAcAVsU7/C9t901D
GKmdE1T9ntAWBehwGh+JvEawbjoF8E1zstAPIe4ivD8OL0F3W6J/xnxlQJaFt8TESAQEYqKKyYbX
qibpQXwt04SgMWYtcnLpkQxBAIL8mI8vlpxizGM0R4giOyVPU8uXIMXvtcl1Mq+CZYSyJkmhXpJ9
I34O+/tQ3dSa4D5+5sw2kQNgkdt0BlZ4tNoqjDl4pKNILnWio/WOnCApFEeBEd2GwaspEBgoOyLn
t2AO5P6PmwRwiwyVCLKCIyulrIAUqmiXSrtI04k8fk4B4jMSOmGtoGN+VJ71Gj9CabSehkXy0zT4
nebEyUH+pvRh0T/PU9QpD9SvDX9XB74qXsX5kDf76S8nrs+cBbtGLrLusrBsUnutvgrUH5pqHcsC
Dfp1WZB0wKsFSGrOLE3J4EsYhgaAvykGNegoD/xRtZogYowDB0NWeRv40/4rK3jpNbMsY2IdvQZQ
S80nIuIc4iMxQxmasQkxT2Xi4hrmsE0l5qlttORkDKKmbN25gj7BHrCmiAyaj/wtRxoYiuXOkF9j
pPsUmzvrr5IDppQdPqbk0ZEQGG7r7jT3e8EET9rlr4Xw1offq8eA/9UIuhS3CfY5eVktsTDLixB7
SDlDuB+FR+CGT8es7kaMdnLKCfWMAerBLIjUUgi5krFyzMiRSkG8Ye48BahV6EXghmENYuMtwvq8
pCuhS5ZpO4seaigvwnKf4T2YLfNrZgnohn7XWRkudbAmCTA2yna8U8KMGBFT1zUs+y2iy4xHI3ws
9QEUd1a3qUmAPy7RFRiPuwumpUjxCtmlvLPG5JHussnVs2uWHY3wyAIREm8GjY5RPDR9lBPwTGP/
EWYmmkwwzMmhacLoCNV86asteS9auiWtCdvIDAFT+bPsyXRryk8Bl/tDri+lbFd4ewqaKIMkJbPn
wRXaL6givvl9hjb5EGFfQ9Gb/uPoPJZbN6Ig+kWoGmRgKwYwiKRIKm9QT2mQBzl9vQ+8c5XtFyBg
5obu0yxa2AHje0GZ4ZfU4OaXwkVathen29fFvUUTMP421Np1xWXUvE0EpNItlsk6s5nDld89E/ax
nrkt2lXUqlPGIr/hwBbu/2jRyfyYxaVp2FMYgUECK900EzqLs2KOAsuK11U9B+jVcTeYo4ZC5tWg
BUqTtynpt6q+yowtktyXlaC4xJsX33MRBqNN5XCRBpb9gatkZKqD17W9CdbOVvmh8QANHhg5nw2b
8Zxx8UvZ/83gbRv44Dje1zaUw3HT2vcKkX/rvXqipvx+SuVjG59c6kBD8ymwHyPz4rdPtst6RRz9
4nV0s/VEJ+2UH6YOYVXsuxBzK07ISoFWzOR2ga6M2Sk3r7X5F7GW0PTXMkKcPRx8LI92/s/qcmZw
BQLukx4FIfIQk06M/6IxHmRJOsMND1jWUi6dPXHN0q3Cvh2/qXTXsWBpM4S8uykpD0zp9PBJoYfI
sFNp7o/PITHRTNbNve62JlhhHCCAzFHcQBUD30h20LZrJOm36V0Reqs/jfEpmj8QDcT+MlFv7frB
AlYu3S059O/ddJX2uaIKhyG/nYsdLBbMTKaNQw+p6qLQC/Gt58+h/TYz4+j48Jip46WWBkiOjea0
W9SbPSSCmCl4WFAc491CZaYbSD7gWBt/5N5sk8HDvRno5T6O2M5LeRDxUzR8p6j+jZKcpyEJPJsN
gvbWcpDrWFoduXg5kQIs/Gk2H11yERmF7xan2b6Pz3N48+q7myJRIRyYV0RXFwZmUJNReNLOtqy4
v6S1zJFgpiPx+I2NdTbvw/DNGU59gXQIQZC9JFqhVE+sm/bu+87alx+Jw9iDb8UicZrJvU9HjG1z
VbHwK9hSRLvcPbhQd5VuHKXGAtumseDbTq6e/pyCbICis221eTshB80aoF21zgwZwCQCPJfBrG7W
QZXUrNh+PBohXPoPLqIFftZpiweVB07kS4uZgTsJze0G0I6DRtX5sMD3xOM+dA5V+DaOR6vSftmf
34umYBXt4LPnElHeSgi1lhwFjZfuHC/kfIH+pZDBa/ylDfzaYh+lP3r80bFCG91p3w2Hoh5oQvut
m4ugN9hLUMvH+C4GBoNlqbYqh8jd5c1nosWYn/x1Fj+Vvgdt0HaRpjOh0p1+5xn+fnl7y8+G2cCo
F2iVS6Zj84vwaLwF4dHgEGd2w0b6r0NYU2LhyVHBWAX1BlKMLETxVvq/Xn9Kxo4tISY2PWKF428Q
d/6LGcOFevTYmujKJAO+EPJv3Z/mdkJZApCfiXiHsULazsoCTBP63FTm2BwH5/9udd+V9GIydNYu
/WDXtVutqBHX46Npxiao0J84Bj51bt6ePS9lV2o17wXMJPwB497rQDzoFlgCHB0jf4zZecisOijn
V4c5L+WyfJ6RxfjmAP4WzjUlIvLGhDm+aeCC403LzOaAAGbtNg550vCQINtVrYteepmNvMQzmO7I
3Ug7XBn4v41+XYu7PUYbP/Fo5V9HXn+D6WDf/UsFR5vzC4EBWEd8KtIO/z7bmrwY/jDBMU5rwnsU
5utydIhyyrCfuNNWOuanjaOVtPjSu2uKmSzxy1hNcw6PFMV9KGFj4vRpR+aP4I1NBP+xx6ft7mnH
qM5Zu2JcCXnMmOFWbstR1NTvGpq0Gmt4Fx7c7ot7SyJ+URgYsiJZ+654jdl/AUXDVeFu5hCRl3YP
G3YxVnktZnOV69Ubztp8ar8rB7L/qKAZKOxJ+WpAFJnG4Vpr/00C0IZlPkq+zsJb1MNyn3HQKDun
M8T0wCtbVeTPtMzn2VUkXOc9L42q8YjLfcsMfWj/5d1TahWXbtZWCZefi+nbR2Zl19O5cF4XyILw
HzN0BMMcYtrtVl6G0K1NYT35hEtYSD2kH50dthtu9c1/eO2UuRfzZ68wdDKfqvNtS+aYr6YXjAas
dYqFZLwh8BYdLyNLnMhp7R+9/CjAlzmVH3RZfKl6Zm056eP1ZDz0AGvdfxHrUYkXM2eAlZgrE2Qt
GT4kSqltiind73dO8dijqBjzvZl0a49PWcw7iW57UicN6YjP8M4A41wM3yWd+4TGRu9xegMH5zLn
725tOuMCe2871xh8SWFwoT3XGehrdW/hvIfL4x35LVKU6TapauHUIR8/lwjSC216IPbpkIh8bVFk
FkZ+yGamK2hF0U+p7oXHsG+YGi4odR91ganLQMsfU7a9moBjXlYzlpiFyNmRkK0/VnV0IYmLehAB
MJROh2x0fWD6axPN2tdPGV20sdh5jeyWu+OuxCBiIWpULG6N9uZwPfo6zW5Pd19F5JQO2kp2f/mU
TQ9111/iKN3MMOR84dPCBTCL1n6Tr+ksAs2kSqITDdkXUVv1HeuxiErSfgmxFoYNp2js9Wu9Mh/p
/5/TiGm9B9nh1EGmpoha+4gfio6IHdpUDUtBbhZwWSDXwnQjLA23mrfWTJjtGK6ALnXwrU1T22t0
vh0HyKs5BJ3hfw00qSHvcmLpfzO7Me4Otq3WyjPsNTtzzDcrgYVbmbQHZvqe2OVrRJOps9htc4OZ
Rb9tseKgvHzo+18Xft9cUThHFbQI5vrSuegEaI/IvjOEOhCct4szmzne1pQDu0/qBz1o80OnnI2d
PLuM9bWGinD6sWPIvOb3VKH7+Gd74Gg6iNdmcvJRNWtu9jI648eknRD2jQbaRy/bOAqCZB8Uonwl
UQRZ+zDgZLTkt5pSEnb8RR+7Lsry2XGfW2VDxmkAYysJCQPGT3v16xfXO7mmQr716df5QzniOZRw
ulvvWrbD1UbsHXJlN9zDJlq77rVBY0UYSgrrOn8ZXPcYS3+Xmw2yAE61fLpEmv8zVTHkPKTJY/Mo
aqICm3vnY9YkfwkhbFg9CMNGLmksVqq76kl8cu1D3Lq7IQnZpKNsqEDHkfKAeRdlfotTL6btsX5g
ta5UQuu6iBq4HuFQW0uWY/5umO8p0ykj/epcRu2J/dsXlFijDtiGZafE1Bc3u3SKHqI2WsFqon+4
6Lz3XQd8AXeHkv9mxLyh7CY2NDX+ctBIUXkzCiw3mr1GMYKfvyi+mZWPlY/W96f2vW/iyZBwEdii
D2uLZSKrAva1/kYxXJuwsA0NimocaE5HehNJQG7Nz3qnofY1+XhMxhRqKG4ZqTlGSLmmr6Z+eC05
KqueM/jCGlOwfovMO0j5yn8sbSqX+sXHHZTQvURHs0MYQxiAspg/fyTYw00ZEj9CH8z2O+4k67CT
7y5b7UVfNKB6/p2qr9oCqSqf8hQx8IAVmPN6icVQE5jqDjwIQUA6k7rR3cK5p91P6HyBaFSxtxkM
867Bx5gRUMHoXvdsa3P8ag73cpiD9Azj3cw2O1qWv7wYDT+zGqSfiMVLiCmgMwRU9QFhr7VLCtDY
lfs4x8kBXuF6QNKlTTZ7bU9d8obgj5CjMkFTb+HYkz6IM64SX/ZbfZHYIsphz27+Nmb3gGO08uvN
rLyPntQ1xlluQOW3GsCJIxnonTlQDpxpNKq+fR1JIawZ/M4uqiBeRgOj7BjdGrbr/I+8l1/+qO/j
Fg447zUTWQzzBw8CUd0COBfvFn1hY6wH1N529R71Beyce00OSYPVsMSIVLU93Ev3oSy+ZhtXK+Nd
sslwu2mbqGy2Dt4FN4eu7x0SHIg666Exr7Y1nmiR1/vJTmhZ443GYrs0jtl0DWV7bCyd1Yo4mdgz
iApb5fYpzPJdXLDP18dPs28PuWcCwejWITbWHP+YfSuFwSoQXSoDGrIR/zS2iqnQuHmgoef9xhuO
Dd9ZZSPyQo5k4IgZGDvGqbUbZLGve/Tz5hTkSCbJjNmk1HsOkkbDi4OSRLKwrj6n3n3LnAmR1rdi
AqkDrnVDgvjaj1yZp8Rm/cxhlfntLemttcnWuyME0WfGDdDtIWZAUQlYCIM6L6r4FMCeYuAAru4G
8YMQnGfPpklu2Sa2+prLdDV45tHwuu1UH2v1NBrdkjnykxj6bqSercVtTLonnZqnmF2KujaofWdf
QfC2suqljQb6ije8e6BXs41L1aKqaqNb/X6iOPHbEHLa6yI106gKCV59MKjuemxraSn3gzMdLeEF
xCYG1dL1wKyjnCchhvwAj6+DHXksjwmI9SIV73RbqFLENkFYKIb4OZavMtcvto8MmJleO5GwdM3Q
AlTUh/l0CwUxOXio8LnufQ3cGWfXxIGW4PorQuPVwGbLfiLuqn3Cvsyw8IqG87ZI1Tb8nxdqbyh6
+dD7wCJ3bQjVkz+rS8Jgy6o3Hp9Yqf3r8ifLSYBGs6XyjPMQAwbBGTiJc9UwDqzzvzGdtyXNUquH
Rz+KAy8rLkNdHCrgDISKcpwisQNzVNTvKE7pBtobDz9BI2Uhmuu7+Wapx96iBPFidtcUVRoUMq+h
Viz8cyvDU+imlyWqNBvp2zRYlJhd2fYkaR2MpFIn4RxkRrK1EK36qdgaunuQMRg12mDBQEDnJsEE
7wrjBGxWNc8WhYT/ksTYR0MHCRE5DiVNT80f84dljmfEqwEffoNsixXiaqzUZcCpKQHyFCFpDWwN
Q4vVAEWxy3Zj77A8KMsRrSD+fdp14QriSlRQNAcPPWuGyaqEmWXjdgfyAeU4COHSOC48luItokGN
65SrnlER91NRpkePVCq3licKSRR14TnG7GL1xSaK2VdpcqdP7q5py01JXQ5oH7luc2tD7aXGfduy
FRgxQM+MSqacszjsNiz6h55ZCMl6Rq5vQvgpohj4htnKbkz+DZFgK9fMdpHFXIWQ7JKsI8eB1MQf
yrGwkr06LfkNSD95BqnON4LvrkRH7mFGtb7D6rNvP8LkTWfiUEix9kExFMClfLWjMgricH7zHbKt
oiVOMF9LrN62+VUDCovY5g/iOS/WqUDnB5+wt0iLnSkOQ+dptjVGBMTS2MB/UHAsWhF3YshVgOMy
ARH7w7Zj8Br28qNt0Pzm6Brzmk8BqTNsiBD4R42wArnBzpoRsmeUYvh1rCQ72o7/Y1pfqaKqltqd
NM7ToI/BYI6Y0/XNROk/Rtqz5hNK0banNvzrpp88Xrdcjolc6iP96Ppkmkafjf2SzP5Git/B+SUh
9yboL5Z5fVP9mc6wksgkxkwwjzUPlUefk9UbEHxrE6eJYE6Q81c1zKsBl3zM2RzTTqYcEdh4NXa4
UN2A7HXo4hrow+z7sP5YFVBNpEn1vKMZenYiH0MY1l2mxI2f0cmH67QBWuEN87uL3KnHNNrp8WnC
CVNGYxBpDDYr66Cb7b7MoqPNXnWsX6zm3I1sfgRjwDC0cGSzRsXu4EAawmN1xoG304WGdMO/wgqE
sY25klIcRcMut/pHye7YS/EsxBhnDQ8zUUE+Srh30XroAsloV/A/Zc2mzup/8zTuXSYrXl8Fzowm
ze24LnjaE7kKgBCAoT9OffXqetkh8earNJihufHewgauIDD3gnnlHB97dNNimteGA5LBSQM4zME4
vklveqboY0IqNqkPrdZECmEpOBCxXaBfyHCgewcf1ozA/C6xYHYh2RmqBrM4MgiSqFJZziJINlId
6H1zm5xzR8+c9Xw+YfHXQE1/UIl5lSz5OoJLGiad2VwFRSmeUiQOnW+sxvQ7li9syQNXwy4B2bGp
atS/y+4B1kzvQJMzjzX/tdZgHQUnxprz2LJysTgjBkS+wwhlJdKRlKfnpoyf+ejP0xy9eXbKPWE4
xWrUX3Wm8kb1yrBp5yrAqwiiSnZUOWItrfpRBP549G+Ae3+nMoC/vY0Q+UXtB50g1at8oNDHWITM
9DJElNqmgyKmAGWEpxaXUQbtPnGPSv+u5L7mbuSdO9qT96znclcDh85HnsASZUiXEM7zsffHnzZl
YI+9LSWbJSKTUpeckuB7J+oWz/5syzhQbIYnhbN1ZLGkPyxxOI3LbYSeL0qqn2Iku9Oh6cqabDvh
OxAMqfuIeoTjxwMmpzt/A+MjbZKnEC5CDemAtNm70BeKJy010DjbuiPLxVOargww821Hd4qWwEYf
nIgfG8GXFAKrZYW1A/6qZT6Nog6WKWxhOF1gUqLhxgJbJ2FfPI/tm8BbG8MDCqeDXlHvCi77EnYL
m83HiC+1quxXkkFeEHFewxZvjpMvh3YMTY9gcNU9uQksPBZ/rbl2KVQ1QntYkT3ogrmVwcigYLgZ
RmYgNP00ch7HE5jIwf0j5ZlDmV/MxgJhsXYGlvEhmQmMCPtIqrfQifeTth1zdat85kvRtE9Yv/qY
ePOkOEiLzVxbs2vOVy3RYAQMo9Cq9rlOMh8e02mgt47cb6MYXmuOm1wzKLiI981M9zWrEDhSX6tU
LqwXFmDV0ZS3As5JIfunbLY2XhO9S6COnsqOxMrfejYGYsr2Ws3btuQ/VOhlzPSFX+beuP+qeTxF
tctAqFwB2N+ogU+1FSsFj88Yp83A9t9YDEKu92ZFNK5jeSgARVQZ8hTT/20zO0az2gHbcW9EEMZ4
2vQwf605bogiQFAez49WCtaPZ6ikIPir2JSDf+rwiom5f44ovOcJ31QK/qcEkqe2fDJ7d5T4Fto5
SPOSgp3pt+6IrTBfW4sKTpf4DzJeCKdBL2fU4i2prxjN/NTZl4NCr05JmOnZhRSHJ2v4KrPXoZ+P
lcX5WNmPvim4e76WMBcbKF9prfURyx9YZ9H6x3mc9m5ZAZPz9c3QMlaKsOzL3icrAJ2iaKES5ecW
yoKf+dgeKJur6m4UCFqKOBBE7DUp0giP+WnbHU3X4QqRJJl0FGo0DTaKVSdJnuvJ2TkCwa8DgIgE
7yh/FSFSlCVFhCiEzvXvClxSNUx4CJZFX40FkYkUCi5p2tvUOA2z8yrrdteY5rmPvcBk52gX0UoX
5aFyx61Vt8e8VciAkJgxsvyrwvw4VLyHyyU4NHiHs61FqJU5sRBxne1Q1q9D+k/mX3ML3KRSWwDf
HENsmYp+a87ykIthH6fzU1iWGx/dM1sgJt/pypqxfeFsNudHkxlY2LkbLmb0TTlsI2Iu9c/W3/oo
CDzopJVwz0bDniQVuw65Sp6d4pDLRPbk9/7wUmDoIT0PivE400JBZ8wylzvYPssETCUk917a+8GH
pcgSRkEMqXQXbQ5jwyk1OGOHm8fOfyCbJYrjwCBrCbOE5S5dw+JydQ6kXwEAZyXCAjAizVaoAXeZ
fwJJ0/bqGiIe5K69T023HgrsBLZkN0LpWwMMmrWvnK7UQIZpyeoxi7wgSZxvOaDZEM1Ot2YOxI2X
3JceJBHNO/0Wa4SMZVuHkuSzRBk3IvaexXAo4xqJ8a9sUeS7eDUXKUKL9kUv+0susKfo4mK6XmDX
JU6u8TDaIPfTiCQItt+aq59qP9yHprux++am6Q7GOcgdTFTdSWJIOzvaWcxe0Olg7T4Kvd9kJYcp
SsWMiWGvY6lVO9mghKXktqv6Kx8+ayTShf/PZrTdqfnZn1lvuyogPI4U5yz7TLmRo3jClDNGx2hg
QJu0X44T3UvW7+vM6bD4hCzgLX1YbEgpBmhhv7r9xSuLk/TT1Zjf3cVSjynRix9FlR1yHMI9GyAg
CEzY+NaGgfPRuS+kkwLOX5rsVPWezcnRba8WBJk4nU6YPYIKT4PvjJcsmbF04gRANG5aA6bvZpWM
lH8LWGDwPkokA2Y3PE9TfnQH424QsyVk+WpFzMhGZ9OiB3qYBDxBoK7OgBqSwjK088XxP9+iaAam
kd90t0LLWP5qVciyb2BOlHzrjaL8G3jpus4Gm5OM76jsSEOSzIWa2GPYYdUhMVRhkMQEKZFm6QKv
UGUaCLQoc3WupuJq6mRcoT4pkvzJN+AQuKdUxuCrmpz4u1SjGLEey/hHFi7dLKK+iC1NZWdbJniH
EYdkrwC5VPpblDPFnJpFbQwEA+KtleaEYCDlH386i2k6tLqNCLuDmBymP2WQThJDPCDw1jhVDX4h
X63DQRroaKjSZv8UFf3NQgKccLRpoj1Lz7mWaXx2xbQ1Uns3FB33Z4fDwiW+5mKrlzl80ibKmdG9
tJ6O9R8XQV5eE2Uep6jZe7i3ZjTGjaE9aZ6LVZLBMFGXZt9dUojTdQST35/9/SSRNZqArZeZM9kL
qYYFk25Kq7uThKwcL7RAIHkQo7mo82M6ilXdv/tZG0ibKxJ63ODWq5ZUxJhjiN+PJRMi7ig7Lkb0
qhSQfY2A+nxBfOscXTJIu3xva/ZZ47IepOStdwINjFScA5QkI8ge6QwXvTqXfGKi5xUMJtFKkA/P
y2uvmnzRkqOdMxPGiy1mdg5wXe4r8TMRGmGwV8sSsfehoKQAi+HPkN5t7jtj2lUav2RuYLJAf2bD
vwhdgL1TBPprAIurous81X+I8HZNbL9EVdwwXaAXw5SLPnVA4Qi1tzPUq7fEeieINTtkVMnSB+Ne
av3hQuWH1gJzme1zdvFY/2X0ac3idtHYa2S69Wlo7WMfhs+aan45Si5TbZ+nRP1ZLqqgAm2moFd0
ZghSKXtT5Xib3vMNBj0Gw8qOvjHnhgClCtrWnbm3vdjkg+6+1CLAbnLsj0boEDpfAtj1cC5GVfTC
IHktlcSbBSz4gTvtoSsxDsWfvf5eT/eqnIM+TNnTEZQ6qP0S3URP+WCa0dZ1p99W1px6lKpVXRHp
CRVdL6iOuU96SOiQyNHANPSAc0zYTJLv9TJ7rt03w+SNqSkeTMsFqAwfKYTK5CIRGRsSagc6V81j
Gx7X3i3VAOUZyaHnrJpgO7iDPFqZec4J3AHTZKFm508eA+LrZfUxlcar5ROHTbuv5e4+ay0QJLAr
Q90Ock/bMcBcUWPvbKhUiScCjUKY8d52MIbnpDCW9R4OBgxdnLha1hziZGKB4TBsKtatZJ+ZtfeG
Bd824ssvhmE7cZRKpAdTY50bgPitq/517XDQHVrt3F7PWXnK4eaZLH8L7S9UzylReIxn8Wlj0jEK
Yn5nBD7EHtF8MTDEzW+h9tRasI24OYsER2eZPHfk+NhKEdZaHNJo2HnV10Cd3zXzqu/vDrUN3QrO
coRvbXor8W/hSQVE8+qp8V3NaIEGIs/tO13vh8LTF+tGYGJN1rKSaU8D9xh3j4QryX2tLUAFOqw+
fpQtUrJkEX6sB0CdoUUemNM+NrK8pclwdwr9phVQh2cTKAm4R+E8j9nwz5bdrpx2HvbIqtbWZUcN
aJO+oYUfZeOsZnazHgMHMWD2ZEyVTDqyhImfdKszbch+Ys0jFmnxCYj4hyDyWz/hP+9072Uo+88G
btlD1CyAdP0Ii5NWScI1mgvzhnD25iZI4rURR59NiaKjVytNB3yVh3tLfFY4pDMeYI4fVukjzLcZ
D05VPjVOetBJNzLc8BsC/COLeLi/8uZjDuksfprFcK1M96kyiVsh08hAVI1C5MrFMDLJYqKloXyN
80tuq5vOXC+ZGo1JeRhYtTraBWmfJe2hQhqNzMTW/M/aRFstxLPW6ifPxME2yJaAozgw0cTMpnW2
Ci+QURI0PlIi5Dr2QKWVGM9A/CEZwSZjYnMeBZPNwuFw6CJ2HyKmhoB5YzT1PamsrS68F1XR2LTp
uK07SY1ooSojayW3P30UAXi7fmPKE+JHrk4XOZhoJ9zPMNfzRLepFZCwSI2w9xBAtVxyh7pYLMnb
0EaojWj/VPuiN/LJ8vv7QBPKQBP0ogEYblTI2CGn8eyDBkhTy+COXviSIwQRacQUs3n0+VGXWj4/
jD6BeJ5UdIdZoLftxqGmbRLtytSCiMAetjBWwGl4Uw09M8bwngY/NnogS5R9qc2h2CYRPcvwRq/5
S4eKTwiFWVUyHKsg5qOQZ/LIjN61XivWFRm+y2xsfoye3adBjko1r8YMJbkcHw12nRr8Yh4OzXK+
n6Jx6xT+Rlg2HkN3E/kewdTAKqDM6rQriKTXMwQArTPWDt4fF8qrhVTFYdzVxe596LN+nXtLLBha
ldJ/Vya4QMoOp2nYP9X/uGGdVR55+06v6C9wisejn+BfX5DUtMULSLuR4t5naHZL54wTj/DbED+Z
Aozx13Qwsor3oi0p2czH2pqOTekcy2Y+l3l2zfs0CHO4Y0Zt7WPzOYIFZLYIYR0GF0jQLbaxq6k2
ECi4hrNjMvLUROZKLXNGvzyx8P7NSjC4LtgtFZMMl8/dCSUnGvs8OVcRCPWCAIBM89hTIXxVnJ2b
ubHuLudsFCpklSWeUSzJGO7yBEKVQg2duPVRq9trr5ozQXfbklICaJT5XmbIJcqkY0OvpStVe/hx
Hfgaxkb1FX2qWdydgWnrUF6Yip3xu2AU0F9roxNosjjW3Y7eSSUOvWT+rzWdkowLj32tqA621r+p
qfjyk2E9F86xNeMbI25mSuBZSJgE7iu3uN+/e5+1fVsRxtjwGWLW5h9ciAi2q96Ncj7ILv0tZE6Y
mXZM0abbpcOrEF+tHuk//5LlBROptgm3usuoKJdHm5Io8ZAlVhoLiIjhe4MvkQOSmBEDqttMVnCT
snASWNJkREnrUYopXNl6FX51efGIvn9Xk2MgTeSwRvQr0uGpNAD/Km0O9BQFsz9Zz5Fn/Ott8JkJ
cq6JMi3qXVSKVNKgxqeaeQw5Uu7s+A9jx6SzgBVT2F2y9sS8H8yBCGpMZXbDosGHT4yfJ8SqVrXF
2QjLkzPmf6nbk/UNPlbJcpMaLcF+drUtBuLFtOSQE0vMdaMO1Km4GpB+6N6+oKdx6o8MbWAzy0st
4Fu7kLCYb+kZqfWZv7Lc5LlKRUDQLwU+tGeLtO6qqZ9ZHW4MGN6EK+FKisRTzi5xtrq1piMP0p2z
Iagv1YSlxKj2PDxEZNpmWJxRaddsGS8dh9k4hzFyGQrWuuhPhjDvKubAz4tTlPrbvBB/qYaup0IN
5DmErBuNxBVebn1ohkhu8Irq7NaoUQYPHZGLRpVploGILbvaCMvIBowQgbBoY5qHABHv/Tw/jy7k
wEZqGPGFt52prkeEUnoSH12XdVTK5k/oFYLi8R7X7Tnx77qR7aXoj3FsfZMXtlFOciwFF3IlTkbL
6tskyMpFHwecUpbhavTKj8iPnis5oUqzH1OfPf3EQp3YWzQnAAoQh1vFe+7Oz8ujUgPwN6G2fAbY
Y7H2sLZKGV1KOWK0lX91CGih1NSl0/pLhMlS87kiEvNkQ3FO+jlIIp8OxsD0Ev31Cty2YZkmBr+R
mg0tTqTOo2Y/N+yxtI5liYGzcPQgj6CheFBZxqzbo0/qDfQIFFqg14zjpIvA7FAMTQTAWdwkUWtf
uynlmgKWMoobIb0PRW+v2ZvvnIyUNurkh4KozkLvAKZTxaAg7zv9LfQR6LNPJqLax2uHWwnScO7U
Z2Ez2FCY3UKb/nakTsd0TZRia6+jEjPKFOePjcAI3dqo89oeI2SxCGCb6DB77kueEGiHRXPxOCFS
2Tc4fGqhv1f6+Nw5i3JFhYHw500/9J+uo/F7R4HrRucM3i66RX1d4+qC13PTOpbvjWPdi7DatTP8
LV0enK65zjx3ZaNKyYFBR1aEROPbs0FfxdPdNj3qLqNgsZe9dCUjV8enZBsumd9wAhbXjl7NAQxn
hsW9k8mzcKLD1M0v+ayxiMJ/U6b3HGyCsoBfsLpmC8NIGWydAHhP3Bx2TgAMWEcGuSeYkAYXlgz6
rP5mY/en69p6cqG6q52X2BtzyE42odGGDzRPdP6nRw+icchHne1DgEOlOQ7fjffGmfGuh91d9xgQ
ExBi63drdlaxogsftFsHFGmiNLWd+urhYHIK492Z/KeIkVtOKHhFl4ICYG/UVzCz2CfqjWm9pOBT
uHrgVLEuQhtoTNp5HhFT9LwxZe6+xCyPHKwpjlX9ItF6i9wE3+aLPRhXXDq/Jiexiu9sq89VYu/t
Ea5//GFnfJ/IQZTNzVtBDraGRz1H/xIXzVE3xxMhhrhLXyw9Y8MZoy9Lne4xcZeYF1TiMiZPgPQy
XzBstxCBqumrCtkA4W01obVomALZAD+NEy+V66xG9arZDa67jF4aXFxl7Hsj3EvtR8EHbFu1mxyg
6EbXUKxCgZgbfrotrLbee6nU+5jyiOT0Gveoo5mS6oBYVEaCMubS0WKwpSJyRghumrjFuxlHnZ9D
J4IXkhaAMEBFL7uG+SNOkHuEzq+tc1YWAKxSUIEECgJG9yzcYOJfTTc84HFPh4nY6e5RpaDGW/+E
4fEcDs6nybVQDsa7VxUPNRyHwUteJt0irf17qNWLKwFcDy2sTOTA7Ir0og+0xefUPE42GzEDK5np
o4BIM8XMNDsoXWNE5S90sU1JMJaXEQjiEA4zJqdEgIzQarHTnA7UIquMmKDQMYQENVOpwqW+JDVq
NNuLr4NszrZEQqp3NunIHdGc7ODZwaBqCYy4Oca4a13re16WLY5zwbdBffZVjc5P6rWXWS1jahQG
WWT7dER4nSrmKcPwPSFunl0izmPNupZezTZ9WoeQIUzWJDCmG3avJt6gtop/mrJAKsmP3O+mM6kb
2xG5GtP+/YT0uo1JTuAVEa33Bir+XavJxcIXppB35ra/pC5qD0XDfZFPzuPco7VtC/b0bRGgnhLr
emJ1krCJLhBxP9SmKvBvgJlO85jzsAB5A7td074yOSE99MOdO3U7EbdHX3AwGxrp0fn8H2nnsRu7
kq3pVynUuIkmgwwy2Oi+A6WXSXmzNSG0Hb33fPr+eC5wS8qdyESdGh4DrQwyGLHMb4ZbbUiQO6rJ
1NIfmrL166xgYmb3kIHzDLxo7OMf2Lk1noMF1A29nt4a3XyoknpXtDBoBQluVf+GtPEQFIxZ6blj
9OSC5UmqDhuG3AXO0m2ghMKZSsQva4SwNjraewUinhTQTi/mzaGoc0A8AFsYEBPJOpqbhkn/gGPy
YcpqbAOda0Al8A+C8LaaJcWMkgmY3u+trngwW1rttAWQdmiu+gHlkD4Vl9w21CkjIOreZs7Qi3iP
6JiDgATS7VM6fdfy4lZk6qGIaMyXJb8Z9N99lBbXws+2VoG5tVPfWzK41PBSl038UiPJ0EMlSrFa
AxrgfpN0wypS9rrXEPwKqZOVhTJwYttQzWDe4+03WzUYaL6ZDc89KlEHGPViNyWA0DUnB5Zv3oR6
+uj65YcLSr53dEgRJpw6ZLhsBLyw07JNvIOTkCLDSH4iQ7yc4t+q5pVq6hKBsoehzz7oHtxhBLGN
Ei7nLvqBJpK5bh0LuBnCfsyQaG1zn7gMKsJE7iIu74ve/bAQaZYoFVSQtBxZ/LQt462Np0s6kfdy
KDZ+EzwValq7YsBRVaPf5XcKepp/GSc6GZEGUx2JKsxEFl7UPMmyfjRlelvmiFCSrYJKwbQY5Fg0
YcUOKWAA7+FyfcbCeo86f1km8jGqQD6PZAojslBR3IOsA5k6GHjnKbwPDSiiSpRPInSfE4E6tSrc
J0s3n7F4+NXT6hhqhXIqahFOsEPE49oeO3TMVHtZSX038PH7SXrtF9UNo6mV0uG5Otq+99RCGbDP
9WbrhejeRZzfJNZQUimjbestsRA7aUbM0TjkCy+lAS0hcoO5M+wQRbwI2rSJAqJX4Meueds4D66E
Ht+OwniNM+zhamON/QGKVLMcIjKupkMX2AZmUHTV3m0hqiIfGBrRsnduDfQQB/o/UsxGDHp137r5
hit/HQz2rjIveykNhEYS68Y2UGzLgjuso8dFh1dVk7VrMSR4atHVBJlqjGDQJAjcfqjwlBij9WhK
DGjq1ZCU12bM2Jtl4tAa3LUJWpaeqa8gf8ZYeKFxKQYqB79HQntqZ9kuTNBSesxTjwxMqdP4JF8Z
AZyPufZkgvAZjei6qpEtznzAFhq5YIE3sqQCXIoR9b5Ymy67yniQ0bTLDJx3RgO0TR1X2GTKH12r
9k3VPg0GEqx1pn8TtfmmUurAchYJ70GW2jmcL7eOOVILEN9DmG/rbFpXOQNbEaZbDzLhkPrWuq/s
aZkGwXOjBIw3jnmBToM3PEdj8mzW+Ikwq+cQUtqsNsMpVeftTgbmex9RkyH5exuSla+N3l1PHES2
ZpEFoOhEXyJf5fALLmoj/p779o+/uvxiegtNPGP9Sfvtu/ZTobv1KteglmKDuVPJcIVN300cTh9K
9wC5TOpZpXDVmyq4xF91M6BMys0HCWpA5SwPnNdWje/F5N/T49skuEaWfbsNqNUAVraPKB15yJh6
yzbLBrTo0TzSIS3nZvFg2emzlnYGaMTunW5uup2d5ruq10Fd9Tu/4jDt1VxbR0A7moGeFsrFTF5o
5aZxCklRL8DMzep12bQohLdqrP4pTyPI4xFaEV3D3MnKIBQGqflATjz7zBWPqS2Z2wJnqs2rsFev
3QjF0YvjfrZW42xrjMeqbniBAVpihZ/d2LHaW0kvFyQUWHUMPcOKEZ4M0pq6zoTW6agiopkEW5rG
Q+Bm1XWvEBkn8o/eZLZbKvvF7phPGj35a0Olf6G5+UuKBoXboyhQDzwEXdOqtYE7qxsnmCH3zU8t
hY7dw4BBoAchG9WW30GJPIX6aC21ckDFUTxoXf+eRQUYMIN62/KDrd/HNJOyqyoAdhGCcp/wKExv
W6/8YVmkMLGA+e3m/U1tyG9s1O9kuTWDnxJpJH4aJQWvdVAjDASJyGAR0v1DCeEptFpnL4HCw59K
NK7/BDk0J/JAlYWIOonEQcG51Tu9v02NgNx98AJmh7TRwxS5lCzbZHR7wzD+3SE1p+HnlbYtXgz4
BiGUqRcMmBwUnxVe3Dd+/oLz40oq97Luvld0Lzwat9BpQ4/8L3pHxJ5pU8SQ8h2JmXsfX243o36d
OHo1qve2rRniZGwT319nBRTmJL/R2/HDwQEtdgoE5lvmdLeuoe+Hul/rbX6rRbBXwB/5vDD+zqNb
N3d6KS9Qyi/qcVF3xv04dle206My/YFy1lKfoRsMsSfhfFh+eo198KaAFN/hLdADvF1K3CYu68BI
NyVYOlxHm+9VXf4iKYbhZ+LJ0sEnW7UhWpV1UGeXQ2kzHkWQSblteTXA5rzrDAAmVo08GT0lABCI
i1eFPV46TRI9lHZZQCDOwWQl+Jf6d/GEPC5y/k1BtxZTAhvz2HYW7xg4YBpYKzYFZ6C7D3rmwQHO
xe90YuYVo+1RoYyCyBWco/HBBHIGUovRKo/0eqCaUftihty/c/ro6SZFcKZ6s/tlW+6baW80M/yE
IkJuI4zPY1BKC2T1umjjJNoKJdNF1D0i6R8wSRdMU8rnydnJ+s1UuzLHdiHNV6rKll7+kfvoj2pr
gYD2gBOU428Rm1wacbryavQB3CXA4R4qMA4/rXOnGHKBUqjfYWUyK2Hqc1H0L5BSaUCGzRp9tKK9
QdLKzJF4306M42brjFn7nz0E4HUr4AgwOg2yR3NkgApKdXZJ2KfdhqIdzm8MKiTzX33UsD0bPPbD
UK9Uiw4a2j0TQgvo+eQJnFlgnOGehDGh3jflzVh8hHCrAs+l3PytIT6JoQDtoF8+XKKuSxcR+Drb
DG9pbfLJUvVzmjrM+Vy2r+lHi6hiTK5xTTR8u1qzT4D92TAOQ2KG0ASQRAHNRtMX2c2PjtkW7oTN
tVmhVpzvSpfngfr0e2BeNtork3oswTTvyryHOLpkek3/He9VRvcL4WxSFE+tAFVgSIH+LkfSHA2c
8HW07e1QAUS7EO+8HqPEAFmtcgCXlHBg4a8GOuMWlygjPiqtPLydh/9l+VLgHBAwmWbKmGPZm5Mf
YpaB0Duztl2SrUILdBL5CoU37BYunW5uPC8yUL56+oKms8G3gGWZqr4FwSXbuG02dE5wPpPd5dCt
wfxcVEzQgguNXCkrfs3Ptr4qsmtpzGJaefEti3Zmc1ejEtJC3wjpcC3KgfFIsXCymy65C4xhAQbL
+FXR0EX6QJi3mFzo7fdhAvOxr/v72FxbYiN9HYeyDUXGhfHToYi3aQobzjav1h04nmie8gBRjvdO
9gDPzUVQkJI2QPc1w/Ci5k+/xuAZmvByntNDXgU+m8mXsnkYy19FDJlk+FXgeqAoLFz6PViLVbzC
uNg10Z7KrIKW4LkAD5DSR/oyyy4s+i/UO8BO0qto7B8MdBjzULu0KQpgyHANQk64Uvyi6bFMrjIX
KCklA+JBJetAn8CBL2y/QqafrIdKoXHwUkOD1FaFu9PaXdX8aJPbqX6YzCvoH8BD+Sp8srcHxJ6w
U0jpuWnl0hg5gz20Ryc0E5MngQEFUh8MEOkeQfxxELf4gNxQBy9kxHMffNr21ir0l0MO4Hs7NZvB
J5PpQGdf9IV+AUmFKhW8+2YGZjH1SGzuBnZfFtJXBr4olqKml/+ABoSJenn34UWPtnOVGgK+orXN
ZskMK4MF064Uk8t630XftCTZTLMov9FeYNQBVkbUf9FaZ1tequ9UuynQgSrdm2refvRT7KWR/zb1
+zB/0IdvcCRTGKsgERBj23CoY/IRBx9xuS3NZ/qCkoNksNhLSATEd/zT0nbgv+QAHSngoHbEN3qI
Qmx1nXr4ry91xkoFlbLdqbVbg0ZZGSBMtQ/ZeY+p2LSSPwDFb7QQuCbrgHXH4OkiHPcjQynKsFUd
AKLrkEsvHuHbLksdBobFECnEa8rBw3Ejh28okawRDFgo2G++JIGxqSXvKnmfhyvf3USIMEzi3hx2
HV2PaXZqq589ULLNVHF/bm1tHnp84+IN4o9ArcsBfcHipbZecgBe2lMaz2oScBwWqSouSt+mDP6O
GlrYrSOEP+3myuaOmRXNsJUF72BuUfjAv0ZoK4E+mEAkgtpxDJFZQZ9fbZt8H4rXkH6CQFsmTvaM
xUCYXGoTWqb6bcuFPLQ4XVnLrvmBXKjVXA3BDQPsOAeltGp7APAhw5lFww5N7wNw11yPwv1ZDdfB
+LM2P5BMLcHm5nRa4uE6yR/6XoCs3UYzE3a4LEfE9oL90Fb3fnFd9NMCR7dNHCGmjxajd9OEr37w
04XTMETffD4rjq0OsQm9uG7FBrGBLngGz2PdRvIOlxuXlSMC5OZrA36hz/OpzFfT+K2TyUxL13yj
hLVQzRZX+nCLsiSYg3RYjwkcmbseRGDPccQnhrXlGL8Kn3Yhzm/DnZOR0/JE4l1JWYWrSFKjYPNa
zRcGnV96oxcx+zv31uR4O4nVULAtgOiM+7J/NmjHy+8aBK2gxbf0EQX8C7OaxQsSBBsK996v77Jx
LcnYPYTr0A8232rsmxiQVwKkJyByeQnLJa2uKxCAGgKAiJG2zTaBmpxOLsf6ZWBcNfJHpb072q7D
DiPC305aTF5WxnsNM0YH3VjvjPCngYxMm95r9cukmbCfEK6RXB6wXZi9ZnwVFsaZQbOr8YfVNPc1
HjHbQCwzmraOjWw0TVpS58BfGtZLlKNDcFmpetWbL4kmAJftMvutqe8KvEr0twyIjUd5XmG+Biat
w0pnnPUgrgdAkLDlM4GDy4MM46WJuqXtXWp8vGgFUagtTS6YpN17AkwUzS6OlnQt3GpTZ0820NUu
fJihFWxP4ZsQE7azllSLjiNtQOjpRQ+kGa4DQsfpZUlNLoJv2KvlyaWDIGcUPUTuc2GA4tKfRTe3
rOjeBi6WK/c6Eg+M0dEv2DJH4uB9l3qCmJYJiv+mCp+G9M1xX9qKsdDWZCinOMhkz73bv0s66SnS
+1A7qHYKksobOykAILVLTOHWjaoWgBE5GVC1HK/bsWMaU2yamGnoWnf9XW2O65HOLVUppf5bzj6s
hi2S7ZupTjd9trcsyMPmXmVyW2uIgJvbxgK4g9h8tLWct1lvP0K9DvxY5bwZcbgCvrioQcPCxp0w
U1Q5M8v2h6H2EgoM8HQaTqDmofhy/8GQqhA9QAatVY+a/9EIGFsQMd0QBY4BBnCFQCHM6xkMZfcv
DjpOfeBsRV4+5Ebw7uGYo0rB5pmJZmCbwBEYQMaVwgSJWbCX5/DjxUXdujdMObG3GC61UntsOhrl
LmyOZOZrhHa4Q/diE+A8Z4QgixFJQZH3G4hdSr8UfVA9Q9429yRnt1xKZhs6NvABV0/SJ6vKnklp
WF8Ntl7c5FUuUKf0wLO48RP4EIR4EYNKdbEIHXfbzPCiLAgewSwzNwXrYYYwYF1nM6LTAO+8vtIl
onTDrHugMTBelJ65kZ6zSZSHoZkX/QocGoA5G0g1ib9rZfk0lkDdXLrCd62svZ0I0AUefRdD+2JI
l1rYFq9RU0LYGlFnB9w6kmu5bfh9cP/qgKA+Uo7ude86u8EsZv3DCYK15AswLb7oAv+IWk4BavCt
3PmZduc4frz10ra8bB1Aa2OdASSV+k1e2q/KMAYki9hyfVrQYvNtg1Mc/XIUB+q94udexL39ilUy
Q0ant9b2IL0XYA4MFswGCdWBmSwKiPRvnMspRdUfnCT53DTsXQ3CTlqYzvw07/rcaq90zS8XjoX9
lNNDo7eFsafJSz013SRwHVyzItvox6uQRC9JBWQZdWu6NBIDUquFqOBTM1jcFlCJm0j/ME1YlC33
B8ABKtRioVfCXqYlg5qc6Udq8cmKsO1p5KMugo7bYGOegsxAnI+XmUKmc5Q/lAZOHbFMrtkGrnhd
mptBSHNb+dV2CGdrouhSSgchIneAWmGxnjLt9oMZv4Y0T+D6qt1EsTMC0B+NkhkezLBxVj3kqq2Z
kOcK4cmqnb0MYoZUBSqNum3jY4EvAQQpBWllRDTeC6LfoHFxBcbFtZUPAidOLUKJOWyQMMtwWRsB
lMuW5kn+LbTUQwf2L4CCsKy7btMUzq9sin/4JfMRfhsTnQH1k1r7GALofRZDgqzRP5pmpodrP0Xk
/wpM7TmXyKG4pPamdpPg+9WCFahFheBdfhNZ4a4JeONauk9VgLRGgBslZ9xk7hoS+8RSL4B3gD66
2Q3zLcGEHUZPk+5gHK47h7Jc+dsIeeAwgk+NM5tl15A660vTqTemrr+kPVhJ4D+Az8JlVCHs2ECg
mGy4JXa2pzhGEc6O7tMKB/O4eQpr6qXaRWMFxUGtpoAR74mnNUijGLDRG88xcQy2IzW6WGUxKap+
ey098odJ0rtnzBP5HGV+o0P9Rf/RlAEy49jPUtZbjQx77opK/RxToxp3sdRj682WvddcKyN09Ee/
SAXSNKpsEU82ohH+fpZBZ7BR3OsBosFOCfLrfDInm00dQK60LBsnxchCzoTTaIDzrvUt+mtxFkOd
8aMRbTShQcucXWxxo9GERKmTNr5CpLa1M7NeUqN14arvY8g1kSC9WI11k/YkGWP9o05mQFJUK9fd
BglywOwXpkYblDxEj2qQwnrEDZMC6vskZmxAZENAlHUq0m3SRSPaW8KDoWjIyJluOLfNBiszDyPG
PhxK+ZQTm0oSDayIFJk5/KR9FBDqMPUZop7vJeEm41F6YjDkgx7KALZYF1PNuAzO8xtldKaLGG3e
CLACykLIEHQw2bFDny2wM49vVDdRrdgkRmBZN52ixCC7mFKmsgvLdcvyp2OADQdMnJfhVeq5wbQF
izdl76MlLCp02uZDfI/iL+6bWjhKJPvC0e6NuzRKmNWBefZakiVg5g0oLab3/VXg2cA4aAE6QXlL
pd+hoipyfWTbxp5eXSk7iVyw402cmKghR6HSISLomiz2ZUte9aZsGp4bv27G9A7dVeqpWiaTuc9S
YwrRrpsM+mV1DXLpVSVCaWgK92EsxEXeMc696uO0y5JlPTb5+ELvMsViqu9xMENxmS8xlKbQrlMF
hvYXrWnKHdAwZrGobR+njz5wrcuMP4q2d8O5Hv6o89F0OhQfY5v62AGvhApQghr2tDBh6AdvALbb
7DppdZOrDE1euA+ppqgJlcvs/CPIGIjcwwY3mvesM9yHwYP6VqztGriczg4G+qb7wNSK0bcE5WOg
89osncHtQ1Z5TvPTcpo8+9ZWua9uDS0f67Wf9y3zXlOwd2XvWBIkZVWI+0JHiROBDzPq3U1YNj3+
11qdIX1ZMobA72FMLQGbppTtZWdDDOspzAQfE15W0ncEdSVql27Js0KwfYLPLEOnCN9aO5/1UM3W
9eTvrDb04DbzResiIaUlUXedh+B+6CeXMx65cPIBO4/SDiJucKZZmffdr4cGeM/IC8wfhHQ6zk7k
2goGXDFYDCxde48Skty81biQhecUdET4LMzXqizAag61bz3XMs1a7ok0oV9IfdB6cTQW66H3xtYB
IKk6yujlP//xv//r//4Y/o//K7/Lk9HPs39kbXoH7K2p/98/7X/+o/jvf7v7yT8pmNa6YdvKBdgt
lXBM/vuPj4cw8/mfjf/VeqEp2hb8uZduDJTKyvy5RtMtTLTr04HkkUCmaSghbOm6rul8DZT04ZT4
ATKieV+oNRlyvxiLFgWi2r76zyKpr5ECCXnaHLhXvOavsilXACKQthOx7i1OhzKOr0rZZFu6Y9uH
j0+FMhwB5mLf6l5U1/kebsky/OVvsIfc4F297e71rVqdDnrslZm2axvKdIThqvk3fXplfhiqwawA
BdWttg8btUk7xrVj9JMU7e50qPlRHe4Oy7AEc3VTsED3ayiy3DymvU9/Y5R7ZdPJo/0HuseD0xC3
0WVZ5VQ+/fZ01CMLNCwIOIYuhSnMwwXGAGVAFDE+H0Nr0VnXUNFo9VoL7rWL05GsP9dnWIYjXd10
hSXE4aPU0iozdNraevmTaSSk8fBMBMM4FkIYsHxN2xbSPfjARpkajuETApLc2lEXYP2vxzWpglho
y+jMfjyyHQ1pGUJJS+rSOtyOZjhm+iAYi3oh8kOmKWmphOjj60lcnNmF86s/2BqEstiB3JSmsuZ1
f9qFdZM5IgwAFqJJvJWT/kMXc5/N3LpaipI+KbeA7Ffr1plz5NjmkIzVbYYqrmMaB8/TNaWX5T76
K4OwXmSTM40ZV6PoHvBp3Z/eHUd2v/E51Lx7Pi2x7EhCpoZQnbgTuEUWwsWO8nFqkxsrxhxK3Z+O
d2xptmnp0nYsvjr94GvTKytwPDitWHWBvQ1aq3+cItMmDW5pEoBgWv+NeNKyHSEV8zzj4EhWYeEC
YcWMlNHNhQY6ViPvLYdy5zDwOh3q2MZ0dNe2lGEryd78+igHM2ERMww17XHcqrE68nAXm7r29+k4
808+2JVAY23dlrYyyS4O4phN7yAKz5IKjUrVnbVq9YjpTpQ2z27BdNmV1nDmMR45RAShTIe4lkST
4uvaVOjVw4SW7wWD2CrnqBzca5AMrn3mGR7ZHsSh8wUERpl/3KCa4v4OzYovbmyadWpn40ZH7Dma
WXK5hU7d6Ud55JUJ6khXuXzl0nEOdofgG646s0VFAxWgFfZD0b3hqYj+jBedeYJHVwZsSEiL48Sw
Dt6a28RuqVw4IHMrXs4ep80imZ5SMLin13T0VTmO4OCgy05b6OurAokHjs7iVZVM0yobQUzr9nSE
YxsQyooQhmGatnF43Ju2sCSCksBvU+N6ChJQHYFfTOhO0z+E6pZd53iMnFnWsednwODWIdRZHIkH
rypNoV7XESNSC2VMnamWRg+gCUlAEA47vb6joZSp6HxJpQt1sNml4bqD64OPUtm+Q1S/jNUu6G4t
/CVOBzr2qgyXu0y3HFey3b++KpEZTgxfGnJ65z+3IE1I2y9PhzDEkdPic4z5N3w64M3cFjStdFJr
5J9cJe6DvrOR1LWvnFmkBAtjN56+T2XprWTOcB9x5pIW2elfcfSJflrowea3FR2uNJh/RIxxqSc3
Yfx9qDzaYvHqdKRjX/Tn5c6/5NNy42Bsgwp1wQsqeKoJpEmmV4F01ekox9fjcBBa0gRNefCNdeSR
kaeD6YxQh4sA61ChLhWqzOm5w/6vC+rwtCcJ+J9Q8/v9tKBJVmmf+eyRvBr9S1S0pt3gZDCXB0yY
QbW4K5nU9QYnkgoCsgVPXvfiB0PqSFFPro96sm2RK0muiqkr4L2MYNFtGK/r04/k+IP/1+882Mvm
RLYOMHXOWa5joZallqzT4ffpIMc/mH8FOdjMwxQFJvgwDgH/RoDMiOjyn45w5GyzlWO6XOGWFPZh
fgL1G0kNm2MmM3OwRdMw6N96Q1nPuhrAzA1+DtU8rYJAP7Oljjw/WyndUcpxhWse3g/e1HgV6R1J
Shu+hn0ZLzuVbYMaNP/pFZ4LdPCFtIwpoFMSqBttgEU11DUIyIxL/7MwB+e1V3dxbYeE4SGDA/gY
mUoBcP8bQVy+QcGzE+owuyPrm/Q24231ongKlfnT14EROnB1/rM4B+W2oWmFNQQmbl8MMBPnKc+h
3rlnsv6jL+bTYg6uHVpHZRPMWw+uTG0H26wslm53rnw6tsFhQChwy7rLVjs4ugIZFhVvnHJQv0lm
/m3we7KfYMFuqv7p9FM78rWSgfwrlPh6dJHqx2EMCpY5c7WK6rsoCs98rUcjGNKwYOEYpn5Y22bV
5KJGwSOTLg1nnplszZe/sYhPIQ4+l5wRVuYa86vvnJ9THWxVi0j76RjH3rzLqUOFrgzlyIOzE/aQ
V5RA+WBM529amL2XzCuNyjrTNDrytBwd9RPk6cgP/+gESBlDjYp5H4MKsq2BpjCsVwSzTy9mfiAH
FxZRHJeujcA04PBuTF07zgKLKIxx8ZwMF4gmNxfcYzjyAZ89HexI+YpNDUg/KnSTDOrg7UBPMCPb
hwBtAnrfVOkQ7EsPRrpXuCaG4+i/INzhbL36bApwLvLB+dblodsiflhyySbNc5AE4qaTdKgdD9gE
gnP92m+h7tWIPZxZ85HXqKAMuFJJW4cucBA5RbGhyf6SXu+blyia1k1dnHmHRzbkvA3N+TQyXfew
lKWtWwfKYBpv1jCAoxiZsrGrPzK0jJanX+CR48g1DN0xpeIDNg4rMA0qOqwBrBe62kDlvZisu3RA
Thkh9+GqdGqDGVrAlPp01CPrIypdMYMxytxI+noyZSlg8TzRkQkecgQanl2FyTz6FaejHHlRriGo
LF2qFjbpwVFbS5IHPSaKjdKlAlXkoSh1OsSRj80VKCDR3UZvEOr314UMiKPVUpCIdrM+iCZzHXw6
KscIT9F708S/vy++hJtX/CkZDSNDqS4kyeuwukd3Gs5pCC1k+zcWxWMz51TIluLgIpxomoJoIApV
YAPJDGvPzH4lg13FvXo5Hcs49gT5Yjh3ObScPzobsHY6189JkeuVgQwI8KOF/ZGs7SVUncX0Ah8F
wz1VL/zluSLi2Pb4FNnRvz5Mq7FrDUAYxzEs7l5XF0ZvbE6v7tg+/xziYAd2tnA7I5tDlMBxaoQp
vQqcsn/mhZ1bycFFb9LMRg6DO1Kk08/YI140dv/+HUnf02KK40ppmYdHUidbrdd8rpUizvaacVe5
0zWkvDNn69EH9inKvFs+bfC2z5pqLIjiDw5w6pd6zFaJ//v0Wzn6uD4FOTjAs9qjqEsIYqBjhTBP
dC3i9t+/6788rvn6+rSQ2GjrPJjfBBqzs+REdR024+PfWAfXhC4dl2rJODh8nN4klZxn/GH1W3kf
Xf7wn/39g9MG5ZIwBWqFf7HZPrsNvnUz2vV0jCPXOF3Gf63h4CaIx5KTwWMNqCfjLNIYtzoKkKOB
6J2JIR53H+LZIKlPRz22zWyXC4iUxbDo0319O0Zju2j9E9WDXGLEGGvo0C+ac2GObbRPYQ5PGOU1
VWoVPMB8/DBwYtK9M7vszDqcg/NFC/pUs5n6w+REKsq6kohTdeXH6Yd1bhUHp0sewjrR58q4Uh+l
EyxJyM9sgqOXAPNNxR7mvnEOUyqqh8wu5sOF7rl3r6/0X7CVmC5pC6C7s7TBxXiNNvYCcRbdXZ5e
3rEMiPm0I5gcC/ePeZboINEl4TydmF0kQxSbq+8Ks/DJfwqjM53bY4/Sod1IJNOyaHh/3XdBWw9t
PPiwG8nEGQvCC0/PLOfYlmDYwlXKahS9/K8h2nIsIi1wuQuq4qqe9LU3IrvftWcykWPX9qcw8vDy
NCZAoylh/MDbQe7kceHZkI47LQ7/xiZHI8TAP86mxXCYjjiT61lWyQtSlfNUmxmurAj6dn9jfOR+
CmMerKhtbLMZI8KETbgCZbI2PHc1tPqZlOCvU/mgPvsS5+CbbbR2FPm834J6Vf6urgEvLbBPWXTy
yt3kS5jtZyIe3XSwzySVmmACchDQz+BuQGEEvqw9Vf1MQ0xXpz+heU/9saRPEQ5OiGgqbLdoieDI
9Hlo0xukj17bEquUCqKx1JxvZZ87sz7yme/p2C6k70QFwefEsOVgs/t+rKI8C1B2m/D7rPT4UrTG
FsgXUgRYnJxe5Z/BFLU7CARGizbTnYMNUogptu0QpTcOMf29MdF3q8JZ4JBvIcrAu85cvdMh//yY
CSkZkSH7rDOUOzgvelBrkjwCKVTHv1cOZgn2NC0zIKVnAv25RxRNHCbRDp8AU+GDQJbrj40HUfAC
YOrtELi/EZmSZ2IY54Ic5ER5Eo1uHnUlqb51aSfbEFLKCvmuxxafDORK8FVcQuE7k7geQUfMa6Ng
Z3oKjuBwXmv3Wq4HLQQhbmKHqgKig3mhpZ5+Z2GK9SAro/meF0YUIQOGTg40vCxGzQrljYtQutG5
/u+xbcQIi24JwAb7j0EkYC4/9jMedW66O2zPLgz4XX2gIzFzDnh17IF/DjX/lE9JaDAVidUlhOqx
CwQsYb6iNnfmdDH+/PjZN8KmnWUJhnWH805ZQStFTgMBxE10Zw0XFnJaaK36OKfG7nW6sZbDwlhg
x9zd9tN1LZuLHqt5dBrPvOdj38qMaqAXpXPQHW5h4GxO7aDgCs1bCYDEZbsYCv9aO5sWHw00z0Hn
TxJc2/zfPz1V/C+mGnge2YnnIWYGOv8ixvr8gmltdmZN82f39WDl2TIHpWlIpD+wUeA3pZX2ks+y
l5fkxPZFEyR3Ue0/AIvBYjw5kxf/mY3P8cAZcL4hpmAefKEKOKIWlmgrNZOnX6mZSeFVe6VBbOKI
am+HGsfF1HSS1elz7vg6/xX34Bxv4RyGvDVOhrCB7lUOOgM1sBWj32x0KN/1MhoaRHT/RlTXAnug
6BCJw4txGg0Nf1rg8Jrvvnexc1vhATiSgSzbPNwDotmejndkFgw0hUMWHN+MPTvMzeB9aFHuNKhp
xI7Yg6TyIYmVwSXSEUgvFkG+6mUSvptpNy7mkcsCMDj56ODUWH412ZmHfmwff/o1hylcOpkxIqT8
Gj3eRu43NB3Q1j7ziI9kO1+WfNiDM5oadUejZkdB2bxokZNeSP0CZKowlgFCgosYDt2KPPLMo56T
msMv5/PixNePFAM+GQUOcZHw+2GtEBB/q16aRbxGmPHMaz12yn4OdVCGg0nzA8MmlFEgu1zji5Ix
FjuzoGO3Bt2iGW8099nFwXqkVtOsAo2PAKwdQnGdukXU4j6W1A9+FZ+bwh7dGkBLHJRiTIBOB+dA
OnVp4c9nqV0pbAi18qoPUJMHsG78jROO4+Z/Ih18+RW0+Cos6dEmbtwvda9MVk2pD0sNzadoEE9+
a5fL03vj6PtiVDHDS5iPHQ6tGGRNPlI8NNdznmc/qptymr6djnH0AZJyzMgScIuHNUulJ1nQVjMp
uZ2B68mHjhhYljdn8t8/lsKly+BlPrEtoLqHfQyn9Vua9TSxKs/S/FWb2NFDm2RdcuaSPxrH1NH9
AI0juV+/fk1kSA4Ic2RtQZ95aFeYWDbCWi/a8ub0czPmJPrLd8uKHLIjzkeXlvDhRNn3c0PZPW2A
SPfqdT3mFVq1Xfwjt83oKrahg7YyhDQ8jkgp27Dj+wwK5Jkf8cfhMf8IIeZcGJDfH+BgbLAiYME8
1tLAnrjNsCkMqwzS/TRYWyY/M1W6sxZebaAPNc3Ce3Yn0dvSxLnP4/jzmGcXuF3r4LAPvkRDN0St
shR3rMY2EYufNFxLAkxom8Bc5R0eLGi0oAaJtc5Wkv++pGghn3n7f2xmIclyTKYbM9qMZOTr2086
MwRURhZSd7DEDdVf1jLbWVKdw5jNizl4+V8CHRxyfezWiXAJBILAX1iZuS+RyrLtHo5UiIVNqJ6k
g6zM6dd9fHm8b9Yn/5xAeIUFLdQ2ywvRxdgiRBRXduLPajXO/2fuPHckx5Is/SqN+s9aagHMDLCk
u4cWGSLVHyIyK4paq0s+/X6Mru5xpzucmzVYYKvRQFdHRhqvsmvX7Ng50fZ/ZGqZEMxDKYhTHVM1
xDBl1l3Qf32NkM+Khzu+dT9W7N9DWuYFq7Lr6K8invIRADQqEd82MNo91TddOQ4oc2+4+lXPStR6
W7JpAbHKqCiGYwavcBW8/I1BQ5nGVrW148rB1EIAFFgElVIvvw6G8Iwh2Y6d9um8mRM+iuYInq7A
+aloLqM5XxeW0DIblhUFBcjhbYrWIDWnLeg8j2eM7BF2GulXrUx6E84SxNpShaBlitv386M4deDn
YiKVUQVVDaAVh4cNxyI1VjkbgRMDkWFteEry/lWPp/AJ5KD9GNDkhPwqOn2fyJdBw6CIti9XYpqj
R928gSgqENXTvePYC4c/iqaHBpJrua7N4KJSLjLpc3KTs6Pqzinvg9YZXegxpe/nR3/yKO6Znd8J
e0+rUivoZZMxW4AeLOemfzgXZ8bK82aU2ZEcOZo9Owuvqrc+3bhzI6wtl4ShObwU051ROPepn2xh
zoOXJUUyWKi7wTc2SidfpWW9ktY8NcXknUFoUFGbg7rDsep5ksetQQTSKC8wZlU3xEHQbPIPPF05
JEs25B1qCO8ICPq1zoqjcJL1tWTABSrm57vu0LiaBWnftCznlClfWk3R0cvJnzpUJz1H5Gvw01MH
h2QxCX7esjrwukNrmeqPTTZ72KrObh27fZ7KbK1yeNwmNQ9JQ32UHqITz3I/s6cxoi8P2ss6piPc
NMq7UZGhqdCT4nYADfNm0rv8VQoLcQcxl/ykj0350JnQsyQxfeWWz+2udplzV6VO/nR+y53a2ftf
tzhQ2aAXYRvxdeMAfYxoQVDWr2HgrMRPJ9d1bxIWB8gIDNpkbHztMLMBkYYlL29sgDQC0RNi8zfG
ZBIU4g0BgC1RHCHKAlE34nE72YLSr95GUBmAo/o7ZixyoCYbVQNptNg9hSNXILVx7JAP5aPY5fCO
xtYv46bm/bNnZl7Bfd8zRPmEIBBImGTOZA9oRI0gz8CdFe9C0tbSVSfPBGkAA4CKqcrLtJmlKKba
jk7lRkl4L/fjNo2jcMXPndwNQGDmG3F+NC4CtypGl6aSwhowdqxcGGX4THfvbZISS3VRrq6s02lr
UELMjwT1CLYfxbFaSbrEiJABckMl/CL1yedYM763v/6Go8IFpkd15mcCCfLFyMJqqjJnitHZ6CF4
slCyaJWu2p7f3yeWiHgCX0LBDjjdsiqpQP4Jto1Xjy2m7jppodmCUqVcgZ2uWVncRTGtL36WpyyS
aB6nQuCM4l8fCLANAgqKgjZv7YVXiLsMafbQrt0RXhPTDyg9Wivv+BOjYC0ojGj4d/0I0eWXuTQN
gz+TI//UrBdfXatQnHCgGAAMN5OOqCA+D4+nJA+dHNaMIY+f0gRiNx/ONClc2cPHwzCpM5JkIdsK
pHV5KRMMV9yICWpa0VMV/9SNdOVIHg+Dt5xscjqYLRKPi4t3BEEP3eqIcmRkafedJOkbfZT1bRyI
dnd++54wxduV3LtFatMgMX44YyhPUVTSKGigPOMYDwZUvSr04+eNHB96WJxn52LQvauSTjk00slR
I7eWw+6ttQlOIKLmAvRRjUBEbOQ0s4gpDH81S61ic3YAvAVpN3DmRdzz1FIWT0VpsxVCuGtcp9aQ
glDsxKVp6EJRmmS+JJ6mVUT9ib1hGjxiHOhTAKUsh4rgtFIGOlu869P4axpSW8+70FlZtVNWTGqZ
JI3YgEe3naA9zbQDrIyifPSj5AXi0rWHzHzeD8PfObg3aCYHzoU7WPiDJA6gNDZj5L+QtgpTlLec
r06e3U7jt0n64/wGOWELT22DT2JMxy0CpRqjfKpkM19o1t0aSK3Dh1Igv0T2BDkyyqdJFLeb80ZP
TCKem5tBs9knOKTDHaLmXSPVNaxiUjpACqVNCihJI7s6b2XxjLA1SAZweZxjnrW0RC/nEY2nivuB
d2ZhdVetBfdMSHYCbYFPgNXdGJZfAalhNE5XtSTvbOR7/kL+/a8DboXmg2vhZ1GOdYTkzeJf/+su
+lkXTfFn+x/zr/37jx3+0n89lO/5c1u/v7d3b+XyTx78In//X/Y3b+3bwb9scxj5x0/dez0+vTdd
2v6LBWL+k/+3P/zH+8ff8jKW7//52xta6fkmato6+tn+9tePZtoIKl7chP+mmZgN/PXT+7eMX/zf
6VtQvDXHv/L+1rT/+ZukGb8rBrX63/4xvP/z/7B/J3okwqNqx+OW/ovf/pEXdRvyh+3fQT/PJ5va
Po8Utulv/4D5+uNnivw7iVwTD6eQVqAp1v7tX6N+/Oeh+ueCnObC+IhW986e7tBmqJFKhQxDZ9+Y
C4cJPwz0PL5Af/1r9+fwBv3H1r6KrtIvw866jr4mu/hib1r++oJ99o3FNXBkcHENtCH0yEmKwV6r
bvqoBmmbmJe1AznALxkiSsL9g41wuDqZsGXqluu508QUZRD/N7vcsr47bfuo12tgV9pKDt0XhlhE
bgBiM7LeR8euDiQt8ckUE6QbRvgoyR3hswm39VMmQRwGrX4YT7elnSmpp8GaIsFshcqeofSxCc0z
8AlwXtFUwdDWFMlDlxujhvwmHMOKAblTlE7ZLiAkh+tvVL0wEq/8EipgpjFpL10U6i7o9XGTIhJz
SZEkfjL8lj2OLu6FwXLsmjBqIZttImsjcl08+UNj7ko0LegvrRBgiyW5gZ57hCYTlp3myoF467OC
hO5Gbx3xFFshGh9Vq4YoFVCnhbbeUh6oAEcbXS989AinKH3phQhu7EaYXxHGQt9bs0X5PDMA3fR1
o1/VRQ/XOxxI4ZZYJOivqRBMfxpybaWogkKGnIqqA9Knjfa1Gin9W8DDF307WG96N08JKzaxLPJL
GfjJH1KSic+1pYw/nFqRLgwVQdUXE7XQW3/o6XLue6lIqd1Cj+YHlfFuJUl8V8HmQ0tylP10ph4V
pkbJ02+2hV4T/NTalZxb9aXeQizVVbKNFmKN2o7QOvMedVl1W0P3RgtLwo3rNv6gZu6QquJSnVgq
UBXNtYir6qqL7HaTxQEUx7lhvsDT1D6lpZVd5Anc+/3UIOgUqsM335LjhDKvMm6QAU5vA/iEHyrh
1PdBKXJwHgkFfXhcE+p2UqfYdz1J/XdJqUP0mpEUz7f1pDeo6aT9nRHU42bCIz/HWuI8S8zpTMyn
ld/KFqWthGoB5O3gUdwSjEkIQ0wVXBt6WV51GjIL7FATysO60HfRpEUbNAT6mW5O2SGhbaPBqnY9
nSx+cV8Qbg27GgWBjToiOyRsRHPGRKB4AKuNV9sZNClqSN06Dirt2kaT9WszFUgmOkP6DaXWVtlF
6thRjyS9ZLmlXjcIaCQvaq9UD3AF2c+mMs4ykiqUW+iqKI9Glk23uC7liw13AmThUM88J4PQAamV
lXYlstHfNXSAb5wkcr41SS9MD67s6RmW2fxV11OawlEwyW6gylM+FW3f54hEGErm1XGcXBvZID4b
woy3/RT76DPnMJVnWQ7NYliM5k0MZHq6QUKMynBkOp9h+UMVkSaj6LOl+MNGF1X+rShj56ItY/96
LLTpp66X2rvw6wTtGRjENs3Uw6ht18VWH/o/G79IIeBVg20zOcbGDBIZOltZf8vivIKnWleix8Aq
hk8WwrdwSKZascnoLYqAkRgwmRqGyJ/y3ndu4EAwLoWKRCcQogISalNYsE+HNUpQeEb/sTFCvUZW
u0QRikSxiUTcnDwshzKBUbKOPwV+7M8CgBIxuWPH+g8R0cDfZQ33bRqWn0vNAfWuKJkiedA2RW9t
J+xNAGnMlZTqw1eoEvovvVz5P+NmsHd2YIZfM4iwHhNF5BZUnWaGqlFdljcjzFEkD/sI0u9AiPab
0eUiQpCox29l6FgJN0hG3mjQ/iF6lplSi/hsaOfTtZ33orlWQ3J2dNvq0peEVqBm4/iCpW1SaJw2
sx15k9uTfRMXgHo9qbQQblNzzolF1PCqIuYmA3Iwqh8R9AB/0HZbbGwt1p9ieUieEW5HlAi1oyC+
8iWluJXRvvwiF5N9D5NV23tBl9sj1HR+pnu6WVmPlh5ReTZlEeeukEP9uVGq+FZDmaS7BCFuDGgY
wOI7GYZBttR/05GFF4kjvRBlID5sjNl9kOXt9RTiGmHWkmlwMhr9JZ1yx17p+F/EnvPtpFkzm4XK
U9UGkHQYe3ZFb4x+P6VoU6HnwTXyvRZr6NuTNnhHAkKiW5oa86GNyi+VcKiwYSFO3Yaqa00rUcMi
bP/nKPYsLLISVVp0gqQ4tOr5tz5WbzXotDvAKDLCPkFor4QOa+NZJIhH1ejVcLbWardW9UUxv5wP
Teav3Qu6lqNZQl36orJ7A91WzqwPwVwQfCnCfqtM/Ze6h0JcCwCY5/WK0ZVBLaEv3OewUNbzIlkd
clRm91A10coTZBHcHQ1skU4I4YcbUxkbhhbv9PIWJv5NG9cry7NmRTvcbkh+1EWIOrMrt80dOmtu
4mQIGqwU8NasLA6OPYxNhQgRUtl0F2lXWniXpCvpcWVtIyyCYZgJJ1mWxtQNb9VreVt9igJYVV3h
Rh5FdG/YIOP4IxSu/SPYpCuzuLYf5lTKXtrCL+SiB9nF/ivh6ExsCGO1lWzM2hTOp3rPhKqjCVOm
TKGO0scQPpcd5KUokZ4/Tct2jaNdt3AOZaLL2aQzEpjNL3j+tleKW0Hv7+put0mhod6Bi7wONmtu
4uMJce4cL/xEXGq1gPmGWPO63cSPPRHEffh1uK+84Fp/QUWBFtZ730ZOYGM8nh/0ytQu3211KrVq
MJuOmt78A+7I4MpRiKaQhUFI5O/YgoqC5DacT0d5BeSApNTCFsTHbj30G2Eg56itgIdOjoh0J1Qb
oKCOgMgamuJIE6MO3YSfeoGqIVLL+tpQFvnBf26VPSPLTV9NYWdqyNMbfdzei7G+aOPikhwsJO6N
snL1nh4Rdy9kglRWljnioJV6xXQwBoDtJoovSuIHxdJXtv9JH0It6l9WFn4K9DK6uIJ5U4IMgk30
9eTORoUEFaso38pOdFcn48X5HfFRqjna+XtG56HvnWzEAAtd6jAqXwA+gIvx1tmluwCtqN3wKm2r
TfkWvMQ0mXo0FnnRJhyu1tg1lxXWv9byvwe+WMsQ99xWNd/Q78LH4U/nZ/FEk/9GfbSf43uO/fhS
X3SX5we+RO8fGV24tKp2CkQU59kGin8Vdq2MWEZrI4NQlgatF1V5N+SquS1NObgiZ4CCg4pcmC2L
fuVTTu0uG5qIma5Pg/h6sQQVkpFOmOH14i7f2n7moUJ2kaKycn7Ep07MvpnFLFtKKFcmvY8uFQ9X
4/3epwje+K+IAK+4mZPudN/UYm5zpVeEXzCiFnlsN30kF4vgqafcwMm8Hb86xq54jLfOhhKY+nR+
lGuTubhCtIGmz6LCNHQomFW0XVn3BlTXa9DyU7fu/hgXV4ZuR1AdIw0Ixbn5fZTUR8VOVxzpiokl
qgv6Zwtej/k6dCyog4arUMSvH9P1S3ne/08zuD+Lbm7KfnoPoiLfT8dq6t6WOMrfuvVbE6XLP/9X
8lZ1fqd5kesPJz73hFr8VX+lcS3tdwdMMjVGCpqgdGbM619pXOP3ubNSc6jOkKIgOUic+q8srqb9
TvGTX/jg5QMhofxKFvfwjBqgIOmvVOfGaxjIyHgudm/d2m1kcbW5HVmXL7ZQ6s1UCeO6cyp9a0/N
WgF3cVrQuJdVi/+oc28L6DOmY9/7d6pa5HGOwMRAQg/5RrUxYYImDesFYBY3e+twImE8f/zeVUNK
2plZhuf7TSfPt2wCySUtV4aMNOBU5tEdkqrWZ0e0IdKF7fhY67PGa9Loj7ZeOysOaTHMD8tAolRy
81CfkIc/HOb/KMZaXiyzsQ+o4LxTZmsLx1DWFCnrgFgfqYuc0XZDpGjI1vehfVcWIozuzX56DRw4
RNEE+OwkbcxTzu8HfZOkUm5fnZ/1hROh4qwCMVDInrOxaBVa+OKyNhPLQXDeVSRTuYrJ/Nw6UWG9
/LIVSmJ0+tFXCMx6yeJgJJ2UBAWaArpU+puxtZq7Hp7up/NWFoUxk8GA36YJi3aFuUa2DGCbUWsU
QAeDW41Dd2ubgdW6duE3m2pCKEf1kUCtUrvfao1c7WxRQIQEAfx9NCN8JjsqVub2aF9RRwVoowLF
B7Ypa/Pc7wVPAQKKFCb8HpaWjE6DLuu9vtfNbWWLYXt+6IeeYR65RdsUjQVkSfnfGi5o31RiZrZR
maR9I0vyN01dOMjHVuVlyz8XeReXKyjCE0OzwERQBTFmZLazAMIEBpquWRIMJPvG6bvjI+0cO1JD
J0W/NotLVDGdk7QP0zIxt4cBLV0eT1QC2jonxnYRM252iBiN22EKzYtQl4NdRmy0NfvAf6wKVO5i
qHhn3FmLLOfQ+ZddUSPHbTZr/MJLvCzpRfqaybNRmSflxqE+nPDI7uTJqZhwSVM/kcX/VhftrBIc
3hbSBOtZa/Ea8Le9El2SKFvJJyxdJcYpwACTpX8MGSprudoVqo8ZvsKdTE3Z+X7yIkIkxLPwqvER
VmsTXOSU2itP0SPX9WGW/kPaJNjY1pK8/P9hTLzwWuw5WKMoY9KArUGCtER2VpM0JEJ1EMHMs/Kh
kjVkNJPRWctrLFf5ww5vYfY37zeYzherPKGrnI4jNEDy2JebVrcpaKFnhYac3u26Ygjf4McifJyo
RukmjwMxySvpqdkB712LfAIlW212ajMb3Udl+eBkB4ozAknukeKNZ63JGOyN2yN/8Y2iS/6HYcJh
cTVITja6513KPLYjw6AMAOxCvwOM/nCHl45cdHHaYZhGLfTDB2mTJRJiVihb0a5Y15uQfPwnCUHr
J4qO0sq4Fx5mHjc4EdIEjJ029I9k0J7zLOPadsbU72Z+lMiLNbW+zKzeuqfEXq+M9ISpGU1KKsJE
gZxX1uFIaftswPZC89kWcX0t04GduUZek0YfdFRnzk/rwlPP48LYzPwBGotIbnHhWmWRq5FoKCwi
svSNvgxkefB6z2rRhz98GSGSX7c3M12TzsEyL9HDwcWBMiXcFwPtD07/EMlKus3gTPAiRF48mdrc
yqV3Yr9aM+M6MSpWQV8f2pNTvTAKX8ngz0KPCDXQ6zge8p9RbyV3VTbq3xPHqFf7PefNuNisjI97
0ACVCSpmYbWK4PGHbphZrYF4112VIjalB9fQJWxQUYFxmJpZYXkABsXO1sV4qciIxpyf6lP7CPZt
eiDguJ9lMw6HHiQim9Kipa5bVuJyKJRp05lT7Sa2Ga3cAEcOkANBuRBEH1ij4xugK5K2Z83ZssNo
7BCb8a+cwu+/nh/QMuOK45kFVGDGARJmY2y+iPYOoZIONnpgMvLlTi1BXIUI0HYMSyckepXku8CY
LO46x3gMhQz9nFlFbbxF5UjdhhKqHWRZNOnaslr9M48yWg1GhGp5wkRr6b6jmf/4TlrVYJ+Z282W
hyrqK5jw6NSeik7xqCElu64SieeLLl1Z5KP9jSnI8FTehyBCj3ofW/StACOgZJtM9XMrJNMNEznz
qjr3t9VQ/zSqzn9eWYZ54xzsbqafhCEBLRmgmTFosQxhkZVjRwmss536Wy/3+kYl5wiiQtRbH0If
V+RKcxVK7HBnFK9xEg0rOc6j24BPgGoTTBsvBYgH1cNPgIvRRlraEsBUDFuKkA8Ukk81M3eKP1Kz
1NgMpeQj9WYUvbgcRwFGNgtL9AnOz8WJjc85p+0UUDHx1/JWSnJY6INIIObQBtBTRtGgPiu6VF+c
N3NiuPTP0oU094I6KIEcDhfJwsRJEiRmeSO3WyNKdY+e/fpC61AYy5tO3jYiiy/lmm751JDSp/Pm
53O1WPAD84sFR3LKhN8WTBGRJ3IjA/KtetwjDuffhuBTN0WRfWkTnOzfMUtjAHhnLkR78WCpbLSR
0qFkn/kKzKkOkIkIWviWno60asR3EXaGycXll18G9EvW+LhOHC1G/d/mFynIqkBfrjB14aE1ke7C
Vrorpvuo4HQN9aCTwU/HlcN8ap4pzhNEArRXOGSHy4z/K7rMSgq3NWvLsyqVrnO5kLaanb6ntuw/
gdiRtkWIEz8/06eGOkNFuf9nAOecs9p3rBmKdJLu5IVr2AMyeRmQix+T0ygIpxdS+SPzaZpohwT5
8fN2jx2lqiB4ROkeWD7kq/PP9xx6CysTDUqwv6Azhrb83LNoFGF5kQ9qfnXe1PERwhSegh4GnBYR
5KGppJQcMCY4rRI4zaYMuT8iOTEj1Bum+r4mZL12PsQeJ127iDJ5LX49XluaQWaIrK7OojPL1zeN
X0mgmiFDrQxzNxXopJCMNaCnd9oSOgY5oLO6QxaXZMDL+aEfry6maTrjYczdqS5jLqRERtFms9q5
XClf27C0Pg9KVrZbmE2gexapLdWwlvlcmecNnxozfFRcFgBOGfj8YXvL2wexGjUjaJXI1sPPaRmI
yym20steApHTSEP8UpoivsqGcY208cSQNRkgK5uLyA+FykPLDaDoopxmj2Vl6OeFQt/FOcLcEdJz
uV28tl0gEHA05cJaCYVOjBkMLTcSPTmA0q15H+6NeShhcjBLnFbsN922r+3oYugRPTWGhtbRKjB2
FfqLT+CIytfzs73MN+EeCAR4f1qk8VSNiT80HYusbbqyIxagx9jLVK2+M/Swe0zjato0mfSVKyzY
Og1q8/kkS5sO/Y3NaMfqLq/s4dvK1xzFwIuvWUxEmLatlmQwGA6jrHlJ0fqoFobhUzyAIU36WXHX
/9LElHVg0HNodJVLfaOINRKPk7MyQ3h4u4HyB+B+OCtAhEQy2eroiYkWEAOwiDeEAmnrKiM2qzvl
wkEz94ayqbSRp0R+iElVvdBRhcxlbJjb89MyWzu8SvFzZJXZHWQgeSQcfo1jpZVaqJAlBUM5gXAb
UK/sv0JV7hgQ7thyna2sw3GEovJkpYMC0TUQWfrCYBUy+DqHdcZwUiPflqHcCRRvm8FcMbSso31s
v7m7Spsjobnp4HBoBIyE0mE0eaFlNZprjWbku2Ygxaqr6bxGPCB9deORDuPxM4Q1/FcDsLXYC9Vk
nFzDV0cEofVMS27SQrWDi1Dqkq/gqcvxVrIqicJ8Za4laU9ND6EFrgKXwAW0cBTpVFpy3iCCXUed
3D4WsUa3aK+M8hrj4Qm/QNJ11g5CME4/Yj0KkGztDSRTZsF1B27XMhXZRZD5rf5QtZFdbunpnYpH
w6pGICSaTw/rijc+sfWo0gAzoN8JmpRlbr33tbSN0vkL6tL+qZSCLji9LV5LCB9/fZfrNAnQhYw+
ExWUxWVrlv5kkhqavIHM+IVEZuZblEuEqkExrpIcnRoXTQnwkJGfQVBgEaeZdVQkZcrNGneTWm26
wMSRhH03Dps4NSaq5UA520BuRm8oA/+LABt014cozqHv63RPJHNE7Fb6OF53XZZ98pFBaFfSLCe/
kQCEZzLPQW2ZIUxj+o7BrNJ1MAFEUpsu/9LQAnELFGuNc3n2qwsPQ+2E4iDJo4884eExbPveqsOC
2gLVFW2bxUmyS3iPXiZjwjOhGrILSQrhTtdMYBpZN620pZ04UAfmF2+FBK1ms7cjxKnHPjJ2YxKl
wU7RyA6ubOcTB8pgb/HGJqoh97A0NA1tDag4x9FY+Z9qq5de7iTh55ixw0th5F6kyPWlkcfG5rwP
P2mZarpuEU1Sgl241L40Gx9HlwNq9+H+TuRUvpzGId1FAKNhapNVV2nVZCNZxhp17ol9BBM9tzwc
NKzwhw/eiy7qPjGVuCGUy52wu0qQN976aO99yrosWAlkjvbRnIIkVKZWBCzqKL1e6JYE407auj4I
/82YZ91VpE9OTCRjm16uq9PlII/Ng69N/h2Nr2u6BYuhwrkxlxQslQoaAaRmLzxzpuRTPcjBt7DK
437HzNpPCrdkdt2UZr/SfbzIgs68ZeTUaaOBZnBuFV3spQkst7C4hRAzNLPqsXKMUUGcW2v1uxGy
muCnEmXRmsrgIkb9p1E6rmYFRR5fy45+ErKGFfgpcL0oTLfEc/LXApzYhW2EAEIMvwFn35sX5/fu
Mhz6sMqh4ZlHryq0f4tpNdDDcZwkhztFgktaDd+NLrn2m/q1ipTrKO7uoir+0pMxdGWr3yaQw5Py
rquVzzhaXCacOIg5p4uUtN5iwv0EYp7Cr/gKqBM8+o2NrT6W0pYuxml3fsQLh8SAycNxUmfQgE6z
/OIuKudXXjeBihSURR6css1uJtENvzwgU4UnjjuI1jhEdObF3juYiF0CONbF4BJWQiNSiPoF5iTb
zW1NrARaJwaEKZtKLqrEM0PCoal4iiaUN8vRza1MUbe6U07lFjT36Kx4gKNFmoVd2CX0rJLzP8o6
ofTRCmH4kafSfwSDoDnkvmfFVY+GSD5G/dX5hTremjPpLlU0HudQqfJWPxzYlOZpWUBshqCa5IGM
Id4j45C3w2tRme6UT09oL4euFY+fQtPYJUDEXNNcU3dbVtlIK1O0meWzSYZQblrGE6RdnA42WkJ0
o0+TrdWnqNaVmRG/laEFaGDIYjn1jBwX73JHpG9k2cMXOAjhYDg/I0u3xKt9BkGQQ8TbI7O6OCXt
WMVR1H9UggLw2VrNg9VtSxW6nhiX9ZRxvNZUoI5WATYJaNZIApFpxxOa8/bb28kqCutJFmqZC0pA
MVy90YudJPXsbKVR4bW1pm1j1ZKbZQjCX47SJOdfxaz8auhFu+v7Jlubhvns7EU01FO5gWbN0vlN
fcz/aqiRlEC4RDVFn5TI0yU/+gYEMVFAHfe0GjtNYYbehANdaxE/NRmY5rTB/qRR8Fx4yxZ+9yQY
4UBWnXh66Gq9+jymubXrs1zbtFkv30R6OO7k2oi/TNZY3E3ynUC8W6M0seJhjjbDPAuEVqAqKDMf
dXO3kRxVlUEyhfqw9CUj5H2JyEA0JCLr9rveUwXbnd9+y/M/zztJGxL8sxcg4jjcCVXWhFSASWUE
hRrstGgot1WrhxszTdd0aU8tMTRfyGkTcVCsWsxzXs4VH4nsnEos/zmyhL+hkAxpQ9bFLxDvdZmb
IZLx+jcGyJVPjQZubHbW4QCjyqlMpQ/IyTm95g2Zol0NvM+3ddv7K3O5dNofc8ldNMduc6/SYi47
VUtqcrm5S0UufOAK0Z/quFZXBrSITD9OikGVgLIIzVeQQB8OqNTxUnlSCc+uhfk+FWmyaSeLbqIs
TzSqUVp3JQlZ8XoYRld81anNMgNiLBg0KDhqczi55zZ8bRhMTdLpey4j1etwT+8xZcnLsPTrlWjt
1FzOjom7D3gRpOaHpkpukL7LiPzBtuWfOvqZ7xFaW+NyOQZ6s/3R4CQc5BkFwmYR5qsjiQEl8HE7
uL9XWU7LS8QRkgtLyeyLpBygwzR9LqpatFe5MUCYKEy4jPMqNT1/0E1ACr0PpAtYkDa0zvbX9y5I
LtIJNg8CXvWHk2DV2FUUHiES6l4GXLgw5bmoXNTtxubymv7G8s6tGMr8rMQPL/ZvKhdmIY0cFQCD
oexGRRBepa1wuBbGMd2cH9vxNkYZlrc8cRsoCAqbh2Pr6qgdhIwxyfKJoRwocB0vm1T1u+KP4rsa
Ovmfka1UnyrV4EI+b/x4d2EceD9IJp5a8vL6N8OCaTUklt3qzBuSdcFT2fbS5Xkrxw4PK/BDUcom
ZUbK53CIxZCnSjWStGjLRNyqbTFuBbXcTwl0vJ4mObLX2kJe2TNL2gX8AzcI/+XcQBpzROwzFHFc
RfStu2jmoIaoScql6rc/bAPSLYps9lZJxfc6Um98fbgoG504I4nry1QTkRcatANTRfkba41yqkyD
Dzw9R4xGddQD0PyoEUyFelsXyWPgq/4j2czBzWhv/u6kpfFgl9UvElZ/zAXUGFA0zBBf0lSHK6Dm
vUFKiKd02snxczgl6VbKh+HH+XU+tZt4fYAYhKEY6vqFR4Y4eqDzG2QEx7QPPSI409haMXjalej5
1IYiWIXnDK2l4wNqy3Fu9yUbCvYAyvBpGtKV1UGTWbmxzs9cxSwyx+2bsVyLTD7qOIcBGowhlPBQ
AyG/zkv8cCpzpyyiOOfI0Gt9OZmV7pH9u0009SXUaKmwUvRjeyeW3VAOL5u++MO3u68Igt+lOQju
1FZ+lE39E7bLz6Uz5eTuYolS+th6TicbW63w0Q7LnNHjLmhceHSUzSiZqjeO/UMWrjX4HDsfBgO6
ZIbdQ0i5fIXAWq7nncZgknRUEcowtODer8LoWbMnsbVbk6eI4hZ+sNbddLxVDg0vtkquTYVEezjR
SOlnbyFXn7kx0iRuVk7c7D2XqzWTwsDYQ8v5USW0kaZCGcpQ9RQ/FrtyLKJNY7SZZ4tEbHqrS1eu
65P25skkfp2Lr4urIzaqNB9KVfHCNkwGL5SG6KGX1PE2U7CVBer48/yZOw5F2ISkyOYcA7CYjwfe
XiiSct6lqqX459dGfRUkRntLuKTTo2mOn37JFD0W4CFhECVAhq6KJ9PhzrdCQ/YLTRMud2cc/VBG
vSvf04HummeVJ4r5ft4cAPWPVPHe8i1NWgu/5dR1W4bU4rdlaz1EjaUi8WHFsc4RL0RHWWYH4K3n
+WqLwJIHT2qKnrdT3Ukjj7i+DoC/e9CIFPaF1cUaFAS1bzFXuVUVvQv/vJ19HbugScArzRIOFrmF
IowyiERIIbdU6WGVaj3YyWXxqIJoM17l1FDomIJwrDe5rltEzCbP9oOmcDZgF2B787pJK8rQM5qO
KpDHPVCUmtfXeV7NhxmS6/CiG2pffcxNveld4J5DsSvNofEhC53sBBaOYJDFLtQDsZWiMr6KwUjc
jKUaUrsxpfg6rybtujJa8zaXA8fT1dRwO7glnsa87zuAQjq6uEk3yVsBaeITPA2R59dVdEupJd+k
w+Dco3xR7aZclb1SIS1lVznPSirJ13VaaU/2IDe3cH12Wypu+UXAR3hxWfhXVS9nu9AUvedPNMTR
GVlf66U6XorMkq4a3trbCFjUrdQGYtcqWu2qsWPcGASx9K9Ig/kuqUayK8iKPeBds+ug00xmrCm2
igiVb40mx3e82u1vQgzJ3WQJsSNvK71OJIAGrwBQj2gAfMlPUi9FL6KylO9x3qYbmbzXVqKJg4RU
0wVuWnfyZrLl4S6jF2FrN0b2DJty9ENKC4JbEYmXkNoQlCwOlUlrSL3YSGM36lv5NfJR3TUVCapl
WEtyQDBZUbxZEGVfjwGhcHMzg5PhVxn6tnXHMenfoIBpQ9dR/OnCyVuNHl52QF9d12PnJkVnf9fG
js4AS65oM6dzYVPXUnExaXZ9FzSOfNUrevKQZWX12RC2cP2yjm4p0yhwkrftfQd2FPK7Vsn+lEo5
/myGCGFho2lv4lQqx40pgSs1JVtsZMlskVYoIVFJ0uw2Ta3CM2JyjoYi1O+0X5R3pt/VOyfxrecx
BXtThopyQXvrl0ygvUqqOrx2kjrvt1YWkvspJOMynCb926T8H5KuYzluXQt+EapIgglbhskajUbZ
G5Qty2AAQQAkmL7+te7b2ZIsWSTCOd19uoUr00QFWcqZRRWOZECEESD7y25+DqUrFhm1U7UjkUjL
YEaYTN4Aq9v3Y/Q0joqVXjPGBdK7xsMM7eSJMYyyVlG56UEM2ZBusyiXRC1wUoK/ybtSY/zVLQ2o
083jZa3SpODGn6F4hH8RIFtjdt0SjKgr/WrSe+ik/DtfJ8z3LO3NDxtQze4fvB1fATLDfqb+2iQ7
mH44NE6eVaNftTTwPSN/UR3D0gRdxoFtHaDoSgF5WZcuWwLzM2ZgXkg0vvYJJNH1ss0lzlZ7ig0N
HsIRKYIDzB6sLwV2PHsjFZycvbQ99uH80BD67FV6LqlOTLkwf8lX44W3hnePUtZLroeuhJ7rpx8f
oCTET/M2uPeG9qN39WtcBx8TuPXMQA6fk5GIIuDDsZXTBW0ccqva7RfOutfQdVUmfJiErwlCiaOq
pUeDAnv0MCURBOqJxc331qnHOq3Fru55j7K7ExmQLJiuVF116Nkm8tl4WJKQXqlI7QMS0x3UjEO+
qvoPdLs6r8A8wgqkagoQJBifgnl1s3YQaXESvnMfsU/L1J42WKRnrYvmi56mG1b0w0AD/EAbiJyD
Fy7oMm7Yrv5p3GDytLnuTqPuPlb+PsXzzgyAOhwaEP2TqAt3fI5FOcVbkNVzA3CyWxFrzlwMbpXK
AL8xAoxgvoSx+TZVbSY94oFL8P+2FfwWBpOqbPXVzom22gkd1jcep1XRpAOqLsUjVPmy0Xvw/BAH
dZTbApFO9uqvdLl1jYGWBXjMdlsmwR4NaacmS9O2KZL0eyXVmXXscfH5I1rWDxwjWNsAqTIo3e+z
SA9pAu2aNPMD+P/bAPopN5gO2o+LjnMU6nsMNmSuCQ8rD8vAax8Foycd8YLzoUTSeeYqoOtijsFu
Qi4C+9AeElA1f8EK1+Xb0O6h831pRPPp4uW0hRVEwFF7SdZ030DFCIHVdrHb8krt8KAD/YRpir6o
PXw7CQmUWUiax52EbRM9mwHWWZAX1hhuLBciHqem3reCfy+GVxlSGhtIanqRAc0u2bTeOjsmBbCf
Ou9Ju5s7dFRT0Nl8ir0tq6agVD1BxEr00c3dL7lhMw0ys7156nWfj1q5nLQUSwmyMDli6tj2B9WE
mZRe4ScQyehqecWMDd6mME3Wxdu30Aj3CxtWTtr7njyeT+nY5yC/c46ZDOHWSzR1wYOp4me/lh99
vM1FH2P+a2H1fegwzjybegfvlIOy7QGnfcb96hDp4URWCkcHhrWceliOYAd/J6q+rISiLUVhkG1e
9eVVWxkkE35daAU3j+77hbiyde2V6fDBuZ/M9mgd/HXvRXXDitgR+JTGI9WP3sD6L+lq8VfErDsH
kw0KUgXv1m4gGDYLe1t8BSK2+GUc0hLGaqdNt5CM1cv0S4arRQQ3YpPSet3VEXaXbfcWC6QR6X2E
JOzgNm0LQeZhZ13cFIxYB63dgHluX5wNzjP8TVx9fFHr93s68seupd0J9Use99W+YW2pmwDLuMcS
CyCzDddD33agPkG/4vaR13kMdkxPD3au80TZ+xpOkNb4V+l1t0Qht6BfhCzQYNqcjVzkbqADvoAi
uMWfTOE11Z5gBAHQNSvYENxggVViYKi+wgy9wVfXpwHSQGfOPjOHoa9PXPVlWwtsHiTKBf2EtMyp
mbK1lqeNiUvYpiFCw5GDHsj63esgszETFI4k3KGzzSZpPwYX7+YEgTWxRH0joy+hhrzGPZls9F3V
A875DSvH+/S9dSfn6pUibQnYS1M2kQULsu0cVzn8aX6NTYvsVkOe1jjedUP8wvoAN8GPFWEdHEQg
9kPPyzVsi9DNu5CEV4U47kxy89fn1R8RIY3DWxLcDxYWDRqupLMCrbOkN+6SdwQTXccGNltRHe7o
OMB5zb8DioZsoQYSIV6Tfv3sAsylhnlChlsq2WVDg5/DmPbYpPpiYrjcrRH7BWO2pzmsSjeGhYCH
WLvRbGmCQxqMpdTNGaXXCjwLo0q1J54XDxZpdR3BZSB4n1aI2mFJ/SlWddv87YjQ75wH8xMs7m6V
WKKMzktezcGvpkmvkex/sSGFZw9VUyZUfYss/8Z8JwqvNfiV+g0E4hUraktuCo691LM/3gyYcjX+
b3xyr9Clq+UzEnNhEPNapFF3iej2ulUwPfuZbxj75dqLBQx8+0jcXzFPWL7+g4aPoQdpexPgOa84
JRwncM7Gj8Cwkka165+mypYigPazD2/K9DvWRQeYg/0Dl7mvwLAXkMYhFJK0351X/zEMuxoTuK/S
U++Cr2sWd8EjgOTvKBi2vOng9dinBetdkVo8zqgzJGuHBm/dj3O7gfpQxCeZ9Ov9MjtYAM7woiOo
r8KwyZYoPAVN0OxgnfNgm/UcNGF6sIRd17aD3Eudm879POZnsk17OkWnJRgK0E5lFG/72aQMvcB0
hqDt2xsijmO12oV1/xz13k0K2x2YrP9qgqrdiLAvScee58ScegpzStr8o9v81G5hLnW1M0SfOSoE
mJ5iPPcPvDRQZsXPGCv7JXx9WlDgc6UP2DhHW8GfcKgPThDAYUjpbFTpD0OTuT65d54oKC4vuS57
UDA8C7sYdFl0HOe4pMaVYWJ+dTxusyRu72tEy0X652oKy4iz6yztIcBMkIbSG3MEoI7CNg83HOFI
xUAINDydJ1cXQF7f0/XnJ2EoJvMQvqo4Egh7W5ptPkauydol/jsaXvoAYEbtMje/Mtxbo/SevI3e
l4UFRaDaZL/2+p1hZh6XhX0fY2yGYTt1TSfxchBVuW7PYIPafLbjE0bDHhwGhjMMFi5wromh+qdz
gclfHBt4BJiDk/0LvOTuhiZI9YbkR9iPlsLSaZZFtSKxGsaRcBTbRyp6UbAUpPgaXNbapYVrBSK0
7bWv6TFUdSnS4YqIv2Jd62LhDnzrNzZAOVHQFvECc0ZzaUiKt00zD542aa13kHA9wd/zRnp8vnpY
ou1Ude1z1MmyV1tGCPAmph/6xGbavsQC1yzdXpbwg8y/e/9Zy3kPcfvbOKa7HtUXXDSznr1F+pc3
/BmaFg8vysF5YT2Gr7U7IvAxk7HL6uWTt5d6kW90S09jrYvEpNkqkXwHt8r5SvoXVqVYMWsxj3Mm
JlUo/YWzbk/pdvRmD7fiK5nEgZP2MUQTA8dN/4JCJ9tmXkzWK6bhO2w8BBPVmYLRIKU3olArePIa
9nHexJfK++1AU6FezKGTfHbzch18XrbGFXaAhhLEdDXBgtJ8SMlLKoKT+XEYZd8CXPIcD6XQ99om
lznQj2R84/wmN6RrDvxay6FM1Rt8zjKoictEAOwK690Sweg1tIUkAXqCBoSgBJH1SYf2ARryLHUj
2OGnEHdy66GI7LrjII7r6FAckDNMFHbCfW24P9sNjYncsOOms+fhomN8t/B2v+JjqUpzeJfvKtAn
KTq3plUlMIZTQ5/CcUdASFMxFdS/9+ToN6+u/pSYk09ZXzamgs7s5hsc+/HORzlNxN9u1UW0TTsS
Hnt99eVD2J5Au4EZCwtJ4XbKTF8wSvIl/TWFVTZ4PFtbpM5If6fFqwgfSZDe1fg+dnseBnB/2a36
06KHHKoUkEOYHlcP94CDGycs2L/i+KlDXztEZO8Wiiq7v1rp7SJRlXFtTs109TAFZSj6ni452zC5
ENWIbEEeievHl2Rl+Rq/c9Fk8CfFGpvceOVyeBvSP5TOgDjqsm44zdbKnRSOfbp2Zdu9MrMeeVw/
RSp8XgVyzhv17iPfoGemhBa3nFEyEI4sr9TlbiSn8McyY+0zFbm8Urg1ZHv4mVxu04fZHDcyln23
7rZ5PcK3HnN1wVQif3Aa4E0gXtL5e6Wq7MJnHX1sXogArVsf34Q7bekGM1QCUXf8QOp9HNbnAYMy
cOE8YFQX70P9OB/AOALQU1TtaKpPvZn3ENuiO0lPSWTPAV4CrzpR1OFzlE6vDta9cQcbGSdKIf+o
7jFxK1Cl+kKxmFtDn8h8qKB+y4z+jgNgMTD/i1B/19IWzG41+oRzXPkvg3an2XQ7Mw2XXiZ5hymA
iJXgMf+i4vchgl1uGID5PcVRkwPQuNW+/g3C627NggYfoL3WCJInRGKarbnXafQbZ8FhlgRJGHx8
CkG52ZWi1K8F2qseBWlb/6sQ2pfxAIgHzDReeh9fjFzHqVhp/BDw+JCm8oI/o2aS5KFSJG+9BwBO
hwHEjEJrYLr+ZiHSD9HluThB7Bti4MrZT8p2gboad1luo+jgu+XKV7HrI/+1sTVumGQf1h5um6kc
VZMjbvr0k9Zh0S4DQZkKBdvaSH+26sZF/eLU9Gfhcz6k1YF5SxbrocT1inb5H1ysceZ8THBAlbwp
tYmDAmqAs+OocLEg5xAFsz2GunuQLLiMa3Rv03mnpECzErPMM4vLO4kBm/hz8ONztdWoqjHWJGNc
BO5fEEP5Tb5JvN0Jk6XEDQ9X2ZLPaCtmWoqJ7tGeZTJsLrrHXUrQdZkXv/3b4LCwI9v5+BcrBqKV
i+6jXU6EBFmVfpnAx9OpH9h8i+E/jzZOdwtgKR+eIk8gwoc8dHjrAYyWeaNLeDruHEjGBk7M8I8M
98u4PE8iOakgfVkSe0L1/RzRt9b3ctOKUzKxAuarZcieN3TNgfLLWB0o3uimAQ/hUCP9/IDg8Deg
TDup6DHwX0F9VYU/mltI3dl1AaBSVnQ8/C3i4CU2QI98FKGtPZAGVBEV7Tmp2QNqiwMN9EfkIXIS
3wBDxY+BeLGtlzNWHbuJQsrNYE9cAiWE7dKc64TjDIUmNBHojlQZt2YHoXOm1Fegoz1J8chrDFzE
dT4mz9bry8EH+RgcVd//9VVJ+aH1+sLxP00tEzzG8cBm/wg1eSm3oEAflwH8PcBIJFPwEBljXiTE
FV10wWSVBMczo1ZUhx5LP27eQ+ewdMbM4bwJt1+E04LP3UXp8dLGFYz0AVLEQA+io8U7MzUSpL0R
0NIbq/d1g0xHcajwQQgKMuQ3ZRu8M4bgL3RumYeziqLjR8994oH6gCsaIIL1AyPne5G+QswJBaX3
RarxZIJql8AAkvI3z+AM3bazIbDjWJajU+1Hj/0NFC2bG+oO/pLiQA/Q8tYq/sB02rUx5NIawGcL
G//yoToukEqWFqlpxeCCu1mHf5Vp4CHjtVdQynBFQ2ccxuHfxgvfaKjvEM09C47fdE3mR42JJ9il
3Cntrqlmf4j27+0w4daAuXq166Zxx5Kr8Nyzi+9hPBZCPQbJh8QdYofPyIcW1+8K7sujELjWKEMj
3sLq98y26wC9HFzuH7xlLaIh3E/I5BCdPKz2n+OsgDEwBs7rPIIJCDDJ2M04eL76aSu7uS8T/DWM
IG3DZZCSrAr/VDzYiejTTfMhTuFy0BQbbrMaRydJ/o14lsipTSH6inHpxpUpUhhPe4rvO0FPrcWR
ZQ4gA/ax704sJnvk295F8xhN1W8e4j2TBvpTrBrdHEa5ZIF13SGO1/UK+RkgIyBROKPYcsMiPsJY
u4gY2bXzYYaL/bJ91u3Pg3a7aXtnDUKWom6P7v4YG3aIxUfC4IktHWy0G4wEmAyqm3xNk33T/oEx
C7iSIEco8qFD200WDRo8Wp67anvZ/PY0QepFm1MVqBvck3EMvhDun+P4VsNBxU7fG39kC+4xlEsQ
BuRi3QkzHpoGh4oni9jKYpvdIW0AxdKnALVzG0Azpx6G5TkRBIX2b27jLIHRUje9VUbkdnqu0aj3
eLB1faINMIr2Ccs5q7c0k6sH2xacVea9C0Z4nV+ikRbOoV1JirA6SHL4kcWpHm3/+i3pSwiIh9fL
GaBFNgb4BvZbeTqLt3+qX/ZAcy9q636PEewXuqRoQsyAjaKUHc11SzGPyOxx8aLDRG9K3rrkZZb9
Xk3AMRECC/5gYFcVvUY98IweSD7fJ4T9mhNdOOmXG5BwbREQYNDEAlzqonM6vQWdua4TcK1UFl3H
gfdCsJH0By+Y92RYywEVcw2xQV2PJzKBQWkaB3h23o0m/YkMgEkDrpE+7fewYt+puD1Gqfcsx+gQ
NOrQxuTOY8RaB9AmVMP8YDt1nzsYZjQzVCoBUAPrDTjr/BD6BUCFm18SDwSU0uEZ2s9Do1WLyxt5
7lA81g+wMW+LSYmv1hg4i4h3RMPc4W1wjte4DAgrdSAO6yJOi+f/nnRy2wDFHLoKiawSzSTzZA2Q
qsIN3q51JqPon5ws4Lo+Hb8mb56OOkWN3EwVMrgbgcxTtl86NOeMOA01k7X7lAyP/k8yUgBUeq61
2LUWgLS15g7V6piNrN4Onq3Q/sEHE0VZdAiX6rDB/SLjmPyHUJEfoDV7mUYdZNPMXnU4A1xRG6xp
jdwtndkP1n50fvwYjig3hvix5+jTtgpvpKfYkCRu/6i0BlsAG8LEB9nUy/onqm/wgGHH/g50HO69
GqfvfEmp3AdbEOUAC9DJ8yP/WZFIEuxRXqprsCIWuGtAedl5/S3b4FOzBMgdG+pHH6kRxeQHF5Os
O+PocevFuPtxHCimpoPAdAz00WdVvXN0+qVjjPPPfTSeZ9v/RdOW5oPGu0X6L3QCfMAoobnyZLl7
NomeKk+dMNf7zKIGdW80wzslIugPoVJAFWFhDFDLBkLGdM42PjIgYzQCW0K7GHOCilc90mzgrfCc
eKt6tUy3DBMXs3sLObDE1xZPGos8COwRi6HFkI0e2Q9V0ZxRSszsxUZLMsL4aYRP6WiBWEfCO85M
6D8s4lD8d2mlD6RqkGqRdCG5bM7p7gacd6v/1Au16VdPEAK6C8e4BaSAPXFZooE+mBTLarU9g9f+
DKWpB3KiGkfvY8AUfBGMKRpTtBUl+JXqBIaz/wxcyA/1ZKdSYKTgHrua94iSkAtGj/ruoa2pKdAj
bJns5uGJIML9KMgWnSkyMA60a4Yd0A14029QlAVNV5emcSEwT2qaHYbnuiKd3d2hqz3WAs0iU5Le
fNv3TeYBbiuJH5h8i3WSr3IiaALa+Xtmpsn1jLCsPmF5A6eKcwyM57JZnAOIHkU9Jte6lFZG864L
0vEIWAnZE5DbnkE0Qx7epfIlWcBlYk+tGQTSwIpXVz01MNxPShKl6EZSBBFd5ooyHPgYgERph++2
9k2sMzep9oiUARAlk/CeQj0NZdgG5pnwWT1i/QaFN1HYjvIIXF/lC+AiIcid3u/m/bz8RO0pheT5
OBkOLY9t2W+MXxjSVPMwrtDHwRa1yVcugvf1Z4nOEq102MY8V37T3Jj8OecWjF+0AcTuipLppE1i
MJssGzT6wl/Xs/aH6tq1m/MyW7EhRjmH4yY0fnf0AAiWna6qPQ88/odDlAiKzEbDq1DreGJ15Rc/
uh8AyhHcXpBfUqjVC8Aaeelhq8buYp3y9+EEp9F0ZZhTitgIDitmJ0WA6MKsDhcK8it4RkBQnHsS
0gcRwOxsFcwHJ6mW0jV1Uq5ISznP7U9LArB5pzfVlnRCBawwsfUWRd2vqJ2TLAapsx8iR36gQ/8l
iiabB9wCzGyRjBiM8FMrKgV7J7BZYHAQKtJBiTXJewgvgH91gvAMXw4iHzAdsPP0jHhmA8hybMbp
svYOF/0o/GfZKcy40anTdg9vxRnXrAuM9N9XBRIQ0sgU2v3XbfAfx1ZFJzzutnpgRLSx/pkWa1uQ
ZZWmlSqCapnYRVuvxZwq9XtMPwAylJU8U4nskt/MI1DYvVYQHQhQHJhasCgySDfJd6O6n1CNim7L
sAvDbRzNUUTwjAdrlCjzvpGN9zfdEJu8bMzG+IdQUo4S5Q5exPSeJB2N/oXBGMHmdmzJj/N1uo3p
eoJ9TNo+tSMJ2KlhM3JV7MQjtVsT3I8XZ4n8oYZqeIT42bixmqSFbqFaAJ0WRYn89DUmE79FiLG/
Pz0RyfJ3w2Au2gTasxWcUwzBJcpgTqehFqWGufn4G2CHsw/TsFluCj9aUK1lazqS7Vb3YcdOfmzm
Ht5UrF/0u9fqWHBkAvkBbLrHkFmBRWTnptcIOAmR6YHYkZ53ny1mjwF84OCp3DdJwJuhU6+8wfuL
xZYAJYauBP+lTCf1aD6dNMo9xeG0sCMJm9C+c+4P7CgTEfB/CZb++rj2fFk/kE020FMT93zMhzER
MCMNEWp0EGqySIzhSAGF/1GrvLeegbA7xyGaixLmnwhwH9YhtDvwHNg1iM9J+s9oMMFwl8m0aBQC
C+bmOwc9MOR1MWKDMPvhh9fBGEuL2WAGpKwHxyk0KKlI9oFYyeca9OnnEKYJupcIaSV12QTbUIEH
r0IMReUdnNQ674j0aA34cAx7Ncx7rkmKEsKXXuv+4Vc2cYl5ogSsHIZd/jnPuenbLow0db5NYrKf
HWQGKCbDJfE6YA98G+vX/ydBzUAt8Do8reOPlOHAB0z3X9zTOC4eSvDmvxynniLYaEiDxZz/C2lK
QuboftXx2Dyy2AZd2fXAwYH6UUrsmusU+pQkU/Xqg2eGA/gEPpesG7JRROwF+jOcNhyriF5HLCUU
nAbNcNZrjcRFTKz2AlFISe2jAxfJeua9CJJngVOwg0fk5H3D8Gwd77BlCur9aBg1p7kFMfdvhesT
LAQbafrcxNDm8mxIpgGqq4bLGk1aMJFcCwf/5DAZUHzbKVibc7pq3+DhuJ6YP7pLVb3rPbidnomJ
bFTYZbPBPzP1yVJQy73ojQlv41/UttNDYsGNTD+GPjQBiyME7/frVtfAvDDcpVBlIE+5KkwtNfnG
xF6avsUewqhQ6RIg+3/6UW/eM3iajV8rb3LVRWJTVQdfNIgiAj6BUEi3yWn8veGz5CNRDY7PTG4T
txiR97ooR/jiav7xIWLtMwRdW31IY9hWQPcI7WJtITaSWgEum6XnHgcZofir+qSp350GEfwhlmSJ
9pyPNLmkkFFPLxHChXQZrTWhMCXrpKd/+fWc5LOCAWxeu9EM+YJX8lf61SD2+LYRMppmJLEWIQdi
s3Fv+QpbVv2YifkfarBIZhoQknNYZDWHSPBK0/PWCATnUInsxloYyKHIuPjzjSB9q884V+m1AjV6
xUEJE4zeBB+sBjkNL02LSKx2qt6mxY77WKBWlamL+nIeVgxm+gMifDNZEdgApK4PIVtDUtQVYjWU
M4x7Z1jcQdEWYt64e2zaTv9phpR+QE8MPgJZ8sm39lO3U9iKT1ETtncKK7FfVQtRvyUWgG2bTi3q
FWQcFZilGcCieCG/+su0DkeI3QHNry5dnrXHSIh+JOVwemdgAXIHcQskQhXyknNVi+ErgFPOnNG0
XxjUBJzuoMcN8hrp31djXI15+FamT/Gop+1llLaHI0alvuGBUo/FOIVNBLuUfhuKefXpqVuG6hGu
sOax8oktCecfoXCfKL/edDIg7GmgEN4ZhC2pECPW/jxfxDbs/di9Rd0GvR/GO1GVsKHsRprmXUTe
vQUkWyzi95ol7mLVipy3AAK7fkpuElp19JOLOvEWaipPYWa835x449Fov4A5i5siAy/t2iM7rYvz
KJiOshvIDkUVyZKkr86wdNj2uA3VJeLU/kJzgVwzZk4cCrx8aDQpooYDp5rMlm2ITtoL7vtvZrTD
weqZ3BBk5nm5h5AkeU1a7j9Av4SHKDFR0axVjXKegCmbpiO8jORTBKzuz0q6+c2YtTN36rVhOUd8
8o/piL2V08V0D5ASQNvTYVVCU7sYdocHOj2NsaMu92M4p2SQuAxFBffId+hJxkz343c99nGxDRpk
zrS5Pf77/yalya5hbAOg3gNdhaHPD6+GpD+tgnzA4z0u8RAWJrWXCsBW3FmMhRg0ScQHNLVi1hbT
tGAf6GAotMWYH0GIa5eP68RKn4fvkUWCeKJo9ABJOUT5uExvugKCMVPzFhhAnEiR2s424OI+mq3+
qQYRVRfQh1EGZ49JNCrwH8h1R7t8qRCypg172nyDnCgFiQBPcI6xZXtzLoUcpFlNXnF/1zsrimRJ
ZlhywAyDh2ji/AVP3AXVbdvAirdTFOass4+hbaOsj398DX+UGouE4hSquhhqt8TAgy+NCu2S4Dy5
6IZy5DeRqJIEOEcszm7LIS2Fg1mrUQMmKOgnSHgzxLWj8fN8PNUG5RudY1iaNilGwJQ4mYmenOih
IRpalVuP5XySHVBqCDWwvRHvh6x1pjzvtPRbvIu0hYxhcgvuHiAHcLVWaPDbPp+xWa8ww05A6rZV
3uEagrDyaWFIGNEGW5i0P2c8OKOjN9btLl4wTggTnTMoyioPNp/jEuy2EoYhrIDDwQcbR6CWKF/L
NFV9LivzNYM50CpZLqQNX8IhGUAWD28OCUj54FVRDkH5UjLfa48L5mgL3Ddj0Qo97mvEd51hWEf2
kAXMr0n4YyBExrCETuKspxl1h4Lxtmnnm6wGnVtcyrk2c5D1NDjCIbDfOxsdTAXqY+khH2w6DFJU
NfjJ0RW1QIcwTg3eM5loucX+LzvA9RKzauCuFB4wbNC3vA2lPAJd9yEW+En5FihMulbuoeQAd1BP
l5RFoL+AX4OPtZeQD+AZ24gesapILjsUSW3VvAcTlA3hz4UttpdqaXURyvHcd+Q5CcCk6+SjoYDA
QZAf4GEXZSypbtB4vboQGMU26zuCcT8qVPA/WoUgF6GZnkRvoH2j3XRrWDPvpAto4Vm/4Eu35DNT
7zhyadnXOKbrFjY3DFLGfI1Aq3hiFEexBiCs8TFMSAmd13UbAj9Bd9T9sMNybb+dj4i0FomlOVxa
aFGNyRcP3KNfr59Q3n5obT6ts4+BTa915R6BYuwUSuIMia6nWBHyVgukUyYI251TtcLSOwVG5N58
y++V9egu2fxHf1qBmtXD8q+fu3RPoxro49J5Db4NahWY4rTSQwc1NMfQBoA9gnjLQTt1SBwESpv1
USMekrAdocLxsCxSWDu7kcJkY2y8csT4JNCGob4DJRvALlB5bjAVfgPgMN09CJXfFBu2VxuG0x0j
IXQ3sUk96JSN+x42XJcF6WMJqPMeMihwW1Faqrkx65OnB2zKePbrpWD/4+i8lhtFojD8RFRBk28F
KMuWc7ihbI9Njt3Ep99Pe7dbuzVjS9B9zh+dukMi5r4YqHNIM1/wxbIlOqoJ47U2AIjaiiO60+VF
2uYuMXV9s44FwgTDUnfF3GmvSneWrZfpMuSD/El0GwrQ7dkmSdE+jKxeiPym9aj0bgmKjCW0AeKJ
GtaB0LEHrIU2D62zZGlA9CWUoaIhk/1b7H0/OVHk8U5IaBFk6Erfqh4uZCqX7sBS3EaD7vSnomK9
L4o0zFC1bLOhgpPp7wp7tkJbrf2NK1iuWCutiFK+aQuys0/WFpzXUIcsTlCBgBvkXo30mI1it9Su
vqnNikrLCW2G7Vdf8FLr3TAknGutRCKxjoG+ev5hAS096sSUX2TBx8KnahCQnRbQSdJ+SXoysOoc
0pT6xvu0GO7AKJF1aznv3dgje0jSB2ud652fWOXNGs8f6JzR/bFvUz0dzN2Eop50JUTpsxnWfF2/
5SCBxtf5afXNAXTP7VGwWP3BKFNEJ0qP3Bv02RgA1T2FktxzxR2DOLjTxAJm+8smntq9PZPoGatD
oY8rBgHvU6rxp5UL/C5j8w5dBmqgNPlVWXpLjzi0ZXvoy35ranVxJhfhfq3gY7CBINjiqAeQR8gD
Bs7ao89JpKbb6YmiyV4nTO6+H/Rm8Sj85MgZHQ6poOixfStHoO1SrtcB93rQ2gOrQNd8uFVrbYvG
/jXmrIgW1/qpUx6hdej0IJ05oO2hO4jSJAMHqmm8yUji6TmJUz9i6cGzaffGhHwkfbOViIPk5t7d
UI762trGk+FVCMgKH8HispzdsXgrJrmvBFv5Mug/k15EXlOOSOq65NWJOaCRcuShnfjAE4o20bk8
4RbVjvrIwUAe6oyFvezPXg57QgzRA1fsSSXTEtSFOhPDd6xNZt16aZEn9BBwQsbHMgPM8rxPnuhg
dMuLWJZgmb17PY9fjWW6DiWFsBZ095IaX2a5AONPBZQSBrAtwatp6LYkhuc55S9WmpMPO/X8nE3t
I40d8oCmB578Gm1TZowOghcT6M5JXexP6DdsV7kvs5sYHSR0bB2ZrgnZJ0BkM/TdpSs8SfkiBqKi
RhWaCvdcucZuTrUs7FtTY5XnJymK4hV88tb2KWFb6ExDndIiCMU0FlBEdzTyiuVpPQExtSiTl/s5
Hf8ycZMjNugt8RWMgTOxQsXtch8zuQZiMh5IlDcjuzTCDmgYPcb81ScltcJSYT8zht/Yb917woIJ
Do3Hr6VWn0UFZSMQ7weJYiHtO/FQjuZDUva7NMY5p0/+U6bnIBq290toH/oUV5VBhgohGIYp5ztV
jC2ZfJ9ZKDNJonBqmWECW3To+njmahTdFjJb2wxSoL4su2h0W3s7+dWREBJ19DQk1WZsrJGObeek
WgMytrT+yLxEiuaJl7axaPad4NLS+q8WdDHn9qWFV8dgAagZJ+l+WNIj2+h9Oyf3MmEQkqDruTt9
emn82LM0RmuX/auZ1YE360O/jh9iLePN2lFXaCtj2Bh98qAhGPO0+k6O7tkSxt9MygFOSO0Lld2B
cxDRgG1tyxyQOS38iBgQNxgWYiJJ50y6/jvxkMSPdE81tDs+uqu1Wzz/x0wzP4CLJxijsd5IK7ia
ZXGZ/TE5yUx9ZNmckN1svOfAZRAlrPNOs37gphj5VLx9jHT+YVymeTsQaBToHrldVXae2CUesPuY
F48lGMzXpvx4PqmmXnBOQKQnYIB+QleU4W7JRtn1g1mGHE18LrX5TxdIZ/VS26WAmPSnOot1okbq
X+7Kj2StEUy21fOapNfGXN71GqeFrvfQa5p60G51U/qQ7XJRHtw5P6m1PhF2LQOsAPo1qfxDrSkB
y5eh1RqZOdrJBzMe7QREdqLgt0OyU7T5MZ/UwWoMEZYVaZ8EvD+mccPtL7zfuJieWNx3HI33saHN
WB3mPyLDbxn+wtzjzfvq+X2cCRkDd1VkFuMv1/BdDRcU+SWz4ZT4d6bhIdHSHp3EoH2wqR9cVVNU
mkxbfj20L/Gne8tXGHggmSwbTtDpYIzoQLUu31OE48AANfs16fVNbFde0GmxCKtV/VKonITG3H0q
bYrwdr7iBUM9Ju61eHhlzrm4nfNNpQdb8VQ0Ua8hVgEq0871hHfe6tIdzZmwry1JmLBF2FUgvEcv
raMMk95lopGYcSu/FLp5tBOBjGj6MWbzPalZnWMZww7ws6C/yYMEyPUmcRVBz27OwQmMNTYqdAGD
UM4jWCkW0MRWFM95aj2MsfEg4lZuWouW5dLg8XUXG8VHbm5SBrObELqq7eyQ5p6CQeb0sSrWvkS9
ppa7h5ND6ZaUB/z+L77WnLTe2rsKQUAvDnYch0XlMfqm9q5vC7RtlcfV0ISiVPgcVucDcuHdXyQ9
QTmvZHpYMmB2An4pENbWbTOzXCJjefKcPKUhPU7Cvmfe0Kd91ggoal87JYwCQWMiVxiQRKjePs+O
fXOULKCI+U/TGM6GJqJD3Vf9hqo3/YCRYFcMRBNwxeQXr9R+LWfArjPIZ4CdbjMT4RJrzkkiSB07
E5MgajpTIu+YzrwCEVGqUe98x2n7IFQb+mr+Kc3upHmKV07cSVE9jsC7vhp3rVjfMz+JAMiiuV4h
y+XyVA9aaJacahR4f9oiTgN3yo6TNYR+Zek7FuoHYjxwVrm7rskRUsQBlGqkFWKzIvecYMQzEl06
xyXFgKPVzI7l8utTtYSKDdMZV+9z483v1GCrYJztJ2UPO6mTep11NznAIJdLo7o7Kjlc6Gweu67C
pTD/YS7B3AgTHST5+lLny9viiSe7RT5gS/tkkamym5r6ceEpCkio3Dd08ihwPwwc9r2TuXBj1UUm
aCe8FG+Qsj692v22lf2+CAccxOJhwX0YEcS/FyZatgZ4GOhYr/Yqqw59BRyu+n4rWudvMSpeaXms
IMFyS9/Xq7vp+vHFK+t9PlknYPUL1C8PaXWX+XVYKWdHpUWBwNY5dimhSIahoX1LvMDW6qsxWHUU
J2g4/Gy695f4pIz6kMf22bxZOhHGIC5y+k8boRdizGOdAPSX8x0gnUTjI7c5T6ymEMnUafNY1z0d
3OM1NhRN4NXNvBQT/DJhTB7MfFcNM4K/hrHFe7ERD7Tizl3HfemhQmpKxOeo0DOtOzhmdu718RBn
uDQ7D2rdfTBVHma+Fg1zcmVwxnKceg9pO+w00QaJh/aRkh+KFWegQq22X7X5ZiDLMBbYzHxNNd/N
/rxd5ngLjFtylqFEWIlcDjn474sEr6XuV0Af+Y8reahuwhJ0gb5EYM+kF8uSkkTjlBTjv7bQPwnr
OJtW9arp46O9zks0eq4WGklzWN3pybSHrbzF6FrVu1Z0IZh+hAOKGV2lUIMGG7VhmvuKKpS+vbmx
xmhxLMQ5OB10L76aHTbItc32ReXcjfH0tfrTM4guG3F1akV1hOI59gqf5eL96WxxG7Fa1kb2MXqp
8U7R6xDUlXunu3rkmA7HZvKpCetvHtWTg2doY47OG5ilHZh69rdmHJG9Z8B6C+I4EtSFJJGNUSPN
Uy9Rd/e2ezSV3UWVaR26WWxbt9guqw1DWQSY1fapjsPAGj8SOz5kKjumHDJVB2xouwDYoBbegkqq
n7/01jyKOQ54PraZtv4ZlQzZ9M8GE0VfiHDKzPtEsD9Mzrgds/GY68sfvKKNRzq/ENsB9YNCMPme
bmqyqkHtqtQhrqbHRTwRLfRm6TpjtRc6eCJvonOBut+Wqx3IKf5sOx3KajolWbYVpKRyjspnz2Ac
ROa5Ib/uSIF2lFbgOdMNn4wTRMJwIW6AjAKBXIyWK54GGY5xdQD++s7jIup78qP8Jn+yRIwVQk5b
N16v/mi8Tin1XfXa7pNZ+2fkNal4Sf3o6/HZ00sRqi55sQs2QAoxtyptQ2d1GORG5+It69fi2Fe/
ACQBoEDcxdvXokPazNOKys0wACNq6+ga4wFtIXtKvRO12pjIi0ZRVuB8QBO104KX14z0Xcho+EgA
WpgiIBizicPcvqSr+GoT4ztpUJb6iipUdXuCd5mDslZRu80wY+0KqCnpGZE3+7sSHjevmvvSIV6J
l/PsuqUXlRA4Kh9/0rZ6xJp6l+OOw0TQHWYRh3njhnKWr42oDgQU9rygqY6ErKPvQ837eei++8a6
WYLMPYYrHW0WplUh7/ShPns4rE31OEo6sJJVHFJnOfm5/aBV2eeEqqbzYUpz795O3ueKsqi4PVWY
MczbL+pY22RqT7Ky9nSX44PTnug+OGrtvCe26YIbOt04mIDb0XoUrh6mVs/Q62kHxuEumCZf4bJD
l2NUerGVyIPV+qqgRI0qPnlJa0ZTVf5lhffsEIUZ1lg3QnfMl63wcIOyFtRB04CI2e0vcZ/FBkUN
jE/N/OZAvYDe9sGcgx6KeHnC74zxG9dAVhdYnSwYhS4ufr3Wu1t9WJPVRcXOGVMWxsMU+yd3bX8H
N/8w6+KoGzXvIOyr6WEa7N70gXzgbrx2AwnU/ELI0adMfOSDhMAYScArxypyPUzH+OPhDKk3YVf0
WQfQi+Xa+qQZ8iqNJkQRi5xgiP/0CbHY3FEmhB4UQ7Tv2S+8+FGVvrWJviuFt88sniaPbSqbdiCS
AT5PNJ+lQfynAjBjka3yb2GiOGtFKE0Pf50zQU/ENn5FvQ6TyVKhWU/pnVxdQs5n8FlkBg7UJQub
YY08tEY8348plh7fUcxhtdtcuiRTYPtiOXWLMneeI+W2o+bxQbaYK/Ew/4yJ0yK2rJPA6AAIS12v
v1zslYQnU3FW9iIPdVQ+F130JLjooE8kMrz3aYJsoEoiAqX/Sq05MujtOZwjd/qe24mQG2c31utv
nxuBC5qRVDs440MP+0MBwoBtAt0EbkXOb8NtGTVIo8nFcWkIzeygvkHywMwvqSLgvEmGQM5ijyDs
0OKwKAoGoLpELhX3cmeX7dY31B2BiRu8wJsUy6E9NpHtLjyw+rUm4iTmfY+r9nKzw5NkGQ6M2qY3
XPX/18/xolJwV4tklKIOC5xLdTEHrjHJUMvLA8qgTW6iXkrUV6vHu2kkgsLGpInbphLORiuz53pi
HVRpfrZz+e7XzoWXAz+fuYkJYnEbDDL4P8zkmKjslKCp9li4tJ9x0jl0rUBLjAsf1jmrxL618Miy
GqC233uUfWae+VYl1o9vdJc67yKwD8Z8p8lDUJzip56aIYB8zrf9LKNC+Nt8FEjWer4vIySSbcti
G5R9hVA3O89wMFigHurkyk+1rWf4i2Wy/rTcOCCUCpQaLhaCxjjhB9Pi1y6BWAPucWURTth57XlX
lOBHgD++E7/mmoOQ8aWZnpvpx8+Rw7vghLK8FgBD0EIky83vhTMGQ/0rM/c56Rwq+tx7Y1YvTq62
8Tr9JmrcmujI7TGLxgHPMYz5J6EAULKYS4AZxpshIXt0mno3GNXeVCVZP+hTa6NgqOMhboePLLnU
erYbuFnkPPw4jbrgDQ3LhFkBOhslf2MHa63vXFRdt67N1WOh8N0jPMlhKIbd6L3we4dNsTyOeHNv
kQ7L8DW4S6R4kLshO3l9e+c21alJ2NCq7Klek4s/zEc1mSeqAs7NulzwyvpmyqgI1A2KqYrlZLk6
ESwNX+dkHpn47vUki2bPC/UWqiOdn7C8Ym7Lj63PfamN96m1kPRgX1DtGOhL3ctsAXVr6yleve8y
cTYJ4fY+Vk0NI6uc9WeZGqfY+NPX8iBW5zQwV7eAgMVCzEdHlMVGthyB7vjJS/Dr2xpDaL5lQLov
l8PgXGE0n1JRXeJOXnJCndt6uWK2gGc++gAn3opJ5UYwxmKXwREsPijc1Jpwttqud+XV7M0X4bIn
3YBSb3K/a5X9tGWMA852atCA+lDZxrkYqu/Sa585mMK5HLYNIezL//2OBo06XiQz/etGlw5xeTLy
9GnJaDrG98ARXL47TfkmCs8IkEVdyhgdqdKe/IwCqIwvZlm37cANRgjh9sarIFmSGyYSBI7JiewE
bErOXeY07B7NzoAqKYrm1FChZbdF6MkBsA4eidoCiQebr+fK43Mu5+WvdEoLlgtfQqe/1lQruEb/
l6CF2GirJF4h/RQMOlk5PE3g88Sd7lWClnRy1+fY5t5KBSGyTvzW3eA8Wz4TdgfNh4e7k/sMhRYy
DbFrbapQKmx3GXg8apnHQWoPZjdfoX+j3DIeXP9ztFbs7U2gK/vVybybwxxFTMHWYNqcrhgCaQzi
P4Y+W7+aVChzLAGTTF9ZZg4VrpGqf4yH4ou8r8BtHybd5N0ojwYIiqSyS++XUIv7qEV2X+HYr2Bd
nXjaOm16MpFrD95xyA3Wly6+mzt0WqPcu2b9UuTmccESsWRcKv6w1VClxiueNwIhTPjg3n7p4um+
d7U2ADf0NmOsbyFIO0P7h08mABbBL5b9zpZ1nfPprHdvI414SZHwJWZXXZZHjJJ7Nso7TV/361jd
jZjE/MXEiEy5q+Xclg5EMxA8LA1+SQ9GwvCbAwSPEti5KH9GikqAxbvDAIcwmPKHMe9YWcwXXXuz
gVhvpjHueqGQ1WsPulgPXVq/OmomywQjHSperY5mFE6icx/cft7j6kIIdsCmY3NSJpwnhA/0699a
ViS3rNtezVFb01e6MsyWp2Z+5aI4ckn8xWSNiFbbePpL5vmoRlEKLuwQGNL8zn/xuLhYnMPcX1Tk
5OK1mMddWhv73FQHZyi2mqQ1feaWgM/2mD4MfE+EEqeZHRaj92ABf8wWLHz/lbdrmMU+T7R3YX45
2DLeJPEYWVX2xSy2saQWmGhuLWS1LaBZxyRY1FpYz0Vkt8Y2RTitI+A1Fta8dqZIT/dflKb/og/Z
lRUDskO7xoZW55Mo/W2aAJ130xVt21nZgDo2UhtJKEZtWhEHX9hnLv7zkfSQVTs3lv+mkNgOaYM9
xPk3N/jrhzUEnj7kGiVJmEPBkWliWu1jUcAz9nqU+ldtst7NDAmwN2D1xIDialtX9MFCCkST+Fu4
jhAfGCjxL1sB93e9M6T5Nw7xqQfy1LQXj5CRULTT1aqWo4U8ogFqqxGJbtCN3k3ueFZO+9DnVpSq
4pw3SPIb89+NCiF5/jpZxtts1HtalHaiMXerHCDrSV4jK8qZ5aGcfByDdZQjsF7t5Eim+VHGX/Fc
3HHBQfORSdHWDI32g28YCLHriF/7zbSyR0DLD+p6+k3iAqThgQHwt6KS9b+bq62bSAIvXxZsebNN
xIG9osCYclwKVkTfw0l0JIxBGst4tBg4+gSNHQE8iEwLBHXJakEKDyTKf3owoRV0TJabrzPVGBtI
YMhjHrv4o60xbg/3N5VTj61nEbzCzjPpTyiudBEgMY58gAJR7Wq73/lMpANYWxh7FwErINXFXC5Z
8dVJTqKuDkzvzyQCyeJgMuPmS8wsQZM0wtXIj3jrPtPJP5DxCwGWT/eVNN8bzWGmQ9JAiwreouXc
5F7gOqdKE1tbXgf8GZb+jwSkO1la0bi4fw3WB+qsyZaBSyO9ou7VebK+rRy7fTFHObkMSxxvzPRv
aBeU0goy9I8lDt9u/5PleFpj9+xQG6hJFVayAwFLLyXTuIf8m70/rU1GX1KusGmdcZjtAXkJ0OXM
U4U8xuxXntvvivwQ62mIooETnDfLFqdFvqu+CrUec14phmd4Pdq8s/luLM1vp+deXofmjjn4I0F3
vXAWcCRgfPUsRlinG75Ku79a2s142QW255KiEX87NZI1O+2Yi5wmGEjc8m1EfyUftZ5WQTLkmBeH
h1kVLxWNDEN/g6sL0iHQuxgZIVIyfev4q2nUvF+q9pzwgU4CJTbudhQtYBqcZr3r4XB+TOLvNvvg
ZgqsG4Nne5D+FlInDpdh5edah2VnV+ntQ13e5sz4TIHeb7nJv3ano5x1b9EYeN/ThHFKtV+1jr9e
iGtndx+Z4X3awyu4tR6JJd7Fub6t7PQN1O0z9e7nuvhTy/JSVzvJxY7RgtSOD0LJtoJNqM2eyAf7
0Kf67BsyjBvjS2X+Pxm3HGMn6hSCvox/Nd3c16Ru2W4vdroiosghiifwaVkPMbRztVWERxTnJGYc
q7XlDuNZ9ujNS/zZ3x7JolIvWWZ6iAkhChGOLeDDIou80mseVKtVIbTGEtJhkKLRETq2S+md7Naz
DqJVpHKQQBWpwjwha4oFr0LK+0tO5b7GRxh2liJHw2W5RzROvIRJ2EfhKgz1ZZecFt3uUPmrLpgN
E0uJZi2od70vZPFf61LA4fjtpyv48irjBmmL5rHqmmIbu8vXZBu4/XyYQG3G0lzPrrXJluRl6Bz+
TRtoJhfdZZ2dYddZQKAyJ5VwMudTOmjDwdaQ/wAxkEZ+C3RSHdGdwHbXyYD3JrWwDJIagsJhohzt
bItygD+mgslCBnk/Lt6jN2YuMGplMop1USzwHKaDkW3ypRY7L13PDsghJy0m3aEZd6N0vtDfSyZO
eoHchGRjCwWddBOwwfqb3HhCDAx+A4sON3zOFYTTRiTGVRT+w2gDXtvOviC3NCC+NsUrCa3uDU9e
Pexbnb8CUJWk5K3j9eGs6gORTl8eQIkLHpLL+KppUKfLzfYzmGe/H27ElfZcMlCunRvCf0sQIvWN
lBESaQzSUgDrYK2y6jv+aLTsfKZJbGabobWxqaj1u5h5Yfo1naO1YredDAJUUq+C7Zt7fIH61RLe
ga/nH9FUDgZM7VA75cNEFNToLg/gZHXUuwRdmTbuf1QeoKtFu7VFeXYbgDFozecJjaNdzG+ZBHDI
ESAGs1Uik/OGQ5WtPkxsy0DoO9/9uDrXqmrAveK+ITXeTQJiZcKV4ygjKIwmxJOnM7XKVP6Lcw72
lB06WK3y2VDFLw0Il7yUOBTV4yD0J91r/lnrcruGwMWo2sBDNrY/jqmhn6/TA+6CsO2tz9jDhGHZ
2OD9HJYq6yykwtWvkTkGOkG8CrJhMmhqIGULLWHdO9gV8XI4/noQ6YKAgMzjw5x1962TXpC2/1st
QxxZS7/5XH8o1dNpOseBbYgrOrnPG7jV3MYSOn/Bn/og7chnoFc7CxbXIN4UrmPqvXhDIOwYTOmU
Bmk+fRpqfZPY0eZ1/SpuBvAuHrYdod8h1fZ3TVNcRMYxxxaTbcYqIyhoWAtUlcmWuESFCIEYw9aY
863ISaEwOJUDi1drk6vmS8XiaeXlrnmx+RYJolKClzElqPgwmIDBE8J9uEDEb7VFEMfs6L8VuvVo
kXheuCtf/Va6G3RkyARz8mRYeCMlgK4LehSNBR8a8vrfrEZm001uh/4Xq5fbkaZVIbCgkWkvq/kX
BGDa91Jgx8rHByqJ9zDdrEfFQUOdSKzaFMobxmmVGuA8uhCCZo4QX1+l5UUt/4DDD+nKNDN+WhpE
RblcUrfC+G6QURKPOqP3jdOfhHG2CV4K13qcOBQELl82ZzfnwDULbQu7s01Hndu5tE+5nahdvLTP
zVx+eT721qo1diX9jJt8ZsAckzuzY4OjwnEzEY0SJEbFzleMWyeOX9bFuVe181MPPpdUE5ZlfR37
9rNTaB8bDRqSDsYwy9lxhHhqkZSRo1Nb4SRtIp/TWEPG35y6Kr5DhH/uZ3HKe2NvWoMLtPxBer6+
LRfnidi5l9FDeIH057Fehp9iSO+XgQzy3L3kORBPhej9Zt+yUuPaZ2AhQpS7rB3ulWF9yip5W6fx
1ejEG7g+c6hunmBKt7rSwJj9fwK17SGd5BwuApg3y41hv3oo4st1Z6b6L5TWJrdvkY74tnE84+C0
N0uTdLj6yR2cZUI+QM5cw2EZW8NBtoSioxf8YAsz8Rph/3PM7qstIJ/0nHMSVuxunqrHPL+Nhyvy
U12Q0Zf3PBy53d/XhVdtfRjITNR6WLjcOBoKA93L79AoJxu3ouJRqAxBtm35t1vgnXydfIOL8kMk
ePRXgjxsJSvkyQobkTu626TvqmBpzC7q0+nAc2oFMPRPnfAQPgCm2riGomLkAWzihVda4fDBgp0s
yZWD6Chz8e3J4jwXGAJIIiIDqfTHKO7qeJu2CJ91gXhHzKdMmPeG1/6tOuD84jKoktCJdp3YlgMJ
whfJfx8lvIc0D3HrLHttpLDbtcn3MjuST29s2pqTZ9Xl4OparU4LOZZhZsv7yVFHk0iolTceMc6O
JIwMBnI8VaZTRWSX4dnJe5pNocVtzXvMG/GPHi7qGwaf2zvXGEPjG/YEV7BXDnd0M3LOLoXicKrJ
AAJ4zaLBdh/TlHOG/Ih97vNMSiifGMUPmilmw3mMUul/SM1+c4myibP4godp72b6g19lR1uDZWi0
EjqXGmysYMYj3VmnibDSzbiwqbZOGZaqIZhBAOl0oEHYjFBJZZ8d+ouVjVtLkm99JGxoFpxYwNsI
McWBKRwmdh6yJ+URLlK69XtdgYpiUYsGfvXqJtJdhhGwpgSHZT3MnQVn+zLmW4pDzSBNpNpLnzRP
nDr9OdFHVvAWZc7oIhSzp9i9Ig53933c3tKDH4SwjK1ROy9+7um4pAlOW5VDIqHA1dJkRFWOdaeH
qrJy1N8s966+tgScxH/+QFQPs3mA3LbY5gYYMD5PdI3dLRcBFLS1OWmmXuMkU499O7E9J685ME6b
O5/tDOBvIcOnq25roVYIzLK61GXxipCKr+bWcJaSe6EdB4P1yEQnkHLmowNfF7VXrva8euI6utYr
/SgbG97fW/X3hfiqoskIERbuRV8In1f1duqLaB2HcKlo5HXym3z9VkZsEu7YNe2LJCKv7XFD2qn+
qdrpQP33wezc925aPihu0klSGWDlNeulKggjtXJh7DMa2pCjJLe82AVOxDDHyJsE4SV+ex5JCHcS
t9v0ffMB2XA3Ag5vEng+Mv/0pyJlQGwd+2Vt5JNkKrBqedBcoj3kur8tn3mTPWupdodj+yVNnUvs
a+z36mSl5ln09+4CAsWWc4sXCIy2ORkaORCjvcNaum5aUNtAEm5ESN/W6ueLU+Ody6r5K2me/Lx/
IYV7D5N7HMr1sW4kmw4hGwU1544G4gscVylwS8asIXVfeKb6YEKKKjCggXfF19Ve3j1ZT3gH7T+7
I4o2YQfTAV3hJYhRzh1WfCvg0U5OiBy7m0r7ZSyT+6WITyk84UAeCxHnGy6l0B3EC2XB/4ol3cZ6
dafAEdTwVajlYhEVlRfeG5DQvSp9ZKtwLkruh+ELBniTtTpzHNuitZ7jshlvKZHfDUhuqAntHqAO
vWz+hu4jKOvPxSX2ajFebHj3TJ/OTaeOvYu/hwiwTT2g5kBbjUfs3Ej9O9bRyXhcwpapnofGIUiZ
rEaSCZKJgdSXf6DQ/WgfUFhuYt/eCleGzYr+bC7dk8Zh2mJmRsR1l4zlaZmyc+XXu5Su2L6RDset
RY5LXL3G7fBmas6xRF+TjtobiXrkbNr3EwMLeK7Hu+oxHlQDmqVakvbY92kYWzp3/7DYO2WzztZq
l5ogAn3+FiNzoEDvmPoqBDEBiG0DLW536+SRQ/hJ5dEjNrM9FtPP+KY5Qid/yMEAXCJ/fW1+tpD4
WfWXDppmtKiIUehIYyVGwzFxOSBjrpJ9OfKkLAn//xTSBhlqawIoUr+7zdXnxk2SJLQskhLUT4ND
lRG4Rcm+Zm+jsr5AaECGZ/XN1PCEmzQkCXmHWe9Rul7UuO61K91/uC8I9liO7aj9MrZGQwysZniP
E1mC46C2lePzhdehHc9BxTGMl3eNnNU6OOCHrJbMTWidkuJPFDi1lwxxKTDGWkxH1+kg0OrppWOP
4i7fGs64M7z8GFs4t1ztaqEcLjVI4WJEtKk/jbV5g4Q5IcibMCh83ubgEcSe2TRIxNNZWQybzeJd
FJT+2OgPpHXibbUKeOP17HLSQ54XYZfzxPND7P7j6LyWW0WiKPpFVJGa8CoJoWgF27J9XyhHcg4N
fP0s5v3WjCxB9wl7rz1kEEVKA3TgTCE2t/JfV1u+qcxUisr8jiWEUa2+UxrlhA/6JlFChPjI2MZO
0Qas5w4l8XGyu/WUNG/hiHpMzWk+hj+DemBtjegH6jrfRVVw1lCT4RQ7lm55bFwwrUHe0YtrwmZx
0SebLgVinBJEuLJ1eycCbecYGI9JjOkg8nZrrcnWyogVjV0ITK6Gp7nAY1rpCvSi4jhCp9zoU/ce
ls1blPUcOSMVDiGwvpJxLVp5f4r0ZF9TmZN7xpATsB7k+pVtIHXXGDTCak49huuPnBC7lWWLtXSB
PeTppHtZpOtHutYXoZlY8xGgcfPgaErXESb/tTujni+Hf2ZRXqU9IeZuVr2jP6FTbVd6AXEvqptb
Fbv/ptwd10MSvMQWMJ2KVsCNztWCJsfzvuP4fmUqvQlssdLs6dAO5p2ygeZd4VhVVm4un0qIgJjp
bA3qLOpLqcijiWiMXn1TsjCT5PqV1pcAMFLloEAQwMxUdyW6vhRShvOs5q+gIHjLHLz7zbFoaPbZ
X6pIvKL0DfcNfCQm2vDYIBqVdEu5Wu6GuT06VvfsIoeDGaQzzJ6aK6OdBFhQRMcGrWuknmIYa7nc
tm5e3pl4lqsODegUJccimhBi8hMxMcAiWIm3QIGBW0IJ6zQbYFb0SrG61jrDG7TpQ6PWRXrJyWa4
WHeGWpn2aA/9GKX7KrcirDICkk7UubcQi4mVKm9Vkt+hJksKTf1GGCnEB+t70uL90LBws8HCsumW
lGLIPyJpZb7jNF5f9QuqkcXLSARlqsTr3P6Fbc7pxSljcptWaXroC6oF/R/LSa9tEqaDP2D1N1ww
6yBTT2MNOq8veXaahaltnwORML9ulMsMsWjlIlDZBNFYblS9fxO2cZl75DmBbV7dyqURtxSqsyQ4
CDbMPXrdTac5W1fWnL8zXaH1rOrRM+Fz7DabFriIBb9wUisqtNH8skZuZkTJG4ggPNizSiVsNjG1
YnlXHQNJtvbdMKY3HOnhTWU9im9pxIHe1Ni0U/OpIq3EVwLnnk1F6FGKXqPM8dUe7RV7g5+wxn8G
T/+lUVIHCEOTkl0fAachulsO8S0Q4gkVvp9EMdUDQjCma61vptQ0fUffFlfgXzoyDPt8ei1195cE
DHoBhk4tYqMyYoUbCj5ZCeILpboI8RRDpyvFzWJsuy5TZie22aO7iF4win1HWbZtAIl1lfms5/Yr
qYlolowI/FOzA1J7sZeNLS0mp3P24Sray2QbX73qPE3KSGkZHGdsZUxFMLtLXBpWRaxCwFi7E9CD
E50sYjnIa9yLF/Z8bA8i7AK59WuNTzgvQAg3GDcqO2LIHCTv1ihudWmcgzjZY7zcFBYyQxZF5iDR
7fMZVO1tiLVdxkEddstWo21o3PhydIrloOXAE4qXOeZWlRZ0A9BA0zRzLiFFKTZzrr1UM34DO2h9
rPnU98EmErQTwIVV2XwgBRl5tD40M1g7rbNj8Wn6us7AaAjDUzRrXIghI222MW8FV2GsRbD5pkMW
5Izv9bttljxAKk1PQ+0yOvM5Khcaq3Vpze7U10itXOIESlbiWT/+NrzLxZwgrNJUbk/1rTW4Cpg9
vIuZlAu9U57oJTeBqqCdz7r1iAN7Uu+51NcMOMpFyLRW5LCRXGoJQuEgGs5ObJxM6e6QQmw0E/CR
bl8DU+HNtjiaU9bnjN2HgZkN+sKY6XfMXIDGQtsFiM6ist86xj1C8R8OgEJ0nVo2sI0HrtwLY7Lk
hJ2sPLqt+yNGY4ep/oAJEPNhkOKZQIJnfRv15I8BTHIStPeyTigJ0itYlF+UH1zzSvA+mEgl8aTM
6y5u3vqgvc/Bex1P5zQZ38JM3rUmKba2Di+DUL1r0o6eHiK0Sw3qZtbgUlWPVjPmzNNSSDKlszbB
ieo5UnXMBJtgKubNNGOdUt1bMxceThlvNG1+Oxl7+TQ8E1kZb6qiYaFkEvBjtPmfYfX3NtQCvw5G
KgnUsHixcjTT6PIZc9XIjmeLmtW6h1P9rcbcBszp6NLdyFohvd4KoziFTvsV6kjKXKdct6Gd04bw
97P7dofuo+61DGyk7tG471RNI1QJiWOV5//wgFEs1tSTPKE3pt93vok1yJRDv1QfBoszp9vZmntc
ZLiy0LemhVzFFZ7uFv8U9LFq1+9lW5/cLv5karaPy4aJCNsuknSjjaFIf2qrJ9jWexfgexOJO/pL
ba3iAGYFr6hbZg+/NVoMInxKKtjK7w1tZyKgLNh1Kg1b39IdNbAi7Wc/7gsd44o289KG5JmEErzP
sLdE+ZZN0UIJQUw/EZCSsvFnaIxABbJwYjfbunZ2arU1Q/y1+rcWIBjkLxI7hkLE6DYCqBXw10kq
CBgAV/bm8ygRi3f5UxiAT0uaF1Z9iOvg9WKt1YLsNozTbTbEM1JbX7HTvR0y6UdM3fOsuNl0miSF
mYiNX/y8KIblpQ9oSDnptwmPqtogDVwqvET07lqfuHX5xbFQCKWkWo08tZi5DMhocZpBgXue8IHI
QmAkbmFtdDCbz/UngVZwAqJiwQK3XHBVwTfHllqnuoXosnLZnLIVgMCWc5zHRfsrOJdZQ+gfugYo
ow3ubhe+0r/tullc5sg4K9iVgOcr3PCUWgpmnbVWDO/N0pgiuXmzCiRA+Kw+4oExi5Y9Vy6/pFWy
w7GHFSoyapVfg66lTULhxyHWp1FZBzl+JEOx38qJXBSYd19t2XkylpssCLh7h5joCqXE+I5+B5qg
J0eYYQN236hGnxV95To6w0SBvM8WsOMu1mx1HdoaNV/l2UbiiZg1yDR37KeR/YnOhRPcsAVLuWzV
KjnJEKdQlUynbMq82SQet+cGblJ+ZKmfu97cm3Bi9Ig4njiF/BjU6bFTkApOJqWhQXwKczHns8Ym
1JvDEY1RhXykB0kfLVLvouhXEWxlR4rnfHDvWsUxHEZoggkkUK6kk7jUCc0JBtVJYAAsZXPoDTwF
ao305odZ9lpRmXCn2j8adYRZCj4eKMz3Ue++i6ZscBVDnBCh8u6M1nNeSUqfVnjTkG2x/KKdK1Cw
J5bvUnSuMJ7TSA32Dxbg13IOHrnWfk8BMzEmLAe9/24MBsFmGvkzK/oAk6Q+oLOIY4tYDV3+FcWH
MuNMcJzngg6EeHg/n8XRkM+5zT2lIR8fYlpi29VO/IN70FHDo1u5Wqr812fOA+MnkiIYJL6IR57D
WH1PUu0yjPbZaYe/iAwcTmmnPIhAvFRO9T2qONKrZf1l8O2GAcSFKDrmEqel5e4cmo0efn/dsJsp
O2MbFfoDDMcvNttDajwJfP6Fe4Qb9F4wV9A7+yeIlaeCL7kZx4OVmG9jxandpHvis0/CZkQE6bQN
1asdModQ8nMsWbhSxs5Ou4GXzAPIgCtuNur8arFZJ3XRNzvG98pxii41f52G5DGhhiJFHnX0DgLS
cuRhhLTXBlrMpKz56E8ZJMqJ1WOJKjVHFjtnO/w6eMrGbYvfXkbDnpTMTdjSpSFsHjSOrLn2dDV7
cReVDIecRuc2Y43LGCoXLTtLVsFro+nWfWjeVEb4RZZ4CLZk+Dkszq3yVac8AVPCey7uNSkqHSxF
HpiHOiaHeVESKrmfWgjxjTE89fGnSNgM81rVRBUwe+0rZWePOTee45eiOJuzeXbMH9wY/PLJKsPd
Ohl0MDahlvYjYXdgCXRz4Y8zu2vIVS9TZn2yinfCbBHTQ5Mkd2U3tPa2a7CZOx0jOf2LLfQmGTs/
Zcqhhl/FwjZ35SbKWXN3LwPTp4kbsFTsXRoLBjUprUngpwbPe0FdpeqfFrcM4Tt8tAjLIYsMpkoP
ABbnoqi2U/RJmudW2PZ2BE676LxRuoMdyL2WuV9ussm03QVLuhqZhTuDvtZ7vL11flBYUGRNs69Z
85cLzDcUzJeU/UDkVsOIrXdOCbJ1DYFf5zItAdwlWbazw0OyQm9AbVQVX4WBviHEjsnAKAy2yPFw
o4Z+o/QHXf0QBQKB2ViV4JNiA3Fk+6EYJxin/PxAAIaXCSfMwGGIg5zyc19O0GKxiILJg6jN6cwV
32qtX8PdhKr61JePXME07QTVJopObWMirTV+6olrj2ulyhnIKzTcLHKnZ70/ZfK5kDsVY5srd3O/
T8Z6IxQoFkXANIdrx878ZEi9Mvx2mE+kcEfEfCfYYqsq9A0LNN06ACF5csxiayFWcKPwn6OGp6kw
/kxI5JMLwVnRinWv95uwD8GVai8iL5kiNy7BCzaSp374ITJwFSJIUofMI5KOc72btnnN4H7UseY2
JCTQhIbYA6sDwJKT4ThXkU80UCmO0vKnaaZLO54VgDtiCI66pXhjTLYs6LGYHe44NX7L3WvKZ/qF
xPhyxojV1m5kNldJkypM8yRkO3pskDPUs7LGj8mQO+fFZpk7L3OglgSLqt8zjmT9QdQnQkl9rk6Q
LDtTrtIQRqOibRz8RuVM3HJo7+bus3MZfAp3L+Ut7mC6IWtKcadTMDFfn+utxlvktPmpxSNqPoUR
VL+aHl/r7BuOa6IRLl19GNQXnXdRizemsuXAYUr/mYTQjrW3ptwrERk88iYpL8Lr2L4W6VNnkmtv
L3uLbxRMq4p1kKN54bI0cExP61C4iUfCdgZLpBiznS5Z05NuCTRmE/fmarSXppNIibLbtqHpEe7J
YLZCPKiuVGhnIQsMGEW8Lt/mAEwsxaq8UKWjyTd69W4WRB3YJ9Xe0iUtzHot+pqbt4qGKJwZ1VFD
jhHfbgIQC+eagtaq3jtcEAYifmlsl/mnlv9DXZfVp2r6LNBRV3i85vDP+RdUWD3jp4LulFGwg2xR
4xIEGQBCaC2AU1iePf6LVUDbF7Yr1rhlO83kDCedLxsfnGNYn+0FHA4WLIFaBtzQokkU1TZ3iKF/
sZrNgADZAsqD/5s+4STCXxPjn0EkWTtvBgUJjPvk6LPXheOBmNqVYmKST4tDyU3R5S7hBQ0zx9Fr
SOdpDJdzAhsPpsTQwOPDMpaBpldH3PXUn0T1UcTtS91zgx9LkJiXPpFY7I+Oss6ZYTjsryexyHyJ
9Zvzk+nueecYPOP+rxkEYg7QrTc3Asiqpztkvoc2hvpspb9loqy7svntFQF/UEUDMNYdIj4M5Hmu
3ZeZNdEeEc1YFAFqmOWXGYKzL+GTEhk2boE3HRw3fHV1BEjCTq7s82EKgLGBoxHjAylHe0eq3CZn
XEDZtzFiejdnSyJaNN26QIJYfjErZHk4EYZiNevPGbDKRk08uNW4/mFN9tYhao212nRXm0qSLcRb
KSgK2IkWUbzP1YujQnR86cQ1HM5MpVY6bbEyE1cz/xvZSPWmck7Lj0HDCoE2EFdWLuK3duJsr0C2
WdVRDM9KongOOki4g5sutg8WmkaoZbRNGyneVZwECFHgGK1ymjRmLWa5y613gOB2gBu52RRMOovy
o1PeWvQiWtx6tjIjpsE/CL03JIRKXd4y7ovwuYoeQn1XrWMTPA0yZF75NEFx7rDtVWzBNgnwPm06
UK9aNvs7psPmN1Gp+2XFASGTBd5LXk0sBdJ9O7hbPeXdJQgnx/cqCOLJzJd+9k33XhJ9BGUUaWS5
13FwD+a3Vo+YX5/MBDaQT5zN2Z0/JI5WJEheUI6bGIh1TwPOwLMQTxNSx/jVdvaZ9uyU74BMhWV5
Etaj5eyS4NniARTJfta2yHUYQyDqcLR3EjGZXaAvYa96WPSHi8hXhrthhIdLCtZr7D5ZLNRxs7h9
thn7LWM3kWwNBL0GK88YM293D8heEihJ3ewU1URLeC2BMTyhEv9sIO0t/qNTxYUKM2K5q1cZuAWS
9ZjZia2WTHe37BVIz8DGLIPLywmdd8YIkkAF3h/GkUGMdRldLs5a93U2hpsKFFMbGNIp3aFv0kMt
MaxUlzIv6duf2dQfAOhfcyA2Uamux3heA/NhoFCtIvafWur+y1Fk2lTAwB8Z4NsbczqzCAS7qxGT
wO/QQsyMm60gvY9RgdE8aoBV7b4lNmtWrtI8hfWLbC8jdsjML7Ji6+jZdxzxoCpdeRwVPFkA/9js
rg3El0Fm+FBy/03E4BChZm1TNfULBPY2unl3QKyYaKcuT/8cbBKtkDcKu4NCxE2DfZ1rnm2UtivY
k0mm42F2aip5GFqyVBQGc0uCtTl10Ihr/FLjmv/OvlN/TEfdqLEFEosiqJp+ZkO9D8XwmJ34rLWz
bykM1IaaU7c0vkIbKzCgrzkXK1MBcM2aHY8KtOCA88UmFUcGM/K0RMdH9xsq1bWfPI0xRfcxsuu1
3FWswwEgZpFFyrTPaswkr0FFvTRtuqm+GOMIDu62NMsAbHbBlHjE+BAOuZtz+UkIIrITRM9t4Sn2
cEiJJQi7/M1Rp7XUCKLcJe3A8SpXTdFf2wRkNW/rGe4fk7RcZfKnblrUnixM33MFwb8h/F6Fo2r+
DtVxpsq28/M8677FUMeZTopWeUN9CYHGSIUgLMwN7K6HREXK2j5luJsILwh04LEHJdiWNIXpZJxQ
su5kdcEnz4lC2lSHOGpGHhAL+YyUfDMQFlV3jOJS9apZ0h+6+hXO2UmgAtNalP72KwbJbEmrpMXV
UWAIQ7lVrvIwe5ZaFGSBHu1SeGCFvOJM+TEV91pWIyViDpiEKL0xXBs2FK+JhxV2CxUTdBFEbMGG
4vjOHhUuwIIEinwjhjPVmHtm+B45RORA/vUMJaP2XaWCGPE4oRVzo4OpvBfsbhrlW47FXld/LBDB
mSS2gYlEU52H6gEnn5ebMt8MDjK2TjqLYry1/iTBozNxHxzOTOaXsVy7tr4tFvI7qOyCfxbNCYiM
aVubiN36bpePWK6baE861UtiBve4O/fVvNXDH04gJOB4LiQywJmuyqLyzrhnlJMwzX0OP6cfbh2X
hPpcNPaed191vlWKwbx7b5tHKfjtsn3avEaY42PqzyTAylOHLwHq3wwNLhIJLxUS8Xj/VyxsBBlR
QsHzpbpF8JQBGW8yEyaq59KXW1XFvHUgbcHa1AZWK/mBgzPSD02ocRUpezxLY8WYFLG3Wb1N0WMO
CQcK6UUi+sL8SoQY/wvDq/mZwW5e+g41woys3jm0dDAxtrbYwNiY3jHO8fNkXoCBchj4puRIXiS5
SZp7H8VmSl47fT8UE436TSlpTzXFB3bqoaWyle6cR2h5c1p3YbwFfNXoQIviy7FvDjC/Gg1DUV5G
1oJu9mjrj1afN63Fkz2+y+TQoqiqiIJj2cCnmX6RkWMsEJwg9m65c52k2ZGevPRcVC0ad3c7NptJ
Im2WciVgprGSXasuyCnsWPHUbiuww93Etg8HKQGOWPRmkn703ZJ8EijlNkFlTqtPKwWIwCmPqVP5
VWP5AXZ91VDPCCFfuCXAxynsiSd0X/Fe9oaXpsG6r5m2RM26wI+1rK4wlWzoQ9Hznu1e3GLw2xrq
H0eMu5wXvOQEmiHdzYpOSIx5wK62A71yQmC4VwPKrip9YEB6jokHhNO7HudhU08uPBgGv5CyIpKz
oqZbEa/qxRluDN62SmeCaWFr5bUvhx+VcpfLBX1RG+xB1G86xD/JjLkg1XYQjPdD7t5U959I4ktE
WEIolV0lYIo3lLgG3AJu+MnM6T1VyLLqJsddaCQxaKkAO+K0qUPnObE5G2OwLEHiYxk/4U7dW7it
1zbyq8scsA3WClQtlF1WnLwPls2Iw6ZbqCcSMVhXhavOycATZulvDX626AEdDvE51cfXGWFVahdk
bdYXHbNl3me+2RufSoLhp3g0Yn7Jst+mCBFrybdRkkmsGU8h9vDaSI5qFF6kbPedcP/C0X2L2NE2
lcpvslwfV3hqXpje25zjUqg/7E9+O23YOJbm9ZMk5K86wNSHV1QjPayRATyKEnmhu0xHHYq2dgb2
bc9+k/YeCoyNY+bHYeifyq5+NFPD2OkElhkONs4WkFnC2gKcV5QBaktxcJgrReX0HDFJIxPdt231
1hMOOlO4turA3Ne4Y6vxYbAxwn6v8utgsfZ3DxzY6J0mzQNYvrWk9EzKZs6TrzTmM3Lwgo77BWZw
SSPMmJjrTYMnndlDwudwKFGyodj1jnlOtcVWeNakO2Bz0qmRAd0pXxG2KN4r+2NG0t7pn1RAGckL
dv4zIbjNEmUTjdlrx2ESackHhE4OQUwlamivYuByFv/JRH9DLsSA47cTrIztjEYyphcT1qGfHwD1
/m94phHzoZY+RYGH3vc35KuXvboWXGLY2wGIUFvbIvEbjFYlHJWy0EDJfw/Zy0i02WDVWx1Lmwws
JIsED5hstBzrPE7lpSmzTVJbeAlx3JbNYW5bYJkmoErCM8buMeAfK9TgSc6VpzFL5U46gR7e2A3z
tSq66ow0nFz5ZZT5EOlr4v7E9WuigDcNBPlm8K81Sa3bbsz5MlUCI1sHsgginal+Vgb3WYpWXWi4
B3jbZzifgvFBgTjDnppNaRfb2iZHxU123CAbORMamA6nONYPaYe1Tt4QM+zN6HUJ7iBpkq82pj5L
PQRJlzhDUN4TM9O8xypIgX4k/K2D27AMf8KTEvdenbroePRbmNY7ndH8wiEKBjqjCVwFJmFdOUiH
6qE3DiJmEZtFgK5cOmoqNDNuSbuhFKDpB/ArNMqmwtla3HQKiYkEyP0Bx+clq7wss4gxmWOs44e0
R+JOuFBdhp4IMckASjv3mcAqn3puZcDfDLcIZtpeQL1gZktW9ZjfmHzd06DDL2C/WNlyCLHz5P9Y
I2BrxUEw19Ndy9dm9UMNFsqMYAMIpEXp6PITtHwpH6FT0DLnvXZTRXZQ+/43nVv4RsNXiq+PahqW
UTQiaxhzyMKpkVqroZ++oQne3LF/knzKdT5niDcwfi4KeQp6ZV64EcBw8lxsG7uZ+BLS7AVFXHsp
pim4RHX56phEd2umR9o3V31eP2eQsAg86v71BgAGsuk4IooAqV5qvExR+IPx7aFE6S80kAdjiN9x
jqi9NU7PWoKIiYmd8+ya+jWptC/Zj7QFBsuhcpK9Z9QS97KcW1DmqfCBqx0nkNgBP3XV9EiiRVPR
uZeZ7wrsB/F4saKkxRui/BhGeiXoJvbneGS5FdxzupdNyxe7lmZZYfAI4a2k5qsuOXwniXkVsKfm
uxNpD2JRTRtFQE4OfzOR0OQ7am6PwYgDom71vyrF1BZmBuqVQT7Z2OqZW9pYOlRLWQ+l5qJPr55V
JtbLVOiqQ2hbQ5rkURHiI4wn30mDa19k23AuD12j7iKd07fQXxxKSq0wfH20n7D12xtNA2RjpWjF
zXtjML4nk2tlyvqvVIGSh/ojhPGKnz6CL41vVKjKIWqKl5aid5UbcCMw7BlSvqlJCr0nnV4NNX7N
G9PaFL3FVQ6bMIbekGr9EbModNMOHaPtF0vIeGqHF+GgLnJt4LYsTEuVnaDIFYbiNo6P9DSQbBtP
8mQ1w4GFzQ6kdekn+fwWl9jDwd5jfbM3Q6is0RtuHWe4y4zRY1ChPxafjqyvGMo8I3Gv6sjQaEQQ
Ak49SMcPFCmnqmyZwCDmZSRpRDYhbs2DfIRz1jU3odGQYrrEhK7aJ32cWTrq25H07GbhSnHEMQ95
lYzccb7cS7MDl6Bqu7qxdtJk28CMgvusrviG+/zZCcPbECM1aXTnWLbZVxQzOG5JZOoZAUTzH7uQ
f2ZNvrLsN51RvQ2C2KvIYJaWiufSmJ+nkVUZwA3SKKz0pAScOCTjupahUX8Fb+ST3QxtYiidXqw8
fwxZdJZd+LmwlQw5nhrGn4Rt7MNyrrZG328DnVFAzba3UL2WDDEj1p4qPfxj7gqPa9wL1dy3SEfx
guYbORrVqu0oKXIKnahXGAWqT6nmcArpO+AyWBfQnlXcryTeNo2zT9jU5sp4AGm1a6J2A0AFYWBH
jcoWAQnTSVHgAWTWa+2wfNBTTE1LG1PRxOWTfZn0lNYr9lvoAkQIEr5hsaYt9sGkHUjo2DpVBm0d
cpILz5HlD1sfNb3PerAtKpAYw3cdk1Und2gSvLHC88ftRwjhKnOyNdiHoaH2RY3I/OKM1NwnKmlf
OvrFEt0L8Kf9OOQ30p03gioz7PNtrynXrP6NkZcNAhU43hx/4QtHQXFzpuzCybTT4/44qiA3WMco
pf3oU2XXlM/2/C4wi6j9i6oqW8II/jnKklNo36V+hVj8FBoQCYbkKNn0yQR3JS0BIvz1PNm32ki9
yMqh6xEUaSF7mFEIJU51sKcJ6W+5dt3TgrEiLHqD72fT2ZgNqAMLN/Z1xaYwJAqi7rnfTWR81imM
v/RlTKfUBwPzGCKc1v0qJrKLOnhrLB+iyPDsiQKLl7GAdZi47MxcPg/DEvM+h/RJbPZK901lPdww
M2AIzfNMALlqHrogOBeOQdAXaBRu0d6qfFXH3hD85r27HTNzWxuKT2LTjjgLr7Bxa5s6QyN86i5z
8JTJ3dIbldyS1Pv8aH9GVX5mCjqsfnKQ4J5Vm1gRPIIAo4I53YUBs+l04sWu/qgd9432qufFjsyK
VWshfoi8OktPDaB3Nf1Mi0fVamtlMj+M8TThxAwxPgky2VNU/2QirQtJCV0ziERbxNWyBV2Ho+Yl
hhheoJeNVaLtWb10LbaEBGhIadAHMjYGx1jpwLqypr/riKtUDf55Nh7cKcI9Ma41JadraxASIHiG
4OQYJyf/cJiok/3DBLTwQC+E2U2bM1+lrTMWXNkSHJJJ5iQlNRoUxBI2xkiVW7T6dpHaNJIDHA/F
BHml+7aGV41Zb289L6Om3iHEkWS4ULgn4jV2hqqsZzc6NtT9JTaSkLivoP+utWMqxaZFuifmbxIp
16Gq/ehk1q+SmZEh27U6YLPcgRmx8s2khV9aGt01Ib0iTk7xXJ/zGVreyF3fBPvCzT0nxOkd/yG5
SmR1s4bmWwkJkZIu1UDCKhefCqMp0iKOjkO8MX4tfIJ7pzL8AeXeaD+b4IYAGJDSYSNJH7cBii2X
uB9k9Fubt9hO4Q5Vn330ljtk5zBf0RD16jAioqVqmRakAGPwgRLVxJ8HFgcVwEkx1UMYYfgeOFan
6R9H2IYb/IQP+qSyou7nS2i8u6qnyDeIp6z64Neq4XZs7UedjJ+FZZNcWWG4Nh7aZP1xOh7AKENw
UM8yh6jExkrPb5r8s9CrhLQyUDLxVy/aBrc9uxgX7OlZpdIql5+1LHfFFHhIQL1MvBC3tJb3WgnJ
3DrnDMMtXq6uAnALQQ4Rna69jkrxCBr1S+tqjNR4YNBS8pf2+ERV7a2AYiF7F8AHXxbQnN2oN39S
0b+haEzJyGoqYphKeAOHBVO1JCW5aT60eKaZx2TKxV7iYhEpS7RhNcPHVsGNwnmdq0iq2mw3z8vG
ZzwW4OonAxIIm/EOh3Zi5GcV2ZmDSGqoGyxIzYZIS3TDGsG1cGYg6f8lposqvD447EJ40jsewZyA
6R6DE8E2POqPdMYXzE8bs+SWdby4gB5E2fBaMt3GtUfMN3GWNTiHzB+gE7jma5vdMcJLeaY2dFAs
K8cq3MXdKUHvC8BidncpXQ4aWOLf6+lcIboLE69Td4wu227PRS3hdFws2Cvuu16/WvN7PiCqQ7s7
m++58StYjTgHS1ztUvOYlnB+xdm6YxaK70saV4iQswK1C8DXp4bnztpiI2VJCIoEcLbGzW7DAch4
/ZAAoKihnGuXkK5x23AqGngIxVc+vWdMT9pfuDRz4jMH0K5pfzIG4ko83qUFQ99+mzDaAWKyupvo
Ca3pFY4AwQPPswBwBcU2OwYmdjZqTT9nWxdbkS/DxzhQgkRnG4CXgPj97BhfY4LCYaO5T0j9dq39
D6UDBlwdQlru9vtQn4VnZ+9O8dpxYZI85cXgyNigCWwAox+GRyP3e+XA8JwAcK9MKppB34QNODgT
aVIvVF5rM0Iyp6CNYcX9T2luVvxXjrdagLkExgYk7qnuV2a+qjMYpKuq/VGwtLdvVu7b6pmyMJ+/
nWzRUcJeghYykEV3kgWDy+qFoPskv6EQSBRsLPIhK0TJXiF+4pie6CRAuhD6hnQv9eM3CCiOA89p
kQvVR6j6jdgTOJM5G3PY6vUH3asKyTGoISyC9SAhuikfEBbs8m4rCQBt+pY9FFNQCIizclRqQMQg
vHsFBsfxz9a88VrRU9n1UwYpR3sunM9FzG7b56lh//ueoQZVpaeX2965ZPqjW3InX2G7zJh5EOHM
8gyDsco/1SUmY/JiNvw69G0sEyFNApxsFcu+n8XOOR/CvaVch3xbahhZQvPKGJW7Zh0A8F4RvZS5
136E0kziIQZPwrpiKiu/sP6NJlmGIcS28hAxpcj4Rx2zIYWFTtKJtWuExFCzn7hp4zvioK7d99Ez
oR68Wpjymq9CbgaMlIPf13jaYGEAXB8uVvmKYZ/rskS5jIkiZMVPDC9KbN6ejpH9e/VWkNUjOFm/
aXKwTz1NqEsC1HcGce+4WZm6vLTplSfFxlHjGheGzkkFAG3JRNlmNDqCuk3C8cMqW5JCxAA98vTm
qOZvOp8ujW5p+dsDPaDaUK6ighKPjCXKt5G+T+S+a29yvOLPO+Dpqk2fRcrAJR4NCPh//uPovHZb
R7Io+kUEGIrpVRKpnC1dyy+EI3PO/PpebGCAacx097UlsuqEvdeG9BmaGw1UMdR+ZtAHHGBv0OnV
2fA49HuNL92m+I/r2V2LnzMkkwApVQp0BYqezGcV4aFaad9ghSR/B2FHmU6D9ZA60h9WKIyCs4QC
LIFuzouDa7YkEK6FTrPpJYsMymM9XjWmXwo9QxVPz0FyvPlYw/ZcpEd8kMgw1zqeEbtddZ/+9ENQ
Shj8sTqxpM6R8VaQsojv3Ccv6DLWm5QpLwT1+clCLbDq53OveNpo2yqFulD9q1V/FYyI29CM+NT6
8sDW4Q2PQTd+aNK/HiVNLn61aYuUowrdzHQyAspHa2VRhdX+UWm3EGJi1IBE3Go8ILF1Ufy9kt9T
zFAN2KbxO8oOlXoAhEezcAS2WJjfI9N2kxc6uCe9i4uVPz0wzpb99BNXwoDJmLT/i3n/SQxr7zb8
U3ljsNBuDylyKAotWzshoq7NfkZ5QOWH+UCphGJ2PI7mMyT3XOEkdLMO3ARMkV2mfyb1yyzczj/H
0UvX3NCj4YYxd8dAhv+wSj9Hnkyx5v/KpxWpklcPl721DTIWLekqFrsoOHS47ySxGZArTMo7BIbG
ZpELkokEHGsL5t1sMVgzU5PV0ZVm5SvJiSoGIvRR0zODXtjI3zJmwHo/6kcy1gkXHcefPvhqyDXg
7oRckNvrUV0iPAt6qnN8mkQYzG70D+bhRrLENJzTK1FKcv7pZwurBXkpNP33LtyX7YaUQBHRFTHG
YFpFkqDJ8TclF0Za3XRoxSqYV8rfUdMwSl1Or6FEX7bh5fS7Zao5jKzgqSKyNnwW5UgDW+mc+s+0
eC8C5spsa7p0OmFrL2tctcwMOaBt/yNQv2T7LUuAG8y30T5mT2o/bO1tglBpOjPsSQpgY4Zukt6q
6d1nKWVK3UENg5UfXefsoTDnuum+alozfxUn2zE6Gv7GStag+N2ufcdKi2L6lUCel39C7TMt0XPQ
qdX+v6Z44U/GWAI9PcmY7KL7cQZ/q9brwX+X63+SGu4sVV7i/OOxs1n4D9ojRsZZCX6Ljg8kfwt+
WJDXt2jod1aH13Nc1N0hzb8ogVa6/jnF74LFKuKi9DsKvBWjEuCe5wq0oQoWvIQzAmnd08+Dobps
Eg3o4UhFm7cAwo0yzH63l9+99K5zhmlYNQkOsYDRCTJvHfsBWKVmess4uPBkAlfkVCZGqUR9xW6w
J3jNpIBQHR+kf46W06SJqjL0iTpw9hOUrwndSpJv+ltiqGfWFrl0znRXUlBfaQ8jHBemOLKx0N5N
+TviOUxw42UaQCHUt0CYH4HlYItdWNKXiQQI/IsavRnppo63bXKxo4fwzniJUGYk4H+Uh1GvrGaP
0txmJdRxXHIost+XES45PidvCH2p0t3MvrUtoBvtT+GrYaADNHSv1ncZqWOm34E3orddT4O9KPtB
LBr9jw8viM6CzCNhOMQJUFG9+HPDQ0vWJOIf2zt56dWzH7J2bfStopx641IV/9Iepq/rp+9iOlaQ
8VWCzMkN8TkO4S6gZaBBL/KDBLqhIkCA1GCZy3mjjqvCfGTFS6Ho9G15ZQG3lJg3sj1WiW1GhtJw
B4PRWgTmrmtIJa+2UfMndZ+DfwVmgbhqBc4bVn8La8fpdAe1T4xVEn8WIb9L/pgxuYrQke1DqP8T
LYlIJJmHlEpEbaJL+6tZBgP/4nFCf1XyLVZbiUo6r81TPDLMhaCXL6U5tqp7yNKV/Y+dnWeRq8dY
e144XDNYZ6GsHzVLgFvGCLSOFEqwXxnxXvLRmgCg2MtNX0r/abP5DnRtbTR7q/hnMEKRHSLySoxl
NGAUhPjzGMEIcJvRADJSWmfYcXJcOVhRKoTX0dmLSNhmBQ29BrCUWAfcGhOz5nsTvKv/YI4Ig00F
aRe6CmkTG+RbUbOTb36n9A6eokl2FdI45j0BKS0RXP4CJ/DPGK375mgZXzqXUn3pxy8W6stgfBfj
1vKcxKYM5Z5ghSqNzzBglUPDuewlwB2MlSxoY+QKbkx12w57GYV+pO1RIdjDXwbRAGF9TdQEazRP
ko8hqRpMqhGRreh1wNKONsSRTcncP2SrrqC7R4/pVycJQfMoYwsbl632RE0WBps5n2JgPp0T4J3P
O56qoDfA4tpvRsX1jIevvFL6VzQULfqbPv5Lq68J+6digqIBJcKSlzlyKwEy7pg0HUVxUUAoBwbV
Ao/FxNxk1ag/A5BIPQVZE330zFVKdV1yOsFR1oHyRpuofLNaLGHFXim4NXsqGLE1OZ/6fzgIRmKx
pn+MBWCr7nj2WHlm2jVgWldujPLDgMZnM+cFKfRSFMwr818BP4k3TbQLZV6MjGFRsa7Kzzgi4ek0
CnfqsbN3L/wJs7QMH6sDO9gnDapuDkReMNkeliXgL48qvslgl/7k6PTb6NAy/axcRBqLkcegBhoY
x6fc+4uo+5Q4cU3hmsVFQxcFOptjw+Af1p3e52yHoo0NkB36vyYCO/ogd3VskdNqTyt7qTS1yPWC
8s1U/tTiUtuQ4IvFHFWdlzhbljUycvWfx7wDGwIbPtJd0qtBnovNX7HQzfjXFKceBPEM6EKfPOHT
5Ax9ETctwnzF6jKUYUtiaCg4LJNwXCYgx0lDqMxNZj1JkGdeaPDRh9VDG75T8JLmF3oCDFhX6wXP
zPDdMjlV069fUgkQOG8tw+wjQdBaNE8/4Prmp6Dpt6ee+tFfSVzhKyW41x3zDQwvbncreAKqVYkA
pNUxQ+58HRlDCJ1uZdR/oibna6uo7zV+Yt1GQVifMnM1nLAlLmf1pgKHH3qmz1UPOKzV9wNHo0eL
wMjCT/cheIWp/1Em8qNX0niIyDaiw4F7CTe/D3+jgEf2L8++CyQs5HNtY/FrTR/Bt446QpW2ifaB
jcvV04gQo3XP11bNj/U/5J6WdJMKvL0mNwpL5OYedR8dYiJho+7CLn0cxzNpWYQp63iSTI98N1dG
6gxbmWNFkf9YnSTS0ZN2pUQQ4p02pGNLXU2nNsJxlhCJDtNXDzZtWaztiOxYKCQGvg66A0X5NYgB
4+/BoMbuGtXu2cCahqnZGteGjx/sqTGEzkzhGBz3/FGco6DW7OkjwZZVFT8i2HfKoW+9lUxVEiar
EF9yGnRHUsllfqE43sfg9KYjhL2239vFRfb3HssM76nfUM41/bshMW97JFDp9NHNApoutrSfAkWU
hTTOIICqie/lD+FzMCyC7ifHR8i8Bwbg0UfgCipVfdKPtEATjI3lMRddwjtMu5mNshjkD8X4jQoa
YVY0S717msVPpb9p0RZ64NJodwWvpQoW8K5PJzDxdsSE96iwEvAEZcj8FWvcvXez+4zCT4I2AmzB
WufquYvkDAwRrzxLZHN49gl8gq0ccKw7irUsTLdPj/qwZJdcM+jTt1zik4HfBNoIQsCYw5SnY8y3
9Kv4/0Z71dY33RoX5fAxcT/x6ckc1PERUHSNOjZmGWvcafGIWokZrKsdY7UdqawujEeUcws7IKDl
ijCVia6R7qfw5En/gvwldS6TNBHfgxSTVPbRJawf7rKMznFNNAHASBPlaiVcT1wsceoUBypTmFzr
8cZKrAvxkze/MeK6DvPlOPuaOCCjLiRSZUMlrqunuD6Mza9SxJuK2x2012oiWDT/nA/AOMVMHzLQ
K5/5bE1nhKmV89CTxjb9MIOvQol3RvFlMWLF2sb6iVIiNy8ZzQsmMAIV2ahzQSHFqFzJOpQt875N
2h+jlpxwohzIbSOWEZVx+wl9AVXZNkp//y/aHor1FuAZFIyvVymmzJoz1+ZoMlBPg+Bqubi7nF49
egoNI9NpJs73fD1BgKN2EczhGN+kgaMqOpL4q6UbO7/U0rnjmCZSpeOgGQ8q4cEkCFg6x/1ONciN
24X6jkTM/gdyT1v8TipQGVh5QDfQNMIIR4mAAjh+jmwlgp9p/DERBbQUk2l5UDUEqQPJTOw7Wxap
vLI8les6v5h0mJH+4zOrliPsgs8xvsT1vc82tYIccuNp18xGBYFpPNcWUgRJiVswRucKxgH9T77q
BpSmBCo2CBuwmlUYLX9bH3/rXfc7fnpQBHOLx1RDgnIl1zLBDP4R3krI+B0XmD11R+XJdinm5Wt3
M34WBQudD+5UA8UuS4UsdcXvvK/QrNCdgZrdhBYIFMpbbGCQXIp4zyKhB1PO6dy+6/URmn0wbUmy
K6xn0u6AXKNeAlJV0imnAxR1bSFfcH7xXFgX9pRtcwBBNRKRpbWnTvoztVP4lDwcNdicKmQxrEIj
QAoJK/Oi5q45weciKMHBfUZjZdVcd4sZn2hpQA8X+VvNsLyJwmWssMuZOzwyTlEYEHgEFyXZWdWG
RSruTAQq899Qq88ivefy7OrD3eA00ssYyA5aBxZ9BsD4kYdmWhEIliEu4J6E7ib5CLd/S93xh71f
ByhxB+4ZRzHI+cD8ffdiCwcSTO1Pod2LYT2yJ8AUKBhcY1dCOYVKUCaoIue9QJW0GI+R9UZkCTXE
itRVUT5Q7xDsUScfOZYoeEI1oP7YnRI6ECDla81G1a3RIZxaWtaTH7tNdwURQjVzJEe24AXKbuzp
pEEHtk0bwk5accNgW/D6BOMhMD8i7TMQ/+rpe5Budv+lFhvmuC1qbLaadgt8XJjsWTkjqg9FvQeN
x4BpyRqAgR/CW7cu94au48KAVHcWbMn0cJfh5MXooxMYbOFbNtW7zf47LLYMMEhdhRDD//BNeSXP
wQBolrHyr+NwJ0/avUUdqSgzxr1aYLBZqMo+hWeT/OQYcmWXUltBO74z7ybCn16Mm+Bb7o5lc8rZ
AHrlr4b1t2NAShMusz3WEAmvffHsvQVlayp++LjWLa+TYX3DnIgmLMB9gXL8yiWCdX9S9n37iFpc
8XwB6PogjTSv+jOuLmF6GuJzNn0JxA0am64Cu8ouYLhi7vXyOtqYRbmNI3ZCKF26fY1GhdGHhsXw
UoibZVGaVRtV3xW148EQadjmdhu/uHTBVwctuJyAW7adAz1rbYFfz/ofPd7g2ugswrnlQ4QeCx4Y
SV5MMOBhZ+FbQ4Bvkv6JYV/KhyDh07Jf5bhtQgs9PZ7+s1y813nhAOBAQS9b3BjbkHcu7zcEukNW
ucTRekA0kijgLQj/5Eewk5MEVpDOR2wtApRpx5LbqGCe0c/iJ1Jy1JtXudt1E+mJ6T4lyssreOMO
MRsKeZtO5OBwHQ3qtVcu9HNFfAlxcTFGXxp0UOpJQ4sQO2asER3VLyX7DTM3Ni2oeDlVOHfy5Egc
iQXGDiIKqZgCICFp88w5ZZBlpuWf2jsI01Q68JFDvq1rR+a/G9w/EdE+IliioG6I3Er53egQyD8v
0ATH/yiaZPa23v+3vMP712ps+hSuC26xep7+F6zJav2a6qtGtvbB8JnCe+ggD+fUki0qvxpl96Mb
3kB2uDbpLkJexroDLBXs4Y/cfen6W2peDVSryN6ol5iNVf8AV2rlhRVJN7PRluyjW1JJydqYjHBF
5vs6jRlUoLWoPRiUwRE/0yYmKtgI00+vOujJPQE9xZi54vyjWnyhXcFKHkKiwUJmEVVHPVRvmHZ3
UKa5Lvw/A+elHeCG9hmfHUmqIVbFnL5qhhWJt1e6P/FjjmfFcA3VqVP8C3wqv7BvR0CWSbyOUByP
V4o/jWGLeDOqQx3ztK+NjjX+2ag2itbjmHaaTN0CIqHldP0IQx8S7ryKNzaMyHqq3tAkgSwYQ23F
jTiQBBjVXH9ViJuWs3xcRtlnE+3nQiRIqdd7ZZGpuz76iLJ1RBvI6UP6zSiehGnqs9Jtx49XU7bp
YiujgtuSwVlDAdCsw/BOQJCuLW39wH7I676s5ALARjfBPkX32DorxZPlHUJZYZx7GXgXejF6DL6C
vZ1equ6m5mTduayPikRzrO7CgFuz9nzEXniz9FuF6DXA+Do1O1O+SPKp49ZH+MPuxmJap8bfvYKZ
AqUYynG/OPY+RO0I6Gp7NupTzJBdqc9hexwBfHUMGgigkuczieBWhmjzHbtowi1jZsOimkHwAbtO
IYVMf6l6wdANiAd7jyr+p4BAjY1vFpXoxQgn3BJ46GKnYHFIbBWZuPvcgrPxbNojfns4Vixh3gtA
2pCnFkLnq71K2sU28aUxgsrFxeiuenL1qRJU9S7eS/0x9Z+EHKkkU9LD5LcgeZsXsx62TPEj/LXX
OEH+FSreJtMBIBf/yuEZZLeetDxiDg0ayG1T3kePJ9wpbILpeuzIiynA2EDQL80wS2oJ9TAKqP7i
MdDOnKllkYm2INl6TF+ta6zspfHY2xxoj1oIdwZTVkAhE4r+n8hi7KK4SfabyNqx0Zl7Mf5HDX+I
tDm3pneUCVg/DktP0DpbORrI3K0pD0sBBfJvHquo44a9MJanhM+BsyO5mP0tUlajfAnFuVAOoMIo
5iIyfFmupBpyRqIhmmWkvVBFe9qq7AD8/KaWmzL0paRpUYYLRjoFj75S/COfEyLrtg4OGbV1ALag
qsOF8N4M3bGmZY0Gsg7fbU6dcbzq2Q/+dL13J6RubEdR1KvFmbV/mQcIy59pTtzQ2qNG4nyuuTZm
584pU77gM+C79FtIRMfuZ1LGhW1MO1GQTD77fp/8L5saCkIN+cFAN5GhlsDvjf/dYpIdvtCn8PwD
6rS8R2DvZb4gbosABkf0V8xHFG95Ff2m+QcfKnvhzP9oGMNBVrFmLUEBoDA9qL9jzkaWmwjtqIau
U2bZ/DDoRj2VbRcrBlxLTB52Jm+YYJp2hSBqjhxXeKGkT57MeFiTUmLiMy43tnGTGFhW6r4s1zIv
XY1nNVc3ePhizI8RgRnxPAo9TN4vhQgoaYZESy3flDGaxhVK7FHi9mPw7ANIaLtyo/W0Tw+z+NZq
g0SBH5n5xsAoov/kbYNooYk/dg5lurcypA6INHhT9wyu7Ais6wvdCP0anNyMuV9OVMTOZh2CLy1W
UWozXCU7huhu+WbyiwAMVuxz2zKc7sjg4ibsHHYP6jOom71tfyjJYyabJQqoXytajqcgOBf021Jq
MysrQS23TiWfw6pdDcVvi2BAWWnmNoKBPKFkQFVIxPFSmp6R8YyGC0QXu3IzMDL1s4koH/Nr0DCE
jXehAMBafMisJzIyOYymOTTYDSP9UJm7oghZK92rmCRdjYZFvpvsjqOnFrzho7ZkluynWopXpnwu
JvRTN6QBdoXj9eLpbjv3GeoFqigV70EO3waOJsug/xgcUYxrdoIWfLGcrgjZLS3vv9B8qkzjRsCJ
JA2MvWNG/2T/ZGO5KcvfilQYPgHmBN4etgD/lGFx8MCwbKk/GcLlSwj4mzC6BXjk0u7dZD/jIXcx
nhY6RSTEWCm5YGOKnfhD8q9qeRLl0xqu8egW1rY/RemRBgY8SB+6E/dT/pehpcrjLV5Gppx9ulKn
a9pQlreOjHsHlHK8Y72V1Bv1ge5MMzaTsW7ymxicVKHZdwaNVUHN4BmZZd59pihS/OxOSCqO9mtm
nFlTMarsWHHssgEY7sofrtAU1GEr2re+/VCBlAefanzyko3G5NovH71uMy2ellwUji7qrSEug/Em
A4GQ7c88xpRwi1OKicHRR8bX+F2WguRQyrXqb6S4LaxHUpxiUh+GrTb8pN5mNqboo7FSws04/Nr4
7lLEoPwJeG30UzaAO+NsJldHxScd+18oL8hfGAwERmvKX8lG9N3ftAS5O4mTOH+0epsFX6hgQ/MW
z+3NGliBJ04DhTUfcBT9Vd0X+qo4285zTj89DsBFmBoFplsM9N/4S/GKdsk5s97k/urx2aaI+AVS
fAcdK9sdNjzdljha/C8eubX6sWE1FzFTriDfY4L/aGhNA2wPHbm1EiiQILmEqPwhq4r83YJinDog
/qx+jdq+jW6mv8f2FxZfkvmts8RGMMiqX3Bc1+E6IIM+XIpoo4r7OFE4NugH3kSI3ddtXwXRDepl
QEPcoCyR55utJRXJ7f1rCUMbk5z2o8X4q1CyMgBHP0KD2Cb3Ojh2LUeIvZK9OzMMYZYEqN5S1DkF
1i83DTc4HYf60jXeys5Oo6Fh2/9DC7Wu+wIVV71shb2Bwb7qGPVP8c2aJer1h5i9Uh9aOY9tSY+L
GV97gjv8p2qfhQUY2uLnp5VlWbMYKcA1CpiYKirlp2lk+U5o7XDIKkIGGZa9/PjVU3KU4UUy2aIS
9pgDDGTwGNA7F8qruqk+S+FnfU8i9MhkR/CS0nNy+YnWleRDO3xIUr7hCqCYlzlUmjVNM4SRyvtV
mSKZy0Y7GRPP96Yy4FG441c4bdSAEn/6gKcisbfvhy9hPALQSsQWkN+1sMyzJB2s4TmnpYzrsHMk
3R1hcuMUEfcp3zMjHcWm5hfRvsP+uwNXMmeAJ/2+F6802irjuwd7pBZHXyHm+0IjJOGR6rEEoRyz
njlCyvI8m7DTv/pVZsOyQgHGAktt7xrqkIJHkKYrCZ3JOArjNGq72HxPCXbON+i5kStoD2a0XgbF
e4VzgyIWcNPCRFM+8V5ac9jqM2NLanLbT5Yz8bwaGfQrdlbwTyQTYwFTgX9x9SZMhnCfUwL+wfvT
0oOs7wXCBOzQHSrC4IEnTBueqrbPEmpRHgHCG2imqwpm91HnxYgN15q/zh8tP9TzPK7e46JMgpuG
DUylcBmocGIWi6N/G8p7EesUsJ9WelZyYmznMes6bndITDD/pvCRW383aB9KD88wXRlfMqJmGCvN
eI4wL+bJe5B9RfZVz3fi3W+WNrxKJsjw2QROWsYBSoqUHJGhyudJYVkNwQJkgm/c5GamZqHTSrig
6Yw9dd93wa4DJRdx1pJMoyBInJX1s1+x8dtVK29GzZUgmuXPHL3lKK46noAIxb+aOWm2l3BnQW0Q
S/VLVTcKbVzinWPkv5l0pm9MUWlLM6jsu2xX7LzHjLoAER+rhrMNgqwn75T0VALB3+EvmR9NcE0m
mSgwgJvouEAskT/V9qlrjd3Sn/aTfFC6n1K6EUccqgc+VhTY7bjG8bGoPqV5/9GhnWXwx2iz5UGw
sKzp4coqv1PPMXoqHP9XGpxe/DA8TjxXB+CgKfRcdDiB8l2U9sJActMygBDvsbosA+YKj4QrAum5
i4FAOYoMINhj1NDQFE9T+teBWEj8m1VfsIkxiNS7N/jEtf+MTZMBJw1EuxlQNig9lAZccL698vk3
IxOcz0BHwsndaZ9mfc9afvTk2MVH0GA9zvHE22nlH45OQ/6yxpUgSheHl9q6ikQK9+TxTf4M7RlU
Y9c9O7C0g/02UJZJ6keoFmsjuY4Y7RpUuQE/CkERy5jRljIT+Ga5IntMO8LNs5L9dR5ljqw+Gm8z
s6FMR0zvI7PMGt1iS/WaH7LBtXXsHelZhSljbkS1I/WME3xvxvtAnNgb4eH7KskRmzTWxMS8TMqF
DtAQx7w99qRmp7u4WEmG4+P9lfd4DUX+UTPIjK1HoN+t9g+oQ2FehvyOPJHDoEwPXMlVxGvsjBXl
86Ut+WfYtEL3IfAW9uuqLjdZcCh5z+s0XQXqTaAthzE4X0RFsBmbe9bc0asD6TyU5bb55FrlHJK0
j7y5+gFdzSJRIDCv0Iak5q0brgzxrQlw/S1Vj1xR/ctQUe39A0G1LO+smFlpsMIMucNy8jI4bQhN
wG7ebBA9CQJZ1FuX35WPNL41bbds/mVsOmU+VZJAXorF3doSeyjHjkJmF8cxKvswvKMgyvl9GeWw
H0ffa911erM576FGqB3jZlVRlydQjzJb22O948F+GQfZXmfluUU2H/p3r916yioz90nTXECWrUIm
RqEPDxGmMCFgLTpulcXwGqt2KRhITe6syx+flekjtb7hZZYTyh43rhwupKJ1wkdndXe4qStGM9nE
di06gcCFO+d1v3Af6opklBDdIAFb2lGarnoLXCy9ye11gLvp7fXkKwZ4kgy/uX6JC+5oRkmVayGg
AchLomnFQrS7xMHLG98bJOwcSO9h8FsJRKbWHrBdQVyxPazKwl5LlH7SixLBmq9KLL4QU1MKF5nF
DqUgfvociQ1mWDbeaffm99vkGYRoYoUAUHZFfURzLCGZRR82wHxFbVPp/0a4HR3KXtv+HbLdxBbD
8n56+V1VR8eHDm+0LxrlsQCxaSEvgQ4VoMUQDKGSkHM12km60z0MmKT4uIMdDiGGtkWy4nIvINih
+FWY5ltk7jr99MW4Xu9+FBQVA+HbTFoPsbLLjENJeTjojz7ej9Jm4AtSR8hgChuQXN9yzEx6fI0z
xuDKkncPVLzGbxc0/3ri/pqGgtaEAnUX2rFgXVVdpekIzmhJU42xhFMwC1wDdAs8JbK+Pdnp+Axm
sbRwIlDFdXHkkcvYGzL2yc3flDKLKQJko9rgCum/avM8JCdBUlcbFRzdpOcAOFY/RxMGCuP3BsVc
elSLhUnlNaKGRZpQrnnARXTS5a1P708wJU059IRywcynNj6URxh9o+uWZCfSl7L/rlWvMvoVwJBl
QmmneQGoNs+i3NnwXIs3lRsZc3+zF8OFLxmigrBPM+mkZ19P3DgNf8kILmU6XP0UGqzOvYpgBJC5
vTFq9JyIBTcdKCyYh/Le0wnaQ42GFwU1FKc984VZcoHun/Ol4D1IBqQH3ROLyqqK77ExuUZHUsjQ
PFTjCyObO+m4kcDC+ktJ3AQ6aJE3i1ECyD8gZePvzVTB9p8/jnl5mHqIqvN3EzED2UmX0iqWOQzr
jnB0Um9aXV4L9Z5W75FUbfXmiTe7Cl9epnNnoTY1r535akMcnMyktO4+Mo9NKKNbT1lPyAWU6NTW
fyQbOjWiOpXCAJXg4I8bLRJosYNLSXp5xcdvMzgETRrUSwlIRYEwUVCexfpHnG7b/FJVRx/rQQiZ
WIuyR4L138Z8Vyqu5F0S9I9a6oQU4DaMnZGo7kQ1mCvN8mZGLeI5gFcn5nLZA5Qj734VNOpCwFVp
O2IQ3ZK9m0xaLDrSDhISljB38v5GstWCTxsaHKtCNrb1oSFUK6nvKfESPqeipbuD70bMbIEBL3rW
jTge4CURoYN+xWIPPUUGeywWQxj/euJwgXrSP2yIlNp2EwlVnmMRpFAywYgazjB6HLxNS9Gjo2DM
opGFZZfxehQ/oWFQdqjoX9Atjm41sioxJpwvTFxWOCsztnxiDFEt4vDHOsUIdYChYOCBtal+VEik
gNd5hI7YyJwIeVc2/CM0ZjNFtyFkr8rFEaP/wWCAuBrrmKovVQVbPnlowmzfYIOekZnthGYjwEzQ
t9ZfigfvoKrjBeuKKNqmBKCMtlvPpvyHP/621hWDFe7Kq1dxDrK5hU0msqstvSTvM7UOcBaXw/jo
vGuivET5qoDm0R1Mpyw7BdGHql4L0it9XriKW28cWEGyXKEcgVAwwscKOH+YGZZqypX7D8/0MlLe
5OQumo8pelfsY80abbSeMmodVp4Rq2699JY+iM+Fypxa5XwMuLcIjGR/yMhlmqxTOpTrgKlXWB9n
/30ho+KqfuPIuo+zSjYgljENv+2CmhE+YUZXDS1hUSlnmfAZ69on7aLv5xsMrAd4zrg5B1axJ3PU
Dt4jxPKqhu5QIp4p4N9AbdCl0SZhZtjhEyMPbpkyaFRR9xnYLwpdAywyf6H9U8bTb3fcM2ruDJLk
sFcA0c0q2miYYNK3lGJDoAMXhoJc/LurWJHVjc+JrR3yvmRxW/41QOZMngowZVzUANW1EHxV6ZRt
tYHg7YQIFYeOoib0kGZu9OrYR4LQtviuVN8RsY4JaURV9a9sfGKAbkSF6M2mH3ZeVpxDEePVsRYy
y6lSo3ntRockasY5H/n8o88fRt06o21wF2Tswg0bxercVgFtCRlgqLtC1fkiGoCwTfeXatGp1pVf
CTVT0P8vUFm2zC4l600zzmQXgKLhgoEXomsNwtMBH3W7SlAjMDU1bGx0Ltde0OC+Y/ERAY1Swx+c
EUA1qZkC9Olboe9VNgdIUj1x9cx3qzuIiOO2X4s62ZfvKrXNxCI5x/TamPrSjz/M7n+zFlneEtie
I5ndJRLCrtaAGJPUEkduSOXWS8HCo+mZAAPYNabE/p7GXBCblGmaYbEvnIhAEhR/rDUPtTL3hldh
XMLeZmcMGA+KXr+20dB06TIV33n+M8kxzv8J/qBbsVmuiy/UjCcpeg9Qn0svi5KO+qyy3BaNL/rP
0EdYxFJ0q1Q8ZvuiAQek7eSG3CT1KPufMvvqApWKvGRIdyk0/Tzq6TNjVUcjIrJdC/o+QY43KQSJ
xgc9EHMmwlJGE2hh2zHzb7MY3Xb4AzETY46oEKgxjmGvP0PmtZMk1p28swxtH2cmhqueyl3jy57J
YEADqMmsClrlcFOMbyLaJuQ98Ozxv9TNl4buhmRbVvU7oC0ao8Ohv0fqjGBdNBrDN51Q343P4i7A
+7PiJSDgJ/g2xwsFsir9iyyMRIxALFQxSfcoSkgP8iOPI0Bj1Fpwcud0JyYAXnpI+zdbjTHmUZoj
RFFXOU9TzZeghO+lxXVC3HmfIZS1IIW6UfKF+Nlvb11xFSXgPn7nZGkhB8Ait2hMrPBotQUbc+aR
K00Bs7/q7XfkBFGmrTQ2omvfe1gSwEB1JXN+S1bnwtleRAy3YKgELCs4smJrlUGhCraxsg10A+Tx
c/AQn0HoZGvFOuZH8KyX+BFys3Z1LJIkdPInjQD8mfwN8d026D57Pq076teKvyq9jZAv8rhPq93w
l4Lrs0ZpWSIXmXtZtmxKfSG/EvUH0VeHPEODfpkmJB3s1TwkNSeapqjbKBiGOgZ/Q8jUoDnF/Y/Q
S0DEGAf2pkqItMJP+50X7KVnZllCxdq7FUMtkQ4g4lbgIzFDmbq58DFPJfLkmFa3jhXqKXKEUxiD
qClrZwSt72EPmCkinb5B/pYiDfTlfGuqjxDp/pDkq/nfkjJMyRt8TNG9gRDor8vmOLY7yWKetE0f
mfSv9b9mjwH/KRF0aU7l7VJ4Wf9xdB7LrRtREP0iVA3iAFsxkyIpBlFhg1J6g5zz1/vAO1fZfgEC
Zm7oPl2DhZnuWrhGyqnY/Zi8Ahd8Om5xlSHaSZjmFZGO+rwCBKllArkysHKMyJHI4btg7jz6qFVy
9h8j4+iYjjdT5WmK54UuLNN6FGvUUOsAy32C94A4u6+RJqDp2l3jJbjUmTXpDGODZMc3RTanzaSy
fFF5u0F0mfBqKOL1DkxxR2sz5xMAjyOVqgegc8a0FJjrjOwOsSbcy4t3ybBykpeEBEX1TANByMMs
RMYorgj37Ji3424khNVFk8kMc1jaDO4boJr3ttjAe7HjDbQmbCMjC5hiOxprw0S38dBwud+M8pwb
iwJvT0aijB/FMHtuXKHthCrim9+nq6MPwfZVifXAooUdML4XlBkeEdC1+Z3jIi2as9PuquzWoAkY
/mpq7arkMqrfCHN7olskeiCx5/SMn44J+1BN3BakdjT5MWGRX3NgC/k/WnQ0PyZxrmv2FMbGUN4z
3TQTOouzYgo2lhUuy2raoFfH3WAOGgqZh0ELFEdvY9St8+qiErZIaleQsRWznYXUmwp/M9hUDmdl
YNnvuUoGpjp4XZurYO1skVnMAzR4YBa5nWzGU8bFr0X3bwJvW8MHx/FORM6pG1aNfSsR+TfuwxUV
5fdLrJ6b8CipAw3No8B+Dsyz17zYkvWKOHjZY5DJcqSTdooPU4ewKkjcxtyKE7LMQSsmaj1DV4bk
mJqXyvwXsJbQ9Ecxo+z7vYfl0U6/rDZlBpch4D6S2Uz+dWTSifFf1KRgFV9pQWgbTAbKpZMrLgkJ
bdi3w7c83pJkxBQGIe92jIo9Uzrdf8nRQyTYqTT563FIjDSTVX2r2rUJVhgHCCBzFDdQxcA33iO5
bmu1zIL4lpPjpr8M4TGYPhANhN48UW/simwya6kkqaXeeztelH0qqcJhyK+nbAuLBTOTaePQQ6o6
K/R8fOspwfJvEzOOlg+PmTpeakW2arzSnGaNerODRBAyBfczimO8W6jMdAPJBxxr458OmibqXdyb
G73YhQHbeaX2InwJ+p8Y1b9RGJQU0ca12SBobw0HuY6l1VGzlxMpwMyfZvPRRmeRUPiucZrtuvA0
+Ve3ukniIJwM1Q9Y0PzMwAxqMgpP2tmGFfe3suY5Esx0JB5/obFMiEny35z+2GVIhxAE2R5AMZTq
kXXV3j3PWXrqIyLGs+RbsbQFOi3i2RwL2+aiZOGXsaUItqncS6i7uW4clMYC26ax4NuOLq5+j0E2
QNFZN9pE0HOzTmqgXZXODBnAJAI8yWBWN6tNGVWs2H5dGiFc+k8S0QI/67jBg8oDr3CVYGbgTkJz
uwK046BRdT4s8D3hsPOdfem/DcPBKrU/9ue3rM5YRTv47LlEiH0Q5KIqjgLC1baO63O+QP/KkcFr
/KUN/NpiF8S/evjRskIb5Lhr+31W9TSh3ZqwzU1nsJeglg/xXfQMBgsSJ/IUIneb1p+RFmJ+8pZJ
+FJ4LrRBWyJNZ0KlO93WNbzd/PYWnzWzAWLL0SoXTMemV+HSeIuOyOr0bWI3bMRfLcKaAgtPigrG
yqg3kGIkPoq3wvtzu2M0tGwJMbHpASscb4W48ytkDOfrwXNjoitTDPh8yL9Vd5yaEWUJQH4m4i3G
CmWTXwaYxve4qcyhPvTO/90qWYD0Ysp3lpJ+sCVTS8sqxPX4aOqh3pToTxwDnzo3b8eel7Irtur3
DGYS/oBh5xKLZugWWAIcHQN/jMl5SqxqU0wPhzkv5bK6T8hiPNKBdAPONSUi8saIOb5p4ILjTUvM
eo8AZilrZxtO8JAg25WNRC89z0ZewwlMdyBXyiZOFP+30S0rcbOHYEVAIa38Y+D1N5gOdsTEEYbW
OH8QGIB1hMcsJhA9YluTZv0/THCM02r/Fvjpshic9Zgn2E/kuFaO+WnjaE3YRLk3LWcmm2x6rKYp
h0eM4t5XsDFx+jQD80fwxiaC/9Dl05Y72jGqc9auGFd8HjNmuIVsOIrq6l1Dk1ZhDW/9vWy/ubcU
4pccA0OSkd4mxSNk/wUUDVeFXE2kwKM198mx1azikk0mwdLlG87adGx+Sgey/5BDM8ixJ5ExiCgy
Dv2l1nyNAtCGZT4rvs7MndXDapdw0OR2SmeI6YFXtiz7ddAwn2dXEXGdd7w0eYVHXO0aZuh985W2
LwQHnUkVXxCJ/SQxfXvIrOxqPGXOY4YsCO85QUfQTz6m3XbhJgjdmhjWk0e4hIXUQ3nByWG7Icsf
/sNLm5s7MX12OYZO5lNVum5IpvPy8RWjAWudbCYZr0KERr7OyBInclx5Bzc9CPBlTult2iQ8lx2z
tlT7dKvReOoA1sqvgPWowouZMsCKzIUJslaLENVn+TrGlO51Wyd77lBUDOnOjNqly6cspq1Ctz3m
Rw3piMfwzgDjnPU/BZ37iMZG73B6AwfnMufvbq1a4wx7bz1VGHxJYZDQnqsE9HV+a+C8+/PjHfgt
YpTp9oiAY2yRj58KBOnEmD9FnthHIiVFJlpkRrpPJqYraEXRT+XtK49hR9YdjCsuE9QFpq42WvpM
6A3jNTjmRTlhiZmJnO0yTPTnsgrO1Yj7B5tMC6XTcZqt3jP9tTNK3uqFgMitMdt5jeSaymFbYBCx
EDXmLG6N5upwPXo6zW5Hd18GBXFjGin1/9IxGZ+qtjuHAWmYMOQ84dHCbWAWLb06XdJZbDSTKolO
1GdfRG3VtazHAipJ+9XHWujXnKKh2y310nym/7/HAdN6F7LDsYVMTRG19BA/ZG2xMGlTNSwFKdk3
Ywu5FqabY4KEbdylZsJsx3AFdKmFb22a2k6j8205QB5mv2kN77unSfV5lyNL/zexG+PuYNtqLVzD
XrIzx3yzEFi4c5P2wIzfI7t4BDSZOovdJjWYWXTrBisOysunrvuT8PumksI5KKFFMNdXzlnvo+WA
7DtBqAPBeT07s5njrU3Vs/ukftA3Tbpvc2dlR3fJWF8jgTEZf+0QMq/5M5boPr5sFxxNC/HajI4e
qmZNJq+DM3yM2hFh32CgfXQTkt0gSHabTBQPEkWQtfc9TkZL/eRjfOiUN+tjl1lR3B15b3IbMk4N
GDtXkDBg/DQXr3qV7lGaOfKtT68iDmvAc6jgdDfupWj6i43Y2+fKrrmHTbR27aNGY0UYSgzrOn3t
pTyEytumZo0sgFMtHc+B5v2OZQg5D2nygCSmCnAu3loPs2ZO3QvciWBgw0YuacxWqlveacy27X3Y
yG0f+WzSUTaUoONIecC8izK/wakX0vZYv7BaF3lE6zqLGrge4VBbdkSH+26Y7zHTKSP+biWj9sj+
I1uW7kkHbMOyU2HqC+ttPJKl1wTEsUb0D2ed975tgS/g7sjV14SY11ftyIamwl8OGikorkaG5Uaz
lyhG8PNn2Q+z8qEkKzL9rTz3xwtnCReBLXq/tFgmsipgX+utcoZrIxa2vkZRjQPNaTVCRs6trPhZ
bzXUviYfj8mYIu+zazJnffqUa+Tsdf2j4KgsO87gM2tMwfotMG8g5UvvubCpXKpXD3dQRPcSHMwW
YQxhALnF/Pkjwh5uKp/4Efpgtt9hq1iHHT05b7VnfVGP6vlvLL8rC6SqekljxMA9VmDO6zkWIx/B
VLfgQQgC0pnUDXIN5552P6LzBaJRhu6qN8ybBh9jQkAFo3vZsa1N8as53Mt+CtLTD7cT2+xgXv7y
YtT8zCqQfiIUrz6mgNYQUNV7hL3WNiJ2TCvl8xRGe3iFhIrNHzfZ3mBfz2lN8IfPURmhqbdw7CkP
xBlXiae6tT5LbBHlsGc3/2qzfcIxWnrVasrdjy4eUsZZckPlRxBczJIVcicRaA6caTSqnn0ZAoYF
DH4niSqIl9HAKDsE15rtOv8j7+U3yVO7sIEDznvNRBbD/N6FQFQ1AM7Fu0VfWBvLHrW3XZKdncHO
uVXkkNRYDQuMSGXTwb2UT0X2Pdm4Whnv1qaH241UtKJeO3gXZApd391HOBB11kNDWq4rPNEirXaj
HdGyhiuNxXZhHJLx4qvmUBOnnFbiaGLPsPJkkdpHP0m3IRHpkPk+za7Zp64JBKMlGnUfzzl09rUQ
BqtAdKkMaIwu/aexVYyFxs0DDT2dk4UPNd9ZaSPyQo5k4IjpGTuGsbXtVbarOvTz5rhJkUySGbOK
qfccJI2GG26KGrJWVX6OnXxLnBGR1k/OBFIHXCt9YxE1H2luHiOb9TOHVeI1V+LKlyZb77YyWHtO
J4BuTyEDilLAQujz06yKjwHs5QwcwNVdIX4QgnN3bZrkhm1ioy+5TAkNNg+G267BClT5y2C0c+bI
75ydPFDPVuI6RO2LTs2TTZKirtlUnrMjjfvJSsrXJujpK97w7oFeTVaSqiUvy5VudbuR4sRrfMhp
j1lqplEVusQtGlR3Hba1uFC73hkPlnA3RZdtyrnrgVlHOU9CDPkBLl8HO3LSiSMQ61ks3um2UKWI
dYSwUPThPVQPlepn20MGzEyvGUlYuiRoAUrqw3S8+oKYHDxU+Fx3ngbujLNr5ECLcP1lvvEwsNmy
nwhbsj/ZlxlEwRLut87ifO3/zwu1VxS9fOjdxipQWPjE5075OWKwZVUrl0+s0L7a9MVyIqDRbKnI
N+1DwCA4A0dxKmvGgVX6b4indUGz1Oj+wQvCjZtk577K9iVwBpfHrTggCjBHWfWO4pRuoLny8CM0
Uhaiua6drlb+3FmUIG7I7pqiSoNC5tbUipl3apR/9GV8lq27TAb6NhIRS8yubHuiuNoMpbmOSCxM
jGhtIVr1YrE2dLlXIRg12mDBQEDnJsEEL4VxBDab13eLQsJ7jULso76DhIgch4Kmp+KP+csyxzXC
RY8Pv0a2xQpxMZT5ucepqQDyZD5pDWwNfYvVAEWxZLuxc1geFMWAVhD/Pu26kIK4knyT1XsXPWuC
yaqAmWXjdgfyAeV448OlcSQ8luwtoEENq5irnlER91NWxAeXVCpZqSOFJIo6/xRidrG6bBWE7Ks0
tdVHua2bYlVQlwPaR65bXxtfe61w3zZsBQYM0BOjkjHlLPbbFYv+vmMWIgI4c/rKh58isp5vmK3s
yuTfEAm2kGayDSzmKr2/L8g6chxITfyhHAsr2cNpyG9A+skziHW+EXx3BTpyFzOq9eOXn+QH+tGb
zsQhU2LpgWLIgEt5+ZbKaBP605vnkG0V9Nyd6VJh9bbN7wpQWMA2vxf3NFvGAp0ffMLOKhf9RHHo
Oy+TrTEiIJbGBv6DgmPWisiRIVcGjssEROz165bBq9+pj4akzThF15hWfApInWFD+MA/KoQVyA22
1oSQPaEUw69jRcnBdrxf0/qOc6pqpd080zn2+rDpzQFzur4aKf2HQLtrHqEUTXNs/H/t+JuGy4bL
MVJzfaQfpKfBQPus7ddo8lZK/PXOn2b7V0F/Mc/r6/Kf6fQLhUxiSATzWHNfuvQ5SbUCwbc0cZoI
5gQpf1XDvBhwyYeUzTHtZMwRgY1XY4cL1Q3IXosuroY+zL4P649VAtVEmlRNW5qhuxN4GMKw7jIl
rr2ETt5fxjXQCref3iVypw7TaKuHxxEnTBEMm0BjsFlae91sdkUSHGz2qkP1atWndmDzIxgD+r6F
I5s1KnYHB9IQHqsTDrytLjSkG94FViCMbcyVlOIoGrap1T0rdsdujGchxDhruJiJMvJR/J1E66EL
JKNtxv+U1Ksqqb6mcdhJJituV26cCU2abLkueNojuQqAEIChP49d+ZBuso/c6aIMZmgy3FnYwHMI
zJ1gXjmFhw7dtBiJWnVAMjjxBg7zZhjelDveKfqYkIpV7EGrNZFCWDkciNDO0C8kONDdvQdrRmB+
V1gwW5/sjLwCszgwCFKoUlnOIkg2Yh3ofX0dnVNLz5yQ0iv87F8NNf0pj8yLYsnXElxSM+lMpnKT
FeIlRuLQegaRqD+hemVLvpEadgnIjnVZof6ddw+wZjoHmpx5qPivtRrrKDgx1pyHhpWLxRnRI/Lt
BygrgY6kPD7VRXjnoz+NU/Dm2jH3hOFki0F/6EzljfLBsGkrc8CrCKIKdlQpYi2t/M0J/CHMeQu4
928sNvC31wEiv6D5oBOkelVPFPoYi5CZnvuAUtt0UMRkoIzw1OIySqDdR/KQ6z+l2lXcjbxzB3t0
7zpp7BVw6HTgCcxRhnQJ/jQdOm/4bWIG9tjbYrJZAjIpdcUpCb53pG5x7c+mCDc5m+Exx9k6sFjS
n+Y4nFpyG6HnC6LyNxvI7nRoupI6WY/4DgRD6i6gHuH4cYHJ6c6/nvGRNqqjDxehgnRQhPpN6DPF
k5YaaJxt3ZDl4imNFwaY+aalO0VLYKMPjsSvjeBLCYHVssTaAX/VMl8GUW3mKWxmOO2GvNvZjQW2
TsG+uA/Nm8BbG8ID8se9XlLvCi77AnYLm83ngC+1LO0HySCviDgvfoM3x0nnQzuEphc+0+i8yAgW
Hou/xlxKClWN0B5WZE+6YG5lMDLIGG76gbkRmn4cOI/DEUxkL/+F2bzC5RezsUBYrJ2BZXwoZgID
wr7KRt8OeWfU1kOaX0uP+VIw7iLWrx4m3jTK9spiM9dU7JrTRUM0WI3jQHPKXaqTzIfHdOzprQP5
Y2T9o+K4STWDgstC/2bKR1IicKS+zmM1s15YgJUHU10zOCeZ6l6SyVq5dfCugDq6eXIY0vrasTEQ
Y7LTKt62Of+hRC9jxq/8MrdafpXTcAwqyUCoWADYX+U9n2pD5BQ8PmMYVz3bf2M2CEn3zQpoXIdi
nwGKKBPkKab31yR2iGa1BbYjr0QQhnjadD99VBw3RBEgKA+nZysG68czzJUg+CtbFb13bPGKiam7
BxTe04hvKgb/UwDJy9d8Mjs5KHwLzbQhup6Cnem37oi1MB+NRQWnK/wHCS+EU6OXMyrxFlUXjGZe
7OyKPkevTkmY6MmZFIcXq/8ukkffTYfS4nws7WfPFNw933OYiw2Ur7CW+oDlD6yzaLzDNIw7WZTA
5Dx91TeMlQIs+6rzyApApygaqETpqYGy4CUetgfK5rK8GRmClizcCCL26hhphMv8tGkPpnS4QhRJ
Ji2FGk2DjWLV77J7MTpbRyD4dQAQlfY+SB/CR4oyp4gQhdBK75aDSyr7EQ/BvOirsCAykULBpUx7
HRvHfnIeqmq2tWmeutDdmOwc7SxY6KLYl3JYW1VzSJscGRASM0aW/0o/PfQl7+F8CfY13uFkbRFq
ZY4sRKSz7ovq0cdfKv2eGuAmZb4G8M0xxJYp69bmpPap6HdhPL34RbHy0D2zBWLyHS+sCdsXzmZz
ejaZgfmtXHExo29KYRsRc6l/Nh7Z6t7ShU5aCnkyavYksdi2yFXS5Bj6XCaqI7/3l5cCQw/peVCM
h4kWCjoj6e7cwfZJRWAqIbl3yt71HixFljA5xJBSl2hzGBuOscEZ219ddv492SxBGG4MspYwS1hy
7hpmlyus6eycBgUrERaAAWm2Iu9xl3lHkDRNl198xIPctbexbpd9hp3AVuxGKH0rgEGT9p3SlRrI
MC1VPieBu4ki50f1aDZEvdWtiQNx5Ua3uQeJRP1Ov8UaIWHZ1qIk+SxQxg2IvSfR74uwQmL8pxoU
+RKv5ixFaNC+6EV3TgX2FF2cTelu7KrAyTXsBxvkfhyQBMH2W5P6sfL8nW/Kld3VV013MM5B7mCi
KkeFIe3kkAw+uZtWB2v3kendKik4TFEqJkwMOx1Lbb5VNUpYSm67rL7T/rNCIp15Xzaj7Taf7t7E
elvmG8LjSHFOks+YGzkIR0w5Q3AIega0UfPtOMGtYP2+TJwWi4/PAt7S+9mGFGOAFvZDdme3yI7K
ixdDepOzpR5Tohs+izLZpziEOzZAQBCYsPGt9T3no3ObSScZnL842ublezJFB9lcLAgyYTweMXts
SjwNnjOck2jC0okTANG4afWYvutFNFD+zWCB3v0okAyYbX8fx/Qge+NmELMlVPGwAmZkg7Nq0AM9
jQKeIFBXp0cNSWHp2+ns+J+uQTAB00ivuizRMhZ/Wumz7OuZE0U/ep1T/vW8dG1rg82JhndUdqQh
KeZCdegy7LAqnxgqfxOFBCmRZimBV+RFvBFoUabyVI7ZxdTJuEJ9kkXpi2fAIZDHWIXgq+qU+LtY
oxixnovwV2WSbhZRX8CWprSTNRO8/YBDsssBuZT6W5AyxRzrWW0MBAPirRWnhGAg5R9+W4tpOrS6
lfDbvRgdpj/FJh4VhnhA4I1xLGv8Ql6+9HtloKOhSpu8Y5B1VwsJcMTRponmpFznUsThSYpxbcT2
ts9a7s8Wh4UkvuZs56+T/6KNlDODPDeujvUfF0FaXKLcPIxBvXNxb01ojGtDe9FciVWSwTBRl2bX
nmOI01UAk9+bvN2okDWagK3nmTPZC7GGBZNuSqvao4KsHM60QCB5EKO5qNNDPIhF1b17SbNRNlck
9LheVouGVMSQY4jfjyUTIu4gOcxG9LIQkH2NDfX5jPjWObrUJm7Tna3ZJ43LuleKt56oczBSYQpQ
kowge6AznPXqXPKRiZ5XMJhEKzFMFHiBvajTWUuOds6MGC82mNk5wHW1K8XvSGiEwV4ticTOg4IS
AyyGP0N6t7lrjXFbavySqYHJAv2ZDf/ClwB7xwD0V38JpKsued3+Q4S3rUP7NSjDmukCvRimXPSp
PQpHqL2tkT/cOdY7QqzZIqOK5j4Y91Lj9WcqP7QWmMtsj7OLx/qV0KfVs9tFY6+R6NanoTXPne/f
tbz+4yg5j5V9GqP8nyVRBWVoMwW9ojNBkIrZm+ZkxHeuZzDoMRhWtvSNKTcEKFXQtnLi3nZDkw+6
/c5nAXadYn80fOfQxgWAXRfnYlAGrwySlypXeLOABT9xpz21Bcah8LPT36vxVhbTpvNj9nQEpfb5
bo5uoqd8Ms1gLeX416iKU49StaxKIj2housZ1TH3SQcJHRI5GpiaHnAKCZuJ0p1eJPdKvhkmb0xF
8WBaEqAyfCQfKpNEIjLUJNT2dK6ayzY8rNxrrAHKM6J9x1k1wnaQvTpYiXlKCdwB02ShZudPHgLi
61T5MRbGw/KIw6bd11K5SxoLBAnsSl+3N6mrbRlgLqixtzZUqsgVG41CmPHeujf6e5QZ83oPBwOG
Lk5cLan3YTSywHAYNmXLRrHPTJpbzYJvHfDlZ32/HjlKFdKDsbZONUD8RuZfbdPvdYdWO7WXU1Ic
U7h5JsvfTPvn5/eYKDzGs/i0MekYGTG/EwIfYo9ovhgY4ua3UHtqDdhG3JxZhKOziO4tOT52nhPW
mu3joN+65XdPnd/W06Lrbg61Dd0KznKEb018LfBv4UkFRPNw8+E9n9AC9USe2ze63o8cT1+oGxsT
a7KWFEx7arjHuHsUXEnua20GKtBhdeGzapCSRbPwY9kD6vQt8sCc5rlWxTWO+puT6Vctgzo8mUBJ
wD0K5z4k/Zet2m0xbl3skWWlLYuWGtAmfUPzP4raWUzsZl0GDqLH7MmYKhp1ZAkjP+lGZ9qQ/Iaa
SyzS7BMQ4S9B5NduxH/e6u5rX3SfNdyyp6CeAen6ARYnrZKCazRl5hXh7FVGSOK1AUefTYmio1cr
TAd8lYt7S3yWOKQTHmCKHzbXB5hvEx6csnipnXivk25kSP8HAvwzi3i4v+rqYQ5pLX6aWX8pTflS
msStkGlkIKpGIXLhYhiYZDHR0lC+huk5tfOrzlwvGmuNSbm/sar8YGekfRa0hznSaGQmtuZ9Viba
aiHuWqMfXRMHW68aAo7CjYkmZjKtk5W5GxVEm9pDSoRcx+6ptCLjDsQfkhFsMiY2p0Ew2cwcDoc2
YPchQmoImDdGXd2i0lrrwn3NSxqbJh7WVauoES1UZWStpPanhyIAb9dfSHlC/MjFaQMHE+2I+xnm
ehrpNrUCEhalEfbuA6hWc+5QG4o5eRvaCLUR7V/evOq1erG87tbThDLQBL1oAIYbcmTskNN49psa
SFPD4I5e+JwiBBFxwBSzfvb4URdaOj0NHoF4rsrpDpON3jQrh5q2jrQLUwsiAjvYwlgBx/4tr+mZ
MYZ3NPih0QFZouyLbQ7FJgroWfo3es0/OlR8QijMyoLhWAkxH4U8k0dm9NJ6lKwrEnyXyVD/Gh27
T4MclXJaDAlKcjU8G+w6NfjFPBya5XQ3BsPaybyVsGw8hnIVeC7B1MAqoMzqtCuIpJcTBACtNZYO
3h8J5dVCquIw7mpDeeu7pFum7hwLhlal8N5zE1wgZYdT1+yfqi9uWGeRBu6u1Uv6C5zi4eBF+Ndn
JDVt8QzSrpW4dQma3cI54cQj/NbHT5YDxvhXtzCysvesKSjZzOfKGg914RyKejoVaXJJu3jjp3DH
jMraheY9gAVkNghhHQYXSNAttrGLsTIQKEjD2TIZeakDc5HPc0avOLLw/ksKMLgS7FYekgyXTu0R
JSca+zQ6lQEI9YwAgERz2VMhfM05O1dTbd0k52zg58gqCzyjWJIx3KURhKocNXQkq4NWNZcur08E
3a0LSgmgUeZ7kSCXKKKWDb0WL/LKxY/rwNcwVnlX0qea2c3pmbb2xZmp2Am/C0YB/VEZrUCTxbEu
W3qnPHLoJdOvxnQKMi5c9rWi3Nta95aP2bcX9cspcw6NGV4ZcTNTAs9CwiRwX7XG/f7Teaztm5Iw
xprPELM2/yAhItgyfzeKaa/a+C9TKWFm2iFGm24XDq9CeLE6pP/8S5YXTKSa2l/rklFRqg42JVHk
IkssNRYQAcP3Gl8iByQxIwZUt4ms4Dpm4SSwpKmAktalFMtxZeul/92m2TP6/m1FjoEykcMawZ+I
+5fCAPyba9NGj1Ewe6N1D1zjq7PBZ0bIuUbKtKCTqBSppEGNjxXzGHKk5OR4T0PLpDODFZPZbbR0
xbTrzZ4Iakxlds2iwYNPjJ/Hx6pWNtnJ8IujM6T/YtmR9Q0+NlfFKjYagv3scp31xItp0T4llpjr
Jt9Tp+JqQPqhu7uMnsapPhK0gfWkzpWAby0hYTHf0hNS6xNvYcnoXsZiQ9AvBT60Z4u07rKu7qwO
VwYMb8KVcCUF4iVllzhZ7VLTkQfpzskQ1Jf5iKXEKHc8PERk2qqfnVFxW68ZLx36yTj5IXIZCtYq
646GMG95yIGfZscg9tZpJv7FGrqeEjWQ6xCybtQKV3ix9qAZIrnBK6qzW6NG6V10RBKNKtMsAxFb
crERlj2N7ENTyaKNaR4CRLz303QfJOTAWmkY8YW7nqiuB4RSehQepGQdFbP5E3qJoHi4hVVziryb
biQ7JbpDGFo/5IWtcic6FIILuRRHo2H1bRJkJdHHAadUhb8Y3OIj8IJ7qUZUafZz7LGnH1moE3uL
5gRAAeJwK3tP5XSfH1XeA38T+ZrPAHss1h7WVjGjS6UGjLbqX+UDWii0/Nxq3TnAZKl5XBGRebSh
OEfdtIkCjw7GwPQS/OtycNuGZZoY/AZqNrQ4QX4aNPtes8fSWpYlBs7CwYU8gobiKU8SZt0ufVJn
oEeg0AK9ZhxGXWzMFsXQSACcxU0SNPalHWOuKWApg7gS0vuUdfaSvfnWSUhpo05+yojqzPQWYDpV
DAryrtXffA+BPvtkIqo9vHa4lSANp051EjaDjRyzm2/T3w7U6ZiuiVJs7GVQYEYZw/S5FhihGxt1
XtNhhMxmAWwd7CdXvqYRgXZYNGePEyKVXY3DpxL6e6kP99aZlSu5vxHetOr67lM6Gr93sJEyOCXw
dtEt6ssKVxe8nqvWsnyvHeuW+eW2meBv6WrvtPVl4rnnNqqUFBh0YAVINH5cG/RVON5s06XuMjIW
e8lrWzBydTxKtv6ceDUnYHZp6dUcwHCmn91aFd2FE+zHdnpNJ41FFP6bIr6lYBNyC/gFq2u2MIyU
wdYJgPfEzWHnBMCAdaRXO4IJaXBhyaDP6q42dn+6rrWrZqp7vnUje2X2ydEmNNrwgOaJ1vt06UE0
DvmgtT0IcKg0h/6ndt84M951v73pLgNiAkJs/WZNziLM6cJ77doCRRopTW2nurg4mJzMeHdG7yVg
5JYSCl7SpaAA2BnVBcws9olqZVqvMfgUrh44VayL0AYao3aaBsQUHW9MkcrXkOWRgzXFsco/JFpv
gYzwbb7avXHBpfNnchLn4Y1t9amM7J09wPUPP+yE7xM5SG5z85aQg63+WU/Rv4RZfdDN4UiIIe7S
V0tP2HCG6Mtip32O5BzzgkpcheQJkF7mCYbtFiLQfPwufTZAeFtNaC0apkA2wC/DyEslncWQPzS7
xnWX0EuDiyuNXWf4O6X95vABmybfjg5QdKOtKVahQEw1P90GVlvnvpb5+xDziNT4CDvU0UxJdUAs
eUKCMubSwWKwlQfkjBDcNHKLtxOOOi+FTgQvJM4AYYCKnncN00cYIffwnT9b56zMAFjFoAIJFASM
7lq4wcRXRTfc43GP+5HY6fY5j0GNN94Rw+PJ751Pk2uh6I13t8yeKjgOvRu9jrpFWvtPX+WvUgG4
7htYmciB2RXpWbfR8DnJ8FmfOhxIWMlMDwVEnOTMTJN9rmuMqLyZLrYqCMZyEwJBHMJhhugYCZAR
WiW2mtOCWmSVERIUOviQoCYqVbjU56hCjWa74aVX9clWSEj11iYduSWakx08OxhULRsjrA8h7lpp
/UzzssVxzvg2qM++y8H5jd3/SDuTHcl1bMv+SiLHTyiJokSqUK8G7tZ7b96GTwQP9wj1LdV/fS1l
TTIiLyKRVZML3C5kZpJInnP2Xru7W6q1TY3CII+9gIoIr1NDP2UcP2fEzYsi4jyx5EOtW6bp8yaE
DOEyJoExbZi9uniDuib5MnWJVJJbHvTzLakbuwm5Gt3+44z0uktITuARsTv9Cir+zWrJxcIXViHv
LLzgMhhAqpaG/aKY/etlQGvblczpu3KPesretDOjk5RJdImI+6J1qxL/BpjprEhYD0uQN7DbLet7
Hs1ID4PwoOb+YCfdVWCzMAuL9Ohime6sKQd3ZDipFZ+W9u3rsmZi5o+YgasSvWgWkR84BIbMwRrr
hm2Wt852z21ujnWPg1ZwwG3NT0wb57hmzErPnaCnAC1P3g7EMFQBcpZhjyUUz1QufsgZw9qsrPcW
RTxHQL+4WB8OTZ2D4gHZwgRMpBxobjou/QOWyfNSGmID1TWiEvwHcXLXrkgxp2ECZo+3cqjPbk+r
nbYAaIfuapwgh4yFOLHbUKfMiKhHnznDKLJboGMKgATo9qVYvltVfSdKfa5TGvNNw2dG/feQFvW1
iMqDrAm3VuZBevHJIkvd67IXA5JhxEpUELWGNCD45tENazmym9EC+JVQJ2sJGTj3faxmOO/J9luj
GhyYb27H75420AFmuz4uOSJ0S1XI8t2bxC4eg6j5CFDJj8rGFOHiqQPD5QPwIk7Ld8kOzhOKDCf/
AkO8WbKf2nBLLX0CUHaexvKD7sE9QRCHNGdzHtJPmEjurlcSuRlgP2ZItLbZTwIGFUnuHVM274sx
+JBAmj1IBS0mLeXVX7503vpsOdGJfPCmeh918VOtl10gJhJVLfpd0aCxp0WnLLc5EVk41UFUESZy
Gabdk9eYR9cr7poKCCWnVVQphBajHEsXotgxBUzoPQK2z0zI93SINk3uPaYtyueZk8IMFirNRpR1
KFMnh+w8Tfahg0VUi+ZJJMFzLqBT6zp4krb7TMTDj5FWx2Q05FRoESo+AvG49ucBjpnuT61nHyde
/igvrqO6vWE0tdU2Pldl3Y6hvtQO7nO7O4QJ3LuU9ZuDNZZUymhfvuUS2Ek3E47GIl+HBQ1oDyM3
mjvHTyDipdimXQiIYU0euxUesiq+EnZ2NwvnNSuJhzPOjvgDiFQrDhGMq6voAvvIDOqhvQ16jKrg
AxMn3YzqzoGHONH/8cQaxGC3D31Q7dnyd/HkH1v3NHqeA2gklze+A7GtjO+Jjp4vB7KqurLfiSkn
U4uuJspUZ0aD5qHAHaeWTIk53c2uRwCN2U55c+1mjL35miS0xvd9DssydO0t5s+MCC8Yl2KicohG
ENpLv2K7CEEr6DEvIxiYxqbxyXllRnA+V9aTi8JndtLr1oAtLiPEFhZnwZpsZI8KcCNm6H2ZtZyG
1jl76XIsHZJ3Zge1jclaYjK9z6HXt13bP00OCFZT2t+Ecd90QR3YrJDwEWWpX+H5CkzGklqj+J6S
6mDKZddWDGxFUhxCzIRTEcnd2PrLpojj504LHG8s8wJOQzg9p3P+7BryRJjVswhpa6XNsEqZqj96
sfs+ptRkIH/vEk7lO2cMdgsLkW9JTgEQnehLVNsKf8GFcbLvVeR//qPLL5a3xCUzNlqsn1HgP9V2
YLaVhbWUGMyjzqcrYvpusmT50HaIyGXRz7rAq9618Yl81f0EmZSdDxPUBOWsitVrr+f3eoke6PHt
c1Ijm7E/xNRqCCv7R0hHIRjTcNOX5QSLHuaRjWm5cuuz9ItnqxjY0efp3elUfliT5od2tFFdjceo
ZTEd9Vpbp0g7uomeFuRiJi+0couswKRo12jmVnpduVzWItx2cnyqihTzeAorYuiYO8kSQ2FcuGfO
xGvOXP1Y+B5zW+RMxr1KRv06zFgcwywb12g11rbOeWxNxw2MYYnVUXnjZ/pW5qN3yYGCqI5pZFgx
45MBrWnbTGjVQBWRribYxnXOcVC216MGMs6VP0eX2W6j/Rd/YD7pjJxfOyr9CyuoXgoYFMEIUcBM
/Ai2ZbU7h3TWIMsJQx67L6vAjj3igAHQA8hG9813VCJPiT3LjdVMUBzF2RrG9zKt0YA51Nsyig/R
mNFMKq/aGNlFgsp9IaOwuOvD5lNKjjCZwPkdVOONcbxvPKjfOeUaBj8NaCQ+GiUFt3XSMw4ED8hg
ndD9g4TwlMhe3XpI4fFP5Rbbfw4OTaUhqrIEqJPIFQTn3h7s8a5wYs7uUxgzO6SNnhTgUspyX9Lt
TZLs5wBqziLPq+h7shjIDQKUadcMmBTEZ00W901UvZD8uPV0cDLD95buRUjjFjttEvK0pO9A7Jk2
pQwp30HMPETkcgcl9evC0mtRvfe9YYhT8phE0a6ssTDn1Y3dzx+KBLRM1QDme+Z0d4Fj305m3Nl9
dWeluFfQH0XcMP6cx8B093bjXUDKr818aQbnYZ6HK1+NUKY/IGdt7FW6wRB7EepDRsU18cH7GlP8
QLbAiPB245E2cTKxU+wbtHSkjnbfW9P84FCMw88lk2XAT7btE1iVJjblaWp8xqMAmXTQN1cTbs77
wUFgIg14MnpKCCCAi7e1P59Ul6fnxm9qDMQVmqyc/NLoPlvA44Lz72q6tYQS+ITH9iu8Y2KB6XCt
+BScsR2c7TLEA1yJn8XCzCuD7dFCRgFyhedoPrtIzlBqMVrlJ72eqGb0bb1K7t9ZfexiXwCcad/8
cdM3t91y63Sr/IQiwjukBJ9nqJQuweoN6V7l1haS6WU6PIL0j5mkC6YpzfOijp55c/WxqYhdKKqt
bstNWH1UEfxRaycAaE8kQanoAGxy42TFNjTwAYINwuERKzAJP7261+NDj0rBvOPKZFbC1OeiHl8w
pdKATLodfLS6vwFp5VYg3g8L47g1OmNl//MMIXg9CDwCjE7j8tGdGaCiUl1TEm6LYU/Rjuc3QxVS
Rq8RNOzQR499nsxW93DQYPcsgBbg+VQ5nllknMktB8acet/1bub6I8FbFYcB5eZPC/gkgQK0g35E
eImGobhM0df5bnJHa5NXlqqf1VQx5wt4fN0ovUxbxuQW20THu2t1tzmyPx/HYcI1E2wCIFFQs9H0
Bbv5MTDbIp2wu3ZbaMXVsQn4PaBPv8fuqbNemdQTCWaFV+4DxtEN02v672SvMrq/FGpfQDyVMVRg
TIHRsQJpDgMneZ19/zC1CNEuxDu3x2kIQNbbCsElJRxa+KuJzrhkE2XER6VVJXfr8L9pXmqSA2Im
00wZKyJ7K86HhGUAemfWdszLbSJRJ3FeofDG3cKmM6yN58sSla9dvMB0dngXiCzT7bc4PvEY992e
zgnJZ95wmoYdmp+LlglafGFxVirrH+tva67q8tpzVphWVX8r06Pb3RsoIT32jYQO12UzMR6pL1V5
M+T3sTNdosFyfrQ0dEEfCPeOkAu7/z4taD5uzfiQuTsp9l5kk1C2p8i4cL4URbxPU9hRh6rdDeh4
0nXKg0Q5u1XlGZ9bAFCQkjaG+1oSeGH4o18z9Axdclrn9JhXkc+W3kvTnefmR51hJpl+1KQeaAqL
gH4P0WIttzCrj116S2XWYksIA4QHoPRBX5blhaT/Qr2D7KS4Sufx7MBhrBLr5FMU4JBhG8SccKX5
RMtjk1+VAVJSSgbgQQ3fAz6Bwi/sv2KmX+S51TAOXgw2SGtbB0erP7bdZ5/fLea8uFfYP5CH8lZE
nN7OwJ6IUyjouVnNxplZg0PYowvMxPxJEEAB6oMBIt0jjD8KuMUH5gYTv3AiXvvgy2GU2yTaTBWC
78PS7aeIk8yAOvtirO0LTCpUqejd96swi6lH7rM38PSVCX1l5ItiIwy9/DMMCBd6+fARpo++uioc
gV9RHsoVmSFLXDD9VjO5NLdD+s3K8/2yQvmd/oKgDrQywvzD1rrG8lJ9F9ZNDQeqCW7a9fGjn+Jv
nOqnaz8k1dmevuGRLHCsokQAxrZnUSfkI4s/subQuM/0BT0WkknyLIEIyO75u42v8L9UCB0p4LB2
ZDd2AiG2vS5C8tc3NmOlmkrZH/QuMKhRtg4KU+vDG8LHQux7jz8Ai98sAVxz6sB1x+DpIplvZ4ZS
lGFbEyOiG8Cl14/4bTeNjQNDMkRKyJpSZDjuvekbJJIdwIBLjfst8jjA+NSS9633UCXbKNinQBgW
8eBOx4Gux7ImtZnnEJVst7TsnwffWoce39h44+wj1rtmgi9Yvxj5UiHwsp6KbKVJ4HG4LHR90UQ+
ZfB3aGjJsEsBf/rdlc8esxLNiJVF7+AeIHyQXyOsrYAPJoBEUDvOCZgV+Pz60FW3iXhN6CcI2DJZ
fstYDIXJyVpgmdp3PRvy1JN0JTdD9wkuVHZXU3zDADurUClt+xEBfMJw5rLjCS0eYnTXbI8i+Gqn
63j+Mu4HyNQGbW5FpyWbrvPqPI4CZe0hXZ2w06mZge3Ft1PfPkT1dT0ulyS67bMUmD4sxvCmS16j
+CvA0zCl3yJeK5atAdiEXV/3Yg9sYIif0fPIu9S7J+Um4JsDAQqqnYO/MOL3ad1X1/lpc5JZNoH7
RgkroWaLK3u6gyyJ5qCYdnOOR+Z+RBE4shzxihFtOWevIqJdSPLbdK9KzrT8ItmxoawiVSQ3EGxe
23XDoPNLb/Qi4/muwh1nvKNH1FB8qJHozLfN+OzQjve+Wxi04p7c0kcI+Bduu8ILcoANdfAQmfty
3nmc2EPAdfCD3TdDfBMD8lag9ERE7p1wuRTtdYsC0AIACIy07w451uRiCVjWT7Fz1XmfrfWurONA
HEZKvp0nmbxsnXeDM8ZG3WiOTvLlgJHpiwfLvCjLpeIFXOOxeeB2YfZa8lZIgjPj7mjIh7Ws4DWb
CdsAlpkuB+WDjaZJy9E5jjaOfEkrOASnVpvt6L7klkBcdiz9t87c12SV2G8lEpuQ8rwlfA1N2kCU
zrzyIK4nRJC45UtBgsvZS7KNC93SD08WLy+sIAq1jcsGk/e3oUATRbOLpaXYiaDdmxKQPU9ccl6l
FTyeInIxJhxWllQPx5E2IPb0ekTSjNcB0HFxaqjJRfyNeLUqPymAnGl6ToPn2kHFZT+LYW1Z0b2N
AyJXHmwQD4zR4RccmCOx8L57dg5My0XFf9MmT1PxpoKXvmUsdHAZymkWMm9k3x3fPTrpBeh9rB1U
OzWHyhs/rxEg9RtC4Xadbi8RI7IyQLWcr/t5YBpT77uMaejODqKjcefdTOeWqpRS/63iOWynA8j2
/WKK/VjeSol52L3VpXcwFhBw99BJhDvA5tODVG8rbz+FXod+rFVvTpZskS9eGtSwuHEXwhR1xcyy
/3T0rYcFBnk6DSdU81h82f9wSLVAD8Cg9frRij46gWMLI2aQQOCYcAC3AApxXq9iKH98UXCcxlgd
RNWcKyd+D0nM0Y3g4VmNZmib0BE4SMa1JgSJWXBYVfjjxYXpgxumnMRbTCersR67gUZ5gJsjX/0a
iZ8c4V7sY5LnnARlMZAUiLzfUOxS+hXwQe0SvG0Veqzd3sZjtmETAx+z9eRjvm391ZRG9NXk2/VN
1VYCOmWIniXIntCHAOIFBlXY4jJRwaFb5UVlHD+iWWZuitbDTXDABmo/w2nAd26ubA8o3bRyDywG
xpdN6O69UO1zHRJoFqY/0Hed64oHSHd5dOy95mlukLoFdIXve8+ERxHDBZ6jgED7eio2VtLXr2nX
YNiaobMjbp05awV98n0K/tEBgT7SzMH1GKjj5NYr/3DBYO3xBriSN7omP8J4SwwNvveOUWndKxVl
h7Dom1OvEK3NpkRI6tk3VeO/aseZQBbxyI1FTYst8h1WcfjlEAfMrebjXmSj/0pUMkNGNcqdP3nh
CzIHBgtuB0J1YiYLAZH+jTotBVR/dJKc55bpNrAw7BS1q9Zf836sZH9lW1FzqSTxU2rERu8L55Ym
L/XUcpPjdQjcltPGOF8lHPTyQmCW0XduQCMx5mh1KVr81AwWDzVW4i61P1wXF2XP/oFwgAq1vrRb
4W+KhkFNxfSjkLyyIulHGvnQRXqgfz7hKWAGsmo+lRpM5+x9agudOrBMttkOr7hp3P0kPPfQRu1h
StZoovTkeQoQUTBhrZB8n6YYbic3e01onuD11ceFYmdGoD87DTM8nGHzSj1kqzVMyCsNeLLt1yyD
jCFVDaXR9n1yLMglwCClMa3MQOPDOP2JGpdUYFJce+8sSOK0UkjMSQfCrCRlbUZQ7vU0T6pvidTn
Ae1fjAVhY4Zh39XqR7lkn1HDfITPxkRngn5irI8pxt4nGRKUnf3Rdas93PoSafQjdq3nygOHEnC0
d62bnNyvHq2AES3Au+omlcmxi7njVnFb6Bi0RkwaJWvc4h47Dva51C+Id5A+BuUN8y3BhB1HT1cc
cRzuBkVZrqNDCh44SfFTk8wmfYOp05xcZfaubb8UI1pJ5D+Iz5JN2gJ27DBQLD7eEr+8pTiGCOen
D0VLgnnWPSWGeskEMFYgDlqGAka856HVgUZxcKN3oXJJDHYUtAKxH/Q82j9g0kwYNDxTeuN3202k
/xFlyFK/nKFvemZroP9dm2Ss3Cb4ccTQAMnTtfKMUURZDSWHrsqvykzsolZW7CSd1SxgltieGc3G
bp0z4DIBKCWaGQStkJeoOD7i9Yvi2hJ3caU9oMBdEYIuvHTLMpDkSxrIGuynqq3RwpI339LOYkur
cppfS7GKsFvBbbsAeNcSeYxdtpWMNBdm09/nhELnp43ykhAHtRhBgJS0hnB4C/l/19ZA4ES9OjeD
KmB1FWnOzArtb9hzaLCKudbf4tBHyEATTMXNHbXuAEe00iZjbVBAqNYhT8+tkptMWh0FP3BRioaO
mQQ9kWVxaAfRVRLsK9XAgPJqzIqhzDeNKryRo0fEQf/GuER/g2pTg1tfGj8ipWKMA3nysjEt2IVG
ZhQbo90CFh0OupjMYsS1JSVphpwxfzcBLeb5srTjivZYhnwp/B56zCOKLWY6SS8/IWuYnanok7xX
myifQkMYkRcizwX2EREWUMXh4jUIBYfRPYCdrKgHVFiTr3GpNFPBggcPeSdMhS4ABFvPU/VzaYQj
3isXygd6OTuNsxk1ZTtA6Zb5EijnGoHZlHzT4MOITrSmKsYIWAZxFFkAjCPJSNAO4yn/0faND7Pf
2Gk03djZkIk7OffhWnSnjebgmfMnIV7OFm8NKYkmv63fsxQhH+oUP0JaXc4KSX+1WCNjbzIe6Jhe
SOFoj5nbWKSrpD1R6WPm4qTDO6HBRPRb/G3BTBWfzMUMT8XREohgJJoUWC6HnPhWBXUIMnoI7IwR
6MTiQfdPJ+3PyU9zclCttpqBy8WRMyNS9brZJS5DZ6x+4xbivPaflCtwITEb0IkkGNaddeBedkNX
cFgog1xaC0qDop7ulOJ8iezAcTzM9ehf83yXx/PC3cMHr8LpSZZ1vvZ9vUmHb92QJhjuILjNyVei
dIoV1bCz9p8+ikqMZqwd3XEerHn1spqgdRiomYiz4VbF2DnikbB7hpMKvyQ9QjEMmUGuwbQ0EYeu
xE4+npSwKlK05jhVTJN7y08AMBbQWDIBPd4NXHJhbCMca9cHdTW9eNg5sNKmMs18dEhurRRHmwnl
qYUCPCCGDS1Qwiovljac4ujQlHk4gB+KugH1tGFIgz7Rr514y0ds9UE0S8O4pfOtVctTYEKNBpAm
K44/QmAFmKcvW4pSjD8Vx8auawfIei1afOZCSgTzS6FNZKyr0vRpOW2NNUba3Niulxf+po+j1mDX
yd0VCxrOuaw/Bt1HSwLwyTTym8gGg9TVse3CpkMMYjCTG964iEYI4oJu0FuRtIl4NCIM837bhKay
3YccsjgaTgt7QP/TobvfF4+lz8Sx/CGNFaG3TXlCFqD6dlLSU+jiROcfMpSZcxNlsWzo81ZeiT5s
bHBBw8BxKonVf7ZUEayJvsbvX8JszMS8z9pRBBNykSZGfcyxYaBnVmP6k6zMVu3fhUErxckumpIk
RcGtfJrcoaKkxXvGl1ZIb5klRibiYSiSNGreUAnxpF02CASHmxD1C/qzLtuBelFPke0RkTRJ5qAP
sR0TZDEvqmQiNwgoyayhKJeCOViPmHFP/w/1WHFV9hrVOzI7PfwQMvfI+lSkzU6vs5lqknqDbhYU
Sf3StM5PxunRcsN341FIlyhLHqA8VvLa9Zy1awB9hA08tdMl28d54rjX3tSyrTcs4/gMU596qOmo
sbb0F3V6Y0m9dgLbNrCuB6ayyxHEcQfNkP95fly6JD9zi5P0Kglab/iuHDEtR7tKcghdsYNhCdK5
Hz7MNBYUeojOKQ/u0hcBYJGuDPq9jHIbalpuUeCqpUggLtZd7NNvnVLdnDGTWVAOdVXaCc2wpW2G
A8LIoINNm2IcwirPoOPFdKXBV2qhewy2NExlvJFdu2ibjQR73Huw1HRPeYRdegzCRe1NR2Je0p/K
K4oRB1QSJe0juuCCTuIcWqRHRSLTzdtoZMJpmntk0Qtpo2XEL5mHISqWqIzGhLkROoVDMZFvjoW8
Wnh26GOu+jrVVRxoiHPz8pQrhEuVD6cMOk3okOk60CED7hyZkBl9bvvTjQroZZ94KWqf2cXQ4uLl
iI2uj9PV7M2fVjOQAh8F1kuLcg+RXpr2i7qyZJlJpg9Zmaegk4IpQtM8TTOge5gM8Nu2URI2TEhr
GEA80vNWMsGDZhmB+NP5QtVYBXOdxKhGdBQAG2mIpagmJUNDsrq0gLYWbdIniESqIQdHlPtxtp8c
zfy78FjMdi5JXGqvsXNY36c+i+jCjYzO911JSuC1FVdY8d1iJnqEnQgFpy5rQJYKiEV4bQWSublt
6z7+DHCJ94xf4iHcN1Yk5itEWYN5Jkokw9zVZiVkPayMEzopV4QsHhbb8/2cFRL0kkMQKM2rKitZ
5WqREXYdd18uD/SNME3lfMWlaTlptZ4oaN64Xm/3QJt0VewaaWMGs1JUJozlKMNulgDswL0ZjHau
6tEaWS94Zptj6TaNvGqiJazpckRON/8Iw5YhZeIuMy2Zks1xI7TFG9WGnUFlmHWyJSak4yxryaVM
n+O2KLtnXtUqvRyNRWKbTpx+vGXFntMTQoqQtXrypuW663jHnUnV0cZ0CtsrNpX+qWwlZJ9MZ5Mg
kEcDJJu0nxBAyASIXNw+rnj2LOCuXn0ap5Hw14J5VHzNcLTvMAxW0MtRLSLO8TMvGU+ux0nxYvKk
im/ssmFMM9KyHLbtwFR/J0Pb/nKkv6x726DlvROGGdr6ekDLA0/Njyj2aoeAorGko9nZRas+lkRk
uD5KNQ4PNGHzYF9IpVCyKtWxNrWZRtVWWcGYHyG49XLr8bLIy8yrWRbHya08HsMKcGIjWgH3fs4y
Dm5BJz5jvx2+hqDq+DixSyaAMw8BTJdydG75MumdFDJuiINikd9Y3cjcZFZo7Yhga60UfcaY0UzP
YA/RL1ws2nOyg0E8I9wnLigOSO8VqLYu1Lhgkc1thRhwpkU6XwR+5SHf6NwGi1lVj3ptkPrprVTF
5F3WQKGJ8uz87ntmpGTUByBqzebQRU4zyEmDvW56NGkWs3HnLBIxoVPws0Cel2Rhyuo4SKfuMiAs
d6IO02/4RYCruF0aQaZvihlFhyBGxkM7/t747fygQo3pyjFZdFKhotsdsaAgWUObT5/XbSpSlSJF
6npTgeMO8dZ+r4zI8stJVCV/nYf5C2k8BwyD9D7bpRjzvtki9D4CZ8K4z2CZvN2sGROsJRELFVgC
0X8HSqYBaRQxgtKZRtLbzFj1DB2x+UzympAdry5jPHVtUiEz42gJYF+mPVwdFJ8E9ko/JmkTsWxy
cB0Jl9MKlIA1CUnhsYXLSXRdh6sOKhLEufXMzlNgea7M6U5qgIxWO1rzZmaV4Q82YwEqx8264lCa
oKLRyDo+b6feIZ6kw8xeYvRR5AlHrS3YkCyNg5GLl9G2dBw4BokIPEDzmCnsLf5OGKtznDCXMWNK
IL0PEQKno7LLgT5e2z1NFpKpbVEouNS4fDxrx2ru6+uU8+14mXpRGRzjyOu+APYPJbHfeM2wHc4e
pRHPlcVOLdGjWjGqBUBV5akutAISDVwXbtyY+fGZw4uEZZMPLnzgShC5HEkPUAuKJ0VUZRbDIcSZ
yNnGs+mR7uYht5tn+Eplt+sow7I3HsjS3OExKpNNIC0b9W88Fe1BW6PVfvjVSIaqns0Yv7d9j3HW
ASSefOURwL9d1TvoduCdzaIkLwNcV3YfAE7jmV/Q7UrNcWXAyeJkfqMPMFfn/CVAhJWxb9X+cN0x
uhqPU2hX6SfbZ85DssxgapC+DTEDU04EVng9JD5KAgoeVQ0cC1vQaXR10P0NdMlWNLczL/eTJICX
nMJlnkDhmrTaDb4n6gfdKuUSMxBM6NuDpkecnqGemy4r4EfMZtoitjljK5DSPOixOYQAe5Kv2jEl
B4QmsQgPiGvSvgKZoJ/PCo30vysXytJ0sPLzONQWwrK5chCuCT15dyRMqGkP/qw4Z4Mv1Fm6HQpZ
mNfRBwfCpd0OjDbkIR+kHz1H4EIJtulsu2a4Ezcl68I0hWkIWUxWY7IfUNeBhuxbH2RDkI83XjX0
yVbWcVXcIm2lM5rgkjy2+eTUvOaKrrnXe0B1h6bIsqtmbFW3T1CljAd7KrMY1W9U4EuL1oVr6asS
ptmi1rSEfMqq4DJv3THc1mxy8atCGBjg45MFA9rMCur+GTGK4dweYfBgDjO1c4ekVCrIxwBl4OVK
lwnnf4VJguOyZtHHvrVhBWW8+9moR2lWhGR/OWBwicAwyhpDVoa/ql3P+B7qjDhHrNB1tPPbRl1w
e/BYTSCh6dws2UvDe9wj4spjRHNIHgI5Xf79b//jf/+vz+l/Rj+q+yqfo6r8W9kX93h1OvPff5d/
/1v9f//p8eu//+4r7QmthXJ9IV3b8dT67z8/zkkZ8R87/wUKo8/rGGN0DhcTTIvnxMmmyMLOvfjz
hRz7r64kVaDWyzlKBb9eiYrT8mfJ/DjVVQDgL4xGcgdjpB58tRKTPDKYnzFnB4d+dZZK1Bsgrfe0
1/jl//xZ/D9/FL1+1H/60p6c0A57MUEcDmJk4t/8zFzmjud07JjS+VEWLR7O//SarmdrKZSttB/4
gf71msMUKdvi9MXAe2h/UNlDTTCcK8shtGlYNtHTn6/n/ct3/PV6v/3cAT1vyk+a/04DLQxW/5M1
EXIwpsrb/f9cSdnOr9+sDKcpxwSFEdAe3btuKZzXnlr5Ilb+9G++1L/eOFc5nu/4PKv01X6/1NKN
uVsp/MJjttgEZwY9Jy8FvBVrU56wDuvaW/TmP/5+eHdYujxPu9jBfvsla4nmMa7RdfXKJzR3bGKc
gg7e2BQBge/f/udXU8K1A54S13fFb79mwgYegGIlZTErsqsywqY+q6E+RnSg/s0X+4tX0mU7cCU9
bh5uKdZn6J/eA6sXuug6roWvx/mhla7Q0rAo1YNnbz00z3sTTdlmQoi7FtWiPGYIt7Z//sJ/dU//
+UOs//6fPgR5m8Jh90a2h2iQKY9PM9CppmUAklrRZ0iwo/z5in/xamhbu1p5THYktMRfrzggMUNC
yKsoCnrn1ZDWVwHq9Febf/z+50v91U+sBZRUXkaXN1+KX6+VAUlKIrOCJ4Cs7HMazA9CN9DTUlwQ
Q27qvUoG61B3xiPxVZTAmdPl36zximv8usavh4/AFbb2AuHq325z6sRzhMyXlbfJ6BN0Tk7smrEn
xiBVVrUkZ9MV4iRfmCq9/vP3/6tLe8IWUvoCO0Dw27sjG3ZiKeipV24pTos7vYm2OhPcjNuQDqkS
Trj/8xWd9QX5/dt6gCZ9m7GdCuzfniddGTlkLrF+os9QbYfdz8rNcZTUWPI57Xy2WG5+hjbs3jJy
7ENqgIHlWvb/Dz+6J6UIfMn7xZb36433Jczwspj5GE4o3+0sCg/t0CNZEXr+JtJJPGQB9oP/fJfR
bOoiCCS/ui9++72HufGokNnTpGX0t9xMuMk7qVxaLJAriWKx3CDc/fkX/6t7jIjA9z3H4ff+xw35
pxc4zkq/Tl0eJtM6/Wc6ts4TlZ67BxiMXE1WXwEjjNc/X1P+600OuMmKw4vnrt/211/XMoWFApD4
2rHoke5lWdBX+1i5+LP/fKF1W/71afJ8uW42QmLGoAz/9UJtwD3rEWoxOjSMOOhvhJu5oJuVxqqA
fjL3u4Jt9q7t0db++dL/ukz9eunfnqDEStpYNxZVVyOSXc7NxJVBmyhVVn3486Wcf72HnlK2r4Tg
PCj93+/h4rXFWEZLDaBsjk5J3yzHSZWAa6YWPKjnBVsvN2ZPEF0Lf0aCSbLD7Ox4NkkkSxARnuFj
8Qk95lbLUGN7nrEi+gBP/s2z5qy/92/345cP+tv9cCtfMBy3YRyAmQ20eIhHqiTH+FdqhSFO5DFm
y/elacKtVyEipj3aMIr/88/1l7+WJ7XgJCIc5f/2IQD3+LxZ6GhLTiMYXqbJ/jYy3nm29YTjgSYj
oKCijWP74s8X/otHYl3RbKYZjk3p+NtjL9yxb6l9115qjgZ56tIH5/+QdmbLjSNZtv2VsnpHXQCO
0ex2P5DgIFLUrBj0ApMiFZjnGV9/F5TZVSIoI29a10OZZUaGXAAcDvdz9l7btUKEHm544U6fXqOh
mOxYDWEKGun67BrZqtr4bKZzVaWQi5CP2l3SAyAn+qDfF2al0HX20XWcv8AvVu9pWJZNshksVVFm
V2h0Uib7DTLH3MhNbEzItcRCSlz5TgPt/6CXSv2W5UoYAjPA7YuYOI3w5OMfBHRph/aFG/7VXYCf
j8jAYi6r8893iZy5DAoZY5AddY7sFvGqLuTekTjqsYY/eY1RXJhc0xJ9PMMN5fOQs9eegnUa1jpe
pEp5wmJQ7PkF8CXyP4wNKap0C7Wj6iPU5BuQX7r/008/N/rs/hd504zuZEwiffubXvThdZWr1UO5
b/KhI+zEEWwBl2akliua6gpSIBkwtT8koBounmG+uPsqh1J2n6bCF8aa3YoGjW7A6ZVbEdTII4te
ZgVCND949UbGIlE5YV/Ttz0/B0+XfAMmAKuYrfMxVu3ZDtxqbF8KJthlPbry3pp0Vm55Y0nIHg1F
bm77ijyWRJjxhXt/+nJbQtYFrzbOL4p2sxOiag70c9KWsk7ZwhxrIvxkYZPqqIR40y7MMuWr0ZjP
lkX3QHCymY1GTT/v+GrT7GRjJmAFOGOP2iPH+LoEsII0jV7ivlYl886WzO5aoxVI80lHtSNZcEwo
KN03k4ultogqP/8EjJNJaOmIMTBt8SYQkzpbe2DhQ4gqA8IfyhIkoRDxcBiwel6rTQ0FN2gB250f
cZrWx9PeMm0MrAb1EFrh831qrvolUF1q4F5Yy9dUvM1ta1vKhZt+OrO43cxn9hHceVPM7jl8BT0n
OLsAeYkJifKxbYL/8JEnNb/qwoSh2Kau7y0J19LyF3wm2HnPX+fJU+fboSm2UNg0Cb72szvbtC6K
N3Is0FkWirG3hwiOdOhZUHmxbnrG/vxwJxfMcLrCuUPTuVxFn21HpaYzid0ijy1C/nSrIi3gatE0
wUeT90mr2r8BVHnXktmEb+dHPplCxyMbsxKPoWVITKALOH5fE4YXKi1W2ppGdgGfOh6CbVJjCbhw
d0/Wq+nLDBiHHQrLBsc+ZtnnnbDRjVLRkcqtRZ26oaFVPTYWyBXTrYk31XO6X3prdhdm1RfPFPEk
p3eNgoGMafd41EbLRVy3zN2ympJSzKFrdljBcjBbqEbO39aT98SQVZmXxJJNOl+WMRsr9XooZXWd
QCOtYIMWWnKDLwpZ0PlhvrgkaqhMG7aiLE3zzYftV0xdmBBkGpgJkM/JWKTH9c4s0uHCFP1iKFZt
zMW2ze1T9emZfnpmLsZ9eCQNmPYgIWxSKV20j76KEdMd/zh/VV/MyaOhZm9DIweVXJt2yUFJjAiL
NZlKVjiQV7NAa8ROtR99/++Wk5gRny5v/sDo4mNjFgMI38AUN40kaQ4nU4LVvb6+sGqf1jrwputs
h6djL8XZeTlJkRW1sqidAio0BMTHUQI9TLsLX7lYZS2qO4yWIF3gY291dp3fkl6ONufv8ekE5Xcw
bMXGFC4btjY97k+P02w82vslRvGSEr+3amKD5O44beML45w+S2GYuoI0cjrfa/psfclrowUMxsoW
Y4cgPVkOLeg5WZJMLCvEDJRzpDbDvnP+8r4alnlhCJ2ylSXPq4Od4nkRnTgfYKtQi4Mmh5n/k/Cg
0buJmyAJN2WbmeqFOfTVPWU54wOpKRwFtNm8HT0d7SOEBidpdcxPtA+7KwVXXXThrT/dk3DYkPHD
ykwffSobHT88N7HGIcjQOXdJGaJ2NvT8ADEIC4YWZdedLqRXA13uD0QT/QHTqfygDVV+2xhYj6IQ
zTQ6Ng0FTGIfkGmkD+fv/Vfzezoja9PvZzK9ZnMrpFBXmbmBmQ8fF8FYonuI0vZZC0efxphh3Xn5
4BEZhKrq3iLYZaSCiWBle/7X+OJpmFSHp7ItewlOS8c3iQOQCbcY9l5fli4GW0GuFNa6vCkO5wea
ftDRnmiaYRR9bVZh3illmoufXqVs8LsMmRvtoK4lRW2y2ftJiBqsHYxD7+u/1JHMlfNjnq7Gx2PO
ppqZBzGC1zCjtVn590lGOjYqA2Nb+pr0/fxQX9zHz5c3X62kRGGfVLWBU9Cy+IbSv1nTyswuFEC/
vCBbEUJmmRC2OZszcZ5LBc56biLsTxJpJJdn5QKFRLy0PH9Bp5styrw01uixUZtgj3f8vCRd9wZV
RTfvI5FY0GQDLTbUqDhHt4vuEwBaV00RcZrqal83Lww+PZhPk4WjuqD691Enk9njzguPdlmFVdNg
yQoav9qLxMe77ns5lvYMGFRDFKztA5tpIeXeQ1ZV785f++w2fwxPB1OlxM7JwZp/xb2MiAqEZYT3
tXmxzmi070RkByvVulhN/yhBzC9V5ZXQhCU4Qamz96LDRq4qfo/Ah6g+w3dprhkAbhW9Z65We7PH
Xa0oDpw5FaeD7QB3hP1r9UTu+e1esaoL69KX187CxHFVs1Vu/vFzL70+D5Eti6UrD4H0FPQmWNwS
yVj+1pFyPryfv9WzZeHjVlNeV4TGXpC60Gw4TcS6abSYE9xGZzcx4CFlVa5GHXRoblP6s40J0Sub
rnFhjhlfXamh82Vgc2iz+s2WPgulm1faqKMUo6vwcUjSOpdcoPup1aNb6HA0KJCjtSJyihzvBs4r
ahW9La5iegJr38zDtUuLH2G89s1C8nCHEgBJZQc02lb0cNdARfHSzFwN6IHBNvWxYzQkxkmmeYv8
cY/b7rmotUcpRx5MZCFsIZJ3JdP7PaQFklETREMaSYg1o3YKXPuWBAZR1aiwlShVED4DKR0Dr93l
UyMcbxSilT56C5v8Mcy6N8rrkPArDQwaodIC7G3ci+e298FoGLCF67tAJO9VbK+jNMLPX6hLVYeJ
HYTyfeOXd1Glf0dkwklAXJpkXz11vnkURAQnZMWYLcwJ6S+ZZNLI6QsrD/elHLvJpvSII1qS8ZaS
u9fDYRxTctLPT7fZjmeablMPhY7vVI08edsSTm+oT5huuRy4m6b2lUMp5HBTxGa6J0CuvTo/3uyz
MI3H/1R2Ozbbu9MWcycjOtXpZstl1V5pWdJg5zPCx/OjnF6VJuu6NgkBdIPT+GwmjyoGuRQDJ5mS
5bARWq86gUvuouQ2zS3RFfbq/Hinbw5b8umNUfiUT2/v8RoxUGlxMUagBnBT+PNFHxQr4qF60pIj
z79wccrsS8Q9REhIu0/h7GFNJY/j0fDoILYRvKf4z+q9H5IiIwgsXsdTXKAdRP0G0gpct3H4Yfr4
/OzSrjdUb4eFrONuHPHYOL0gnZcAJ2PXacPvwPeIbbBz4+99nv/8TTUgLiqdel2fP4dBGxU9aoHZ
yMqQrsxc1qkuZshTUUNv/v4jYKR/DzXdtE/bqVxYKJEtDEtqWxO8NeS1A2e6v/cbzKrnh/pidlG4
5BHYhkUfdL5O2iPHggL136IyrH6J1NZd2WPjE5PIyaFtNP/CTvH0naGcJVR2HjxyRZl/EhrbDUID
ERoWV5gyyzZNgmSpoWxunPMXNm//fDwvS6etS217enlm703tGRUEB1rZOLYGItoz1owDFShiIMYG
ceCilIq8JRjLrMpNlI/YslsDYw1kkSBooAIWADU0smDezv9iX71fn3+v2cOV+E6y+YMbjGpX/+GR
2g5Up2yWQdr5Fz73X9xs9ni2QfNpOiyd7LSaEMlojXqBGzBUjh+HwDnUoW6qv70SspPE+GAglKAm
On+LI6919STDFWGmNsj6QbdTaW2NGh/Fv33zeP84YPJtkU1tvnmzSNBsRgOsB7UK98rv6AwtfAvj
QhGEkLDOD6ac7lSnV5AdBNtFypLzfX9oxwXfFJkp1I5BtETmTLGbSKB6hdEOL6hQk5u+y0zH9EN/
GzV9PvHii6exTetNnunSQsbRgVN+xA8ZeiJ+iOykgX+AumCB6kTcxVmeDBd+7Y+bcLzr5Ndmik3n
I1tRxOwDrDAjiE+BfOUPaPzpRw0/qlr7UfXQ0nI1tJcevbPvVYK0TsqTh2lZB/7X07gNYIehxQZM
h/jTcYXV78qgRcHY2O2KPVy/aqzMWmc6sD9PjymQNm69Lii1OWZhvuAyxDyFdwRCuSHjXe9+KG3g
A6/1dlqv6JOC0qATCtU7lnPCxmKF0DpfWeqyv4+khuQb8Z7bLnnI1qEp7d+FFclOgyxzn6uJtSc1
7Qfn2YnEURCUAFjJkwd92ctqckjrGsSJFu3sAXq1KpfeUh51ZVlUqKXPz4vTDc7R/dVmBR01hl82
Fh1smZAQJqro6WOI38YpEtW+xbWN80iS1QtKpHm7k/VMlzXKOFSNTfV0MnoVe4Qa/QArtc/CiXED
rCZ0se20R7mCGxpsyUnGhayIGjWuz30fVdX3lw3N2b/9GvK7qCo7e4u6gizE8QeqH5QuyiZPHUWB
8BqnB3p52AprPerF+vzN/mIdp51q02ihgDC9jNMi9+ljODVVKymm/NkX7TAsyFx5g71JJlpJczuh
iIKdgM0RbpeF4Q79E/x4lLAEYy49ZSyezv82p4+eXRjrgU35HnmfPHv0mjFYY+uRQxyiYAwdpLyN
0/utf+VS7Rc35ByMyreis/Xn8+NOF3n8SjOuhaJQ2Gxx5Xm5SwwtaXQB3Jqk7cCvpEHnKHZrXaje
nW7G+FCyuKrcbXRoyuyx6vkYBqmCjCRhXboq7T7cmnUPYTJOy1fc1jhLyrAFIdnhbv/7F0hNGK2v
jlzBsmZrlswxAvQvQ6c1+DI0rvEWk457e34UxMNf3EhUOrxM+O1Y0We7AjIjsQiUjFPp8AqAoG8G
qQKKvKRuxT9bJoXZ72n+IxEEH9Z/uICD+9Z3JI9geBMEE9mVfK/HAR/wLdq4hVSqQFec1oIF1OEA
CbCGPZWwicaxJqRoWXgveCZYKeRl45HhED80452VyeuyJx8ijVa4rzhExkjT8ysBmRaID1kbAGgL
6iPKGrqIHGwxeC0T46ZWenhuAQlD+rVVTdSha4lsA/u1hcyU+jTLDAI7oVFM+TNQMQG2WpPDEEBy
SWpMbgDK7UkQcK34umvCYpf4/U+JzbcnvRAqEAflUnFD1vgXD08dzlhSmfGANfp3UqS6em36Wza8
7EEVWCZKcR3h61VurQZ+lqs5I20JI1SXGcghypra8ORahLE8+1A8+EwP+jfcWWC6nrUWhAIheQkW
paeYXGf6mLn60DT4dMxdR8p8V4hFMd4SX4W/amEqNxGJRxnO3/6Z4BjM27DXsJ4QPGjS7vZhN1ju
r5HccWH8JrhzFDcE2Y3kY/usERHYGb4NY/5Lpw4d1a9Rg6xwZRPIkIBba3WQ0XKxzNLvtV3sNBt+
VxTdIkdcKHAMx+jQkqjZJOsUnxz6fM1cIdDE57WLSPm2f1a6teDRggeDR0uYt9TAjVK3qnB3jbTR
4nXUKEuLVdJcGhCG3BvfrW76eNNBYInKw5TRGrKSY5PJvGcIzQTRKaSNyo9dsQd+IttvGXTFaAPI
FRZUs/OJh6nbPQ4Oj+BSmPRK9tBrIO/aO7fdeHa9wthLqMqdRi5C5kPlxDc+Env8TS1BakaPQfdK
whqhO9BvFBh13bs3Pmf1tYqfAe8AB456Z0QPpGHp8b0arduUBHb2EVVA3E3x0vP1KcO3EtlkUZPa
EwQrHcMQOhyy0LDHjGi6TBuj80jiweQFucm1KzOOlr4OBpmtWxobMPjAcNUvenND9kcCUinAdt0P
P0f7PWv5mj7GGCOiKL1Cy6G4t1b8okNYz1PyRQEi6Lr0nKYZ+DN8ELjs+ezsYN1ucxi+tbFwQ1Kr
mnCdG7vWvvfBjhBLg20YC/igYSMiGDVuttCVgXLoq7KRnRgxYG3cRYQ/tol1oErGH7HFSLV12PKU
jJXt3qqZg/NIhsqkSm+q29+Bolgp5ZZqTYSB1gCteH61+mrRBxkpbF1wEEfEdfzlk0pXDWMP4Wem
BsO1J0XAt+lTX+hqfqzq828LJUrYtkjlDboFx8P0euhV9Ac48Pf6tebH+IbEUtOqQ6YJEqbNOloZ
WML/sFzdu/aritQQkpVHbKWLNiraCwfS0+MRH/upc8wvI6gIqMe/TYVVt5UzqmyBS952Q5bbNk9w
YCVudekwcXr2pUxFB16xFFwtfPmOh5JxN5suaaYLrSF1xW+07nEMhXHX9zl4Fsrhf/t54kiYmo3o
dniu8/GswK36Mavh1tGPmXbnvX0NfNm+VPw8/cbh9NMsnqRCEYFN0/F1TQYevRxRaJaJcj36+Nzh
QuSj0wfQtAh+S6+zmK/A352spv1RyVGFTsdqXkjQqY10LcZTytd+ulXcEvNs6XlX50eZpvzxXJ00
ExzHaMBTH5FnczUccwOrlYd0QU+ewRkciBT63qBkdkoA3rpk/mRfbjq5pl3YOZxujUxqCMRTWuz/
NGMuT8E+bjckyxdIWOP62Y999dDqSkUbESYdad7dmua5vybs9ZIO5+uRsSCg2aCJPH+a8O5FaHiM
LHSs4GUCDKRwiTjDOC22oU+gKIZTc+tWdnPhkX7xfnDYYKPLoQNNzrx8kKtjZBgBQW5T8fOlFl6z
RWlFfqEyijAFZzWheM8/3y92+5bCc2WvK4jQPDEgAAKTwsysUVFGNKdFAGjaVgp/B0ucLC6sfatO
j4MXkbTDkp9gIYDSiJTvzcrJujpdnf91TqebhRp5amvSk9PomB2/SQPlILIfZA7FpeFtCmWTSN9w
2tAYKwGN3Hi1PSwKS5MuWEFOXmBKjJipOecRJUvbZDZsi6elJ9bTc2pi2ZB6dT38CmesRvGx70pr
4KxBhXoedWmLhfXCEnzy3KfhOTpqvGcITPXZSxYIuaFC5fmORXewvRIYMvoXBPaqDZ1vkIRK/I+K
xvX8vZ73zKlCMqyBoBLRAm6o+XfIw3ZpGR0s8lB2q3U1ZCWhbG30KzNEuI8MuIeNHkDHHAYyAw0w
sF0K6+/CLzGt+UcLzMcvQRdBlmmR8n/HT9wOpw6shiikUKoOOJTo8NWm0GVH5AIJR1CYoK22dCuF
IIRxSpgxWuo8HQLXC0/heBJYvFKUSdE3863gnnBcOf5NKNQQkK0kE1aamhGIJANsFuZ+ibFJreQ1
jIKLB/vjR38y6PzRk+fT+ywpE9VDD189EQg2tak8Nk5BKeEQunGXXXjHjnc5J0POv4okoVSSbBBv
0shRqa+KIc9/VZiE+wtLyxfjUAmx+PYiEaa/O/sq2oZf6qCz2McqdMeiWlaebKgY2/MTaPop/5k/
H1fzeRR1ViDItFwuMq9gWcjRpGwGKyzknaESnbvTEXjUfw73f45MudWHSfdXlg9lQMDb7B//+xD8
KrMq+13/3+mv/fs/O/5L/32bv6ePdfn+Xh9e8/l/efQX+fl/je+81q9H/7BKqSMN9817OTy8V01c
/499ePov/3//8B/vHz/lacjf/+ufr38kQeqQgFIGv+p//vVHk9+YMsf0cfi3QXka4a8/vnlN+JuP
ryn/Zsm/LoP09Yu/+v5a1f/1T7g6//p4kSZ5Crp8Hlj3/vEHuviXNTkW0D+YVByoZv3zHykeNp+/
pOr/snW2aJNAgJcPrcA//0Hww59/Zv+LUje1VYpRFHWmhep/bsPdn1Phzyf0tat6XpFAtmgirKZH
LqPTomk5zdtP9a1RMcIiJOPc0TZiPbwHO3WZOtlSWsq30j0H92V+CDccTKy/9d7RJj0ed97nSypg
V2kvZ04EaQtqLcVhrGkX2j1zBcTJKDzSz1enDqbrt39e3ZR7eEue0rJwwpv45uPSlt3W33yaBX/d
4M829Wld/M8beHpd8xXcb/i0ydzPMXki088Ld1VoOZVuLIHILdvgwnAfb/S58WbPb6r8DjSMMmfY
dSsKOPYaJPm22CSHxN+6Tru075MnCJjdSt67yUIzF5d8wMcr219XjF6IehZCRj6ix/fYIFrURH0P
zFIQ9hLLaFt6IS5Mlw+tysl1/meUuRMe0l2cEyqTOdUKiIxY22tvC6APbYtTPvnLYCetqEUspU32
pDr2hmL/Ll31B6IfnOLCkfV4kT254PnU/d9Iv2ZDYcPlBTfR8DFnkBXMP4j/G83vvN30MRafe2r2
OvpJtn/Hz9GykpE0yhw1idOtQiBTPuHbi9Bp4c6+JlfWGvhi4XDvl0TiVoQ4LsMLe46vrvbzbzC9
W5/Wotj0EfJIPjAZ5S6SHmyxs8Xj+dfzqyH0SX2uKSpyhrkyUtcSRUsQ9rO5/KZoV27+lNV/b3p8
3EfDwnNB64vD4tyFD780L4UGswba1YEQ0meSoNbY8JzzVzJ77ebDfOxnP90s+O8xH44MUwThc70M
XlXRLyyfs/PHxxCTXAtJLQZdTgTHz0Po5ZB2AdSl8Kq+QhS07dYgn7eX7KPzVfpjHAuh1MckZ32Y
jeOXbU7yvB3zDWqvNWMRr7Olveq3mkPu+7Krl/JWXJDhfXT6P60n8zHnO6VaG9JIjri2Bi7SFkiP
k6xIlQyX6i67SVbJJl9N3796GQZLwmcczykv1GOON7t4n3m3aVjjTsAxhhxutnL7oqkMox0I4uh1
JyaJuusI/pUWDcqL81NlXmM7GWp6Kz7NFeFbUZaIiMr8snW0pb8sNqQ0O7+Kq3ZDct+FafPVzJz2
Oibdf13jbZuNNpAOnNnEvGQBpGPjj7G7JLU61V9z76ZjMfsntkknTpLO5VRudinujutmFxOjylVV
m+pg3E1JV8vobrjyd5f6U6drB9giy6QUiohk8l8dXxdtUcRJHqHcYytAwd3nbox8Tr3wXiv4q/hB
x3PzeKDZDSRXPHUDyGEO++5hEgdKJPtiXhufu76O7/Rat8kcy4Y/pGIATqQNwz62R4pf1qCRbpjQ
hgBqm69sDIKIeKzwTeoCm4ZBAAmEXnp3VcMfW7qKFC/logPDFFu0Vxo/3Ap8eCtgR+Uu1QL/MBb8
1BQA3M+4t7o7PcvQrxcVoR9pJ611WacVDBnyBx3xbvgDOUCWA2PWPEnRaIJahEWKvCQTDKljmIV3
haSXvFMI/x3dj7SFHvve74qd4lUSj8XBGtTiUY1qAgiM3L4m3YxMmzbq1nbpRddNGGtvkRwCeLYr
PFKBCP21xy1QnSx02+9xWuQ8/H5cNzKMtkk6mUJpbhTlPSqMhsDkBvpcEpq3ZBgr+0aO7R8VeLJh
AVYwWIL3hlqsef1KCvLwKjRKE9KkEZCSZRAgrUWW2IGaNa5TGYi7pk7Z9n2QPAxpO9VDYo1yXNSM
xHwEufzQxuDH3LIIrl2P8mDcdfYN8M1iPaYqdD9lwFVTpD6JoXq2K+NCPFjo+a7jKecE819KeGvO
BzbP3KtiSpn20VQsQc6TDxOrJTHu6rDtEzIZKts0V4FbptdSDfawnnI3EVnoe6snIXphYpl757wR
rTM3Gm+p9hDU1wiM6BrRP9HYKj8rRIoHzq3Wzx52GbSznlh505YIckoUktRwHWEoxk9AHplETkFh
Ki9hWseODElgJfWEQ2m0xT2yNellAOvsDoln1iur0pNH3AbBm0Q/d2v0AfDrMrfWwYj0ozM7ujMw
Nck8ruXnwB1Lx2BCjst2BOu3RBSWvYJJ8HaDRxGk2kdhPNAJ6gh+WwxD1L6S+FtD+FfccQNyUyzK
LveXbbErh4ZkerqIAlCqvTDlwoMAqKtOSeOV5pxVHrzKlq9auHW32GCKb7j9ekLIyuC60Mi/yYO6
vmlkJYYMVCvJb4ns8G8GsGbSibqq3oexRIXemLD0hmSRGCJNnU07HxciItMxjk1yOcNCX+lKr74Q
3khAuduQwhK55uMQ0waDY6VsvF77nvTkO7JL8YEBlODpwG/TAMkkfeuPo/ZzhMpNUzhlwwW/1lEL
03dwDVF3ptG/jExB1BH4e39N0dtadfGUZWaVlb8PIbA+WJIehWvbTofuxqbmD9fei5Qbz4DcvAjF
OGXmdRCED61aqb+qcbBfZHDaFPUAMgb92K2SkVC5hQBWsXNTPdwkeZNeBWM+7nk6GNnLwQ32oMp8
pqovt7uQ7v6Dr5jjAf578K0CB3lny1J1l1Ve/oROMn5LExqUtlXoZFVUceYvh55XTpQq8RQ1yVyi
r0dnUH11Z6V+/QhXUyONlES2JW11SzhJHRMQUMbkSKCU3rtFKn5jJ+IZ4wM0USgIt3QIZtU4KYyK
/MiXL9iqufYsRpk1w0IlBiNJrNwo656E3MN4SzV4I55wxQejPE+Jqw05SyBZXMWJX216wmNWALWl
NzMwzIIAN4MAMkVpSKqyirdBD8oXtWy6jV4RahMYUFpCQ3OygV76WJElHiQ2y2jYmVLiaPpj65bV
IXfBidmxKB5RtmkAuwtkIxWEEF8mgxBhqX9tSwVhML6bLk1PEjtLd+uHUKZnHqchEmpX9a/1IrPI
SLLiTSWRbtGYFvxLm4OmFtM1Nodc7IRrppgbhLQb6WFh7sxinS3HlBBli9AZQb9s0yQRN6UdEI+J
UNHhtaw2RoiEixwga2PkTbmRMk9sBL4nWnKeux5jCQaToucQsANpWI+qZK1ZCrJDw3FwKxV2v9BU
EBOppUqOb8DgRoCur3XJHjZdXpPLLcKCRo0aO61diq1blCZLxkDiUWeytNpStjV0P7wFQY0zQe5z
YqUCJX9uCYy8lhJRHQI3U+5Em1Rbxe/cnynL5pKWQTKBPdplnAflVh2r7qEuzX7bknu3tdze2vZp
1u/sxh3u0hhJc57QDCtjeHURoN1tROzroZZS+6bq/egOH4d0zcwBQ9QL/2C1inTb2zHH6j6vyUwr
4k1vtdVTp/U2qoCBxrJXECrhp7DTGmpqt6VURt/Ja9feKJWDmgZsa9xKNV+1ooutFYIecVei9b8T
vao9FFJjrjKjLFZtUbbfCRfTns28bt/DMhkfqeQNm9av/A0gQhojkfyzBgpLAC8FYmKPLUB1xVC1
mz7Os5cGtPk2onR95dZ1fFB7TfvuwhNfpmrfFWBsfXLgdIlESU71O3skLcOCTurYBu6YFtnTwhVg
LvVE7ZeDNtBkzkcwl3jB3eua/JBbLak8haQTHR0/UuEbwc3/yfYpX5vBFKyVo7vwVMUgGh0iftTm
8rLriJvtJ6CepHvjnqNSsTKA2q+sWKHJFFPxiombTHkmKiTkrcKJcN0iGH9iu+dtUjUL6NS7sf4W
ZElOJLdRxW+epeZThqteFUslVMefJfb1lRZJpkxqtVI+VK033gZKFK3pIYJZCotAcPfa7Huecu5d
jrY2jEArJPC9LiHKWSBP4U5N8yIVRI5YMF39hSKF+r2lkEga253N62gnt1oIMFXCxqfiGI1tWAT4
6kx0xWX4vXT5LJTM22tL0QWJeQa9fL3VXhq1FHsAiYLI2TG2kEDkCE4IDrX2Jdzf33kl894bBGcS
IxEu9aj218Lnw6mFSrsPSaN8SGnBrb0hdG9DYRWr6RGQ32LLBB+mrpPYQ7dN0do4g6K6z9KYu9+a
0Wv3OOltBBUV2Uo+4YxWY8RXsS+1TsaXf0VjM7uCcxktLIDQ2z6W0x07T06WCdfkeTqIfgM1SRur
BeDZvryPkBltGrniDTSjunHMMqn35dhWe9BhOSRmRbwjRmQ9jgjJc81w31HSJyW+r8adWpGLTVRE
8ZjZVn2jQ5Rd14VS7KMuhdtvZALEbzYI9nwG8XZFNLivipwT1WD20IUWXlKwBGnRoORIZqx+H1So
ZDsRBM99Yjc1tpfYuw4bv3gokyG89ys9fAmY6huQGBLBkZ13EwFwfAxBgyxz3b4pCHH9rntFR85R
WgQbtyCMU0MutWi7mJNhKrc4/Qy2VVKmxywkJjlNeRFWD30eRz/scdJ+8raMBx9iAGjxsLIObubr
Wy3N/HWVtgOKpLwjF0SWqa6UevekqrybC1rz9Sv6n+qqiicLiaaws3P74o/ETccHOlPVXkmz6iaM
xowFt7ARKXm44xZ12VQELiRy+D3qs/rV07wsQrOV14SFRhZiGD1Myuepp1mRX29X6brUKw0RnV+K
hW2rRHpJImoiQvNS61YqGKT0bCjiVhm+Y51H1jwmhIOVVi1uQd5Em06xOZkobfrLBChlrBS1tH92
5aDUi15V+3USVfUb8NV2g0Il/dXrpv1W6114LwCiVoss7SUSv8bxZxPZheNj0//G7l/+5Xa2RtJh
6smLUarDbW8Wk66GKLKRQI1lowVAf1uh7wBaEas2BsTt9KYKmZaMQbNXCV+J64RQ7jEEux/9Bhrd
OZ5nW9B9VfFNIkPVCdu+27QY4Damz6eyoH+/6LKUnLGs1vYA1tSlZNfto8GphnNPmR7sXHCzcmCp
JEMMEJTK6LqWouQm7eRubw0K0c4BN0kqanPNr5ffE4XBBzd3ZfL1QOIqckQBPScBTY3YbPQ0yld6
VFC71EJ/pVWlfRcCar7yq4G0ThcXpBJ42Sah3b9oBZpnLerBEWMy2EgjJH+wzumjjJXpChJs6KQS
CQ4E+kRO6vIW5XohrUXBlRtd4K3K0CPqOezzh4GM75VeyhAEW5sALjVkUxnW7BpJeHjITas/hDSL
Fm3R5FjP+g/Up0nIcKZ0eEArjUwxu/pZWKnFmurHL4FvsFoaqv9MpoT/jXMIOWpx0nF2EOrvT1xq
LRLKfaXV2lZGLXXlw1E8dFpiP5II6a0MQOTbBsrpKhosnxDllG1mOMCDBra7ChXPfxddFa9o/AZE
AvwHac3JTJ/AizU5wwGz3fU4pfmqx4PzdQp8tTpaD4pUNvu8SrnxQ5x6N3pRyw8kB1EI56T6g/w5
/FmKQYBXZ7x1cGUc3S7EVZtaxqJqx+qepD5pK2ozWBW+ot6kktESTdOb/jLGq490U5CGVisGXG0g
zOpjPeTGqwzYf+OOZnMdkp20kqir/ojc0dsBxSrvO1nr3ptCEDGl1lXyAr8+u02EZn4z67a+HVpV
3iYituVF2IjutvVQy3uyHzU8UprfZQOJfqF1ZfAomiB745zYOq2ZKjXxFVZyY7mR/N3H0qetgdhT
qahDTT10jWK9pACykfvZIx300f9OblAKVpn9O0HaXrUqpYGCr0EuBWYDU8luRhjbq6EY6wgoX5g8
wMaXHLTXJLtWTaXeSXpKoKOl2G/DQJJNiejuKmPusCvPB97xDEXnKMcg/STbuumpcqMHcuNHJUam
tEiy0PuWRpkgV1xN1iVOs1WPJMAphpFtHlEC2RJz07hSMiW8l1RtvLbYhDptHw23qdn267DIvZas
aEKxS2qYvyyW0avMq4t1mMvaNeQY98r1rP7KbWx4b13YebeyJ9vbNgmG31WQaPqCXRGbYN7ZO9vK
xhB4PRJG228NooD6kXuowsxf+pDiV6ncJ08x1Zf/x955NEeOnNH2v7w9FPBmC1OOZLFom90bBNvB
e49f/w5aExIJ1mPFjLZPWsjEdGclkEjz5b3nbv0yqQZCp9Iy5TRBxcgxYgBFtTVJXuLz+Tp8gmRm
NNL8exar+SoqatWZkFdzCVUI8h0ug+63L2v+r0CMU48MPfZQOCECSHUDwchVYv0KTIkagiAFlieO
ofBQKSqBSKmZcmzxi691OMvXKHM5YRWUBQhp0B6ltmcrjjONnWIjvkx6kzz3iUWA96CZL0oi5Q8C
yTSQ2HOVVSPyBUSgDB3OncZyLBsjw9ViwgCVaNnpj+AYN4EWtN+aoEif8UwgSCzH8mth5MWxysGf
hyXhJyQkh9AWYnX4Df4aoWNIJNFG7yMBJL8meSZOlsoWgxqhc+QTBsFVX2vctJo471AdmbvCr+UX
va0guVtxfutz8NmonVleg/xWJVsRk2ynd9QqdCGUtm2Ol8MKI6VCgC/NV7GSpbtkSoUvVZFGAqfS
Sbwb+2p4ZudvknVHQAxediAfE3obRyWyYd8pWnBHeJVxwh6a3MgEEJ1qKR83iSXrd3FWhc8cZrvN
WPfSPkp94utx/lyPbWf+GEdNOnLoijif+/1VUajRqaoGUhctVGB54FPZUuS2/y4rrfmIGTa80/yo
vLMmvb0Grm8+C31Q/hjxt+WO0Mfpc2oOxGs3ENZR2BOdonRC4hHHg3SO0kpwTbUtvkHpq7s1q5WX
W7n5SwfU/lqwCj1FWdV9L9RW/JESj3LdW726CZWEuE9y+ryGCv43ohaaLeF/qVdOcblPk7Q8lqwN
nt+l416ai/nE1zseGdhsUn1ruqoG4lkRqHIWM2uhm1zLT+Rd3zRZ4tZVpu4HUlhqR1RHdVtyA3nQ
paAncS3qjkUwLuplVcw4p2nZLwGVNHItyTjgi25dxYhHjl4sicRx8bptqg/jd5Jn51PHrPy10Eo6
P83SbvRN7Q6fweD6XUT4r0pdThFDQqSnWn1MdXM+WHKfHoMwg+kOf2/bIet8IgWSNJ0m8NttO7Xy
q9HN2lcLcclXtfX9LUlC4Po6ohzSQGkt5JCY04h/pozY6clJ60hGDIV6fMhZFF8IhFKcWm+FbYWs
H2uAaZ5I6ssPRpTJj1ZlKujm/eEefq/2kiEec7SxCbiQEcbrmmvtPSBTLrh1JZhuTEKsrrQs9jkQ
CdJv5r5wK41CfD3FpmFPSdluUkEaNgUN74RSCZ+jWhYPZiFZJ2uQw1NTITlrdHF8mjBo7/VhTCAl
4HWuy5GyWCjGneMDRHTlZhL21qQh2mfv/ZNyCkEiVVAuwn4SqYakPFHfBegeS1V0Q+W3fLWqfiGr
Zd3dLA31j1qaUlvr5WpbEzWywahJVDzrYraVpUZ+RWQaHYJoyLZ9O4UTCZ0mQuhZ7zbzpEebRMqY
CRWDm30mYcwFGTuVqi+uzXpW7lpQWiepyZo7YhsC2wpJth/6ElTmPHAQwKW5FwmLe65kqeTMSca3
QqIYToNBfSp0s//RDMp0ytoyeShTqd8Eapg968YU3lBdirZFZyUkFLeiZwZG+l3S5mt/RpQ9QVwg
Mr5F1xuj8Q58dmJViUORjbo1H5WAyuwUcCBt2KO7cjeRHV5qSxp8Gh7YZqG8ziINWb2aQxXN2YiL
9XwzUaO8DZeodaDFotfN5HVFIwX7wBBJYgmLgX/Ox5mm6FF9rMY2X7KryYyR4m5rhu2oYv7IFAmZ
Y49zWC2lTROShksyxuxWgtXsId0LLtQYYReVTGex0gcHFsHsnucY7lQhFVwrYbeIWyLdWun0GzCl
aKumkDxGsvY7B0djy+rYsWkf2PNawbyd5Vi4Cc1WvdGMkVwRk23fnkI1NEsxLe9lYRydIJMoOYNb
dac6bR2KuNne6MXyrq/j8toiBmuLMrSx5UEWgKVRhu8nhZs6uTc4W2fqdYsWlmkgbNwM+qhj9KHq
6pUROIxYNAIRGbW6lP+KwZTf94Jef23bOSD1w1KdSNPI1qsLY0MaTcPZcPgpD2QyUw8n/XGuraOE
xmI7ZsJwiMSov5oZx1tDofgtUJl0B0Tz2xFuuR0EBP4S2BgDlqIIw85p9snHJGBgE4VFftUl2nCq
RUHzUs62LrdKrRPJVNfrtB6ojMjFdZhJ5JunpHl1Qtk6vuq3J6UNLYgIbD+SAfcsMV7RqTPiYVeO
s3WFtLS5CVGw7hVFTy5cr324HcJ9h7AF0Y664DfX98tlxOglcLd0zfpeTE+9/r1QLA6CP9v+Qksf
LvLet7S+Yu5TxAIpVzEMgJ9F/nUUXy7cSy43Zu8uulYNrCTw5cw9uhGDi5+EfjuHR5XYE0V2c+M7
Mm7bzwjwiR80X3MEo38YLvGJ1mrfhcDCpbamQBEGmI8S6/2FXtlmSWfJQeViN7wpJv9GZImgWlp1
CK1n+EhVeoz8liV92oksUWXjff4Azjxg4EwQ8f6owDClv/8BXLb5tcBNj6tJeUapbPgZ+NEFUcWZ
4aJgxGWjszD6qTS9b6MwqgbQzVgCCdFIwanMVzjfm3wkUL0vXtqafJ+/3ymUwxrfkGhgpltpEA0U
rMRqSdhViG60hSHdKfV493kb514dpmg0awZybYtb4Pe9EkdCgCo2cu7giM7sSnblZFvNw47mTbtq
93lrHy5+GR2A4TmUcJ+NYWP1mnSxEHo1HLlRMK6K4S6lFp9c6NBKNrYMReWP1xt5KOgSefWW1LCv
RF9eZGP6z5JYO6bEID+wymxMUXDb7hIVTj4zLDQOXBKEGp7gB9tNEcxcAJZp4fY/glflx+QBZ/H8
veqkG2JmE6fbGN58RUn+NjjNHuxPzz8mbvMgf8EGdOEzkM/MA+9+zPKdvNEnGFpBvaDnx3Dd+LxI
TfztcCj35YZdw224oZSHH8cOj5Mr2xDLrgTXvPCVnPkSsTotvhXs/bq0Hk9zUsU4qbk0soLiEZ3K
Sxhd4uyfGUXIObFvcA+FcMFaDdk8C8uAq+PcxTtm40vTkodgCi5IPc71420jq6Hazo1asW3mxhll
QGuKTmjlFx7VmaHKSYOHpCFDxae7kkEEbawn7eCzydTmnyRyxlydTo5vGl+0htQ5sZR/tLX4Dxrl
M4dXyrWb9QGbNRBcZnbEBbhD1ShOhDCCmKL0ahjGX0HRXUWS/NwX8oX176PMhBcGvwK/u8F/mmvf
Mz49wUrDchEdtgLKWGsj7fSTfoud9JrSiOhmm2CjXZg/L7a6mgvIs6vROtLq4Axey00kIjzt2LjA
Xmx11+zJX3YvSe/kMwMHOxrCFpmeYg5b3vqbTzBqcfkZcGhd/5tU2NFOdbijEQ/hY7tvtoJjOI3r
ybdZsE32sxfbTuT2R+aECzPBRynYIrBBKq3hNELXIy7T1pufobSZMM2iViFC7N3hODyFbuL4D74d
ONkmu/WdS0/7g8ZtaZAzPY5z7Y/P6H2DcMqJa5uiCu1ZsGu2lLc36qbeXtK4nfn48e2LKLaZ6jEY
rj7+KTE5AAtN5TYlMcN9EXOXMpg3clzXf/9LwVK4GA3YHi6UvfcdqgxBjFRKuW4hWns5VJ6idDiy
/32EVsbWdi4H9ormheXr3OiBcI+dEc0j69iqe7EIAloh18iNpOnZV7LneFQuLMLnmuCuEAuFfA7d
E2tNkppGUbmk+Wa2LlvPXPVfaOPcW3rbxmpq60FbwJHIK1eWkclExSGsr6l7fr6b+PMGVrteY/G0
ycyfigUJ7/0b+i9cW6k68VTPRvpNJZb4Ne6JueyyJnO7DmdPNVLCNSGYeJQoR7cp5pLLJtJAzXDg
prZBgMSFwLiRWtOYnIjQQsNOYwNMQmtFmucPU7XThT689itNu9bSsXskpFEznS6qxe+kaGhHZr7+
Pq9L0yUEEw7cOMo3SZvLmTOR8IcnVU4cDWKiQ+goa2+QIKaWdN9rfE3ftHoT/DaJLbxW8Nz/EttQ
3AWW5n/r2zA8tVQNvM73yTMeBR9KRpLfBKFVeG075TsVo/9RqMsssP1BFR8kgj9PfuOjDRD0+VBF
Qc3RSVKv5AI5CPja7GGWiV6tGtAvU11p36V4Kp/IQOMOLCjK8FZJB31njFF/r9W69EqBN34MB0oh
M0njBz0iKz6fAqTh5CrvmQ36Fx2ZgPf5qz07Rhfn8KIs/qh8lLss160cbDr4d1AKbOPkC+LitV9j
2Sjiy1MgBzOZ4FJZLQ5CTq6lnjNP95vkSMa1O2xjV/9Khonde9bvwNF35EW60/bv92xBArEJWrhH
a2Qn0VeCVApa6Q6S8K1Jm8NQjD8/b+Lcx/e2idVnUWoDsumWJgTl2RwLRH4/ZunlH7TBpPjHvsvx
YTU5Uowa+yaxStfPVEfPftSJbuMTtv9BKxpqRxTmbBzWhJ4UwHIkcOvuplw7EjEeSrdBfGHGPfu0
DFlH/4CdjMXr/SSik6xekZRcujLSt0k9kIZqB/rT5x05tzjiTwLIwimVsbZqpIxDdoDKVP5ZHOEM
sDiGu/Li4vhRjM2gftvOatdqmEjRtIoH1hN0u59d3Slu5n26kU/EKjqzYxy8YSNumn22Gb7EzqXN
/7lnidF4cf4CjiRt4P2z5BJQThMqW/gOrvv2rkZiMiWPnz/Ktb/0z4drwRRA5W7xb2V1LO7KWurA
+VdIlvHN2slB3yvbcFdvuwuL2DKG18vL24ak972h8u/riYofJ0gBxFjfDfEpN6EMWNvJvzAbLe/l
Q1MLuW85Q+JrXE1GRYAOpdUpEPVpifCwI7b1Owxz4LmXDk9nhwhb8P80tUy9bzeGYusXphnVrn9j
OqTpHgcvupI25M56vkv+s9N6khM4ZC+fmpPgGu6F13dmjICHBA4hEfVD2NCqVtQJ8Iequf73p+CP
++DQ7vxNfwCdjXAMn5wJ0ldyLrW7dGv1hHmyfN4LSFsGo/e+2/Lgt6pa0WyObCbWDj35NZ/37Nzh
21z85UxYTO4f6onTMJoNmh1mkm34CN3JSXme5b47Rp65R05/s8gz7dlD6XNbOum22F3yAp6ZZmhW
o5jJ4Vv54PTPS38WCzEvUZ6Fjon4LNe5QYWFmDWdXYSvXRPcyNBrPu/42TcKnlGB5AAzfL0WqDob
Ch++iatVREiTd7idDb4TuRYuHCPPvUPMQMjYF14ZLMT37zAZUNoSmLD4IeotIt3rsbwEpvjo8NBM
+FzaYv6lisFk9r6NIRJSI0A55LYbYDt4WaAebcSTalvbwi1/NRc+/I/PboFRWLwr7H0fAfMmIky/
DoTCjTuL/J2tqQ5OPl9gzp1thJo8UzL8ZnYd7/tkNDqmoJYan1j+EM0eEhbagODvcVWZlunJm0bM
942Iod6iJqaR2L8xCDcuVCRTgH3+7lijFQscHbhenarzqhV21OwXFbRblmpe50H0ODfCVXmxSvLR
w7f0hjPmwl1ROUGv5n6Q+8hrltpr68aPKiYR2ZZc60tyKJzEiZz0tXLRRGGp8mqnfTL2n/fyzOb0
ffOrhbQLM3My4EewX8i5W/TZ+7v5pr/S3eI6vQd3vu+dnoANJ7u9tOp9XIrYEEPzZePNlovAi/fv
Uc4IOtANYNQZjBa7LrIfUhxIXl1xiaMOF6aOM40B5bSw+7Avwr+1GpnarMWzbyqVaxbPeGLsNn2s
w9GbLh2rz5SCsGK+aWg1btQ20WS14rMeN9YPLsPcyOuv6l2zyfbCtra5zn+yfl54iWc+O3ZCROZg
yeNqYh1LKlgDumKFE4ZmU4J5ltzkW7+DTOUMrrAFceVFm+LL521+XADAK7JVlpZgIOav1bhRyWis
LZXM0X8XYcy9tl2KMM3f3hktTBOUQFy3YKtf30z4UigV2sQ1t1j8UBAEtUgtrBILYH/kbHhhXT2z
4aO15SNkt8Daur54qZRhZF2FQZvuR+xp0k7dT/gn48Ol2tKZyR9Z9J/3Zeige9dFMzSftRpwYU6Z
coxs2UNV40nb0SmpmulX0eXN0LKve78red/galhW9VwqVUKDvdB6s4URQik3aCvcZrozLOw6RWo3
qQ/7rt8afu+ojbaVOhT8nw+bM5/hu36v9mSB38k+qpnUzWdOvDgO0i7whgS+v5heaGpNCl/WCWpb
LHVMrszjxmqrG8ZqN0pRnf75KmZ3uS0x9/GDQZrjVn3oPcURbfG7JNiVl3z/vJsX2142GG/2vuKc
cdEf0HZ+zeYBV6BtbBLcqqWnHNL7dhsel61v7eCBcT9v+uwTftPrZa5403KUmBoIIlqOtR/9LNut
irAgee2sr5+3c2bOefd0l9/xpp0qMQZBVWlnYotkcCYqueJpLjFtPk6nsKElMgQpVYILAqz0vplA
HxVtSPHBLhZ3M+GCCZPxY2pjeoe1OHr5IXK5A0Lp8nn3/pR3330wNLzkWVOpAotM3eZ9w4kOIFo0
h4ySPn4awWt+dwdzq74OFZeXcIx33Y3/1XKivXEYt1lvAwack31to5e7WOr/cD5cfguKZzj7RPOA
llr9lrIf8rSDGhphj5CtkKxeDDD6oYCDKOA8/LzrH97sqrXVCAIyZ0ClpabZiKwetX+XKfV91DYP
/1sz6wGE/SmsZeLe1D7eD4jUUL8LkQOb7Nc/aQjMOCf4P6Ta908vTAZSuyogp5V82+bPrbwvwx+f
N3F2mBLrQAssVYzX1fail7D/9nMA13UjO6pj3KIv3cw7LkJ2wl15D5pyc+kItrz0DwP0TZOrGT0R
5VSaspBwOaN9NqaJSu6l89aHuWQZCW+aWH0DsRjkSO2izCWb1qFswMv5JSNbasNL9bcLLa0jFUuu
X6xe4/l1+a+cUeCbz3GNsXS6eGu2/OZPHtt6vz0Y8xSYJY+t8ZZ31Ol2QNzVpnmd95EXuvJJ2San
3BP4iHFf3pK74yYbvvBT73Gb50Qb4/HzsXPpB8nvhydfG5Bjia6r23q5uPO6jbC9jGy4MFzWVeg+
NscqIzvBjVvphiwxt6+nzec9OTdxcBMpLps19oXrK6Xc9MvYQkLiKua8NeTKlZrxd9bjdvm8nWVk
r1/hspuhuMTWEHTk+ycWx4U5NZXC4mqldpXu1bKzA+2L4n8Jm9+BdoGt9/GIRMGWRUi3cOCj9Viv
BDj0lEqY038vQfO+3EvXBKXfEsljUklSKN+HnvBTOF1ayc+8MdqlvgK3AE7B+shSjiO+yoZ2hTDb
GVr1MmqXCvgf96FL39gnwc4yibNYP0rspMjWjKF2DcDFm3afHLhYsqcXbogY/stH8PmrOzdRvmtw
Ndpbs5QqpKXZ0uAiA8LAH9ocOHeGAxj91b9a9kSX8BZnZpd3ja52goOJ7aLulk3EGN/40m0F77iK
+fi7Czz0M9/yu4aWV/pmU6SOesttLQ2l++VqmijKLQfai9X3Mx/au2ZWK3TUyEI1GrAsEgKqTO1Y
I8nt2gvr88WxsTzVN50J4Pz6PVc8rvEQHbXNAiBR7fGgHETmwctD48wmh5Mr/1pInsgZVksodc4g
qweGOw4AT5R2AUUBScAVPL5OMLA+H4eXGlstnmR6zfimGYZdeczrxCEaciOYp6yqHT/ULjR2ftC/
6dpqHYU4UiU5F7IuHtm5sBVq4I1TOJnTO8WeHi8ngej20vxxoY9rXo7e5oNaIjp284ybpqQxb8Wk
PQiaGbqNUO6bXNp//lDPDksUapCaoIpRGn4/YMjVLEeE6pkriUe5/zoLJ8m6lN77sfa9zFhvGlmN
ygQFN0JmGpHvxNoujvWGiPGN6pV7rGi29KXeCTf57EzXyk3nSp7/PfQuPdiz08mbn7AaqRpMllqc
q9zVtO8apqWa47OOYYAp7X97oKtRGs8yeboNfV1uDdP0awzcMwmF/7GV1egklkUOAolvoSwfCT2z
zfA+Nb583pPzj+wPlZybCwBK74dGiHVzprJSc6N/xIRiz/XoauNsE/3qfd7Smc0B42PJ/6A+SzKF
/L4lMlQ7YdKhRBlJ+F0TEzsvBW8c/NemifGeXwX+hf3buWV6wWAhxkGdzsT1vkGRmCiFgJfUxXjg
AD11KoL4Pu/TuSY4u0Cz/aNUWAuE/mky9rmX9LaZ1XAbmt5vFJ8TWZh1h7xJHKWoDi05A0rZXXhL
l5pajTkts6wkkjJO131KtAM0btIJx5g7ub53/6eHty4hhrmeTl1eNi5GtUOQzfux0nf/oAnmPEoU
VES593g/BAplxmDZcj6vLPlrMPetHaf1hcn1Y3GSiQ+Ryn8aWR7pm+UYpY+hj1a/nBP0g7ZbCryz
03G/fqkuf27dQKhDtRWpPRvfZTS+acjiFUy9Rm+MSX5tzWGnBMJINpJyG/n5Xlebi2Lis+P7TYur
5ydbxcTGm671G9ZGEBHxpnhKvjVO7AqOamc3xFBsZFd+IXqb/cBj/7SsmOG3i1rGs8PyzQ9ZPeMI
rkmUNANL5nXvSi5unwHygdM8RdtFzKk5hu70v9ItirzPR9DSw9WRhpcLsZ1bILhy6334MIWjEGQ0
nAbwHYb8ECvWPvKt0//WzGpy1CZygcSS2lkNz0nJJLduv5v+X4zhd4jht0DVsyemt71ZzfbqrBfA
+HmfRMpIGyw635ZSyOhEJ4yz2841gfTV28D9m/kXBnmE757iauRKmGQLI6PdOn80SlhQqXphMvl4
Xbc0QZocGh6VdWy9x5EABGjp0sQC3825aBFiRze8xCmeDBQvy27fOJEMxGS2LXXnHxR9YIkheEQv
yuL2J8X2zbcJjwIqlEnzjYJ4iOCX9MIIOfspvmlg9QVoCVi0umNPqlk3JWpX8A+fD8E/1osPQ/1N
C6vdUzxJg96plBfzF/mwkA2LX2p2L3L+dGYv97KHYDPDG/Gd4FLixNmP7E3Lq/UtTnOrmmoWHUnV
ued8bIzvSXChWnD++SG94voBMMlaf6VPqCvHlN6p0U3SZ87YTheG4Ple/LeF1RtSOgAFXQhIcQae
l7aD0wi3s/KPJqRFKLAoCMHar3Y1jaBmWqAX2ULvuudERmpajsO1ay+dxP74ZD6MBwvDExHTABnX
m5s+IbIlqpn65DsJHURyp7jKpnHGL/4+c8R9cf1V3gz0lPGBQXXDfc0EpOcvi8T/56L/H7aky63J
/5uLfl/Ur1H2+haI/tef+QuIrpn/MrkIQaTAdloCJMgn+xcSXVf/RXLLEjyhIXlaEk/+g0TX/sV+
GFKMSRII2wii2v5LRJf+BWN0+SuJbtPJxtPMv0VEpyj2fv2Ex47zQEedzT5h0YasFrZgxOmngwWD
ooaiw+nqULVYuaPsAQ949QV4YPxKEInxuxms9tABi9iO/S+9gptYmJLbEidLQgeTDoJuuXZ6C2pe
Tljf5CA3Ke/gMk6kKkGsuZFbKVUc4Gx4mkfVvxs7tSfyYIaMNAEiumvyLr3OIaeRFTapvyTJb7+Y
4Jx+SXlnHNETCddwgLIHZkBJsrumKV7TIIyJKqv18sZP4uqrH1rJET9t/hAlYYW5Me/nK1BsueD0
mGgxOhPD/iKURn9YvPWHkZiJr0omAkUA0XZLqE77SKENwooajQrCkSptbgajCDZ9oOcnYMrJlco6
eR8WlbAzowH7a+iHN1bdBw8cbvVrc1SCu6abxx9hMPg/gkEpHrO2LkGLmXr3Msa9sOukqLiaCP9E
qOj7/QHuaXejCRgXbXhL3R3Zp/1WESaAG8qUiAJB53iW4VBX0Sa1WpEo0BBlgmZmOznP9dhO1Ty9
j+dGsQtSvza61oFJi/HR5UKZfLOymXzhWRU8Ra3bB7OoxY2eRbWXKaV8bXAJ8jiT8LkxpmTelaBH
NlEC2jDB5ez1GCu2ljxRTIqrYZOBiPnei1Lz0IKaf20sq3CD2agfx5DShq0LiQBhStSorVVV+jAV
hVbZcWHVkl10GtGieTLcz11abEQxEp/QxCuHIYpKDxuMtIm6GXWhJhJw19e5+QUkTOdmhWYcjCAO
HyG66gfYLfOmyBItsBOz0V0r1Myvs6Grjij7IvmYZrcbSBU+BHxZ3jh31j08QaxFkjg/qaQNZXal
R8AzBVNOD4Jv6fusxLAumkV/alrAQyrC1acpE4T93OnSaZDH5qrJ2OqlQhgj9BmL1DEUbfQAHwa3
hSyI172ewkG06nQDojC4nvSyc/LYVN28bMWdpdedJ3UWO2J/CqJdrkIerSryRcZUa9zGl4APzLIA
7UXvsh1As9yLmhrdJ5EWGg3yB/O6T06d1hDrquvHLBsC0pc6/VooqAzoYwqxIe2zJ8hpzX2rxlSI
0ypV7XZMBNUGQjXdDA3O/H0sDGUh3896o8h3PawKubzHwN2fBmHwa1hoE4QydQi/mLlWPajwDWc7
6ZToqoCX8ysxpehKzBv0yW2rPkEUDG5ngoK2TVSFd6LYqE8oZ/lHyqDdiwsHJ2igwYEPIPwvAI27
FRM5Gt2w5UDZ93LtiXVbeiaQuBcx6cDYWWP4pcG4dRwMRbgCHTb8Gkshv8t7DPRDExE4LynjldaY
4tYo0/5nyhfjtUXd72QpFh+7pgiPijx0G34wU4qUmvuiFuJTYFXpvRhN/EzMX1dYXwowhyFdSUKt
BFjX5ocmKZKA4Dl6WkAy+6ISBX+oF9jfPDeY/7uRYKSuHsTnwSSZsfBl/3bOuRWz4ya37lWr5qVN
hUpUUzwXOv7jejoK6tTcZnFQeFFPDoRjREBqgKd2IvdJkX4SikwjurJGhqe2QQiIZsyShxy7+Kma
2nBbdwJyQK1P+kdR6dSNFg7l1yEbm10gz9ZDp7SxN5GOfPKBGx8nwTR7z9TC6qpIgcI7cAlTFIuz
cV0WWLJs2VjU0fnD1M3ijQ+MxE4hAu+VdoSH0EeKwggX22A/RSHOzSCPu+M4A5Rws6Exr+tKbigV
9kpy1+rK9N0A/xXttSYWXdgK/YNaI5jwfRh5YRlr902kcSmnCtOVFs1tbfstAfdCJRQKqumpee40
oX6dTaEI7bgVlJsJ6Yfrg2G4KomA90S97jdqmDCt5bHmLP6vLctAR35xXZK3WAf3YqBkCp6DStrX
oFxDMF8jhK8E3VPUZNEG40x1r/Udv39O+ltJhU1k+5KWnfKy1E7JYEz8ldLEH9QKc583/XDQh3Bh
XHbt1gRvk9lplNReU3fmbTEm8oufgWyJwnr8TtK36GRZFfyYtNhAf94z7E1hqL1JrkuHFsdbrdEY
H5UJrjON8Qbl7Tg8YL8Xv3SlvrzyucHwL7bXZcNNmQ0oI/uVJBIneTVtNpFRTYd0kLud1RfWLm6B
SaeFOn2XejHZKVZr7DhWxacU3MmN1OqpV/hx8DjMJrFZRVp7XT0BrWiUaMtqK+7njJs3xioTjCGA
cRRL6aoOSWJlhy9c+0KEnqAXZVeRfWlPkSN50NXEgDQWmxsYXume+kaNQhrek2hN6suU4W/KKX/B
Ki6p42HAPtR1A3I0BaDoT6Fyo1ZTvven4as5KVBbylZyzbGXtmJRF4c2KvVNPqSha6W67E7dZB21
Vu88AdgZOwq/vw2qJvPijBy0jWHV5U8NLElq54WOFUROJ+EKTquwLdtKvcrm0tr6PnchzuSzejct
zq0Rau7W56E9zpYWMFOpWFvLlmhd2G3MFbneumUB4BOMN/DOnJBxON6VALLa6m7NwohhCQnTaxRR
XmlFFjzLEEhAU+p0K3cKTN/QiI4y1Xv8W9SxUzOfv1Bql3biDHCtli3haEp15skVUHA5Kdq7APOg
V4tS6CHSkXaRARYlAmF5GEYMcXYPKv+hiSuoVWnfzfsAwbplj3HRfAFS1nttafobI5BJ3Ryt2Alj
udzHkg4ndWzifZlXZJGaWXErdEW315mg3AmMNf0NJOkkpFW9VbQu2ApGoB9DZfDvItAuOzPUGJi+
TrLrXJp1sVUAgz3OUqQ8dmhAYlsMo/KqCMnqLAJfvs5VHSP0UI+bfmhw0VoDXuztYFThYA9KmB9M
bO4cOKAnMcL8m6hrhVuzDMqHfiryu6FgllX9KXatuUDklTeFdJPl+YCCO53BvApDC1Gh8M36Opch
RPYACz2w39aPcUBDaetjU+yMWAKq3ZN/sVfikUjVsbWWSv/Q6rciP+gbUxUI1WiMXCyB84YUM/lu
burQ0RpL3Uqh+W1q4IfObTHfzX1Sej57hyMFQ+WoWJ2kgmNshoNYy+NvsRWs36EI67WBib2ziki4
sohB3OqgMHkVjfQAAKp1rTafgPcZpBzX8WBdI5atHvrWmhXbVLtho8gLTQVnoWXnVixyMiyq0vnz
X4nEbCKHyVr+Olgli7CkoRdRlFE5AYD1d4PKamqyx9iS3UkaxtD4JjNeHPwUTJWYWzjFixNPcZM2
Ce+GSiqxqM9qdNVErHkJjBZYgGkqAdjPK+sa8in/x0C6IRTUOF5IaBL/NcEifqwrM7oamlFxm4Ds
4UQYWaKXRd/MhvpFbYuy20pq3gS2OPrBZOudPu65NqvwhsAWtInmGjY0W78UBuTfZhD582zqSM3l
lwY5CG9z5H/iFTa3Zq3TWIJMnPAq63ouCBaGz1i/1JhQvDzhKbHDTe8RL1jXYsnPMzr+EVEHq2c3
QxHeqSPrtdmw41DDyr9VQ4WHAP9jOzB1eU1flB6ZU/wYzvuPEFmHX7VYh3d4LU1yMFjmDbEGVSo3
9H9IQoIGAMJQihjD8TvhJ/ULICpeWCEU/G2cmV4TgT9ZGL1wNUzq8FhUogJyiD2LGPDok0zixbE5
82+xi5Jya00Fmg4CBmmxdBbINqxVftkctCCwIv6aP/+cKZX84RZO7oLyvgkx3T2I7dCfCAPKRjuS
pxyJst/6blFk4m4AMCS6GF1KJ5F4wwE7vSszrauHmCDHOzEhD0zMeCiNFLIyUb/0gD+rT6AT88Os
YbnVwnJ67kLdfy0AYW/VLmcbBIDtVVRTtnCiYR5NkhWu6ThPptHoeTPzk/8ve+exXDfWZOtX6bhz
dMCbKXA8SVF0EqUJQhbeezx9f6CqSueAaOIv9fROKqqKEhPb5c6duXKtFy7fTiFai1Sf7qsyj++z
gL/cWaxipycUok3IXyG3S08vGyqSuRy9VOge0S41t2kYWHaViepTWQrEiVCOfC2DaVHV6fOLnK3R
s9EVmC1vfv10OkyRJVQ4RCkYnZc9Lbo1O8JnM0dQcV1VXkHU6vZ8q5hNqgoJ+ycaG/Up5GF7p3St
exvh7XvIifPwi8qEfYUTC4n7DDa5j6WqEAB2EOU+IqiAipTRmjehHwusfA5Dk422AgSJYm4R407h
LRuAWJF9x4ORbk6WIWCTmSZnaWwDPbb90ETDWR1a/yO3nNbuiLsJgCu1YXnAnqOu2g+gz6yyD25p
fpLHbVZ0WDKDEXZ+4n9X33lpJRKLRZYI0Wer32ltXey9gSjdo53npIZBfB91IaOoKs/7XskSx/rF
obSSpTit37Ek8aBsyoFFrSpB0myjZQwvRy4r4aC0aWpLDkEt5Y9dNe3xRqXJzbT4RdmA01Gh2frY
aTmkfWLUETRPxzZL4WJXUUCB0DoZgAaXOW+IqGS/vGzucmBjVqYBj6UxHU0liJEKl5mclyUxQw5u
l+EdvCHvv0aoLjgvBzeDYfgeVL5Ww2gFaY9dwZN1nYm6GDmVEU9nHobfgLZwBKpFCLKuq6pgKl/c
Y6co8T4SFHZ5RU2JTGJOo3UF66L9Ev6rmTF54lIuu20lJkMHR2KDDVHj1HkaAUUmsnvR3vDvWtFt
nzTcTLCP0tSNdhFNe++QzOQ1ntUQME7UpEyeTwWr3/ZmIT3WejQIJBdDs7yCa7d0LIFeDnTVQ/+H
RIZ1WzMrXLGcE/+618zCZ4vr1d7XdeM2lvyAy9sTqm4fVEZrbMVMET8Ygdfom8EtjA+43US2td4V
oy9FTh+7naDnkd5UleKhI6HyN20NLMFXI6rQHM81L70qhWI8kZPvrnWazyay2KIlfjP0mNtC9oWE
6Sm9p9FKPEDtJeo5Tpd55OG7Qfgq8lw8RibxqhhWDUrimRjyHI6KDxFMiR/gBU6um8ZCzN1Tk9tw
GLWd4iFd61S+4v0cEd3YAHUW35laX7+LGiF7tjJL/jrRT35wIRg/FgpwIoQ7+pOnjtWNJkp1YI+9
lL4fuI1uTbGPSMPIyb4Elp7bxKjWj1ZJu9taGBvJrpHJvKe7PYrsWtTKazdXIBEUBfMoRZJx18Hq
9SnzEjgFClEvdhaPpIMMx93e7MVoV0ZFfKJVz3xXNAMtJ5oQ3yTumJ3gi+/Q2vG6D7xt1Ie6SMgJ
jbKJd4jbWrfloOt+Vm6LxGWqpB9ks+SMGJ3xyO7KfXtsGtmB28WCzShxP9cCddqqj0bTLiEB3/Ds
Fw5FmNffIzVvd6IQZXsxp6PSTFvNVjxv3JhCnV2VEQ0b8WhGpd36Xrwr1bG/RXFigFDWrwUQN2YV
/UCCQ2Xg4p048rY6SF1R3wm12z2GnchZGQE9kUWAejjahaUw3UvWMF1ziTT5GTkWE7raSiG+NgjH
vqSdoba7MDRwdCle+dHzW/60ZwwQGKdybSrgi0rcaM0zyoYF1Ag2plyFX1r0Mk5C0ZjGUdAD5VNY
4WyUqPQBPaU1zgylHbmD47M8dG0jINvRccBNHR2Pd9DZd81HwQsJTSKYzRG490Plk2DCav7rK8y6
wjUjdcKBfbm6jemqTNGUIkGR4hv5iJKfQfOHzxK8NmsPUP4GyrbsSjxjmUOPkA395O878pRG51nv
Wpgjr4Dic5u83EL8SdwEECcmJoWX4msaZnyA0OD8zK4uHugU4r/r3h/NA/W0gP3IQwXR+xySPz1o
AkcawqkGEwfiAV3wfjyU0x0nSiTPRIVirR1aBFYe6rq2Z3LlvIwzpfX1NmsoXrauLkFKSjQPJW9X
C1ethM98yae0HSFGZSWQ/WUJdCov/xMWRIZV5yl6DH2/9cqmfa8GruGUrciU9HFja3WjvPeQXz+x
lT00BDPip0KxrKdO19qrtFFCxGZ5s1VQoX9TofsGsCyK+xze3Cs19SOInRWSWszKyaxyfRt1qvzT
gIoeFZNK9L6WBgySjWvqH8SGR0nbDe6DV6v6XpDDZjsC+bGrMrO2Q2hVWyOWw2td6ppNZXqoLIQu
VNpJEfOiyVMP/v+cbUf7FBolBWQCwCquuwSP2ktxcZu2hXWXiiIcXeVYOFZnebciIr27wUugRS7l
BsfOoQs8F0qtEKpJeCI9dQMJfHkyYnb3xIfgpD1BSVmO4RdJK/vnRFKCD5CB1scUBpGPGa9zdxub
pKydcnQR3Or10eIB1vpyxzO6d4+gaOVnpHsQhak8FTLMrnA/WPFYVocCMvQH+qf79xAPNe+aVMwk
O4g9zbBLi0sHvJNbfiSkFvVbVDqI/DnknHKuCq3/1e75/ysz/48y8tQ49EZlJsj+6/uP/zp9SX8E
ZXZeoPnrr/6tWCsiPkuVBzo0UIZghqkJ/lWgUSnQmAAKTKpA8PtNbS7/SNaK/23o9JRMgD04/9Sp
dsPz4ZdkrfLfSN3RM88nAkqAmOjfFGhmRVE64WnB0lUNEPVUtFann59VraOqCYrEM9nr+teCTdj2
a6XdOToGkjaZTAccZzRTAwyft8joUa+OJFULR/PNYxR3p1AONm4/7LQw3PKe/84df/K0aJ8H3t3Z
mrz/Vaq8gDtMFdezCuZfti36+KauZ2phl8OD7b8kZ+pVjrzv33s6LN12dx/voh8gqD7rtvITxSjl
KdqtNUfOp5UxQ4SFWU1jI8Eweml3TMbaUH2rdEgm20b2vWxv3x7ZrNQ8DezcgDZDaVGvCCZfiUSL
mR7FKt3mUXNHrWwNE/ACRZ3N4LmheftHOJIKtrJwmsEJhS5vqf8e0qvkyQI1kn+hi22f740NuYKt
fFjtgV5YPwNyVlA3tAbrsORdziO1vTjUWh3wWRNsOx/5vEqFb3+w4ykey0wng/9c9T72Hu2ZvKfJ
Me2zvtiVqKnXluhYY7sGkphhsF5mHuQVbE6cGpHuxctPqqMWNxy5pSPfaTF5fXrQoAg4xBt3AxMo
+neI7SiQrMTb+EldAbEvbStJMpiIieUU/sxL217TStFQaUilcUtvW7dxd2YRrSJpVsxM5eFzp9DX
aiZrSYos7V33Rd56J8vJrg3Wu9/WTrRpYI15ezfPCfP+mtR/BqbP8B9ezXujR//Lgfn+2f3Z7IvM
oeld/VA4j262C/a6DYLz+7AxTtMXdJLDJGQ772G1YXtxeWl8nxpU6QKeg1QtI9Da3Mdj9N/SR8CV
KdlccEQb8bn+0u+zGmybucv3+Ync/9osTLwS87Mm/batzMBZFLGKiTKKWTgFgWM9mCdl453K26/J
DX1XD+3JCSeGFO1LeBffBB/fXoM5FP7XGpxZn521cOjzUUMmzRFP1rP+ZbihKXcT282mu24e2xv9
IGzclRFPXurVgOEKJn8KsRMI2suNVsoSEiIJbpLH6dYfdSeFjBqFpg3Zwa3nm6QKrR0ihdu3h7rk
PBFp/8fs7Fao9SqnvoFPK9UPZviuip7UZgWstei4FIBg0+VnwutxObJWMtUhQu/OaZST0dPgHHwQ
6KMM8FN/MpZ/DBmzKcw6oZC7jrPah/4VWgNO6mZ3sRCuTNnisaAARgMI/4TY6XI89IO2ltCzUiC4
nbJ56JufnUFSSv+RyU9vj2hxU5yZmvmCgDem5MaT93khkZyEkv2DuMqTM0e7/drvdG/B4wxNAuiU
yyFFuVrCgo4j12+Qa7l29xEl/ytenyfxWPuOUdoG98su3VvK5u0RTiN4te1hqtaYTliI5qTjrZah
faii+wU/5xaZNKv6mYsT0RMFfPcpXe3M+F+GSjpNkSRayeYOnRd603Z9VjrVdtgau2pvHr09/MQA
t2C+2Fubxuk+/stejF/zqwPJhKoF+Jg6W8e6bQNEqQhR3K5xWmpzSTyVIt9n4ePb0znnr35laXbY
kP7KRqhtph1THztESRS7eJ5YBNq9WNsuWjErfmvuQGDNhC0QMAc84BP6auZA4gzBDVHFgWQw32WV
RavjUzg8vz2s+S08NzK7DdJWJ8+WUr4V8/eC8JwY/w4Pqc1//2T/LPTXB0AGuqjjBXG8kooG1VqT
zNwJvliwwMGYcEHDEjhblxqSrzAOxwY54HdF+S5HuqOzDl3276iNfg3ktxltulbPBjJkuaQajdyg
maT8qBTpQ6rnp1zNvry9HnMXyGhgbJSJuiCfwm3MzLS+n3RtViBS4LXHzArRN957qNN0qbjv1tTi
X93GL9YAE/P8A+zzitc0QtIZLWrmTrxrNzJYXOFruGnticCvfNddy7AZrEXbc1q4aSIVXDtIPXp3
ebXOPKLbALWBxQuKkX15bH6mj9I1kZiDkvsGtYjdRA7X7OjgUtJtBmMp7aB/sGMuvmDmM8Ar9VS2
9dpJif4M7aS777Thc9J8fHspFzYm0FlGCiaOSHp+myVmpJPLDFhKq7/tY73cWgaEhcgJ0lgDpfDb
1l6535d5PTM3m1e/EH3VnOY1xc9uAVY/Txw2vBiOU1wZI3q8yzbBZo0IaM7//Gs9z+zOZtMU4zIc
TOySn6W58WZqfHU3gCTQk7LVXbKzNmuNhoszq5HcU0BZG5o6OyShWpZdaqL429bd0ej8HRWvfWwp
R7NeibBeef2XWYVBkNwC5wN7l8e+pDpT9honxHgYdxpk4urROyLJBo/4OkvPgjNWAELTZ24CiiVj
c2lMqS1NGjuxIU8S2JMWeJKveLF5a8bLaiHzAK0DiQpFm7MTothp9MY0ninuqW9zcROc6iuDA99v
zatoE+8DyNs2qbP27pgHXNNEKjSZQ9bJdIIJvhybXMVR3XkoMP8KuEh0bv1DspoTmXct/zXA33Zm
F049VKWCHCvQxRfSzuaHv/mm2uUHfYfeorNG3rBwR+M3JeulJxWw82xUGRUH0fChW46zbOeXjC3r
bKRYV0KBpY1xbmY2KAl4vIfeduWAo/8wibki0qN/etuBLNuAj5BUoKpyKVwuEHq7Q2todeVIhXKn
lMIJhNBKfD+XsHhZHCLSf2zMQhrTy3UNKuuSTRC+N47tswpFf7KNAa59mDqizU/SPthrdypb/3u8
ndjqlaO/BaW6XT9ti1vl/Gtmi2flJD5bM6iceqPv3X2zF959A291rJ3/hMRncX41GSIHNFoneZfL
+a0GmSIk8pFO4brWEb3P6uiHKEq+vYqLG5Islgr5L9M9bxDqpIYguVZ5qfnyg+ipkIuFQCAhB18J
VF5lU6YDPeXL/rY0e6yl0TCYNahpxz8Ku/Y5uC/uu22+ya91lACfgrv6GG8yB2nsawCcQ3UQTGpL
tnyw3q+RAS/P7O8vmc2s1ZhZNIpIe3ayCfpYtdGXWrtdp91//pqaj3Z2DxhJAzd8M1RO60o7o1Bv
aZY9RSgqg7GBNdH1xEdXsj5WQHS61tpFebKSlVtcWB0jBkzBOu3Gl9sna+TM8zteA1bcA9cPPhUj
csdSsUKuuTiX9DHDd6xzScxbWcuorYIOqVAn6wIwsh6A9bI9vr1Hl65vxHO4DwzSrRyIy6EMcHrR
0D69vT0I5gfbDZujX37JJXfltlsaDFOFJSbOFLWZu+nzWknQ0qRrIZfBlFIcaOOV8/aq8DBtDDhS
AD0gNMTNOnMioxeFMSeBBxRidZtaNdtTqU1o5Vxtdk3W+V+GttKQDacrWAXaSte7ePf2fM7Z5l7c
qo7AC+9Fiop07V5OKFimUUdCpnIQjAVXkcEgWuzVzg7VQ7BPjsq2/4DA9ZUn2dVH935tCl6oUOdn
48z8/GlU1KGrBxbxdLkz9/21/uWmORRbkbLBJtrK2wBOGfXB22dH9wHogE1SW7TpFhB3Gl2g1irH
zLyj7Nd0TB1lqgUy6BUPRQbDDKqifuvod8YRPMqj70Rb/WQ+pRCVy09kfc2N9bnb1E5Fg95Aup9+
VP9krBylxcjYhHqQVlg4i1/RNMeRUmlJwdvXP9JUMUzs1wdha173qGN+kzf5Pr5Ze9oseYkzky+7
9eyVKlS6jxourhCu313jfzdSVGF6b80bLh0sCDkV6FtFpnhOiZSAc3ZVL4JglMJEcNA+TnTeyZH+
vA3EUnT2/sm4eC5CgCcTO7KslzvcjCweU5DOo2mv7wT/k+X3tqY2m5WDtOTlz8zMX9+jIiHgGmNG
s7stEol09Xr78B1KnIe1KsvSSp2bmj7lbKXoX6pDK6IXJte+uzqzNgqoR69xeyzEOHCEs0yTQA88
6PMnhSyVWpzKhMPhMX5/85hukr14G9/LENK5zhrl+4IznKyZvCu4PwxapC4HFaJMPAwa1tR9/L6C
6H3Kq2aPqHyvEHS/nj2L1CZlaWN6XsMQeWloGOKp2lySRBgQpXXjYBt73ecgXeNCWLMzHYSzVSpr
RVGhZ2ucgRYiD0aiKn4aww9vb7sFh3U5mtm01V3XZXAKNmROf/Hj17vky7CdCG3CWwCzDmLIsS3T
VY5W7Yk2L3tdTmptpLNwrrfoL0TBvqWAnn40RXAvYUmfvun/Ox5ynPM0Vvi0EaegOqLNxgqYXBCA
6zWOFpp2iHRTjXKjteJ6J3dweSNdGpkNphZQaVVCjMRHkHyHXzxc/wGN72t/cWlnFnlOAgty1pDi
EU/Jfb5L9pPunftc79ffz/LrqGnCeADyIMktk1iaOYwobXJ0h2DuHU7uXrzrn7uttJlCbDQ+pn/b
kQbZKHvvfXDt32tOtJvO+PRuWqunLX4JKS3yLzJgjlcKB5lMx1kqM2o6tp+VXb4rj979JEPYXuUP
0ZP0sb0KHGVfHLtjSxPZobn2+Bz3Pvz8L0ntXzYT/NNsKA4hubaZG/A11wWljZJ50KgHIQCX2oxO
mhjbtw/o0tmw0DcjlJjYqMVZ8K/mSu21CVxkakJpNBwcrfeOMZQ/b5t5fauiqHBmZnbJZY0ae00S
dI5FVymZoK056g9vm1jI+F7YmAcIoO9Ahg0cc/+Y2eQEbwpHcGrqr/rz5F/WozFp6Yycjerl52cu
1KoMsDkia6QSG+Yw/UXXxREQxRZKUeft0S28SS9HNwv4Fa9WpEbCVrurZdvatceUQ5kfEBq9iR+s
bfCjtnuK2/6hJvC0Hq1sl+1yZ5Xee8n/0PtODZPSn6i/OquhEglNEKIG6Lh33iE51V9p5bvv9qOt
d7YE4m5r7dt7ANjVA1XUNYW85f362/xsGvJOVz1BRRQ9aRR71Olcp63K2L092YtGQO2AuebpI81D
MkscfL30MBJqEMTm9131CfmzlUhz8WoE4vS3lXlEBhMVktQqZwK85QkhTt8WnPRgAYmEL9II4ddt
tzwjnOYrb52dfu9GdnY1YYX+YLBTHY5gXkRxbZqMs02cZ2HnoQXfOIoS2G4m2GP7pfbXsgyLU3pm
ZXZt5dy41hBjRa2BZoSKXB4S8PPvkF1c49FbuE2mJAIvfJ6s5IJnplTFKAuh542kgfkOhpuGZvuy
8GzDWw0KF9yaDn8vhWFrUuScQ/OsKmgS1MFQJr8BvrWNKPAIla3sfxWFleM64mO6dmfX/4XF2WrR
LWe2wYDFKkceRsvpEFK9rRsY18Fgfo5FcY0tfKFMAOZQ5iUE8Yv4Wo/Kr6WKFEHakkoUHdRwNtKV
v5niNtQX7tZwfwsltAnhqIg6SZqJZ3FW/+iCto1kBbUdVHAGB22q52bvwUHU7eild7q9dwdEnS5R
KGIc5Ycm2NVVuTrkxUnWCXAkAEyQpM+cTBhnWih0vAGNh8z+rDrRaVpbE070KYeqPYWnB2+z5tkW
9xJeVTMoHU6Yl8tzWElNCPlS3DpC9FmG20BdyRgtnEDekb9//yygCyVt8H2LmW2r+mfSy5CPdekN
G2YFWblQh2EJQcVS4WcltfkLesgMvygE7uHw2F4Tv4CNDVAYs7aqHfPcBBI17EYkX9YPx+IUoh9N
1DThj+cnv48HCqAmliU9gpnjgRagf+8sUdD4bWE2iR2JgaZo8S25+D7p7kLjypBWXhHLB+7Mxiwk
q8uyB9/PRgiPsPJv+4N3PTqT5mxABmItwbxwnTMgDhwAUWry2mxAVZsMQ98S8Apt+FxHPCgGeMCD
gqaNjMyHbm3kSNyVsn94+9ZZXqrfdmeDrKqgR9eFQXpicxS9+GQE1ac/MDGhvzWV9CWk2pcHKqJg
XFnSFA+OV/4Q2mmxloJY9BNnFmZR7ZBnjdj6Dc5K9Wy5TVGk+DzmGc3twUZZG84rJPEksAlinRsa
+k8Yu2dLVZe6ajapxr4I7OG+BiP7zfombmnu3FqOttcfYLKvnuXn5PsU7q6HoEsO5Nz+bD49D3pa
OWm57KRPcefbsfcs/fvU0eUYZzPaheUQVhljpHfHhqgA0UrvSWzXzCyklbHD/cKcQj2DgOlsb3iS
BfEEeyMtQqG2paFUrgbYDQ5SSM/zmIrRxszFcpvpgbkZKTvRq5Sl37uitHakRXt71KT2ugnljm6b
2KVNCsWXzNbkqjvGQxulK8Hi0lMDWTgK56y8Crp2diVFetq3vUGwWHILZ/fSVXAzEXBX/4H69uI6
U8UGOMMdCO7/cm7KMShdIdM6x+sT+oqFoxH3d3Ri/IErnYrlf5uZPXDF1qhqfAtp1sS/H0WoAKr8
R+qtMfcvORqK2PTrI5Uz0epfjqYO5cwPMoV7iEbxCsluSdy/7WcWEpEkfCyYf0neGlR+Zgczrw1f
DxJSMsattKNTeW9ABTkBrkm9b43j2lNwAQ4Ddo5YnWHpuia/XMBnEbsixlrqT/bqZ8jYYRb87kMn
qh+Do3Iyy037cyK497drV8XSAxu7CJoheQ0wYI6etyCCissOu8DaiXZ/yfrpm18a5cNmItVfS8gs
7cVzk9PPz4YaQYITxhXXk1W6MJzItLFahKKR6f0ByGia1d+jm7kE1XeHWhSUxjFv1JMh28kBWvij
hQDfDRQSu+o2vkufmit/Zfcs7c9zs7PNIwxGF6kDk2qBZ6WH0zbqVecxeeb5o+Hcxsxz9+mYJkUI
8o7sAXRgtkafUmBPkJ/6Cjqnb9JJRmfe3FkfslttBWY0ff9btmcevVV7sxxQyubhl+11L3VU63uo
Jw4EMk7+J89MXoxwmEoyNV44pS/3i2HWXhGoILaSNtrGKKAMmr5t/urb+19ZYJfW7NzKLF9JIZvn
bDpV4arI1sPQqdvHt33K0r4/tzDzwaGqhX6fJjzzaHC0izz9qWXDh8TIx7WLZc3SzD9K0GQGmsb6
VPRdHtVtcVOLtvu9PcnfYNDa+CfYSm+Lw/9teNMEnx3roPFSiHOYwDr9FHQq1aH7PPn2to3FO56s
Bpcl+NmJ3/HSSE0vsqSFUyWvtJXxneogbbW1ttXnbG9t623yXo131GrlDaRgf+a5zq3P5jWywr5C
44dMMrBXux463qtq9jUO02Hz9kCnEzQ/YVNrF2WhqcVrnkeq0nqEv4/UCtJ+19U+2venSWXHXEFp
LF4753Zmux4uB8nLtClR9GB9m7BNytcUCKa0V7+5VHAKwEXiVfH17cEtbs+zwc0WEfolry1DjJah
8ozUxCc4gJ4g1P73VRXaS3/P4Wy1YCb3AhIgE7RO2TX4/WYHRvjwBzW3CzOzfV+2ct/UjMipjXYr
ptBkddm2Byfy9qQtPiHPhzO7Nvu2hpeinLJte+O5u3GPUMye2m1Js2F68yd39LmxVxdnqkolDf1O
6iPKWfnULHkJrSWe1zbC7J50i4DeeOhCnRoKBVjjvraDuOuz4d9XX1khmoYpvAIWnMsjFzXhNwxm
rcPz9CBr79Iq3ynJKjPwQuXgwszsLMFt4lYS/F3UKuTBrjfSLtlWTyr9aumteYRn8VncwKDxc2oY
zGmgs9eCuWmnvXIaBoSxFGUAd77AGc88sA6NiDrUKh+A0F5eRV9CJV5JOC36JZMc2gQL1KmKXvrf
VKzL1owYYyTdWe6nLH9s+qOfvreK9313pQSrk7pi0Jpd/q1I1pfSxBTmTBAHayfcBnBhvAQ6KihI
FWma/io6+RuR1h2AdBmk5tJT8t5/l99Xt91h7WQsgEItRH/+mQJrtswqhQQj06bsyoO0852c94G4
jW/VT+Z34yl4Um+nVL+09Z7Tm/LGOE5NWsNJQysAAoiVK3fZfZ99y8yTxnC56fF056r75F0GLyLg
aGlw9FtIdzf53fRSkY7C8Q/gDBdTMPOskDq6ipFxbmPd+tBlwhW+Fm6T3l3xeWuLP3OtKGcPodx3
032b7vLBuGvNZlN3wdYof8iRtBGFcS9KT2872qXg9nx9Z362zU2lrn38bIRSqC/s/aLH+4Wbvvk2
uGvZpsmPvjqyZws497Ol3uag0UiZZRIESt8HwSIAPbbCz7cHtQDumnYtNOx0sIABmT+Z/T4v0hGK
Tqoa8aN5Gn6gWOEYN91muJa+RDRaRF9XLC469zOLs8XTgzDt3ekKmVAidbCdVNPUdFdu5V14leR2
svsZ35jidsXstPdez+jvgc6Wz5MjAO4576Jqm6WAveKd4BSbqnHcW3mH471Zq7Ut5sbPp3a2hjEE
mJxBDmG1JV0kIO53X1V2/sCWSexKQdVaiW3vk+cUt5POwsoZWQ6JwTEBayMlSufkpUuWerTJxlJp
naG0w8di22wRe6WlJb0SyM5re22wYaTdRLzk1y6c5aPy2/TMFbpqCJVdzDvDML5CekwzowzJVrLv
h2SbEIa/vbTLG+q3NflyoGnWmIJSUybTg3qvTFMcJVu3UZ23zSzVcDkqv+3MvFvQTcJuBRMaX5MS
2Vu3svkCDXU3yrvxnXQXHNHP9Y7yc7pNb0ynff6e79c87OJVTljCd9CKi0Tr5VhlrxOFoGFm06aA
4vazsJarnyuDTFgUOrB/W5gdT3e0us6bXqMdRcA4cSZgDC/fcJM46qbZQCD9iHLqYEONtgvgjlhZ
zLUBzo4pfL1BYTQka7Ms/EafIoSQ0trtOG2IV67gbIizg+mZRtib0zXVneSTgSJgeRjvkuMENjKO
+ebtbbM0ILREDRB+KjAja5aPsVSzGyGGoorkHj3o4c384Q8MEMDSN0xOC9qcyy2RylmXjRJJpaiB
SauVKYOvPJiWjvOUHP7bwuyA9YrlFVM1zDFCcRsSoKqIXYo9/KwC5CL+n1xJ5DuBiU0dVuRYLwcU
ZkqNo8Zvhsf6qO8tO/40EYa0iENu5J3xo3xae28s3oJAohQ6TWi5MuY69lZfqm0dTp14u3YzfKns
+C8QnH/QTv2N90e5znODs13RdbmkiQO+RJSUAzl41W71mjJLsha1LG6/s5HNAnM4SdFekBmZr30f
4PCVx7Vk6lIwZkyiq7Bt6K8bl3NLzJowngpjpEicFpKFTRIJ/nao5fiKhp0SHbZEvBM8pbpvqkC4
e3v7L3l/eicVUNU8b8R5pazVAq7ZwSSAqdAuLBNHHj8M1Vo/0vIOOTMzW7BCy0f4SnG85TPa2D/Z
mM74sTy0OEIoqp1w692u5f4Xl+7M5GzppNHS3WDUwbbUhrfzOgJbqan/xD39NjKnLBop9LV6yOqF
TbGLxnJrWrv/0wLNG/K6LkrdPGCByki8HZrqW1Z7kNAB21m5OhZ3AkQD9CiDGZPmbTJyB153zKlZ
6mNxGw3lVdvrG0RIHt8ez/JWOLMzu4N7OBw6xGRebshy0z9Dsr9XDhNORhZ20WP1WO/Xus3XhjZt
lbMXfFTnSlJJmCwgTZpY5Ovk53oSdbr35vci1xTUrQpcXFSfL61UfRtHqmvhKyD6+lYeofV3etGm
bR/VszuDtvoJtP3R6OA/X1m7xWD53PbsTpbNKCiiiGJwvTGTrf7TgCTKp87VXk1YZCTzvgwP1QNw
hZX9vzizKFOrUJsQJs+FriIzQeNQVMAY6j3VSUjO1dQRoJ1/e9OsmZkNbzSbvBUGzCglL5zyKRse
XO3Lv7bBrqfGPfWJWcAZL5evkYYCZmlsBOFByI50EdhRLK0MZCEWQMATRLiBr6WINnNKVUTZ25cw
Mgrxzh2Nj3CF1jZkSLtIdytHGYOvfzCq3wbnzxjLSwEtot/sGNp9HzyK1TFc63BaWJzzMWmzifOq
wq1cX2XiokPmPeiNaMfiWlPOwuG6MCJfrk7oSWPE/uscrbPa20CU4m3SeIUTKBwsUS2r45/M29RF
BzJSR6Xq0h6s02IoJwwKwZdtjE6t7tLMJ66kUJe3w28rs30NO3VB1x5W6lK90SBbVV1oRJvwZCk7
T11Dmy0v1G9rs8gw6K0Edlaseck2ekeke0VT2q4+yKgdNXYHnUG7Hw7FCkhrcq4ztwiHAc3O4HA0
hV6By5n0o1qtpRyrviJd92p9XcprIOSlO+XCxmxkEdS9Y+2yy/UbKAo/0DDzIhnqPWbHSSN0vfth
KT1wYXEW0Lg11fY00YFk3JTXqiMddRDe2WnqeVC/jVu87q2115x1DPISuh3uBLakJZFfB9ZwOZ+w
ycEr22DZ+yI9g2/qN/H7/FjupgRFtZe3IcG+4Ui+U32j5Tp4Hx7UK58GkD+Iry6+YzbnBqkCVx3R
RU1N5XOHusmgrCUqlw49YT71adEAuzHnVbDkAKbktEd6tfg2useuQR3Jt9thJfu+uJiQp5HDg/9U
hI/mckq1vimgU2ZKuxPFfnk7UaZoB39nOMqpBIYJOOWdR5DaHdZSPUtAkYm37R/Ts9UUkoJorMW0
f6Sw8SU6SPRQVpvyalI61BzlaV24fMkNnJucLVyv0XgVhBZg+rq4SaMnSI4fu/gPPNu5kdn58LQk
M/2C3eHVxCDS+16CHauGzBMyzV6vVsKQJR9zbm12rao+mq+B6NIzYxRXaqUdoLtduRCWQqzzlZqX
u5Q8UGstYNqqrSds5fprEjgReVBrmx8AT1BTHj/7/Ua+nuC68kpFeXHNIHCDo1c3kBif7VDDD3zN
y5PeyWQRFvV6M3ZA8VbxtNNVPffV4D//MTPbjVVIgt7SMZO645Pm9d9bY7gf6vyukdtPYi/vxlHe
eda4yxXjJOVrqaW1Uc525lDrne6pMeSfJXTs2VUW7qXEct6+2Rf3ytkYZzvTUEtrKKWIMaKx0+We
05hrfcpLMDfjfB5n+zFutBL+B+axR9zx57hJN/0BWR9k157JltMZvfaqmmbmjYWbb04U1gTfTBlU
grCGWrvbYGzsQv7hI3lYaMXu7SlcWidwfDSMEPjD3jALxkZYnLMxJxhzu96p/Ssp0R4sxVvZ80ve
/9zK7KEoox0d+RZWWnKNlfcxRZmp7WMbraK3hzOtxnzypoYNeoUhyeb9een+myDxfEEheviblOgX
TG8tTfZq1kiyyCZ8blybzNuc+iWWa+TTUAKGyPedrr7vgxu5XBnJkglNZAjIoEJ0OhcQN4M2Qfo0
RaedtEor3HYIH8jGynW5ZmS2+lHedu5YT6dU/WFoN5HxLVy7kZdMUCzkgTTxf77u6KxLk7oa56cN
r0frW6OFthFH9tvL/hr6wYKcW5k8xVlaQMu8BonNvOfuzY8T/S2KwnTkIftC98CaT1gekmUq4FAl
GEKmn58ZSwQULBDfw4Oboh3GOVJYqu332op3WzMz8+Clm6W+qNe9E0vlQQwk3y6S9GOoFiuPiclL
XpyZl7n7PZyZq84Rhg7TqODRX/b6DzL00QYaIAWVohSNwzFTmqPQixJEOUDt3163pSHS+INyJr4H
VMZs2fyJYNRzGWJRXUvGvRA+mOPKOXrlehjduYnZYgVWmvgJOhKOL0DYUivGIauTp8qP96WQ7t8e
zuvC2GSMMFeE8ZEcujm7kLJwGFTJb1iya8XWbGknbRpwSOALHcGz9Y22p33snfvAUbbpl917tb3e
WL44qaZMNxKpD0ucJ6/0yOgqWWfEIWRRdXMV0DE2rox0aVahC5na/oEYonB5eQT6obeMWGXhunyw
++iTkH0TjXvJ//H2hC6YgepiwhqQxgRRM5vPxqz9zGvZmuVofPGS4jpJ/4e061qOHFeyX8QIkqB9
pS2rUsm3XhhSq5sWJEDQ4uv3cO7uHTVVoYqZfRrTJgUwkchMnDzHrzun9qD3d2VFF3YNPSMCpiRM
vup4bPlzRYB6uVJZXLHsnb1rg7vc6W+hqxV+v6KLZmxMAGFO68LQv+Sp6BKCFUFp0Ou7p7Z/Iym/
Eg4vGgGWCww1QCFB5fvPtchspHToEKCoMoY2PVMN7MvN/fcr+ZJ8gQUH3C3osgG7smBN/zRS1mg/
pzkqOt6lCjiq81G/1wylvfJdvjYEVnZWPlDSlE6qhexk3s2/55CAIgFCPHi3Pytn/oChn4hcY8f+
WkWubK6SPocM4BsaYbMC5yAAVLH27qAD/Fzt+UHzq810nPf2LTR3/sW80Z+m11ju0m3H2ZoRQjoQ
ZVvqKzF3fXmNifgrLGplZdXog9QQlIfH5eOF9smJweS7yY/5Lo+zNweo1iLs9238j8kdFqM6BnmA
KUVtvu4BEAz5MBODd1D/Le4hGuW5nL5qznTNYy65P1oNS18Wkw2Y7/7TM41JQMyrwuJKNLHf2tv5
CIlOAZ6A6obtMQD6UIcYVYLI+/cH4lKw+mx2tadm4ULvOcXyrBn6k0klnmqgPKBN7dtVdiWh/pLn
Llv5aYmrxK1nEIPrJJZo860t8RbRLpxou7x4r9ocvNKFX4triOuLB/6TzVWEbBSoJTdcIlmUfKtO
GDGf3Cv56DUTq3xgbtxMN6CD6BeIKGl259Dz99/osmsA8ox+PR4H1uxJg5WSdpHb8hWozNX9r7Z/
T8ZrU/+XslF8nf9aWZdwhTNYUFqDlYU4Pd3zHfB4d8kG8SrSnyE98v9a05rLX9pChSYt/E4WfZBl
N3gmgNBJ9s9TtT/WtPY4YQhW9QR5vKHH0OI55hmSHEO9koxe+UBrVlmoY9rWhFFDn3boc5ZRP9oB
LaLvd2y5mlYZL9YCZhGAezD/u77r0SGkWmMZSCugRh1Bsu7YyJscAosYmhjBBg8CwM33Fi/Hhr8t
rhzbrkydKITNfjHuc2gZm+RVNZ7a8Uqr7vJl+Wlly/Z+Kk1kjwF+YAzQq3tSTmY0H5vHbl/toXwd
kyd0s36Uz98v7GvXc4lEyGcWxgBXBXvcnxbbpm6zVkW22b3MlTc8LA171/8LaJxv1SjFUB5AI+H3
Vi96ySejK2ekXQ2VS4oDRk1ofGc3LmrkpLsSK5bE4ouXQOXKwgMi0tw1XT96SppQlhyXZNSzsl+K
UW7MUYLHmXud+6YTtv1+VRfd8pPBVYDV1Zk52WKwF8QrVek1w0PnQMQu21vpj+9tXbxADNDfqwTC
Dl9kLLgr3CExEDQwbr9bOHX6CCI58bXRj7/Gjb5sIviB8fBmgYVhTSCXJaZTTYqN4GRZ1R1BZ0sJ
G9p0zQEan0n3qKfp/Oo2DuTsqD6/O+AseywE9F22UIUdi7jnFnAMhPIBopU0nSYPrJzKbjKb7jBy
Be0k6nbtZqJMPyC1ULKgMVx75xpJ80+xX4ujf1rJcsQ/Ha26snif5EtiNgA/nj5glgsylW9E7b3O
vHK9X/RvwK8QpQiIJu1VuKgKKxlBS4UqAdRHdH4ZjV/TeCUkfe2C/7Wgv42sY4UBgUbctXA3c5nF
aIOFfYzGP6kRzLeI87/Hw3gqQvdHf41u8rJXLBApVP66iumtP/fSxrA7txXk1/WBC69FEr8pQxpX
JwByT80DAmQZeyLg2ybAWN5dwSHw6l8DPFxINsDMTiAyYS+cZ+t0NAUHmOtKPvuOrfpdcS+dl+/P
2EUDi1yQg3ak+YU8kQ5oHdsuDLSyhJrIr/7adMMFN0GhqiMR1MDB/QXxpdUDFIX7afb7XPeUbmND
q6UqPv75Kj4bWcLkJ79PJoBERx1GlL4IjZYH3LwS9y4uYxElxFOOYXwh0mY51XVmi9kXzUfGtrUN
WG1/Ja/4yiMBrnpUGP81sl4GoXWF4cT5L0KfIfEgrXyn75ZpYGcLQmER9RE/iK0VGVANSoP5H7+x
ruwvAfnTNg5M9LW00TJGzPIomFry+VreuSxhFWsd3MFosuLZB3XP6v4wRgbxVwcmEoVwTIE0m1bD
I2uptrtkJidG9J+ivaZsd83oKlR13eh0bdfP/gzW3XxgfmPPXg7gSK7dmkYdF+L1e3+8cHPhTC01
JMB6gCGsqjvbrtWWGUil/q/FT2IjQrG6+d7MpcP72cwqr8mhpGinSjX7OtgGmkdotF9J27+SPuFj
fLawCoLzqHfqnGAh0DW+Fc9k+x9uOeGX55x74PhVgD1otsUGer7q5vd1Jr9L5+7zD7DyFw71Y16U
YD9MQHiuVeZGKPotT40r2fblnYQaqYlyHFiH1TorK5MJbejsgz4pLIcsJNfa/9csrBZi6QzSzloz
A1Pm1iBRaZ7K1LkSQC5v1t+rWPl5UUDCmUDN2O+bW3U2vLmgfnd1MP0vCM36DBsatHTAOaNBLXLJ
ET+FCUebp0YwOMXos0CP66193x4cvweQIfPJftpyjDqXB7KbdnyrvMqQBkOIYe7YCb/3/6/jD4t7
/pXVI2ZCLWW14CTV7cSV2FR3U2ypiNIN2ZegXTQehrC+A5Os6rmY48Mc5bnvPPPjivnlm33ZiE/m
l+/xaSOUekzY5GSI1xE6pdaujxvf2prHovLcGBqOEblyC110ok8GV/mdjsnaCqIf2HkwAzMOBsJ/
ZQEAy+XDohRcw/mTrDJBVVbOaMsWj3bFHnu3ulKzkIvR8ZON9TUnoUSTMQlGUxAMz+YDSt0wFzcg
kvYLFcRCeR/wBJQ9Q7ftm9AQNFKGW11RPaeoNlw89nYWES4jbpBTp7PNPKeeKU8s+TVNOerld3Tw
9o2lebR/cMYffLTuM4Bkwc0SuO0p60tvrm/r8nlue5Qx97L7+b1fXF4fKnd095Aar+uJ0dIgd28g
p1rmORfy0T7Kb6/DjC8lx1BK/dvOyhvaXhh4uURsHKIxJFEdYbCx24o4fZz2LJS+GkypD85y94d1
5eBdDDToqRNo+iBfWYspuKlq9kmTo8aoS+r1qAe9miXHZiB332/lJUPg0YF258JwiDerP0+YnpMa
v4yMKEEnhE2vafVG6yuH6lKjecEUo4oGnHp5o/3TSEpzVeTWktuF9Zbe6W/LAMvPbIFEjYcGM3fJ
DWaNgn+xMkiZAANmIGI7q5WlZkUSDAjg7u6TYCwaz2Uf6rWlXYoX4B4joJiBYie6iX+uLDGM1HKU
dvYZ+U3pjeyvPY5eNAB+OvQpnQsAYw55+/8YcOg9m34a4h9ThiLCYxIFrdCFdFL96wx8DrG6XnMH
Gii+tN9r9Zc2QWesDcWVnu5XBM3KzMoFcq6NeclRNIsQwFvuQdA0g5wY+io+kOyZN18V6Vz+xvXd
YS0dvkXPRkNF8eenscGdr6Uzvn+WvQ2m8NzptwtCxnzmXjGdyfjwz90NUC44gYl5f1BK/2muckFN
mpgwx/WHHnmiNj069pXAfumwQpIDjRoARfHBVunoTB2l1mp8K5s96NMPjT0R7eVfLAMqG+oisQFh
gdUyErsty1FdlgFqGBvUBd2LWl9pUF7yaeBA0Hkg2sIdu7KhVlrPu2ZZBjGiRNR3o/svXplQsP9t
YuVuVSUsgQe02c9RRzLrI8PRAZzw+71awv/awz4bWXlY6qbN3IG2zy/rj9JqPA56pwZCsPza4bn0
3aFljndWKAKDbG21YS5ePwfTQPwEw1lQMFA7aJvBw5zBU1uHZBlcphhNvxZALy7vk9XVHjpT3SpV
AqvUUyoGzC7zbPdwxaUv3g1oPULKB2+CoHVb1v4p/kiFUTmmcLiFuUIL2sSrI/m8qEdDeeQ8B8UG
Ijeheq0Sv5jZ2piqBObawWDl2q7VF8SQDewa8XBggcS0l1cHS9taBArUQQCex0h66/HoOkHSpbch
CGn8bXyVWDgKx+j00uxYWMkWbo7m1+BxjHNiVvrxGs3apUbbH9ZW7pM4Y2MVDEsVYXa7PGarT9lW
RjKQWzTqIwdxGPz6N/ZjclINiPekV+XJLzkwBqkI7hgCijJj9ROwgWSGwVVUf8lz0z4qPVB/xub7
03jp2QNTl38bWfnrMLvAPLRYZnJMQV13aB+WNMMKREATDwLX++s5xqVI9tnkKgLQXmo56FxRc1LH
czvpSWiJfb+siz2rTzbWEz+zYZCUdViWHhs71Teeyrdhi9EAMHotZNBkZ1ZeEtkYTkje66sU6VdW
uB4GaishpViuNXcswlYzPKV5/36BF30DHLWg4IX0J9A3fwYAtUzrtjeRzBPzV82eG/2mmq4E0Ism
MI6LPjM0+r7U04lGFGo2CNSCotFcPNTJfZteSXIvbtQnGyvvM9XMSsGqilIVrO71YHudfPl+o65Z
WDnbLBRNTvmM5iFv39OEPs/2tVCx/JDrG20Za//fjVqPv/bEFZ0rYULj7WNtlfuphJinI89d2f3o
O32L2/r/923WOc00mdRuB+xblrzp2imBcIzR3X+/c0t4+W5Zq+bTXIq55ctFXQ2aV1U8KAGr6Rc2
yDSCtJb3vbVL9yZQfyYU6gz0cIxVcEdzmzKlQrBjoBpppRmMSeVzCgKma13QSx7x2dIqrKq9OdaE
Ye+QlPpq9e4wdiX6XLTgIuOA0jy09tZ8OFpZpmwkcIhEvBfixmCbf7FXn/7+xf6n299ms6uMM1ag
Ka9EOZH8wXZexn88d4TiA7ftf1exyjHErGVVz/H9LRDsDN3RJn1YWQ/JNbj2V808PMIAqrhQzEDD
yljPXPe9hgvI1mfMcrFtE7qgkhkiYzcFIBUfH5eZaA0jZRaE88x4DtpFPyckO4I0J/XVzT8mEPzr
pwGRESQFFldcuUfP+obNlODW5e6JAoKkt/oBSJEr3/Crj0AlEdBuzHRBMddaVz5mZwrLHTmI2kXx
PnSQTKrnK8H1awBfiMQAO1rU6VCZrO6IpjaszlZs6VsoT3liBkKcO0UJvnfGCzAGmCEL9zOQDOiG
rDYslbleVm6hIs8uHjLDp3cWiMuy+27XB3PAoP/w1Mb/fIwARlE3Yhx/Ed1bY/zruipFVwhMh2XZ
JqvKe3sioUivjW1+jUowYzuoipa2EiDBf540iZNm1ZWOppUyenNq+RUqo0LBxGhxdXp9+bv+jLew
hfIaOt4ORm3Xn4s4NE9kLqXPJKikJjOotdIftGdO232m3JZW5TkSj8rKx/cf8KKbfLK7iiaTqPvC
hK434ABIx/St22E4bbxSsXy9I7E4KHaha4L3NTyy/bmRTuLOs+Vo0peD+WBBCmvEO5vR5/FcPwq7
C+ykvBKELywLbgFRF6RIUL9cP3ZZkkgzlZP0ha1uawKZzaYMhib6fvO+XpL6H1ZWzYXMVswuK7Gu
ykzAxDyi66h45bSjY3ZwlWttp2trWl3JU1pDk0OFi5QJ0j6Fe81sBpNwrizqQmzCotApIQsRAEY1
/vxYFVFz6nJH+opZHKdc7OurqnQXV2IsYyCITGCUXF33XDHGnoFqw0/5U4O6KgEa5apUON5oLxyq
5WHi/+ysr+KJDJBlLloI0ZDsSIwkUHWuejKbjhXlnU9JR7yKiYfWyTeCVEeL6JNnUMj9GeZ0Hql9
6CttwxN2rDjgvq24n5JqO+v6g+uC6y4rXA+znXEl6RGA8scpnTZ1lv3gRsm81nT2jdHpUTbRDSaV
joxlQd0SvCHMrpep0JtnlocXjTjR1Xe9aV8SdJL8TMd4pasqgeyGPlC51KJGYfd6m+i+1MqIzEMs
VRkJ2d7blqzCtGhriDGqEU3G+0lzz8KCMlMz17umN180Z0mkBs31akxtYFpADwabHvMReRYrQCVL
xso+gh9BPSmmsRVkhDQFxU+qGs0zFcpO6ajipTI7qxS3blbiV3Ar9poeLgiQmY6HNCuZb/GC+bSm
oVE7Eef1ziL1Tsn10den4QSqgj0wWq9dJ4ug0Z33vlbOItfuSpCaelPfPxqk+NGVxbZXu4hnzR4k
aTe1WnOfQVK+md27XneSsG2SLVXzg1TMzG8zhfnGODxqYvigmf7REeWjz9hd4orzpDeHvFYwZdiq
m9FNN1ono9mWwxP0Fm71xtS9Wmq3vLSox7NECUwVc2K5o92MRO4Ay3vurQTvFaK0oVwxNgH4MF/U
XL5aLj8XGWvDUqUWpJTFA5vqWCpAD2f6qMa0GW5nhjFwze5eJEBoSWJ5pAA5vDE+coQ8p5I3jooo
KyBkwAi7h14pSGaIeTYHUF1Ck673JzrrEXDmj9DDpB5qDx5WZfOhqs4vwAaPpgGpz9RSJ0/T3f2c
acKTZXtahNQbMXZ4SbLDGTz4YZ0MN0M5bN0x3UDV4KFSoaqptHcq6yKDDwclKY8QZY67QT7kRE0x
jDDHZFZB11K3hZ+luBPQ2YxFLSsP7eLWy3LrDs2nENgWB1fGdJtTHkGxM0i4rm9oI+8Zm85463pW
03TDakgwW10FLFYuXgvbOUF5Yd8zsktHvD91zs5tRblNmKv4djrflwM/qFq3Mw164Lqdec5QPmZT
maJPaOL/QDNBzYRXdDoe+DMW4c89CVHeGNUcDFW9rZ3xIZsmN5rcPPVq8Md7XZl8NJl9rvTWCZF2
HfDg/cOd9KAu5ts+N15dltzbZu2RjEGnY+gjI6FvteF8WCyzvbx17hBEbsoJKQDR6imkRpvGdlFI
b+rMmJfFgRIw6YFsrgAgi+9krW0Lld8oExhSTfskZHpqFQXdRtrFjiHfjXJJ+fAULa19X4jZS6n+
LFh9U5g9xA6nKCXFQZhp7qXEfBGZ8nMQ9oek/IeNSfUJn8FL1Dkamvyc9OZ+yIwSzHBtrGRqaPNi
YznskDq14fUuqLYNZdPK6r4FgZJX4Xh7Dq+AkCjlR2VMB8MdX4dasf3BHD4UB/ck1LpBKSnFVlSN
6xOuu56bWvvOsqDYN82RLofA1dP3uSji2XChgCLv2hQBSR0s4iUuvytT61chXHD2s/ajgEvPTbpt
a7xuaiMU40A6mOvb0qXb3mx8cJ5vU/dh1KzGrzoF+WNPT8Sqfa0yzoJlG5c3YZ5rEQQAImjdBJlU
PQHyoAYw55HhNcSeAqnYGOLvj3X+KpPxxIXlm3oTla0V6vAsTfCTWU1e49gxL6YNJ50vsGkthIY7
/PZmCIVp40D1oXQ2RH+cM/ZUKtpO4yCUmNytlhgg9CmDWvkxjxARw/vmXU3ebLfEC0kLIT5D35T4
FNxWI9vqY5lgsEAYP8H3uE0B0uNNH+vGea7zBNlB020HXhyLtH7X0o+snt7g21O+azg92a65zUT3
oHdgrZv0sM8QjCbzVOTgHGVsr0Eq1rKrWCeIBl3viUR5rGoa5Zg9bEQpPGo/KI4IegyJaNOxBAKx
5aNXq2A20Vyfa5tCksBqGPcGlvt0AruPgRtGojHCkMKQWwPHZAJBJXFjiwL4zM5SBd/Q3AVgLNDN
46ycJheEenRfZeeqyT0E/WhO7LjQApcXQeEeZ5Rt4hXdHW+qRWA3GMXBHyjBBJ+VvqwP+TAh5hue
hPyjY8swsfOQpRjzs3uAn+4aoCKGOQUq/9AVtwhfUT+3fkoe6uZgu0fePjUpQB6wNVuvNXZ72pV0
jJDFe91wQ4mIp6T2uHpy+9sev2tKS9z0me9kJG7nj0lsszz19fxeYpiF8zcb5nvw2nF+l9TaLmW/
7PQxZzfNdMw719f03NPEQ6PvnfRBKQxPz15U7LTD6ZbWYl+MLCwpbvT61DIB8EMSDSlBr/bNZGcz
R0Rvc2ham4EtdNA+hE71hmLKK/K4tx8HFxFKnMvhhLQ5nNIuKPJj1fyc63YHQBGGY59KslNwSeEu
3mvkN5m470jdV1rXK0sZZs25MC1grebAgRKIObx03Y4PQVapnm08VTYmedIXW+v2dHrMm8or1PcG
0lO2WQXAkYYF6I9N59APW4PjW1nMJ7bXkidJX8YU/Oz4a9mTYm5RLHuKHijpHUs6n/e/zfbY6aFV
ijA3ew8M615FND/pkgC+nULkomU75hRebzVhMtAtn25asrOTYLa3YxfW1ZOVxhqgaPOPFjCJaUvB
LZuw2CoLX8mqwMSVjHNa019Oph6ocALKPurcgZhLvVGK9xZPK45a7Sk6H614tEbo6CTnxm49fY4Z
K6KqrgK1xzFwZ8/pyo1CqDfQJnC44oteeCrlILfaET0uS6jwiA4azA9gGtehimNzwHpbL+GHYnI9
kt6qLQgSKqr6vf5AjXuBG7Jv9gb/5dJfaREXyg+7AeYA5SEpPli6SRHWKVroOu4/vXmX/anNn8zm
VA77JYGDU/t6rfmOy33VLQM9vbHqLVza01I038XNrO+y/oC5oWjAx5rqR4kBLCP3q/KlpZ0ncP/Z
06bvN7p4ntQzkcKrsZdF5mUDiLUA0+wsw6tnI8hVI5TgW6N6B+WK/qYSWVTT98RJfSQvvmLFrRpn
SUyNyB4R/9qdnJ7d6nFkhde13B8mpDBz1PVHhT1044a1xcGgic9BjJ78RpXlDSLfthZUT61tlbyB
xwYgVC+Zda+DFomGKe8EF4M23xTFXTch47pJrSGYsKrUQfAINFAYa90jIBtJezfDWdTUF3PpJdpx
Gm6ZfVDd+6l+QW5nyS1xNpz1SJLeS3KstM7j9r2hnWbT9BQ2ekoyb3L0KEWPhyEHmjWQoyKtEWTl
y9zxyLB+68wJDTVBeL416EPS70ZaxYKC10bJD1M1hrVqxiWTTxKtC9A/ILgriHhlVDal76j3xfDG
8o3RkSgbdxwqRvqtS5SYN6qX9YUn6zuavfZNH6R5fTbwo6RW7skijXoKNgIHySnTPSvHUcvMUGT2
IXXroGoRN21wu76O+rvIT1r7u0DgcPQHO72twJA6KS6wqWOAP+CrDJfRjBUk1jY1lLjMn3vJd07V
BqJoX3DzBxr4JWdc18kLyNzioW+82t7YU3GL7Zic94m/JIoaNYmK/sl7lmWBYSBNayVY+5TQdhMv
Z2YomROM5NkZpsjGVwGvna07uMt7T7GqTa0Szx0Nvy9vO/VclM9U7p1pClXyy+W/aT/tjCHixbax
dk6jgOZ1w9hT1j6Y7Kcxhmmt4lIMqRKTHNGBeVkbQ6k0qHGZKxg+1AA9YY7ujf1R5o+mu23MQKKb
iniSTb+d6bZwmd+OEW1+O8oUg+9h0yVvrZu9gv5PS8E17GwkuS+nEysxL0GWuKuAwWhmm4K+kulJ
KOBZVraVcVc4MkBOudE05rm1tWmh75YIeaBV6xm5drbr+oYPbcRtKIqXL/V8Ly3ImfJ+oynaRsUV
qVvJTTuoe2jQASoGeI7ymjR3U/nasSEeQW8MpkcQf4mNY39MyTR642CDEmiOwdnqCyUJloktif9f
Y7ROGg1QJXiCA0dYei/1O7d+L7NTL6iHpN93GMbj5yqciiOElePcetCdHzhYhvtDQTNgBgGsOmXe
6D6PRe0lGQDh3c8UYbZwIWhQPLdZChrt/ZBuDQwLkowggariqUxaD21YfxDQExAuONVp2BZNZFRj
rCTAiinIz8sy4A2KMZw6ddYDqZbbnhR3VSs80dWxAaT03DLfqU1Y5XfO8Guqk7AQmocuWqCP5S4x
SUiIsqOJHUz49xGuRlEAomMyIqo1SrqxjWyTdOjsikOr4NEBGaA63SXYFaJmPi3nwMRBtkcACDQ8
/+YGePQfxs72mG56GIF8pHx8xcUI8J1pBCDlCwx9jnguIlLEwqzviuK2ovnOrdmGIwZWuhonqKKl
aR1SBKCp+I1ZLaioZ8Gg7UsTaqR6F7e4K5r6ZCrQQajM49C3oJgsIrOYghyEM+kMuHZanYvUBU7n
wPJj2Q04RJOfVClMuSnSVHkseuqzGmQG3PSp/QoqIy8pqmByEz/TzKjJ0xc3aQMbLlHDBUaBqD2r
YU/rODWbgLSVXzI3Sh0lmjoEoeTMlm+CyDmDC17Ni1BaJHalFbTFHDlGEwxDDun0PmDTqSUE5chN
1k5RL56Zxk+D8dJiIVPjILVTwPEOkrie7+q+9hpdjzswNBPavhfJFE8aWDXLrcjhkih0nfzGQu4L
PlG8CFXQB5vgy1NosFtRzF4DQJfipD+EOnhCA2s8ujusBzqbaX5RUHyUG4PMkc1EXOeNB3hWYNol
8izmKbLcujNHcIRjjMkNN5sj/rlJFA2wWRO/DxCHmZ7AJb0R6q0z6GhiHOwU0AeKKFZD9pQ4J9wy
7WhuQIEAHbiXRKcHmYiTivRe1V4UBqLa9BdyVBC9Ii7sWu4Gk3XoE4m6cuErlweHt5sx6V7xGOX3
AMSoypkoimc6hd8PIjLHNHI7nILsaUmAG2wBGY/UvdEhG8oaHknRHi0D4/YVRJehwv7QpOgUlagz
0myKnEyJCprc686oQWXUiIo02ZFS1XB0zfuiayMFhPcyZZvR7p5MG/r0TGxVpL5SaKc0lz9pNe4h
U4hwYJFNo40b003vVUv5pTCMtLhDoBnNzz4F8rIvxkjn6GAPWUM8TFnfslbd0kRGllmEpEdWMQ93
grs3YEGOFN7tCJU7iGriMtYCSWkMKbiN1VpFKFBWN6zcsNz8QDDEVZfsFYBenaa/hTpm1GaJTwUH
LK1QyXbSxsc2y99YabiBYOaOZ/Qkp3JT5M6x6LSADFOMt5XISlIkPALJMHkCo/fdbFBQQDLr56zn
vtTn11zTwBPUb8jyC1qleINWvGklnKunbN82BroA1REh5Rkv4kjWpP7TocovOxHgc3SzZ0VBq0dk
v9xUKw+uWQKACgUiH1G0D0Sr7Hq9ugUi4YSxksSb9XqC2ogFEeckfUwLe5MxY1kSFtyoPFY06z7p
yrNpF9tSF0/V1LU+N1CTdkaTIXexb6ijIbcp0hhC0T+kNFDSdnigqAgHgVPbYN9ypFmQGhaCZJ7R
lzW6oGUVMUW4gZYvkODB9SyKboSikVeSzjFGNrfNgvIZxo1ap4esRh0PHdEXbpunRDbb2qCPecHK
HemGczeQ11lxbkfSnMteNOFsWXbQu+6mams0La1zN5a5l48kDXWGcpU7Jj3qvaoFdoqMr3aGJOxV
NY3A+/Fo6z1aK+YDposhwKffWE23Q634rihsJyaycyx2U1nw2dYCuy+ltm8o1TNtq/sxxRNoqz0r
c/akmvR2dOafJFdvFTz6+5WjiyMHci5gWvuY4fnL73kJph4pcJo6fkMoCc1qroKCWO8900GWrejv
blPfJW13BOPIEOPNRse4TFW5iLXy3A9L+9TNeKihuvfUBrR+SEmCLq8XqV2l8EfXbrwsk3qgFvYU
ARL9VBr9I3SFA2cCaXGa1rZn5tOvbrDxXyP5XfO5D6YqFaBNRnOxHETY900mvWzOnLOwybAjuTvE
YpoB8BeZe+N0jVpDV6HO47EbmddAB/OOuRhDC+tm1vvQLF3zKEhiPveQGH6YGiJ+N2Ar8ljrADjA
7Oksu9YNyoaZUcXsORSdmO+MGhvCR0NuWtuq0V1SW99SFROAQIucNY3Xb2UpikiyYjzXEhcDUB35
vszBGNmgpfWKlzrx265yTcGx4M2bOibvPVE5Koa5qwFgRYKDYQ2OiUazGp86S6pvQ12o6BWZyofq
ZtkDTkceqTbLA0jZqptWp04gaGkEldpZXrIMMRWUdfHc5Cg7bTQeMRZq4lXEFjL3cJ85floqSZQN
lrY0FlvZ+yapoF/FpBtrdjNsFKcnMUkY+hVcsbeIrejUjThNqabSLUksDd0A6gaKqxcxs60sUnRu
H7KyRVuKJlVQp6YV065YeJLRFBOaoCDp+B/Svqw5buXI+q847js8KKAAFCbGjviw9UJ2NzdRlF4Q
FBdUYd+3X/8d0PZVE8I0bM2br1vs7NqysjLPOZlS4XC/Tb1GNsOtD+rfTmj0tpbj+jYWda27Zt1/
PFlERU+SEpTvBaFI0pR50Lv62GdpaA1GLNVfWihfRye96ZIrXYz9xhzQBLTINETYOZoG1amPBxah
qaV0hvqEtwaE6CKabAJRIz8fTr444MKFyP0UOurmDaW8uB1KZASVUSvtLBCt2+e+eM2NLrvJTCLt
waFJ8cDGOdvoIlc9JuNiB/WvRQJFSOU+HJPRk+RetzuKp3RYJL5LGx1B79AB6dTIYqdPuh5DKhFP
CZIKUr5j4OYZHpi1IFBXygvuqCoSZlKndM+yGumPSHWVXyBUq1cQyyjxNwprFOpFQ+UfpUGvt0Gj
c9lGm5byKJowR6DC42NS+tE3MBACcIuBnv5mDEXuhAx6ibIRhYcYxN0WjaRMtK+3EML2qsMiJlWp
VeatIFsUn0C8kDoCfkRIh/S735fYb37amtmdAbZy4DFEqWwX4UDmjsoyUrpFlOPGgq5dgzI0HU3V
5vEoIR2IdmZWE1dkhHTaGGtWXJY4+83gu1XHxVsjS0prZT28h10Psh4jmDSbWz9NRgR6o6lspbwm
7mgOpusrKrNC0GIPlZJIJ5b4KrJUeosQDhi2Nsi/IvAdrlJshDsZzSBQqTWOGrpBy50CT8XvxZh8
AdJuh1drCNz7RDHJFQPPZ2pIbiwl2VVEW7JVdK57RA31rY9K8SaQBrzz1bb9ofAGLIoRl45RVvJW
8mX2rTKbYK80mQbnYWhXesV0BNujcejl0HQbCshOiBqXU7UIsIYuRH+ZMRZorKZIdil04wH1aHmb
lbW5MfoG93fcck/vDLo3ax1p7G6MTlzPy22pJVMhoh2rbdNL/l7qG2MPbTPjxNWEu+MwJi8ikf1N
w83uasQiX8dGFhwporx9J8JYWGhD3N4HXS6huh1Rt21jnEt04LLaKPg61tOqE6bZJZHUZ81nupua
WXENv2m6mVFVb9iw3anMDPbC9FDZDDjehyY1xV0U6aUTsDp+xDs7OBYSUmtqJvtuq8SViaegpOto
MJgFjxA+8G+bqCFWBizrNdoL6Ucq56yCpmKBrQwRJnTvCE00YQ7iEa3AoryClFCYubJZGa6PrkBO
ZDbqAUFS+diEvHvUDTN7p6SrHK2n5DlpoTKXRuglNpipf5JSnoYO2hA2RxmTuWmZkj/KQYTCdxFm
t/XI4BcTIwtxgPzwlgpIQwcqR4aMBGyX9DqDEF+r9V9UfGTFDVO/RVGN0LUU3Xej7ZVdGbHwmvRZ
8hAroXBVrReP0KCvIlxmAzxdJnU3NEBqBn3GCidss+ikJD7Dk8Fooq9FnEd2NOKKRzvs5lsRGWnt
Shla41lFEzf9DddYN1zlRh7apmDNIYSYDdlGAsTwY55NpRq1KFSL+UI8NXkW9TiF6HttyTLUw62g
JcOGQnsA25DI7clnHM+8oOIUpQNS22Aeyq8m2kRnFj5GZqGcrpq4N8gjMjfFqYwVSIn1BNlqjnSE
LURVnzRU8g7guKF/dKP3XhkTidlh5sebhhENolqxfJ1C0cVTkYbnW5G0JbN8yHCBJZrRaE8HlFq4
OqUg0riM31Q1GndQQ+UeSQvEVWNbCzvAI/BZz5UEryTe7KssMk5q10OiWDKh9JT5/oMgIxbPSJAB
K9j08mj82snaxsDLA3JpW0oS9AWF1Bgebr5w41QQ5pTxqOwEADuI/kw69XiNGCpYqn6ltnF1H1Wq
/CJqFF6khAmHIpx28zEr9yxQuJsOReQkGu0cs2GGx6MxcWWBBGaOR7WH60Zs4TJjCDaFZPDkuBwg
FM3bzMG7GKEtvLFX5HJ5CsweB8Ic47sgaFBO63086Ue1NjxDhOWDiDUpscD7L7cJK6ircqn6oqXB
9Dw04Ao44x4KuSASxl0EUmqQK+9ZR0M3zs3OCnImH2tswxfUJ8zRShiqCVxN46uoR0dBC1CwwhHV
SB7KssczXYwFfaK+j3KjFubN1zAXaOwG5CnySX4OaEXbD+qVLJT4DnG2GzbDVtfDA3oWffXL7Ama
Fg9dmCR2RNMRqXmUQhJyr/RiA+VWlDHROxh5hQK04Lh5FmrVOHHfbutGjuw0EodmRHQAwuF+aAs3
8VPTUUOUhsdQ3JvMQLKszpCnTF4gBIfTU6vaZtRQe1WUblc3qHoiZZEitxk3G9S7QzRpU8QmF9lN
oRmGJZW5DJGVDLVaReQbkLq57UcqmqWF0l6kAa7ExrA7Ie/TvuMO4jPQ6adkKQ17lFwCTfZInz6g
e3uOvEF8G0OeGwRL3bfGnkEoK0gOclTKOMriPuwxa6TSUfUM/Z3Oqha5eq3b+NqUg+JQRMsityXq
KcMlS1hcO3VUfDFK42Xk0lb2OZB3uRqifDU2XlgiHKUZ3qyUo9g0Nki1jWmFGkuQpo6s4tPA5KYl
hdILUvLRrksl1QbN5zUFEmwr5yjwGCZ7HYvR1YH0yWLjKvQ5t8FzRpp3bJ4hfMM2qsZTCwGSagc5
7my0g7pRTf+RDgIZiDD4Ov0Hnoa5CwJm53XohYwgIUqR5sT3t4yi1Ir/P1L8VzxbmJv2eXzHuikz
mOEHVxH+lypidMmEApM7fRmCCNU2EOlZgQYbIZu+TElzN1XoXirw5yEp+G0KBTs7q/1HtR/B1J3C
2qgudCQ2UMPKlLrb5xR5Dj0uT2Cr5rYgxbGdgB2IlW5jROeOMIJ0i8OV2V2KZ3oWh190RK1WNKoQ
qInK12xsVTtP/O+qED0S5YgFE4pMfxwNX8cW2c8EV4bPiN2DUeIaOXkbeda7PEA4woLCw4sdxXHZ
KB10p4Xstl7dZlAERTomsUTBWpf5eMQlevklyOHTQh1Pkmi81VvlnfSonHQhLj2lkntkaIKXsQr2
KTPrLWR0UEfk8ibXpQdANt8RH1ybY75vUo1buRS5PfYa7YN7BNRQPo43IhHHTuMhTED5IeVTYnoE
yEOk8h3ym7gJEl7bkh98r6fHVzrhJIw28HhuIi+u9btMLbCdhwSlkvALrpFrpetczaC7NubbdHhv
utgp9eoqbxGwVmO887sSeVtDAaEre616475okAuIqJagrU0KaFlnnLIsdkVYbVpKUCPFOlu5Zm41
A6c/qHZJHCHM7tvWyZEkBsyVug3Jt7WpPw1h4Bi5jt54wy5qy2s91b/4JnnoWAC6Lii9Cvre4qH+
ogwSChtZtgc4xx2F9CIhU6aFPxQa9bsIhWuX976LbYMqHBJcCUar1Z0Tytkmq1F9yhHq0EhC10YZ
hRZuahJax4yt3VQ9lO+T2q7xZTxUv8VM2pMmkezG5/tGjO+GSDBZvZ5boISVeMYP38c0fG21Sjng
Jfuc98ZDBgEvuzGKr5rG9kqtpE5UJsdCdG4XIy0umaDgqjo6J1RXAg1Y8Iz9TqOqtzRZfUxw3zho
ZcaQ8Oj3QYPSSqMNd1xOX+WIMyfTAW7iSA3ZWafcRt0geQ1uBD8COkMbDGITOuo2DRXEHSXCUQYV
hpTil1ZZZxkZfzFTfhDlcKyodiNq3fSmFq/IDEalJZnDc69ngdcm+rs/xHtWB0fE5a9AI/cewbQi
CBp2NcAnVt5GskWHEUnULkDuHvkl1KY2Se53VoFLyM4V/04myi1i09oxK0jyghMSWoKXb0FfmG4R
g3HATZyBsGvKbcibcpdKEoBFmf+WV8GPXBaQecrwhlBI/qr0oWmnmbj2mc9tUfj3TMV7I0+UztPS
/I6E7fd8lIqDUo1T0U/V3KDOkF8vxheQINEasJATAB/b5ErpwRmSBHsx2/j7CKKF1ctp68SKEa/A
c9UJgTiDlX5CwM3gnRmNQ6k3iwmei9zTpIXQQzTIiW3VQnZm0+64jT4hbuEgqNiTKzm01OtgH191
T9nD+D23pV2AIqy9RiVbBE6eAfNmGMMsLseg1nPZ1lHzM3B8mwFQCtDRIZKAQuoff/mvv//PS//f
wRsewPEQZOlf0ia5yURaV3/7Y0FdWIEOGQPQcBJ3QdtLTNIZYj7LSZX6yMDb5j3bhLspa/xKLOFG
X+R7JNz6LUrvNmQN3bZAU0q4Dqfa5l/WuIGLoMezXzGDbzZUJBVy+LJd5C95s4WMlzWwFWbIAmL5
00hnoG/S8EkxegCaV3+armnOFWzeI3znCr52ESR6NpjZvhoiCOblkjrBhltL7r+q2v3lRVsClkMm
eeoEDhkvlSqzLZKIsfJjpkOQ4T46dkcA6HaaDBCHpW6g7XI1NZ3VdixzL5tdWCToB8gQ1gcbAZmz
2QRWpayN8USIk+LW6pTvBUR5WLOG5F2YPVWbwMkgUuoayEOfN6QaUt4GDOSKyu9u/aH4zgwpW1mh
D6rC7Oh/MjJD5vMeyUNfRaVMue3e+U3b2FJmATwHgh96RaLgB0jfDnEStevfAeiDcwsR/om8CJXj
2V6n5iD5ADmidFJCkLRHXhJpH6BOSL0CVl5cL3RhUJHKYTKg859nEoUpvS+Q0cHt+UbxBo3QJnmN
bbdwqCYC8Z82ZnsdedgxRBgGcpJJ0RCtqbdhwY4qLzgU4Pr339iAZ8Zm254ju6k3EmaOG8YmR87A
rJD8l/uVfb64A8/MzHYgHh5FXslksPs8vEUCBYHzGkuNLNoAQRltaxnIRHQ2FKMgLVrggNSFxNsO
e0/dBm8Aeu+q3bAr7XSDKsPKnl+zOBsVWDCFX+caisP16EZKtAtN/h/LGUFgBOIYMoXKCcj4MxNF
PU7lFLCvDGlIEd3Wt3WN+i6ERx4vb4QFwvNnS7PzS3jXRyMDMaofCduA6YICBu/FLi0SYmdlQzam
pPOrYCL1yCM6Y4YqKR7aVqeHFpiwlQ0zjesXb3I27onicXaH5rRnwpzkyngs9sxPbDyzOz3fpDgS
KwOfzuwlUzPSZlVSvyIQtbR7r3hU7OHQXmmubvE76k2cffXmsr2VkX2Qic9Glo00KsYMyj9NgeYX
E3Swg3P0r33j22VD037/dVxocivDMWrgu3yewgErNTIVqPnMR0Ir+44GC1airWlErlmZud4qzROI
EGCDBsFppFejOHCxorK5EL1BIGSSY4IHUUCx+TwQhVUFWsbjZokV4uiIdof4rjchdcAooCArxhbP
NNSGJ64zQ9+n2aw1kU80CerndhKWwErGKI0+XV6XNQuzGRO9YUJODox0M863LJKvINi7uWxicVEg
Q4I+QdBCZXN2l4SaRR408Oqk6SxFcKuSdVtGLeiymcWtfGZmGunZVg5jJQrwfsZNpXAbdGdb0UZn
aNEObGU8i1MGJSkTqvQ6YrOZb+raFNB+hjNTV4c4fMqByfuNkZwZmLkbzpqCDxLWpCqBR5VOuHlR
vv2R5ivitIsLc2Zn5mv8hugQiQLfU0eTk7DRAbrrkfJfa7i1eGLwyPsgiSsQ7vi8ME2GxlSQrAJh
v60QoYz9Lm+kH0MyHLUyPzE5WZGLWRoW0Ilg7xogv0En5LO9XKMBK9opeBZBaTVqfB0m4TdUzLaX
l2nRDuJXpoL/ydQ5katumoLlES7cnNwoYQ0c31vfPvzfbMz2mi9VMhIPWCKktIBGfh4rw6rKdOXo
kIWXsjq1vwLzDdccCMCfp6xjbOSjwJShxP+Ye8lm3AQ3U0eHYLVt5IKAC1Tuz2zNfFqsEZ8NLYbU
2YAUI7O493dA4+8kG5gXyDupbnJqfqw9upe8w7nV2aYQvdahyxc2Ia+mhEAkI2+RNQAgh1sZ6LzL
q/Zrj051GiOCJA3FfO2XbjqCAB6moi5t8+vGBb5Q5W57M3VkprvCnmjd4eOAowCXaKdubgcO35jO
+NZs/ZWVXdyjZz9kmpYzp8gGkg/ZGIJrPeZOnd4KJXeL4fXycBejtfPhznZpWANzUHcB4J8EiKbA
b4FILgfNjrt4C5E/2S0AVOVasges4dBLYg+eJbeUpv8Nh3b+O2aOs+eyBigktrE0Ks+VSra+0oKX
E2nO5QEvebRzOzPHqVQabX1USW0SVTatv+vNgwDq30hNiIdF3mVj05fNIycdXFETpHkQsfXZ2SyC
YKTAN44QXa93KcQLkROH6Ppaj/TFA2IwXUbCASW6OfO1hl6UqQ5g5RusvpKRK0RqwokUAMflauV+
+3AnvwyJgXitwWtCJH/mAkzIU+V1jBu0hL8pbAgLPTBILCNHXkJYiQEshsSc/4qmxNi4OCcHtGC9
S/f1lbpJj+kd0hIKRABNZy0BsnSz62e/a+Yk4B+6auD4XX3Zgs6hWf5a77yP8PDS0Kf4/+xAJhz6
8wIgDrsY3Pw6pDa1Y69Hh/gK0aSjnxSAyexJXym7UbYFcYftb6TioA34c/KnSTj7BRSZRyMpMcgh
+ooacZpyy19rNb3ods5sTJ+f2TCAX++USedobOpdmLBjj5y03K8Jna2t18y7wfGmpE0RWXYxAe5I
gUrp7eXDtzgQHDu07IPOA0QxPg+kUPyUZxPiulGyTZAfEqKiSvpy2ciiOzE1g+HixZ0hz4aRclbr
PcOegOwW6M+ao5iPUfEgd6aXrAVHy9fvmbGZrzZbqNojz4ek0cE4dS599iIXOG3b+A6WD/odQxhm
24YrDnN5Gn+OcDaNphyj8TjHQpUczBzZdAL+penWOuktuTAocaCWj6APMsizXSdTPrZiUkkzYUWE
Tw0eAk11K9bmcGm9zu3M1ss3M6BWGF5lJoBhJTgUpH7T6OD4AF2uCh+sDWq2XpRJraYUk0/ioD/2
X2QC2JTBLJWuvDWX7hkDocrUys6EIuXsnik7qPZ+qL4N+xaC0cFh6jsob9ckoxY94LmdmfOnasdz
0E4Rie0M0LM4RPxQjTjkV8ope9ERFLlUseg2thvLvA9t4a05wI/rZe6Dz3/BzM0buE4NwQX0MeqO
ALQo5KcKFYo9MHPkKSsKZd+qpeblXMoOYy7jl9AAFNkI5Cxj0Doni/KX1Jf5Ww/KnSeN6o0GAPWm
GtLGAQBPtjINvJEgIfUhQRoaSW5SgoInDd5YswS9Z7oxsU18shnKmB+ACY6faKTQbZKzHjyWRrsL
VeBr8BwbjyYvpYcEUvx2JHXFNs509iVP9MwDUTi1jUbSLeQkjB0ww2hcjvYzVxnLMyvros4WVZZ7
BFCtCefa2KkWqceRoCmKVACd20Kc+SuauOeog4fVIe0zGUj0sATNTSOHVOe1M/BahqoBNV0A4UZX
VvpOs6qgKl3eapoL0j31SFn4hzFVpD3KpN2+CqCX1Si66l12kpOL+GXRQOlH3xk87aAK+NkTA7dV
ZaXEUXQJRjfFPHXJtm4DyxwrNzHzDUODx8sWF8Nag6DHKZI9hMpsZrIZRUENFUev2wOw4Yg9YI+a
6590DzpMxzXx8qXL7NzazEcSKko16WAty98JsN16+Z9340LO6mw8s7AVokhjG3d4sMqj/1rI5Drv
cy+AksPleVsZyFw5iIM4FOYKnP0AZt0wPujV2nWyIHj/aSTmzIcQEAKGKIUHriFwmgIIAurVrXRP
99QubH9XJlb+o79LH02oHE4qjs11AcSFDU6qhf/cXR7vYrUOwsEArMJ9ono2m9cKBP4hHDGvnd07
4H1O0au+y93ggdhQdLMHC71ofudBe2Z0LvOYx2hX1w940I7UOJWJf6uxyOt7ydVxOi8PcOn2Pjc1
m20lSWszFBgfkJ8eiDv7mMgOmvGsvJoXL6Cf0zjP2wiD0yptcQDMJkLdLOvvupSiEBmOu0LzIbSh
vPcliFK+L91dHuDiHXtmeRaU+1knZ3GMlISOc1e3/iaTIa3a4ZkOYdDLphYPhwInRiCyBhbC7JbN
wX/LfTqdctP3ION1UKJ+5SJfNKHKBP2JkGsn88Ph57LPQhUXbJ6FwmrjGmAb8nB5GIsFVoSrfxqZ
3aEhzaHYIaFOQTfiTjKt9hpMSDs+cQdAkff4SB4zj1/J2zWh5sWlOrM7X6pAqpqoQEDe1pAJKiPo
Tpj7uCSuv9Z4YbGEdz7EaZ7PHjGdxpIaI8QQb+ledquN77R77Vg4APbsE8+4GW8uT+pi2ujc4iyA
BUK3IKBsYR8e+EP8Sl1wQr1sP3Xv6LxNtq+36KPp0utwC+LVTeLVt8Jba+GxtnumBTgfdVj3nUEa
vHjADFKGyO6HtSY2yw4T7BdoqkBjDlmyzzZURaq0ZMDzUNqCDc9dvILdcYsg44SufKUV2OQAoOiK
F1u1OhuZQks5BGx/ag5CN/p+dIyt2HNHO6qb0W52zEtO2sqKLro0aL5NcpIADc/bHeeFrIaA6GMy
09faeAHFxIiewnZPVNkx2h/1WnHqfxnjT4OzIEIrA91IpswK0NoPEaLp2Bbb2PMdAylHxdgO1zE6
iCcr7dKX98xPq7MLsNCAiNan0os+6A4BJn7Q6hW/uXgHoXiIyttHA7iZCVIkndEJuGggLEFpp+UG
oiDMEnLqXT6Ei2P5aWgevdCg4KoyTJc5NGEKAlygvrIpFqTEEb2cmZjdp7WRyE1TwUTlYn3Yvj4F
V4UN7nti1Vc4cMgKB6rTu4BqITXcrEUOy25mat/IoFowNVX+fPyKVAOFaXJsCJz2xql5Hl+Gd+1p
dBC4AFkLkpBVBlb4iFgbmh5fejdz0C97B563fXmul44HkGkqIEcmJCbnl6HGskABbHy6RKY2KZKr
bqqdsvrkXFrSczOz8Wp90+mDNhWgIAwjgY5jRisHYPGuODcxuw4HmfudPo0EUkXP3aPhwZ3Znae/
8LspAg2ctSB76TwA84MuIlO95hcV0ByIaU0S0Hg0WPmQN/wx69m1rpWPl1do2QyQzhT9TCE7On1+
dhuMJIM2cYNCBvTYxv5FiGfZeLhsYulhx+SfJmZu2dd0HpsxYHsgLngS/VIS6NcMrwUPDjHg05At
cy4bXN4OPw3OnnVxDcJTqKJaMbYAR3M/u/FL2f2/2Zj5YcDPdNam5gBCcXRdgmhHzXrFxPLh+TmM
mUfM0L6ZaGCy2IC5voBBZAeE20X40laTMhfkEvwSMh3vl8e1mD48W615NUJqIoVk+VSNuCaNTd9T
Bw8ux/eGJ+BynHEPSZQNfNZveP9zq7MTLIdKwY0Cu71qwTckEaDoqB5Cleby6KaVn+cYzs3MTnEZ
F4CpZNjtCnQKADE3bnLZfJRz/aEgUDoy+LC9bHBxKxIFukCUaLL8iwMMlRopS3gmA2khjT6N/W8Z
AGBLVxnYZ/MUBjQJRr0giHmAj7IFAILDWoZ8MeRA55c/Tcy2ep1oY0bzDydubovH/iG+z7fUYpbh
slN1Axk1h628cJbdLYGmLsqseEzNIRhBDImgAoJHNhQ23OSouLHTfh0RxgXfFIt/6GhfXqhFP3hm
cDbIDOoDktCBWWmhLyp6fiOz4KTQYWWfrw5sdqjTLGiHHrxXWz31zQYt2LaoGVtkL67ZiT2p/4ac
9PKJRj4OjTEJuMnzTouomcLtqxn8yCZUnOzZfJryFxJQ4XpjKy/gbDqhy921LOzk1n85a4ppQAKc
oXfhfAlr5IGzvITbrzOxM8ruKiQcKpDBptDClbLwoikqyyae25pu6rMbJhi0NqDoS2GbWWDXMsRK
IQ/aqhtN6VbWb8kSMueQUJ/qRfI8hZH4fg/lTuggVdljQAzbH2oA3sAryL/85/vx3NDsGVx1lQzU
HqjbkEGwaAxNvD7byMNaMLw2nsl/nV3/LBzlSvaxN8aM2RqYk778yAQaH4s1DfAlT2gyShEIyMDM
zj2h0SQ95A4woE41Yg/q7VAorsrby7O2lNHFPiAaSpOGDkrE7Oqvyxbp4qnInV7X16ozbvMtlC6R
pIO+5WYNe7EwJBhDfAakmAoF8Nm26yiq+lChgpZ0lNiCQixHXtnYixYIHpcQTzdQtJ9di6goJK0U
grxtBM+0ewjTr5fna/n7oVMBXgWeC3NYkFyGgOonmC41/xaRq6q5v/z9C16VYjX+/P7Z79dzf9Rb
lDqg3KCZ0HBNkm8ilTo7RaOsfOVoLrlWGGPAa6FHI9B7MxcuQQME7gZns/YY5IbRNgoMTMmO3xtH
tbVHBaJK1pqTW57AnzZn7lyCcDHkHqD1zaVD1j3oa41KlifwX99P5Fk2EToaJvSQMCa5jaG78jYm
92bAf2vm0KVC03FLmAhVPnuBinNUVhMdy2SjaDY8QgfNDg5BZnUAbFjMC93wsJZSWBzZmU3ls81a
Leseck+4lZJ8V3ZPEaRQDTz4L2/ABf+Gd/jPkc3cKHSvZK41WB/fTDylfKaQT2D0PU4C57KhxY2A
0iq6ugMpiF6Cn4ejppCbMqGujeunBL/1q96uhESLI8FNjSYigD2SOd9ApKYpkRo7wYCAUsmPAdRn
a7LNjBUXujyQn3ZmTq2HTABYtZFst2hl3DfQMVFX3tILQThqbRSXJyhQRJ73YTTbosiw+hhJUkBn
rQtbS5GN58JMD0yHoGTQSCtudOElNVX3KAJkBTHe/FZA1rXS6wB0+0SqPTOAckltQTIQ1HEn1R9E
Z0I8dPMb++HM5Gw/hA0lWVHCpEmBUahByEtWFmpxQ5xZmLkeYaZKEoclXE/b7NuwBuxPctT+tibF
yiFaiiBxb4PRCOyFqaMpyefNPSh6VoXhh3/oXAllgMCVXCYB6mvFVufkx3oDFeDQ1R4uT+Liup3Z
nfbqWXTSdOi2ngrY7SHGl8QQQKMJ5KnMKLmRwvirmNiUKTNcilLxZcuLk3tmefJeZ5ZzsK4VCa3O
7CyFGMvXhF1JyVWVreFyl8wAlKvh3sLzDe0pP5shrOuZEeFQZ0ECZaovijF6GqRppDUXv2ZoNpNZ
T5WcNXhfgzxuN1KzG/IaxKvc7aGecHnqFmMwQujUXwMvXwzt86BkKU2BCoQHQYPwwta8agOhoI3y
kh41OwcvasXcksM6Nze7SHgQxzwo4XlV1DSYpLiBEuzQ/WFq8WvH0F4txz1LbnIfGTT5KkY/Pl9A
ZLdZ6ym1lPVFCu3nuGeL2XelBr2IFleA07lo99baJmQ/bQQiW3YakWMd92jM7g3wPY65W0u1rk77
bImB9I/8fnLc0SPdT/nJyPa3xgaG/42GlUu39/lYZ+dDCzUomE0+XKbfSAfxZ7TREy+XV3bRhoJ2
82h2KOO9NYvlR+BuuoGCUjyJv0KyG4JzjijWUkJLPgbojz+tzBx1WUPst1CxfTJf36IXMET1IQoB
FRS+TyJ0/yyZhyLk5ZF90Hpmb2MA2JDcIAi4jF+IuJDlJYZUYGilM7jBcwTt629QEXF0MPjRaNdB
sqif6qsusnyWsu/f4lWS+kdp6pffgB+g46GEGsH8mHItVcwyRG+k3uuFRe8AfTlBDPpJ9A5xYifZ
yPeNY+ypM3i+NzHIoVv7BGGEwMZbyv6NQBrxAMjJU9GQoqL22WmoOg8goUPR9Eqvm2OQR8xF34W1
5+7CYgO/oeGYTu2Sge35bIUYaaPmlTGlQvrrn/WItQ5eH4yXX+YWwQY6oBHoSM5pXUrBBgAicXFl
7/V1vANoBFDjg/6Ry+L21Di+3YLsLXsc+mS7En3PcUqn5nBitdPqgufXAKoyJ0IGqjDzu7tvA/Qu
kTGxZhI6SL1bkaxC1AXSYfGPlV09zd7ZqNFOCS0/Jl70VAnVftnVkMWMtQ6SdqiRlNfGCbe1XW3o
N207uBBiQFvZ5Jq42n7aQODIbgqv25be5d8wG+0vP2HmBEnF5KHJ08pWx2PH7xv1qyhPFfb3ZTNk
8gqXhjrzf1FJFEkeeYUXk2x3j8QJPcmOribVBd1p3ehGdadWfrpsre6ttSFOn5+FJgKyVNpIMcvx
Tt70aBacoQuDDR25je5ABNHR7P6udju8eWN3uEK7HRSnQju/Xr9y5m7sl9meeWhfzcDfRpsIm9xH
j9BkshKXQMjVifYQX/02gdyhDLnJIEt6p1zrEH1ef4AvzwaImnixINaYe7FAL+uACkgZG9A8EsZD
IUMMqbVFv1LT/chP/bLiU4kMfflQ0dRn4bYConycTzsr3EF1Zk/vWm9wm2PkSkdh1254gpho7Soe
9GMoAuR1WtXsOvzHZIOXjVbywCqiLvh53Y2BtWUhigoa+eIQRPozduCOxdkX0vUbz4zecmgYul/N
sXvPY7bXGgj6VHK9EhjPPOg/fsXkopXpRYAsy+dfgbZzaQQNncqGUCbkAtFJ+T0BbjnRKqtoX7Pi
KIb3lbM2xYu/zPxPkx990M42fJqNfQt1tPLjrFXHCmAZeiqPEMd1sn9czP/1SU2l+lBXeUGry1IE
vJ79598P4qXMKjjm/5n+7M9/9vmP/n7K39L7unx7qw/P+fxffvpDfP8/7TvP9fOn/3DTWtTDbfNW
DndvVRPX/9J9mf7lv/vhX94+vuVhyN/+9sfzayKgwFXViLbqP/750e71b38QOsWrfwrLTAb++enx
OcEf/r/keczS5+rXv3l7ruq//SFp+l+RUpNxo8nAyqLvHPZf9/bxkaH+FYJnFO5fNXDRIAnyx19S
6GpyqNX8Ff986uMMkRMdVLmJdVShxw0+ksy/QjhhuoZVZAMMCCn88a/h3/xj+f+xMv+LDM4H6u1s
m6hMmS5cPO4BHcbl88sjvxNmMTAN6K00BSfOS/ORKt8ioAoTyHrKwiROL8qyz+3WrxOBRutDodY/
5DSCJhdlNSebzI+4DzyGEQ0vkwiseNaN0Ihd34w65crwWYtXgz4WJkTRDZob6dbnA6qJyOCixU7a
y1DPQGPzqQox9AlYaWjIVylPKZMl6Y4LboILSHMSbaMqMxDvZbooLG1oyV1QjWH51lZByL6mfdIg
ahihL3Eiflih+6KvRaMID0ZHWy6g5A4sznWJgj4zrAiqm8NmknKlR0jDGcpbO4ZxYKMZV6bujLE3
9LtQUaUYbbMIVMHDwAiKPYc6swo1fNYEUJZXtdbLkrLUb0ckngBMbwVYXaPqRWqfht/UUG66a3R+
9v2DqWbq/2fvPJIkR7YsuyKkgCgAxdQ4dU7CYwJxj/BUcAVXALuptfTG+lh2/ur/q6QGNSyRykmK
ZKSFmcGUPHLfPfYlk7HtXMvSlxAgFsft3U+rDlT8KflG89a0XebotcDsc/k1uW0S7QYG9Yq3cA66
EdIBwkUFQyaZ2uHRkkmMSbnBUA4T92Ks7BKJTFBYUqbrWsVJ3Bxdil5++JFkMCCSlU4j+BsmTIYb
1C2fAvdtqQKR52tcznqgZ/zI4EqcrK3dR1V5qrj6VodLse6UgygzH9P5IbFEGx+ibh6mhorCmHeP
Jk2t4LFuxJzgTH7zaV47McFis6S5X+78Iu0+szyzrY/Ys2T7xERF2H+EiTemazuB1fFmXN2E2c33
IC2uzMqXxbsvx6jFs0NiJYzD2pAVa5Zc4N33evYw4rallcMIsVLEpOrT1iKCuhEXs638VRhQkYEE
JLvSfTZLYy2nTiC9emKDDnikzZXozd5psrB9qAq8JY9+UMPb8Ef+zd8yVaHGQhvpBzIIK6hEvPKz
ca79dWVwz8EBW1o0euieJThJBrxGHMahdqpvOWMHDoQ4qiA+BXnPdFfYdskkVj3MRfTeVbJkldmE
c10cgMCJHIR2gas/jrFedraioMTEMR3moTj09PEVYxdyIBqQg7ts20AXwl07ra9sb2XmLPK/7GGa
loMxhXQuYrS8DktNWTr3NhbqyZfO29urkwxurBRTESO+qS1tuWuyt2T+0Aan8nSFOZkIHuwhGWF/
qJEZCxBhfqkCfNRc5QbbNG59+TMEvj1f3WYMu5PV6hnKmRrpU5ymFse+k9/PHlYMUmI+UgD3S0x4
LNvGp5AxjzJ4Qa6jugJZBo7W2Fz7GL1eR9GZcFoVSxrpE79I2z+MlhnSE24VnXs3d8aLr6IdW/sz
zPI+vpPAUtIrpp2Jc2TexLLv/dZVw6mJRa1/ajKY8qGded2Xqfmt3wEyps0xn6U374ECD7Czgi6Y
xx0VVoG/p6jqAidQ0aPFei2y2ZfHfqSLXsGHauf0dxrKLJRr6HL58CsoErNs/Nnt+qOBr1BcZ2gE
plvlXdQ6IUgBPCTzbZhgKZoYCF3pygoLOQIMmsdAql95H80LXry0XnHO9+YydQ8Bx8H8qq3cxuRe
ll4ELRaXufGcJbqIfoaupRHpV2NSp/tosMLqyc9soWAUzLl+NNoe6j8XbRxc2zvaUt2xKOMpeUoW
8M/gTwK1kLVo2/du4K2o1tObz0IAbpiJLA/67RhlkXhpCrR9T4zbiczajDa76jzQ2scp3F3geCTq
gD1Q4Tw6MIyK9xFHTeu9gYegH2vgIqChbJxwj93MyMxlDGoHr8NuaOWBEa3GO5k+sLyzO5e5Pqgx
8XHvdpIYu31QF0G1c0WZFl9m9uL8wSl6r/k9AEOGGNLbwXDN8yl1N9LP0ihfc8BBcsH+vcKcGu/M
qojkLseCdPo11lnGMCzNTHWZWlPdOF+gtue3krO71YCRfL/YW+5SYKPrxnQcLonoHSaUxrDic68w
ps60t8Hc3I9us7TCBC5zPrnbh/AvN9IpG+6QVTTg1v3TzXz6l/8bSBGp3QIpVM0eQcx/HUm96F+f
RGTVv4RSf7/q71hK+H9QR2cID0o68n1xGwj9O5by7T/o7rj45zARjpeKJIP9O5ay/D/gTDN9Qj3M
RX4Q3jon/wimHO8PdIL27Z8Q71Iv8v870RSlvP+QWPGZEI/66LeZJ3IiPtC/Bvpq8sqwqKELav9G
2/UA1W3aucPTfRKLe+txyRx27mSpV6RJ/r07dA5u/5G3C32r2beOSjat0XKPi3nzKsww35XhzUwq
sJrgbNeQjrBIhT3hRAvgFMuU7zX1y7coqcK3IFmCP+dRBC+OrLwHGQigucqJXl2R0iaMYnPhttKQ
jEUwbmvQS29CuXh8D3H1zHMV76HfjI99lshd3E7qIx6ttFx10QLNolbiDiey5iv3JReiF0AzKgRM
PwKjldfmFjQl+oN2yYw4EZZ9l0x+cuz4TZ5iLXuAAVXo7BoBwqXFpfrSNmgAV15ZUhfTHmadcyx3
g1Hq0dU63CxssF1hynjfw6JYe47f7pbBNLsEq+w9vvHTOWxm76eNn+sTIQtWzd0476epwIQ2jrOP
cpzj+WhCHPxx6vbWVqNggnhpu87iQW+xfAb6M7ZG7oK6c4dd1fMz2Ku8kTpbKbuyD37ltdHRzbz4
7Bc44g7WinBq7VmcxyXmPe+Djutzl+Q4guP4v6q8PDooJ7U2ZeCIZAMYstjLtsTm2UrCje3kdbjX
dPO9nQHw8E7AXzxZg4Yf2UWd96DGybkrnMVHTwJd4Z1UDOfRrMSHnfhhqr8tjXOzY8rxPFKf2vaL
Xz1oZixz/NMb/NPnhe2C2/FF5RA7TdoVT+h7Zqzs2wFNVoL57mHy++HF4XTcRXWlgFLZ+UOjI2Gt
iirOTq7bFAcR5PPbAOQ+2paN02UwIvrqbDs0P7zBl+uxMn56LJbMnfZkC9U+xTPnGvey466eKxht
zNuNq3AiRaiHtH7tiuRm0Twlj2rxkncW1EwFKPGbZ1tx7/71tLXjWedcNnJvR0O9lZm+8aXt6GJM
X53sIYOjEkdYu5J/1MDjdHrWgwfHILgZPgcqO5v+RotR4VJuJGv/NccRnqlBe9I40SJe3xIA1/VG
zm02MP/j9TsryrrD0HulWiFIia+142EDnMmRqohvIERh95jJrXTH6JIrRLhZ1epL0DpARLqKPKYu
2732JnlwUGDeZ2PQHId8ro5xKeZ7OcNZEWYkrcBQLA02auynrw5zwmdpNz2828Yq10HvOFCoXIXp
LAO1+CBPmc731ayiI7OdGixgZOOiMzj5GeAOqRIm4BV6/84q9zlA3myF4zFUF6r+r45tINgtPiL6
PhHtR28Sk63DLl/ePKvjNxn0VL53fZc85tPAw2Q6IXkXfUuAaPj2G83ABs/Q5PZBUOM/5HMbzXcC
8ScY76EZYZ968McPVZaXr2aZfJ9ccZrpM47NRJA5TN37aLvxR0t+8TPIRfPZxX3a7mMrLH9o2Ybf
+IcBecX1WoptGI/qpetS+70qffaw5hvC/MzczFwSeDgKxNcMEQ7HsfrdDzJCDHsq/S0e9H10ajVw
snUW2MXB7gjACWRzrLqVrR4IBmhwMsV7n0xykbsZPki9a4DgfIPcnXCKtjIbBoBajFghePPwv+2J
oRXB8R5cRHIldhYnSrfjayFuOFc/we66txoolUNrRy8sZ3t7m2NhSicE3WZnRU4gaXkIjgo/QOVp
31yTc/pbwDnDOrpItoa/klPA4vdRdeMDHbXpY4d39AUqL07AUs/JIx7r/FCdZoVIEqa7PGTp510s
79QcgHCkViyvmJ/IqyMs5z4hzj1o2DsJLuLR77yqOL90OppvE1gQ2WzVm51Qlnnp7Cr7NEsltwIf
Hn7wxS7FWqUIpFddF/BnbQP5Ay5Pv4VknnibfF74Tl3NpjRjJ6+Ut4q9bXf83n/tSlNGxV7pcnqR
SzncsyW6nzkz5I+yqW4rzAMtmDOO92pyL77Xrg3Rg02J8w/4Mnk10sT3fAo+Sxdisi7i0HxTsEjP
puA7dsOgfsvg9m4KkMjBJAOvmVJWpeWJV4QCHHJ4s8FEG6uTSKf4Psflea+DjlkYfnV5J2uc3PO+
rbddV0JOUTmb0U5hFykPFCAkEqbJo99/nThK42svZs1+b4P0LEECqhWqn+iy6KLaMDRIHF3JYm+g
NlwVA4ov2uL/zkus5DUB7vovZ/wuS5n7o8oQ39sJLNOKYaeNnjnv7XCKLuwGPkzKX2j6qYJ5Lr11
Vw586mGYvnJL89hhvvDsQxaAvXi31WN77Q/B/Qj4w9xwGnxJpTn7/nq1CTxWRceGuGgHf/7w9sd5
ZJLHFijXWjbG7DIW4FqI2j6ENj74hqe/1YolZMjQ6nVn80FVS9YTdpG8Ez1fhj0QrboiYDWZBUlY
EaXBavT9/M4WBY47PeuIXSf3XdBwXPd5dHe7n59JCavT//vSAZwfDFxk3u3GIL0dg1UN5ljmbcAr
fNH+sHUCWcMeOUngCuQRJvyC41o7BQ/3rwiqnC2uWCiDGA2w+NS8WGeTdbdvDHaD/0qbBrilqCnS
wGkdRoasIAHmscUwWy/xx5FeiI+71T1PZrCeZz8cTiEUPWBps3OX1272oiiAPFpl4913HqSKMlbx
oSgUTvV11qhzICS8Aj0468hU/nlIqv4w5EYf+zwDhOfkMCVM3b5jDVA8xsKvNsIH25CM1czAdQCm
YePF42eb5W/KraPjjFPGdYmc4bDoHkLvIpxDGBt3a9VYKcCSmC7eVDKpFtnQQkwWnFvcBx+7RZhd
XFfpn2QeYlO2Ni5ZgCC3ciav6WwZb72w0lfXnfsvCw+4dW/NtFZcnawDp252s7PIbT1jzoHlJEA6
0lh/IzRwwbbv8g1KSqDPlmx2zQiw0AzKxeC8qLbEcaDHLLBCaWnSrc8XXttDYd6A5SzXiGTwyeIi
RHEequTctMn0jZO/A2lXyVe/Wcr7zm7qL7m0yw/QVM3FId8DUVHa3bkY2hZIVg59xiRO+KiZBsAb
vqrsRydJYRXFqIpfBprmLoh1E/+mUyU52br8TywgFY2xlmvQqVmWEQUOSIBJNgE7xO8yXDVzEyQb
acCvcEQobytw1qs3yq+T39DL3XtZmfJLsLD0CpjPTSNjx80TOGQvWxVcEKDjUzDY/qzCTx37NdXK
Bqwe9jqQT2Km7d+CooH2Nw8juT4Z8FRs6iYd6l2vx0wxGN5Uryq1EegNjh0/dJicH/3YhRbL1Q6/
04cQxOodQozY5STEq02FIN2LKAUrQThK1Uct+HdRUhKckv3Yld9W0mR3nGNLCpTY99TO+JVj3f11
eBsjONKrOiJEzQCUPJTL0n0Q0XIk2Tqq5EE1afFky9ulZIpUegfbruJoW1fZUG1Gxxm3eprBMQ7k
SvDL437A14NSTK5Gu9joOAzTjaysjLZr2rc/wOeFePg6I58UdluHNZ5f8QYCNsUGghMWjaGl6mwL
Dh5AOgpWoJxujmcIEf4I5bQddLnPxglgWmel9XXwdfygpyXHAN4L1X3OXPPDoKLwienY5epQhdDb
BLJKvVrAZ1xdP6WRwogW+O2+bIrsNHH+HxIH+lnnq3ljLQs+2nOoGKOSkgmnlQwM79aHE1mZMaUU
m6b0+cU9GEd3brWEzQlYkhh5jqYpwRJ63UdaOOX3QD+lpw6+mHIPmK83YKz9fA/1x393ZzR0myK0
Ia7jQ+PcC21hyKGC/HsEWv67YwzuWFB4DDY4kiizH0ydt9DHHABcVKH7g++Y+Fg3dQKmrraz6+xo
ENeUlLiiUrfd+uEYgkDFzBNpRcjIHsgrIa61qRpwZ2SaKSldgZqN42DgXm+8QoCnbnNgmlXWIq5R
rvXlNBK3/4CqTbwWDCLDvLFBVK7qvouXU6mmKDmUpjJqTSAd49liZxTtiiBw1ReHKPe9AbE+45ci
hP6QWcOqAC2jukeh88KsBGD34aq5dayt08z5WfpeyGiBJUUA02/SvyKKVR9GhPO17BixWE2eq8kJ
MwqWe9mb5ZmEthu3acgwKJquli/dzoUTIKt0MndlmRAeOughyMBemdugjPy0LY6NhnaCqVFLuwAy
kk4PdJonfRC+FuluEjGwyswmFL65F6QD6VERFuu6X+IK3O7UEY2pdqIp2Sj7kpRgg+AU1cAmvWwI
61WTJe2RVg0by4ora5907dJvcqWb6m6elrGDoSznlFJ8Is5jEwY/cZkJviTzaACPGDz7LsMkfcP2
z/u5BB41ObwXR1D1g/g1RhFihsEPEdBk9VJ5G1yBA30IUuhkNCst3i6x02atStN/l4z69wdTF9W5
5tzD/3LMq/dxKsINrSYbEKOpxwtJrbMvKtEeGwSPmLrDN9rWY6wBXSx1sIlbpYJdnVFrVyUQ7TUR
FqHwTBKXbeBbVVgpmb7fT2SpH8GwjHcjBKdsZ3cQUxJ6x28ZfLK3YOlyYPCBoH5GykKXIi7sYlrp
sVoMvZPGJ0pl76yXlKQcEgc0oHVcz/j2Rpkf3rvwLylAN9P0EEyZ9SS81PqKGrd+bYvYoaWSOeqx
hQzxSIHUPJlpSL/ZAcFXVtdRuO6SYqLELjH1qaSbvwLsG3+YqRm+F0OI5cnIvU7doGguuAQjq1S7
yw1EP4b4IDOFs2nccT40iWzOqeOqu8gJkncZlaVD7dAJ8Pkv8uDntKTm2bN8G4u9DsIeoJ6DCv3x
FNPDwyndeOul8r3NrKh4ZqYJXlt/hAJce5N37J02AhZPH2edU5q5bzvL/Ghq4W5NaAm58h2dUVpv
in2eivk5TK30o80mgZNI6l/w51RXBDMWUnm3xHxj7E9N1NmbyNFwj7OYMycr6Lgo1QEaplixhrD1
4dZmgP/Hzb1y0jY52SnPCdNkfcnrMt8GcpJA9tpeHxiFHs+Jq6dvocXyGA+QhMCaWAM1nW7cBaDw
dkuu252IvenQqrh/CuoaJvLst9uu1dFj0Rfhx1Sq9B26WY1o0M82fmzGe1mnJEtBJAkeHSa3+9Zc
2SrZo0vt9lBPXbVOgtm6DyenPDtRCct58LM94NDu07fATsfRlB2r1hZkX4tH8yRPLlXBOKex+nTv
un1EKFg5J6Lw7jJFXjut23rxL1whwSmdZfbs3uysxqlND71VD9sISNsqCq3wCYCMBY1WL8/YQgXH
gN7hoXM8Empn7cbuR9Y3/UW35BqG4tldvZjlRP1sOMWuG+5igbeTTdp7z50VPCSc8m/jLX3m1rgF
28THNB5qulQ35F1uU6EQVVE8ASwSP7xw7ndN0gUbq/ccgh0V1Y9sx2grclaFZcExSoPR2bgThnMM
WGZrpyzpOCS12GZ+tDw4c53Bn3PyK20tcOqNziCKz+qgZKrvY8fridz9RJqN4yXZC2g6BqLoOZDK
0WtdB6VpuMOTYqeRgR4mqvOAn9rU+4p9vzwWI8n3aOLlDHNanL20cq+zsbuDK3V5ILByu5WdptVz
VOHMAXwnisNqPxkXGtdqGfLaQKFqmx1DX/ILoFq1rfIyvwSOal4QsDdctP5iXpyuIZwFix3fS6y+
fohaWQCSvOiaV92IxWVh+VcAasWhahd3LWAXXnVt4hfO3Ip2gCaHsA1Zjt0v0SX0S2opMVQ7vLRp
oBc3SpZ/EZjj/5JhGt1V020FNUHh7cq8zbuES0UEK1UI7CXrNHyiL6p+C86tUxC76VV2vrTOFIJu
CctcOe+D7KGwtQDHqobMSAZWevZqsre/siU6V/DNijn7rIRb7LNqIaPxWkOxy6OaK1zrbUla6l+Q
TbcihDmWRRSVSILS81/FAS7x6Utywfkr2xoY905JiDtd89e0WccnW0bSZqFtyjVWeev/3cp7Nl14
fsVboUblt0zqViarpolkk5vnOPhF/CQzXz355CoXyHfBT19X6YtL+eWnnJXcNibvNrR5rZfO8ygS
t5Rdqatle9dPBthjWqzCeqqG1WyahJuuak/KDs21DmlPQ0DvwMrUzYW8sHvpQrnvFaj3kiHGizK1
uM7FNH+1gh6umAL1sxpGbwMfjTNV59Y+r+RyN00uBy2t2WhDg75/UbA1fgUmYonXZULCJqdfeeg7
J1rV1cqLKON2zLD1tMnc7FPT+nnJCbSf84R1QKBD0ZO64YFstgfrk/HUWrDcRNxMSz93eFVdwAdS
GKGDTlAckPm2DSUHIQ2hczro8CBc2dLynxIRf/zV0/hbqfIvAox/l8D8R6XM/zQNzE2dgq70v27d
IIKp/8+//bME5u+X/KNvg2RF3joiuD8zLCduIrB/9G3EH/j3+/Q3nIDeyU0R+nfbRvyBZouKO3Np
9k2iFqCO+feuzR83JRl2jJj/ukyJM0L439DA3Foy/18BgxM1UhqaR8BIItrDqDD/tWXTZ3Nn2YGe
VtRD0hSTTF3fwRygxZJ4+pQNrb73h8q7N27VPP/Tc/p7NfwzhQqPvv/85jfZbkBGwMP5T6bspgW6
MgJGhdnsDZ/B0MmfjPfUFyZpy1MehQVz4nEAHICWk35zJALNYVLhD5E51cmw2BHtiSiTG6W0ax36
xQNvW4pFeWucTEgZLVmofhUuJPI/rNi3fvYN7s+PcTQn4iqy1vEh/3nzBIgwYP8oaVN/UY724GoW
cVOuojSp0O1EAXaJC/GzeeYQXNydMwT6PWTShKOMu+e5Hd3mtx5LTB1uJTUh67BZizp3yo2o0Zfg
oJJZTXWexyKNdy5Xo0byV4gYY2OC853KZ5bOiuStNPdc4OzQfFZB90pOIsXa56YV2BpaHLyaaDzv
xkfjTPneIife+cNQ7KxR9Xcw5CP6yhXEWCZlof2iArLlDqFLuM0yYTaDcBv1o/XD9mKhmDCnfPa7
4QExpG+uamhdbHSQQHSnkSoOZpNNqcE5dsh3wWj6GtNuFcGILDWo3XUVKB+w3Syg1dEoGZqVjCb3
yW+nKVuPoUueUaEJezAtPpBl7nXfDKyixWl07PyY48KaiJr5bRCy+IW1r4HKHlNNKWplD0yurYPO
gdSVTB1nYd5vo2KhjhNmDqINOhzTXjUOVPRYDz9anfmnOY7RNjl9nLyhtEmeYo68u5uiSwEKr6Nn
p05Ac1EaykFGcvA3OANXI3T3Epok9U9n3PRYZRI3qLbbE7jm/d7hMC0ulZWQRwphuRmVJyQ6GDXX
GpNSUZbNk5ZRSo3PT8drp+f0c+ybKdmxqGYSu9TrYXQt1C62VIAsdRqbIHgpF2kIFGA3N/vZx+/m
ow3CSm4Sr+5HxFWu/j1kPmXYoMm2S67iU5wE2oKOBb58HeZMDm6Zz21+11FfnPKF0fWsq6kQSDkW
5WqYRz1cRDkquldxMojVQh0sg5vTls7eX1z3e+mJ+UgvbWC3ct4vqX2TZoVnkdZQpBEvnaRxy1fZ
SnG3UCt8pf0m31q3RZ7sFJJiUMmyhiVZWlO3Kgy5Yb/quzDMLySS1SGkbCR3lKbbbTTFCyXQDkvh
qoZTmFpD8sWfx/cdg+ovqXEQXrmJxOMvlwgV6yk6dbOaHvBXkF+lDqKEurld7NBO8BRB+UZrxmby
XS9K62USpt2EJNuf1KynXRlp0nOfCPPIKIjeh12vnhKD7YmtomaT1Nm8wrvGMOM9eTXaFELKbakh
c0fjoF/mouzpgDTeXU3z8Iw2Pnz2aDJs/bHKLlaRlM9oGucN8GUC+JK9famM51xdRvc2i5mdS5VY
9L3IGQ61M+p3J6zrx3bR0RNSOkJ0FyTtaSjnzIWiHotfTu71mOT1wt4MtiXgU9fjKXJy6quJDk+y
mAum5rrmOGvdvxJnZvsA8PRvu5T2KR9lIlbUUoFk9wu9ZYiwSNdlNj43maXfyzzOi93S2Yle2X4m
3mtntqF1JvEOKQFuRA1jZHAg7bWTlek69yrc+QDK7pceHCXU0vA6pkl5l9S9BRaBcyDYzr3j7xIp
i1M24uOde0t0phkqDllf40seBmpdZZX1k/RLPYZcRWvKq/axHBaxNQkxsUuLvKBkdo2GNroW7VBf
sfQg6YAP/6W8KDl5qpteArv1jmUSWQ8cM4YoxcnJG4w+I3giTZoKZ8/eYjXPuMq21sAOVNL/5RLO
0p6EI5q4aFz8psO5uCSc0o4Lwx7f3PDLTpL00Gog6HXq8WWw0j8vc1U+ACpI2L653kR+DFqYY9zQ
/7TmS5KL5MQBmvzKS5Fei5he4FiVZo/HWXhssef900SL3s+UKnZqYBObPqqYQUxjfs0OIWhht7vM
pO6RQltPdWVGXrAqlGq+Kx8tGAUcfSp0TTkmaRHW+VnVvfbOaF8iKosId7hpYtpv96Ux9nouoUvT
vEtfmc1zfisO6HlVk+9faHg77roOovkYVI594DOiCG0r56Fz6oid3YhdTR0SW0aL/BhSsjm1LMoP
j0rFJxX6djt083S/pEV/KIJWXRLHM6CYx+EpzxWEL6usa5jhyPxWjeXnFxN78W8Q6Uqtyqa3DqVy
mmWFiM+Hh9sYCtdDdZxYnu+R09pUWkSzdWrhX1PO2jMzhiT79CYApIbqtbK0+MUdl732FIMfOtSa
72OWpHvddOpxII4/TQXmlV0349QwVgqE3833MbShii+1e0hbXOD04jAmMlEO0IEYN+kyx5ByG/7n
JEYX5WTzlZJEt9JRaF8oHWVUXoLxDQZx5KxkF1j2ytOmOqZ5jbCt8VPxXHGzcTdOki1MfnqmUUNb
WnjLoV3ylOZ2pBGAOShCvCnc8tWa38KifkX2JfdM/HT0i53iFNlLekKD1e9z1RfRahjS8L3MFPVe
SIvrfACB7vTFdIfCN/uzDXreZCqQrFa2W2HkJDCcX1z7GgmDRrz0k1NgXLUOqpaRwWWKXzyPzhTL
Njh6OU3gpYZKhjGI+jMbU2s9qT5+yKabiFVZepfbvnnOCzt8LkXirNHaiJWoGCtd0smizjrDeW4S
5GoEMs+SUv6qcdKcnr8dvcvaMZ/hMPrHJvDJd+3U7KhO69WIUHKz5FV57tFt/grZ289OEy8viUnC
V0SQxVVYmfnQhLn02gezUQ75TdOU2SmP+/YhbCIP960i+ABDNey6MSsgwYrs4KW92M6R6j6soik/
+6nxzjEBxm62h/HWVuxe43GU2xHl2k11Um+jtErvp9EeT4NEAVihWzgnc5Y9JDcWLtLs4gjWuvzh
Rl30RO0p21I99J8n5tC3SvHAQD3fQLhFeyqHqDl3S9kcnNwtKTZzK9mxGI5jXTHVgBRxHxRUObrO
aXf9lOg7mlr1Ka0BjyOy9DYsave+QXJ0aMJYb8Yp8zdpkWXHGj71fW0n475m/2zToHd3NKbAIk12
xIiEGVA5LfEuX4q3OOS2DVpcCNuB7zd06hsguHxOrMk/91N6I19X46kIkaR0rNPPqkzDbZQPNLzs
8ZqUBVd2mL3h0vpTFPn0M/Ncd4/nmX9I5sZ/1I1x156t0g/sfJsn1x/B0Kauv0PHztsNjfUwaGs6
2BnoZOyWrbuhdl2u1dGmidT2K0QP9W+77703iMLDhrhfHjNdW8fIgl61QqvoJcxf+8FdhU/FI7Nn
wXVqw5t+HCOOtwVrkWvUzeI8W0vn0wub220QBOh4Hejou1b65qMN/emiSaHHFfUr576m2XDWbV2+
IRddtrQwmtMi468yDMV97+bjiRGUzl0pSNkQwdnPuwQA1cUL6/LQJnN6KYKpfZdBmO9s05YX9DTt
lgYrTSAT00l46k2k7wefNscmVaM/UUvW1i5RPpMBbeq6Jx7WvOMqyOtV70xJQQzXt6sMK4lpXeFu
c2iLwewracCaJ57Zo6wejoqUDIlCMuRnpzfh2ceJ6Snp7PmlSXDwSW3iSMoqdcX3RBKwt6nLf/ht
7J84U5v1bS9yz3h1+0slY0INPcmGdRBG6QOe6/0FJXj1il35LFZqiYpdqrzhIfSajlSGJmcGIdq2
YImlAeJ5bhru/Z6C3qF0UvpLCObkB4RvfpkSg6hL4Onx0RlL8ytevPRtjoNkWquOrUemQrGWzrsu
P4NaRfdtOsr7NmIFYRnZuK//l7szWW4bScLwq/gFwMC+XPpAkNTSlixLarvdFwYtqQEQ+0qAbzMx
577NG/jF5gNIsUlosxuOCcbg0tGWVAAKVVmZf/75ZwVz714i2IObb9bNfYkm/pXRzL2H0K2qE4vs
NSVo6ZyzTlGXOW5kWK3I9gNuoudlXALxahdMfnq3dv3VTFrX8fuyXBfhNDAM1z9JRE34vIoCGp57
hZLMNM8Lp3OOqTMtjxpY5usguc4CmH0n2LT8zl3VxUcJrs0Xv8GxHKO87F+Y9OC4XTdBuvBENV/E
ioHbXOiRgjGzjNqx5Yqe72fkCUxy7aD/aHAFJn0lXg+Ke7oJXUDeReQwPImG9C5m3qtcMlyNiEZR
AL4aaN6cin7pn8hpQ0f5MsR3GKPuXFLg66rxbxB3PHWSOHX4wYnS0hvPizz6sE4TBeaJGwjSCWSF
AsmwCCx+wizhtr/xuMozITy1qrQIsgjgVbVXPInIm5jGTtqMnVTwT6y4plW5Fq+uoC/lfzRFrtiS
txb/1PykIEWeqlUILgwmTTY3K35XHYJYm0qVt4p2n4E1wLJk5LshtqqaAn6yX/BoOqvadXVhNQ4z
bblwFE8RILkFzXUpKOV7S3alRSq77sVyHqx+rGFQ9wVRLyIbpsPlQn2kV5YMVkB87aZ120GhuIJj
KN1aVlKddjP//w2mUalNpd7LYNrNQ+Z4ycMBmrb5my2apugjxaLBokU7GuhnqMHs0DTFHJHxhSAN
nIaaE9ZtB6dRNqZJ/Mgi5QVfhf0FzLXD06QR/aZgLSO83jZwQTPgB/C0fn0rz0W1JaJyFpJSLAKx
x4FOZCXxQ43qHPF8hYK0jUD+NdQBW19OfVtF+QTp10lNltbObGcGnXSSft6bsmdwta648W9Mj5I5
TTUlUYKjQHkbz9ET02iieQ7QDhyzPEOqXqXKV5tiHKQLb/KWnNnhPnt6q972T406NdUwJp9p6lc1
QdjSKSmWU/RzKzZuoxL6UirXb9nIdvf2XhCNwBa0bItrjX5ZKwRfyTLaFyT1N9Ntb9osf4XwM1Xs
cNIWghnT12dU7hqJvHJHtWdP1GgtRZQw5eOwRja/cBP42KjtTeQkb6YVRMEp6U/vJDJAe5aryL2C
LeB/gWEj2HEaVNM0TKyZWRT1Gayk5NcUkbYlUjih/5X2l405XvmU2501maFSdSRUuPRzb+lfg7zQ
t9nLV6kAbm+l+tSM1iTrAe6zhBPCir7C1/VtrbGqSyuUhHEplmX1IPsJnk61KosbGU3McObkoSh9
xLuqsi/0+ZIAwuYKvil98CKf6jKO/OZDFJAcwmLi+IXryDLPDS1Xb50GWzpxcj+YNGUZXWQE7x9r
2L6TxreEW0dbfzYxspNaDfBR8QVWZNCLpjxFVAg9WPKKN/pcgFNsqvBI0GpIjasacjS6tMSPa5hv
moWQTbw2L/Naaz4LghS/D4LYIfsprdW7xMssgFhaxF9bohFPCK1W9xRKpl+VTKpF4rUy+M2X6b86
dVKjuMzdMDWIgOGuRXoYipMiKONkoslz61YkQLkOUbKHteSowucQKATxstW6StFWYG7PI10oqrFV
gbvart/I/rgU8qqG4WsBinPerLMLtV4WXyjgQ8pkDccKbvlcVEMyVc38QiMZcxp5CeJ+koh+QSWx
FuQguZgvyzCbWKFlTnS6NtlzygrtCuLC1apeNqeNHEWgXsjrzws3zKfQZ1eRzfJKqC9w5PWY6rLl
ZZnnULoqxURyJNF1Hw5kOMHgiDQWCpQvVRJCJ7IEyLWQlKAfKrzw+hwoKC0pVZDxaKIyyW6g8OTO
dayQ7rZlGGAWJN5EnlKZKdgE6qYtivVykhhZfu5RD30tuF7pzlwhIEMvVsXnFKqqvQpbECHxcmBU
ihmLKsmjMaduOYYkHYXnUETp6EqFXXRh+amoI1lBoa1cesWlKyNkMhYBzW8qaMJt2+Rqfpun1vpa
iTTrd4W+KbfLZGV+qTFmUymKqGIrQ/OTJwj1jaOLkkNXyZV4GwI7TutlZJwFtZ++ryNRhPXqp58s
q2z+cLQmuF/iTp0RFBeXRbSef/ACk1SpVEtKNM4MT58tkan6OK8a9zJUBXUBhxsEM1pKH5xcX/9B
V6PsY+mb2cSztIDG0UJ+atRZOpGs2rUh8ien1TrKzkLfN2aFti5mdeKIH9tSlRU1BT7wqqQ1Y4NA
4NQww/RMqCogLNOgG1OlrnBgNdSb4lhnJYU1SnoGTUAk1BkC4EjiRuve8eWM7F2gTkWYZzCFUnks
ZYUJy1iy4M+nyxOA7urUgBp0qq1yeUGfqdiWV24Ivqc3ZzFM3rNEj7NpQRhkJ4bmTJeh4p/qVTw/
jcu8iseBJ1YTS4+aX4lFAQtjUFSQDM0Fx83WZ5YW5qdmlcWn0OqRoI/nwbm3JPOQhpTWrJeJ+Ol1
g/vE3lIurlgmtU4K0oIogJI02/ff5nWap1JVpWO9ymZ6lEKfNm/EQD6nb8SkofhA9eQvUaNeeuWt
E4JLAENQJ5A5Vzo7UV0Zk3klEz3eUDfgWstpkVG1EwLjXQcGZXlkWpi80vojXImzjJ5KcLznojRe
Gxp85NW4ggIcA6364o1n1CeiK0wtqm9px9h6tLp7Zcao7YSok+CoW83HgMT16zMgHTrWMMqgkLXe
CB6LBEnc6ulkkPFCyUjjjMun9WQJf0SbJrP4RJ3o1hjlIZJC36GL9dZNe84LXbnnJtSzdFzPgls9
tcHYTtna04p8GD2LhDcVKnoVY723JMDtfecwlvPU5zsr65VdhMKZKXxq3Op9UIiTQRMKI/LwVlHg
EQZavFsrtaXbNN5Np2TJ3kN5Gfs3Er1F33BT5L6b0n5C1i/11p3L2c+tpnXlivocV3BlCx9WsTOm
Xx/aK5AGWNdIJFkBWVdbmOYTTIRCV08Jkpudnbwl/9LmcPedl/5ztB9hL6QEPtEN2aW5G2ifrAS3
S0TjLPXPfzC/+2/bW7BkM9O6Ebq3rSeeoM3a9i3ta4Zra9bq9zgT7ay751HEQNuHeFZVYycy0f70
Kvai4jae9nU5vuuXHiON5wf6PpkOS2rD24OgqnumTiPktSGCBVIi5T1KHoKkIcch03+qDeCDOHIe
f6AaI2SEDbLESNG31yZ+25udl97/9Vd7ql3ydJzXnv2hm+5OpQRRNFb8wPfXqa4V4SJoqJq1FzN6
MA3WSEZOxhQRie4uLCN3PKJpkEXqsodOgyxCPCFSFlFF6i6+9v40aOqoVfOBzGLufn5k08BxOXg3
yMZIA0hQkaHefG3cj/1pUM0RenCtcDyoQXtxbB3XNLQcpMHTIFkjgmzoR2CR3dVbDaoyshQNLpJ5
rNPwjILRD5tGZQTNCjUiUPrN1TMNujhigvBkYHd112bej8g0tFZ98GLANCgwtQxUNXcW8GBPdD/H
FuucIMe1GWTCiKGWUZJHANwWW71nC4AdNZE0FofkzlYc1+srz6CuP7wLJBFbwBFjtY2T97+7Yoz4
ZxDPFoU7rhdnw26eaSPltvOxfsQxskaEYnx0Y+sXtCMevD6OE6C2Dni82xbHNQvkzESt1UblsQZM
hKyNEF2DnE0surkOJ0LFQ6KHAiRSREq669iWA/Ki5mAPyRzhCSOpwjxsrv52UNknbWMlbWsmN3c8
otMAmu3wbWGMKKZS213/4jSQ/oIHwsrrrqPzkGSIJ5uTasCm0Ea026NFIR7x5uJr96yDjNVEenM7
DayWY7MOOj2qBx+PqDmaSusZbKPENkw8mAhOSUInHOqj847ahTA4flRwAtt8W9tAZv+9NWkkYy04
grf24vhen1zlZlUO2AeyMiLljTwVpQ7d1fv8KuG1jOwMXbA219H5CjL2evAZKXFEQlgCPdjMQn8X
EDd2NR2oeGzn4djMwXNKZf/EV5RN0Thwifc3BdOgEDp3BuFxtRyXVcQmtPLdAz0mQgbwIiCzrWvY
ixwInyneYZoeV8vRnZHPFT/96GpoDSMQwna9d/95aiNxJYit5GOFGOGbDF0MQCkGbZ5woLemoecp
6OCsSP4qurzFWjZH0v/eb7yLS6iJaEs7XhwdEHG+E0LoDbAPMgMRdFcfXdUUJJ/b6zHKOrpTst0J
g50ktBhFTTL+jh14zQO7KONOtv1EKQncXMd2PCDL/ROQpJaM1b7hdic8OSVVjoe2KFDeTsPxhVDk
9IY7Cwh6ArVzBJCP218GnWo61aK7oOLonCVLUZCHGOw0myPaPbWe0AtBgw6+LPIbbTv67jq66Kk1
C0ODSDY9m4ql/ogf9o5H8GV6gqok57YA9A/MwnccH7s0pe16wX2XxfQe8r3+Am/+wiOs9HSAbQKv
k8CVd6zK7vfa1gObkTeZvPb/fznoRNAl1/Z++Jhs2//z7fs9vfOzz/T4j6feQ7bI7tyme9tm+5Tb
ngZ32cP+qdcd/X8/xZNuCTsX8dVBqZyKe30SOmxy8MAvd2B4ucHDdz3yeOF6i/2J2IDoQx949nDP
3Afvnms3scljD73DNE++/ZV5RfzuBknleP8VtnmQoXc4ib1v/8oPBt6koIcOfLHIFpH77d8HD709
coePzYyc0KQkj9/dMzdlsP8C2+TxT7zJ4ejdcTl09KtFdii0sI3Zf8K4i29/fe2t9g4kHTz0QxYt
wq/l3eEn3QDRQwe/9viUD+/OF9GDlx3eYBO+/owbnLAkuQlL5pLuLAemcYug/ty79BfmBpwbeo/W
FCze2bB1Mi86/NAbvsDgG7Br310tyuDwO2ywtcGDv1wVMdDKv6o7P3Dsl4VRBg58wSfM351wjngH
VnjLeRg621feovz217792gZ/Qwe+jnni8GD1bf3H4SNH99/+Ex0e2Dsnfejo2N1FdGh5dznFoWPb
D32jDn66SUi8PvRznt+Oj/XUH3ykmz33Z4e+bvsbdwGP9ct/AQAA//8AAAD//w==</cx:binary>
              </cx:geoCache>
            </cx:geography>
          </cx:layoutPr>
          <cx:valueColors>
            <cx:midColor>
              <a:schemeClr val="accent1">
                <a:lumMod val="60000"/>
                <a:lumOff val="40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t-BR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microsoft.com/office/2014/relationships/chartEx" Target="../charts/chartEx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microsoft.com/office/2014/relationships/chartEx" Target="../charts/chartEx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microsoft.com/office/2014/relationships/chartEx" Target="../charts/chartEx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193" name="AutoShape 1" descr="https://portalwebcenso.ibge.gov.br/f5-w-68747470733a2f2f7733736967636364323032322e696267652e676f762e6272$$/Relatorios/f5-w-doubledot/image/jquery_lazy_treegrid/down-arrow.png?F5CH=I">
          <a:extLst>
            <a:ext uri="{FF2B5EF4-FFF2-40B4-BE49-F238E27FC236}">
              <a16:creationId xmlns:a16="http://schemas.microsoft.com/office/drawing/2014/main" id="{455C0911-74DF-4E98-A4C7-A5FBDD03A2C5}"/>
            </a:ext>
          </a:extLst>
        </xdr:cNvPr>
        <xdr:cNvSpPr>
          <a:spLocks noChangeAspect="1" noChangeArrowheads="1"/>
        </xdr:cNvSpPr>
      </xdr:nvSpPr>
      <xdr:spPr bwMode="auto">
        <a:xfrm>
          <a:off x="247650" y="10687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194" name="AutoShape 2" descr="https://portalwebcenso.ibge.gov.br/f5-w-68747470733a2f2f7733736967636364323032322e696267652e676f762e6272$$/Relatorios/f5-w-doubledot/image/jquery_lazy_treegrid/down-arrow.png?F5CH=I">
          <a:extLst>
            <a:ext uri="{FF2B5EF4-FFF2-40B4-BE49-F238E27FC236}">
              <a16:creationId xmlns:a16="http://schemas.microsoft.com/office/drawing/2014/main" id="{F5C905A6-0090-496E-97DB-4BE1DF070A82}"/>
            </a:ext>
          </a:extLst>
        </xdr:cNvPr>
        <xdr:cNvSpPr>
          <a:spLocks noChangeAspect="1" noChangeArrowheads="1"/>
        </xdr:cNvSpPr>
      </xdr:nvSpPr>
      <xdr:spPr bwMode="auto">
        <a:xfrm>
          <a:off x="247650" y="1090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195" name="AutoShape 3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EEA72E9F-D859-4ECB-B063-84195460E88F}"/>
            </a:ext>
          </a:extLst>
        </xdr:cNvPr>
        <xdr:cNvSpPr>
          <a:spLocks noChangeAspect="1" noChangeArrowheads="1"/>
        </xdr:cNvSpPr>
      </xdr:nvSpPr>
      <xdr:spPr bwMode="auto">
        <a:xfrm>
          <a:off x="247650" y="1112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196" name="AutoShape 4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8382AF5C-BC8E-40C4-8017-219AAC99E68D}"/>
            </a:ext>
          </a:extLst>
        </xdr:cNvPr>
        <xdr:cNvSpPr>
          <a:spLocks noChangeAspect="1" noChangeArrowheads="1"/>
        </xdr:cNvSpPr>
      </xdr:nvSpPr>
      <xdr:spPr bwMode="auto">
        <a:xfrm>
          <a:off x="247650" y="11344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197" name="AutoShape 5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3AD91908-0145-4876-9D0F-ECFF2353B0AB}"/>
            </a:ext>
          </a:extLst>
        </xdr:cNvPr>
        <xdr:cNvSpPr>
          <a:spLocks noChangeAspect="1" noChangeArrowheads="1"/>
        </xdr:cNvSpPr>
      </xdr:nvSpPr>
      <xdr:spPr bwMode="auto">
        <a:xfrm>
          <a:off x="247650" y="11563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198" name="AutoShape 6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A2F89F7C-FB5C-4DBE-9DC2-6C3449932B1E}"/>
            </a:ext>
          </a:extLst>
        </xdr:cNvPr>
        <xdr:cNvSpPr>
          <a:spLocks noChangeAspect="1" noChangeArrowheads="1"/>
        </xdr:cNvSpPr>
      </xdr:nvSpPr>
      <xdr:spPr bwMode="auto">
        <a:xfrm>
          <a:off x="247650" y="11782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199" name="AutoShape 7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F180A082-831B-4015-A19C-ADA443CB54CD}"/>
            </a:ext>
          </a:extLst>
        </xdr:cNvPr>
        <xdr:cNvSpPr>
          <a:spLocks noChangeAspect="1" noChangeArrowheads="1"/>
        </xdr:cNvSpPr>
      </xdr:nvSpPr>
      <xdr:spPr bwMode="auto">
        <a:xfrm>
          <a:off x="247650" y="1200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00" name="AutoShape 8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E9E5F0D0-D89E-4B75-85DB-4CACC4D23070}"/>
            </a:ext>
          </a:extLst>
        </xdr:cNvPr>
        <xdr:cNvSpPr>
          <a:spLocks noChangeAspect="1" noChangeArrowheads="1"/>
        </xdr:cNvSpPr>
      </xdr:nvSpPr>
      <xdr:spPr bwMode="auto">
        <a:xfrm>
          <a:off x="247650" y="1222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01" name="AutoShape 9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E723C7F9-7F11-4790-AFD9-C07F0884D74C}"/>
            </a:ext>
          </a:extLst>
        </xdr:cNvPr>
        <xdr:cNvSpPr>
          <a:spLocks noChangeAspect="1" noChangeArrowheads="1"/>
        </xdr:cNvSpPr>
      </xdr:nvSpPr>
      <xdr:spPr bwMode="auto">
        <a:xfrm>
          <a:off x="247650" y="12439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02" name="AutoShape 10" descr="https://portalwebcenso.ibge.gov.br/f5-w-68747470733a2f2f7733736967636364323032322e696267652e676f762e6272$$/Relatorios/f5-w-doubledot/image/jquery_lazy_treegrid/down-arrow.png?F5CH=I">
          <a:extLst>
            <a:ext uri="{FF2B5EF4-FFF2-40B4-BE49-F238E27FC236}">
              <a16:creationId xmlns:a16="http://schemas.microsoft.com/office/drawing/2014/main" id="{F8D61243-93E7-4F55-B37C-FF7703380BEA}"/>
            </a:ext>
          </a:extLst>
        </xdr:cNvPr>
        <xdr:cNvSpPr>
          <a:spLocks noChangeAspect="1" noChangeArrowheads="1"/>
        </xdr:cNvSpPr>
      </xdr:nvSpPr>
      <xdr:spPr bwMode="auto">
        <a:xfrm>
          <a:off x="247650" y="12658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03" name="AutoShape 11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0207886C-13A4-49DD-9ED3-D1620C4BB82E}"/>
            </a:ext>
          </a:extLst>
        </xdr:cNvPr>
        <xdr:cNvSpPr>
          <a:spLocks noChangeAspect="1" noChangeArrowheads="1"/>
        </xdr:cNvSpPr>
      </xdr:nvSpPr>
      <xdr:spPr bwMode="auto">
        <a:xfrm>
          <a:off x="247650" y="1287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04" name="AutoShape 12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B92E0703-28E7-4997-A6E0-BD8EC3FCE23B}"/>
            </a:ext>
          </a:extLst>
        </xdr:cNvPr>
        <xdr:cNvSpPr>
          <a:spLocks noChangeAspect="1" noChangeArrowheads="1"/>
        </xdr:cNvSpPr>
      </xdr:nvSpPr>
      <xdr:spPr bwMode="auto">
        <a:xfrm>
          <a:off x="247650" y="130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05" name="AutoShape 13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75841C80-79E4-4CA9-B2C9-2A051A3E93DC}"/>
            </a:ext>
          </a:extLst>
        </xdr:cNvPr>
        <xdr:cNvSpPr>
          <a:spLocks noChangeAspect="1" noChangeArrowheads="1"/>
        </xdr:cNvSpPr>
      </xdr:nvSpPr>
      <xdr:spPr bwMode="auto">
        <a:xfrm>
          <a:off x="247650" y="1331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06" name="AutoShape 14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8D3123E8-7037-4710-A418-00FFA5F8A62A}"/>
            </a:ext>
          </a:extLst>
        </xdr:cNvPr>
        <xdr:cNvSpPr>
          <a:spLocks noChangeAspect="1" noChangeArrowheads="1"/>
        </xdr:cNvSpPr>
      </xdr:nvSpPr>
      <xdr:spPr bwMode="auto">
        <a:xfrm>
          <a:off x="247650" y="1353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07" name="AutoShape 15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B54F8AE7-04EE-4BED-96F7-2A69D77B532B}"/>
            </a:ext>
          </a:extLst>
        </xdr:cNvPr>
        <xdr:cNvSpPr>
          <a:spLocks noChangeAspect="1" noChangeArrowheads="1"/>
        </xdr:cNvSpPr>
      </xdr:nvSpPr>
      <xdr:spPr bwMode="auto">
        <a:xfrm>
          <a:off x="247650" y="137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08" name="AutoShape 16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69619940-7E72-4956-BF9F-F19C436CDEE3}"/>
            </a:ext>
          </a:extLst>
        </xdr:cNvPr>
        <xdr:cNvSpPr>
          <a:spLocks noChangeAspect="1" noChangeArrowheads="1"/>
        </xdr:cNvSpPr>
      </xdr:nvSpPr>
      <xdr:spPr bwMode="auto">
        <a:xfrm>
          <a:off x="247650" y="1397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09" name="AutoShape 17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ECEA7412-3E49-454A-9FE1-255E6E4C0752}"/>
            </a:ext>
          </a:extLst>
        </xdr:cNvPr>
        <xdr:cNvSpPr>
          <a:spLocks noChangeAspect="1" noChangeArrowheads="1"/>
        </xdr:cNvSpPr>
      </xdr:nvSpPr>
      <xdr:spPr bwMode="auto">
        <a:xfrm>
          <a:off x="247650" y="1419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10" name="AutoShape 18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BA0FF0F4-2E30-4A1B-8D36-3F3D11216ECC}"/>
            </a:ext>
          </a:extLst>
        </xdr:cNvPr>
        <xdr:cNvSpPr>
          <a:spLocks noChangeAspect="1" noChangeArrowheads="1"/>
        </xdr:cNvSpPr>
      </xdr:nvSpPr>
      <xdr:spPr bwMode="auto">
        <a:xfrm>
          <a:off x="247650" y="1441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11" name="AutoShape 19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396116B7-BA73-4E13-8A85-EDDF5A80DD59}"/>
            </a:ext>
          </a:extLst>
        </xdr:cNvPr>
        <xdr:cNvSpPr>
          <a:spLocks noChangeAspect="1" noChangeArrowheads="1"/>
        </xdr:cNvSpPr>
      </xdr:nvSpPr>
      <xdr:spPr bwMode="auto">
        <a:xfrm>
          <a:off x="247650" y="14630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12" name="AutoShape 20" descr="https://portalwebcenso.ibge.gov.br/f5-w-68747470733a2f2f7733736967636364323032322e696267652e676f762e6272$$/Relatorios/f5-w-doubledot/image/jquery_lazy_treegrid/down-arrow.png?F5CH=I">
          <a:extLst>
            <a:ext uri="{FF2B5EF4-FFF2-40B4-BE49-F238E27FC236}">
              <a16:creationId xmlns:a16="http://schemas.microsoft.com/office/drawing/2014/main" id="{E0CC33BC-D4F5-4B79-943B-C13C2A246FD8}"/>
            </a:ext>
          </a:extLst>
        </xdr:cNvPr>
        <xdr:cNvSpPr>
          <a:spLocks noChangeAspect="1" noChangeArrowheads="1"/>
        </xdr:cNvSpPr>
      </xdr:nvSpPr>
      <xdr:spPr bwMode="auto">
        <a:xfrm>
          <a:off x="247650" y="14849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13" name="AutoShape 21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15EEDBF0-5E81-47FF-9890-99B04E1FB10B}"/>
            </a:ext>
          </a:extLst>
        </xdr:cNvPr>
        <xdr:cNvSpPr>
          <a:spLocks noChangeAspect="1" noChangeArrowheads="1"/>
        </xdr:cNvSpPr>
      </xdr:nvSpPr>
      <xdr:spPr bwMode="auto">
        <a:xfrm>
          <a:off x="247650" y="15068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14" name="AutoShape 22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CAD9593C-27FA-4365-BF11-04A63523C42F}"/>
            </a:ext>
          </a:extLst>
        </xdr:cNvPr>
        <xdr:cNvSpPr>
          <a:spLocks noChangeAspect="1" noChangeArrowheads="1"/>
        </xdr:cNvSpPr>
      </xdr:nvSpPr>
      <xdr:spPr bwMode="auto">
        <a:xfrm>
          <a:off x="247650" y="15287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15" name="AutoShape 23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E06C8315-C1FE-4094-BEAB-6D2D64C8BF0C}"/>
            </a:ext>
          </a:extLst>
        </xdr:cNvPr>
        <xdr:cNvSpPr>
          <a:spLocks noChangeAspect="1" noChangeArrowheads="1"/>
        </xdr:cNvSpPr>
      </xdr:nvSpPr>
      <xdr:spPr bwMode="auto">
        <a:xfrm>
          <a:off x="247650" y="1550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16" name="AutoShape 24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259175D0-546C-4AFB-A9D2-5B9A905CAF1F}"/>
            </a:ext>
          </a:extLst>
        </xdr:cNvPr>
        <xdr:cNvSpPr>
          <a:spLocks noChangeAspect="1" noChangeArrowheads="1"/>
        </xdr:cNvSpPr>
      </xdr:nvSpPr>
      <xdr:spPr bwMode="auto">
        <a:xfrm>
          <a:off x="247650" y="1572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17" name="AutoShape 25" descr="https://portalwebcenso.ibge.gov.br/f5-w-68747470733a2f2f7733736967636364323032322e696267652e676f762e6272$$/Relatorios/f5-w-doubledot/image/jquery_lazy_treegrid/down-arrow.png?F5CH=I">
          <a:extLst>
            <a:ext uri="{FF2B5EF4-FFF2-40B4-BE49-F238E27FC236}">
              <a16:creationId xmlns:a16="http://schemas.microsoft.com/office/drawing/2014/main" id="{DAF6B927-2218-439C-B4B0-051860F07A8D}"/>
            </a:ext>
          </a:extLst>
        </xdr:cNvPr>
        <xdr:cNvSpPr>
          <a:spLocks noChangeAspect="1" noChangeArrowheads="1"/>
        </xdr:cNvSpPr>
      </xdr:nvSpPr>
      <xdr:spPr bwMode="auto">
        <a:xfrm>
          <a:off x="247650" y="15944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18" name="AutoShape 26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42CD5835-26F0-47A1-BEA9-2C3B0E0ACCB7}"/>
            </a:ext>
          </a:extLst>
        </xdr:cNvPr>
        <xdr:cNvSpPr>
          <a:spLocks noChangeAspect="1" noChangeArrowheads="1"/>
        </xdr:cNvSpPr>
      </xdr:nvSpPr>
      <xdr:spPr bwMode="auto">
        <a:xfrm>
          <a:off x="247650" y="16163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19" name="AutoShape 27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7F3D2A14-3E60-4D0F-8A53-3C9487895CFC}"/>
            </a:ext>
          </a:extLst>
        </xdr:cNvPr>
        <xdr:cNvSpPr>
          <a:spLocks noChangeAspect="1" noChangeArrowheads="1"/>
        </xdr:cNvSpPr>
      </xdr:nvSpPr>
      <xdr:spPr bwMode="auto">
        <a:xfrm>
          <a:off x="247650" y="163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20" name="AutoShape 28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B66BA517-5D07-4A5C-BA42-86D591113E1A}"/>
            </a:ext>
          </a:extLst>
        </xdr:cNvPr>
        <xdr:cNvSpPr>
          <a:spLocks noChangeAspect="1" noChangeArrowheads="1"/>
        </xdr:cNvSpPr>
      </xdr:nvSpPr>
      <xdr:spPr bwMode="auto">
        <a:xfrm>
          <a:off x="247650" y="1660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21" name="AutoShape 29" descr="https://portalwebcenso.ibge.gov.br/f5-w-68747470733a2f2f7733736967636364323032322e696267652e676f762e6272$$/Relatorios/f5-w-doubledot/image/jquery_lazy_treegrid/down-arrow.png?F5CH=I">
          <a:extLst>
            <a:ext uri="{FF2B5EF4-FFF2-40B4-BE49-F238E27FC236}">
              <a16:creationId xmlns:a16="http://schemas.microsoft.com/office/drawing/2014/main" id="{7F2AFBFE-CDFF-4240-9B25-CD234424FD53}"/>
            </a:ext>
          </a:extLst>
        </xdr:cNvPr>
        <xdr:cNvSpPr>
          <a:spLocks noChangeAspect="1" noChangeArrowheads="1"/>
        </xdr:cNvSpPr>
      </xdr:nvSpPr>
      <xdr:spPr bwMode="auto">
        <a:xfrm>
          <a:off x="247650" y="1682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22" name="AutoShape 30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DB71EBC5-09C7-4204-AFF5-BB96D6CD5516}"/>
            </a:ext>
          </a:extLst>
        </xdr:cNvPr>
        <xdr:cNvSpPr>
          <a:spLocks noChangeAspect="1" noChangeArrowheads="1"/>
        </xdr:cNvSpPr>
      </xdr:nvSpPr>
      <xdr:spPr bwMode="auto">
        <a:xfrm>
          <a:off x="247650" y="1704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23" name="AutoShape 31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351178D6-2237-4D6D-9D51-C50F6E9FDB55}"/>
            </a:ext>
          </a:extLst>
        </xdr:cNvPr>
        <xdr:cNvSpPr>
          <a:spLocks noChangeAspect="1" noChangeArrowheads="1"/>
        </xdr:cNvSpPr>
      </xdr:nvSpPr>
      <xdr:spPr bwMode="auto">
        <a:xfrm>
          <a:off x="247650" y="172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24" name="AutoShape 32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9CB81CDB-8252-4223-A2A1-F0A1F6FE213C}"/>
            </a:ext>
          </a:extLst>
        </xdr:cNvPr>
        <xdr:cNvSpPr>
          <a:spLocks noChangeAspect="1" noChangeArrowheads="1"/>
        </xdr:cNvSpPr>
      </xdr:nvSpPr>
      <xdr:spPr bwMode="auto">
        <a:xfrm>
          <a:off x="247650" y="1747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142875</xdr:rowOff>
    </xdr:to>
    <xdr:sp macro="" textlink="">
      <xdr:nvSpPr>
        <xdr:cNvPr id="8225" name="AutoShape 33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FD2268A9-690A-4038-B55A-DA7097BA9193}"/>
            </a:ext>
          </a:extLst>
        </xdr:cNvPr>
        <xdr:cNvSpPr>
          <a:spLocks noChangeAspect="1" noChangeArrowheads="1"/>
        </xdr:cNvSpPr>
      </xdr:nvSpPr>
      <xdr:spPr bwMode="auto">
        <a:xfrm>
          <a:off x="247650" y="17697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0.77544</cdr:x>
      <cdr:y>0.22042</cdr:y>
    </cdr:from>
    <cdr:to>
      <cdr:x>0.84047</cdr:x>
      <cdr:y>0.35035</cdr:y>
    </cdr:to>
    <cdr:sp macro="" textlink="">
      <cdr:nvSpPr>
        <cdr:cNvPr id="2" name="Texto Explicativo: Linha 1">
          <a:extLst xmlns:a="http://schemas.openxmlformats.org/drawingml/2006/main">
            <a:ext uri="{FF2B5EF4-FFF2-40B4-BE49-F238E27FC236}">
              <a16:creationId xmlns:a16="http://schemas.microsoft.com/office/drawing/2014/main" id="{72997898-D92B-7063-8433-DBE6FF0D695D}"/>
            </a:ext>
          </a:extLst>
        </cdr:cNvPr>
        <cdr:cNvSpPr/>
      </cdr:nvSpPr>
      <cdr:spPr>
        <a:xfrm xmlns:a="http://schemas.openxmlformats.org/drawingml/2006/main">
          <a:off x="8000631" y="723903"/>
          <a:ext cx="670946" cy="426719"/>
        </a:xfrm>
        <a:prstGeom xmlns:a="http://schemas.openxmlformats.org/drawingml/2006/main" prst="borderCallout1">
          <a:avLst>
            <a:gd name="adj1" fmla="val 50750"/>
            <a:gd name="adj2" fmla="val -1811"/>
            <a:gd name="adj3" fmla="val 134500"/>
            <a:gd name="adj4" fmla="val -47029"/>
          </a:avLst>
        </a:prstGeom>
        <a:solidFill xmlns:a="http://schemas.openxmlformats.org/drawingml/2006/main">
          <a:schemeClr val="accent4">
            <a:lumMod val="20000"/>
            <a:lumOff val="80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pt-BR" sz="1000">
              <a:solidFill>
                <a:sysClr val="windowText" lastClr="000000"/>
              </a:solidFill>
            </a:rPr>
            <a:t>Brasil</a:t>
          </a:r>
        </a:p>
        <a:p xmlns:a="http://schemas.openxmlformats.org/drawingml/2006/main">
          <a:pPr algn="ctr"/>
          <a:r>
            <a:rPr lang="pt-BR" sz="1000">
              <a:solidFill>
                <a:sysClr val="windowText" lastClr="000000"/>
              </a:solidFill>
            </a:rPr>
            <a:t>61,76%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0.37744</cdr:x>
      <cdr:y>0.33875</cdr:y>
    </cdr:from>
    <cdr:to>
      <cdr:x>0.43764</cdr:x>
      <cdr:y>0.46636</cdr:y>
    </cdr:to>
    <cdr:sp macro="" textlink="">
      <cdr:nvSpPr>
        <cdr:cNvPr id="2" name="Texto Explicativo: Linha 1">
          <a:extLst xmlns:a="http://schemas.openxmlformats.org/drawingml/2006/main">
            <a:ext uri="{FF2B5EF4-FFF2-40B4-BE49-F238E27FC236}">
              <a16:creationId xmlns:a16="http://schemas.microsoft.com/office/drawing/2014/main" id="{72997898-D92B-7063-8433-DBE6FF0D695D}"/>
            </a:ext>
          </a:extLst>
        </cdr:cNvPr>
        <cdr:cNvSpPr/>
      </cdr:nvSpPr>
      <cdr:spPr>
        <a:xfrm xmlns:a="http://schemas.openxmlformats.org/drawingml/2006/main">
          <a:off x="3897127" y="1112519"/>
          <a:ext cx="621571" cy="419099"/>
        </a:xfrm>
        <a:prstGeom xmlns:a="http://schemas.openxmlformats.org/drawingml/2006/main" prst="borderCallout1">
          <a:avLst>
            <a:gd name="adj1" fmla="val 50750"/>
            <a:gd name="adj2" fmla="val -1811"/>
            <a:gd name="adj3" fmla="val 134500"/>
            <a:gd name="adj4" fmla="val -47029"/>
          </a:avLst>
        </a:prstGeom>
        <a:solidFill xmlns:a="http://schemas.openxmlformats.org/drawingml/2006/main">
          <a:schemeClr val="accent4">
            <a:lumMod val="20000"/>
            <a:lumOff val="80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pt-BR" sz="1000">
              <a:solidFill>
                <a:sysClr val="windowText" lastClr="000000"/>
              </a:solidFill>
            </a:rPr>
            <a:t>Brasil</a:t>
          </a:r>
        </a:p>
        <a:p xmlns:a="http://schemas.openxmlformats.org/drawingml/2006/main">
          <a:pPr algn="ctr"/>
          <a:r>
            <a:rPr lang="pt-BR" sz="1000">
              <a:solidFill>
                <a:sysClr val="windowText" lastClr="000000"/>
              </a:solidFill>
            </a:rPr>
            <a:t>32,85%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</xdr:row>
      <xdr:rowOff>0</xdr:rowOff>
    </xdr:from>
    <xdr:to>
      <xdr:col>30</xdr:col>
      <xdr:colOff>556260</xdr:colOff>
      <xdr:row>32</xdr:row>
      <xdr:rowOff>7620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E53205-C7EE-4C18-B0AB-651935069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0.65699</cdr:x>
      <cdr:y>0.44415</cdr:y>
    </cdr:from>
    <cdr:to>
      <cdr:x>0.74202</cdr:x>
      <cdr:y>0.52341</cdr:y>
    </cdr:to>
    <cdr:sp macro="" textlink="">
      <cdr:nvSpPr>
        <cdr:cNvPr id="2" name="Texto Explicativo: Linha Dobrada 1">
          <a:extLst xmlns:a="http://schemas.openxmlformats.org/drawingml/2006/main">
            <a:ext uri="{FF2B5EF4-FFF2-40B4-BE49-F238E27FC236}">
              <a16:creationId xmlns:a16="http://schemas.microsoft.com/office/drawing/2014/main" id="{1FD007BB-8534-3F39-C553-B9169204E7A0}"/>
            </a:ext>
          </a:extLst>
        </cdr:cNvPr>
        <cdr:cNvSpPr/>
      </cdr:nvSpPr>
      <cdr:spPr>
        <a:xfrm xmlns:a="http://schemas.openxmlformats.org/drawingml/2006/main">
          <a:off x="5171440" y="2534920"/>
          <a:ext cx="669318" cy="452385"/>
        </a:xfrm>
        <a:prstGeom xmlns:a="http://schemas.openxmlformats.org/drawingml/2006/main" prst="borderCallout2">
          <a:avLst>
            <a:gd name="adj1" fmla="val 39158"/>
            <a:gd name="adj2" fmla="val -97"/>
            <a:gd name="adj3" fmla="val 43241"/>
            <a:gd name="adj4" fmla="val -196"/>
            <a:gd name="adj5" fmla="val 112500"/>
            <a:gd name="adj6" fmla="val -46667"/>
          </a:avLst>
        </a:prstGeom>
        <a:solidFill xmlns:a="http://schemas.openxmlformats.org/drawingml/2006/main">
          <a:schemeClr val="accent4">
            <a:lumMod val="40000"/>
            <a:lumOff val="60000"/>
          </a:schemeClr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>
              <a:solidFill>
                <a:sysClr val="windowText" lastClr="000000"/>
              </a:solidFill>
            </a:rPr>
            <a:t>Brasil</a:t>
          </a:r>
        </a:p>
        <a:p xmlns:a="http://schemas.openxmlformats.org/drawingml/2006/main">
          <a:pPr algn="ctr"/>
          <a:r>
            <a:rPr lang="pt-BR" sz="1100">
              <a:solidFill>
                <a:sysClr val="windowText" lastClr="000000"/>
              </a:solidFill>
            </a:rPr>
            <a:t>2,27%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17</xdr:col>
      <xdr:colOff>594360</xdr:colOff>
      <xdr:row>24</xdr:row>
      <xdr:rowOff>106680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859DF568-1426-41E4-A5D6-9129BBAA07E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06800" y="203200"/>
              <a:ext cx="7325360" cy="4958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41" name="AutoShape 1" descr="https://portalwebcenso.ibge.gov.br/f5-w-68747470733a2f2f7733736967636364323032322e696267652e676f762e6272$$/Relatorios/f5-w-doubledot/image/jquery_lazy_treegrid/down-arrow.png?F5CH=I">
          <a:extLst>
            <a:ext uri="{FF2B5EF4-FFF2-40B4-BE49-F238E27FC236}">
              <a16:creationId xmlns:a16="http://schemas.microsoft.com/office/drawing/2014/main" id="{653FD518-E368-4855-9FDA-A02511387195}"/>
            </a:ext>
          </a:extLst>
        </xdr:cNvPr>
        <xdr:cNvSpPr>
          <a:spLocks noChangeAspect="1" noChangeArrowheads="1"/>
        </xdr:cNvSpPr>
      </xdr:nvSpPr>
      <xdr:spPr bwMode="auto">
        <a:xfrm>
          <a:off x="247650" y="964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42" name="AutoShape 2" descr="https://portalwebcenso.ibge.gov.br/f5-w-68747470733a2f2f7733736967636364323032322e696267652e676f762e6272$$/Relatorios/f5-w-doubledot/image/jquery_lazy_treegrid/down-arrow.png?F5CH=I">
          <a:extLst>
            <a:ext uri="{FF2B5EF4-FFF2-40B4-BE49-F238E27FC236}">
              <a16:creationId xmlns:a16="http://schemas.microsoft.com/office/drawing/2014/main" id="{4D0AF639-4017-44BF-8235-3C5938E211D3}"/>
            </a:ext>
          </a:extLst>
        </xdr:cNvPr>
        <xdr:cNvSpPr>
          <a:spLocks noChangeAspect="1" noChangeArrowheads="1"/>
        </xdr:cNvSpPr>
      </xdr:nvSpPr>
      <xdr:spPr bwMode="auto">
        <a:xfrm>
          <a:off x="247650" y="986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43" name="AutoShape 3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6C6C5342-9611-4826-92D6-C16CF972B2D3}"/>
            </a:ext>
          </a:extLst>
        </xdr:cNvPr>
        <xdr:cNvSpPr>
          <a:spLocks noChangeAspect="1" noChangeArrowheads="1"/>
        </xdr:cNvSpPr>
      </xdr:nvSpPr>
      <xdr:spPr bwMode="auto">
        <a:xfrm>
          <a:off x="247650" y="10086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44" name="AutoShape 4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FA2EDC3B-BAA1-4C59-80AD-17AFD1425444}"/>
            </a:ext>
          </a:extLst>
        </xdr:cNvPr>
        <xdr:cNvSpPr>
          <a:spLocks noChangeAspect="1" noChangeArrowheads="1"/>
        </xdr:cNvSpPr>
      </xdr:nvSpPr>
      <xdr:spPr bwMode="auto">
        <a:xfrm>
          <a:off x="247650" y="1030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45" name="AutoShape 5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100C4CC6-74EB-4A62-AC16-448205674B19}"/>
            </a:ext>
          </a:extLst>
        </xdr:cNvPr>
        <xdr:cNvSpPr>
          <a:spLocks noChangeAspect="1" noChangeArrowheads="1"/>
        </xdr:cNvSpPr>
      </xdr:nvSpPr>
      <xdr:spPr bwMode="auto">
        <a:xfrm>
          <a:off x="247650" y="1052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46" name="AutoShape 6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61D302F9-2848-48C2-A06E-77B40A08B265}"/>
            </a:ext>
          </a:extLst>
        </xdr:cNvPr>
        <xdr:cNvSpPr>
          <a:spLocks noChangeAspect="1" noChangeArrowheads="1"/>
        </xdr:cNvSpPr>
      </xdr:nvSpPr>
      <xdr:spPr bwMode="auto">
        <a:xfrm>
          <a:off x="247650" y="1074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47" name="AutoShape 7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70ABC497-7145-4DDD-B330-81A4CE7D8453}"/>
            </a:ext>
          </a:extLst>
        </xdr:cNvPr>
        <xdr:cNvSpPr>
          <a:spLocks noChangeAspect="1" noChangeArrowheads="1"/>
        </xdr:cNvSpPr>
      </xdr:nvSpPr>
      <xdr:spPr bwMode="auto">
        <a:xfrm>
          <a:off x="247650" y="1096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48" name="AutoShape 8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A8CDFDCD-FA07-4F68-9FE5-38B4F88FB90B}"/>
            </a:ext>
          </a:extLst>
        </xdr:cNvPr>
        <xdr:cNvSpPr>
          <a:spLocks noChangeAspect="1" noChangeArrowheads="1"/>
        </xdr:cNvSpPr>
      </xdr:nvSpPr>
      <xdr:spPr bwMode="auto">
        <a:xfrm>
          <a:off x="247650" y="1118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49" name="AutoShape 9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657CDD55-9326-4DC8-97D6-9F18EA6ECB40}"/>
            </a:ext>
          </a:extLst>
        </xdr:cNvPr>
        <xdr:cNvSpPr>
          <a:spLocks noChangeAspect="1" noChangeArrowheads="1"/>
        </xdr:cNvSpPr>
      </xdr:nvSpPr>
      <xdr:spPr bwMode="auto">
        <a:xfrm>
          <a:off x="247650" y="1140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50" name="AutoShape 10" descr="https://portalwebcenso.ibge.gov.br/f5-w-68747470733a2f2f7733736967636364323032322e696267652e676f762e6272$$/Relatorios/f5-w-doubledot/image/jquery_lazy_treegrid/down-arrow.png?F5CH=I">
          <a:extLst>
            <a:ext uri="{FF2B5EF4-FFF2-40B4-BE49-F238E27FC236}">
              <a16:creationId xmlns:a16="http://schemas.microsoft.com/office/drawing/2014/main" id="{951A0818-F916-432B-BCAA-6D6D7A66863A}"/>
            </a:ext>
          </a:extLst>
        </xdr:cNvPr>
        <xdr:cNvSpPr>
          <a:spLocks noChangeAspect="1" noChangeArrowheads="1"/>
        </xdr:cNvSpPr>
      </xdr:nvSpPr>
      <xdr:spPr bwMode="auto">
        <a:xfrm>
          <a:off x="247650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51" name="AutoShape 11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F6365A6A-CB6D-40A4-B6BD-12C7C3BDD33D}"/>
            </a:ext>
          </a:extLst>
        </xdr:cNvPr>
        <xdr:cNvSpPr>
          <a:spLocks noChangeAspect="1" noChangeArrowheads="1"/>
        </xdr:cNvSpPr>
      </xdr:nvSpPr>
      <xdr:spPr bwMode="auto">
        <a:xfrm>
          <a:off x="247650" y="11839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52" name="AutoShape 12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87A1AB8D-150D-4A2C-9A43-B3C424691173}"/>
            </a:ext>
          </a:extLst>
        </xdr:cNvPr>
        <xdr:cNvSpPr>
          <a:spLocks noChangeAspect="1" noChangeArrowheads="1"/>
        </xdr:cNvSpPr>
      </xdr:nvSpPr>
      <xdr:spPr bwMode="auto">
        <a:xfrm>
          <a:off x="247650" y="1205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53" name="AutoShape 13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37955477-FA64-4145-BDA6-38F906035043}"/>
            </a:ext>
          </a:extLst>
        </xdr:cNvPr>
        <xdr:cNvSpPr>
          <a:spLocks noChangeAspect="1" noChangeArrowheads="1"/>
        </xdr:cNvSpPr>
      </xdr:nvSpPr>
      <xdr:spPr bwMode="auto">
        <a:xfrm>
          <a:off x="247650" y="12277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54" name="AutoShape 14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E4D7F183-4232-487D-9364-38A4C3EEB214}"/>
            </a:ext>
          </a:extLst>
        </xdr:cNvPr>
        <xdr:cNvSpPr>
          <a:spLocks noChangeAspect="1" noChangeArrowheads="1"/>
        </xdr:cNvSpPr>
      </xdr:nvSpPr>
      <xdr:spPr bwMode="auto">
        <a:xfrm>
          <a:off x="247650" y="1249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55" name="AutoShape 15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0DDF97DA-1FC1-4F27-A2DE-9B544C5A3711}"/>
            </a:ext>
          </a:extLst>
        </xdr:cNvPr>
        <xdr:cNvSpPr>
          <a:spLocks noChangeAspect="1" noChangeArrowheads="1"/>
        </xdr:cNvSpPr>
      </xdr:nvSpPr>
      <xdr:spPr bwMode="auto">
        <a:xfrm>
          <a:off x="247650" y="1271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56" name="AutoShape 16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621E781C-719B-4332-8328-01EE07DAA27A}"/>
            </a:ext>
          </a:extLst>
        </xdr:cNvPr>
        <xdr:cNvSpPr>
          <a:spLocks noChangeAspect="1" noChangeArrowheads="1"/>
        </xdr:cNvSpPr>
      </xdr:nvSpPr>
      <xdr:spPr bwMode="auto">
        <a:xfrm>
          <a:off x="247650" y="1293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57" name="AutoShape 17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6B19753C-05E3-40DC-A294-753B00595383}"/>
            </a:ext>
          </a:extLst>
        </xdr:cNvPr>
        <xdr:cNvSpPr>
          <a:spLocks noChangeAspect="1" noChangeArrowheads="1"/>
        </xdr:cNvSpPr>
      </xdr:nvSpPr>
      <xdr:spPr bwMode="auto">
        <a:xfrm>
          <a:off x="247650" y="13154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58" name="AutoShape 18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C6706A55-8680-4CAD-BE50-305F8A5223D2}"/>
            </a:ext>
          </a:extLst>
        </xdr:cNvPr>
        <xdr:cNvSpPr>
          <a:spLocks noChangeAspect="1" noChangeArrowheads="1"/>
        </xdr:cNvSpPr>
      </xdr:nvSpPr>
      <xdr:spPr bwMode="auto">
        <a:xfrm>
          <a:off x="247650" y="13373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59" name="AutoShape 19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7F0633D4-BAD2-485F-A9B8-55146265D167}"/>
            </a:ext>
          </a:extLst>
        </xdr:cNvPr>
        <xdr:cNvSpPr>
          <a:spLocks noChangeAspect="1" noChangeArrowheads="1"/>
        </xdr:cNvSpPr>
      </xdr:nvSpPr>
      <xdr:spPr bwMode="auto">
        <a:xfrm>
          <a:off x="247650" y="1359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60" name="AutoShape 20" descr="https://portalwebcenso.ibge.gov.br/f5-w-68747470733a2f2f7733736967636364323032322e696267652e676f762e6272$$/Relatorios/f5-w-doubledot/image/jquery_lazy_treegrid/down-arrow.png?F5CH=I">
          <a:extLst>
            <a:ext uri="{FF2B5EF4-FFF2-40B4-BE49-F238E27FC236}">
              <a16:creationId xmlns:a16="http://schemas.microsoft.com/office/drawing/2014/main" id="{077EF067-F4F0-4F0B-880A-4D6972CDBE87}"/>
            </a:ext>
          </a:extLst>
        </xdr:cNvPr>
        <xdr:cNvSpPr>
          <a:spLocks noChangeAspect="1" noChangeArrowheads="1"/>
        </xdr:cNvSpPr>
      </xdr:nvSpPr>
      <xdr:spPr bwMode="auto">
        <a:xfrm>
          <a:off x="247650" y="13811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61" name="AutoShape 21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B37EA230-D2CB-444F-8D48-E7D502F19D0B}"/>
            </a:ext>
          </a:extLst>
        </xdr:cNvPr>
        <xdr:cNvSpPr>
          <a:spLocks noChangeAspect="1" noChangeArrowheads="1"/>
        </xdr:cNvSpPr>
      </xdr:nvSpPr>
      <xdr:spPr bwMode="auto">
        <a:xfrm>
          <a:off x="247650" y="1403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62" name="AutoShape 22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2521C613-5B9F-40ED-8F1C-9C1EF0DED97B}"/>
            </a:ext>
          </a:extLst>
        </xdr:cNvPr>
        <xdr:cNvSpPr>
          <a:spLocks noChangeAspect="1" noChangeArrowheads="1"/>
        </xdr:cNvSpPr>
      </xdr:nvSpPr>
      <xdr:spPr bwMode="auto">
        <a:xfrm>
          <a:off x="247650" y="1424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63" name="AutoShape 23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433BD01D-9986-4FB6-93FE-E6269A5B8C6F}"/>
            </a:ext>
          </a:extLst>
        </xdr:cNvPr>
        <xdr:cNvSpPr>
          <a:spLocks noChangeAspect="1" noChangeArrowheads="1"/>
        </xdr:cNvSpPr>
      </xdr:nvSpPr>
      <xdr:spPr bwMode="auto">
        <a:xfrm>
          <a:off x="247650" y="1446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64" name="AutoShape 24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F7D0CC59-5F91-4A67-80E1-EEDDE10B5F6C}"/>
            </a:ext>
          </a:extLst>
        </xdr:cNvPr>
        <xdr:cNvSpPr>
          <a:spLocks noChangeAspect="1" noChangeArrowheads="1"/>
        </xdr:cNvSpPr>
      </xdr:nvSpPr>
      <xdr:spPr bwMode="auto">
        <a:xfrm>
          <a:off x="247650" y="1468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65" name="AutoShape 25" descr="https://portalwebcenso.ibge.gov.br/f5-w-68747470733a2f2f7733736967636364323032322e696267652e676f762e6272$$/Relatorios/f5-w-doubledot/image/jquery_lazy_treegrid/down-arrow.png?F5CH=I">
          <a:extLst>
            <a:ext uri="{FF2B5EF4-FFF2-40B4-BE49-F238E27FC236}">
              <a16:creationId xmlns:a16="http://schemas.microsoft.com/office/drawing/2014/main" id="{437BF3F5-ACE2-4326-A1FE-101519F1D6E3}"/>
            </a:ext>
          </a:extLst>
        </xdr:cNvPr>
        <xdr:cNvSpPr>
          <a:spLocks noChangeAspect="1" noChangeArrowheads="1"/>
        </xdr:cNvSpPr>
      </xdr:nvSpPr>
      <xdr:spPr bwMode="auto">
        <a:xfrm>
          <a:off x="247650" y="1490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66" name="AutoShape 26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AE8405B3-D361-47DE-9EDE-8D92BB3A1BF4}"/>
            </a:ext>
          </a:extLst>
        </xdr:cNvPr>
        <xdr:cNvSpPr>
          <a:spLocks noChangeAspect="1" noChangeArrowheads="1"/>
        </xdr:cNvSpPr>
      </xdr:nvSpPr>
      <xdr:spPr bwMode="auto">
        <a:xfrm>
          <a:off x="247650" y="1512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67" name="AutoShape 27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D8B6CE36-8FFC-4C47-881C-14EAF59EAB13}"/>
            </a:ext>
          </a:extLst>
        </xdr:cNvPr>
        <xdr:cNvSpPr>
          <a:spLocks noChangeAspect="1" noChangeArrowheads="1"/>
        </xdr:cNvSpPr>
      </xdr:nvSpPr>
      <xdr:spPr bwMode="auto">
        <a:xfrm>
          <a:off x="247650" y="1534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68" name="AutoShape 28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323CA64F-F4E0-476F-A503-2E0083D2AAF6}"/>
            </a:ext>
          </a:extLst>
        </xdr:cNvPr>
        <xdr:cNvSpPr>
          <a:spLocks noChangeAspect="1" noChangeArrowheads="1"/>
        </xdr:cNvSpPr>
      </xdr:nvSpPr>
      <xdr:spPr bwMode="auto">
        <a:xfrm>
          <a:off x="247650" y="15563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69" name="AutoShape 29" descr="https://portalwebcenso.ibge.gov.br/f5-w-68747470733a2f2f7733736967636364323032322e696267652e676f762e6272$$/Relatorios/f5-w-doubledot/image/jquery_lazy_treegrid/down-arrow.png?F5CH=I">
          <a:extLst>
            <a:ext uri="{FF2B5EF4-FFF2-40B4-BE49-F238E27FC236}">
              <a16:creationId xmlns:a16="http://schemas.microsoft.com/office/drawing/2014/main" id="{FD36BCC4-77F9-47AB-AF97-C3C62BAF069E}"/>
            </a:ext>
          </a:extLst>
        </xdr:cNvPr>
        <xdr:cNvSpPr>
          <a:spLocks noChangeAspect="1" noChangeArrowheads="1"/>
        </xdr:cNvSpPr>
      </xdr:nvSpPr>
      <xdr:spPr bwMode="auto">
        <a:xfrm>
          <a:off x="247650" y="1578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70" name="AutoShape 30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CB69D8FA-907F-48A5-BD8A-1D8B7533A03C}"/>
            </a:ext>
          </a:extLst>
        </xdr:cNvPr>
        <xdr:cNvSpPr>
          <a:spLocks noChangeAspect="1" noChangeArrowheads="1"/>
        </xdr:cNvSpPr>
      </xdr:nvSpPr>
      <xdr:spPr bwMode="auto">
        <a:xfrm>
          <a:off x="247650" y="1600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71" name="AutoShape 31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881138DC-3367-4741-9AC1-9BD0049141C6}"/>
            </a:ext>
          </a:extLst>
        </xdr:cNvPr>
        <xdr:cNvSpPr>
          <a:spLocks noChangeAspect="1" noChangeArrowheads="1"/>
        </xdr:cNvSpPr>
      </xdr:nvSpPr>
      <xdr:spPr bwMode="auto">
        <a:xfrm>
          <a:off x="247650" y="16221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72" name="AutoShape 32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F37B1698-F7F2-4F48-8422-598BA6AE0876}"/>
            </a:ext>
          </a:extLst>
        </xdr:cNvPr>
        <xdr:cNvSpPr>
          <a:spLocks noChangeAspect="1" noChangeArrowheads="1"/>
        </xdr:cNvSpPr>
      </xdr:nvSpPr>
      <xdr:spPr bwMode="auto">
        <a:xfrm>
          <a:off x="247650" y="16440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114300</xdr:rowOff>
    </xdr:to>
    <xdr:sp macro="" textlink="">
      <xdr:nvSpPr>
        <xdr:cNvPr id="10273" name="AutoShape 33" descr="https://portalwebcenso.ibge.gov.br/f5-w-68747470733a2f2f7733736967636364323032322e696267652e676f762e6272$$/Relatorios/f5-w-doubledot/image/jquery_lazy_treegrid/right-arrow.png?F5CH=I">
          <a:extLst>
            <a:ext uri="{FF2B5EF4-FFF2-40B4-BE49-F238E27FC236}">
              <a16:creationId xmlns:a16="http://schemas.microsoft.com/office/drawing/2014/main" id="{3ABD832B-C2A0-4B4F-9373-B02F53AC21DC}"/>
            </a:ext>
          </a:extLst>
        </xdr:cNvPr>
        <xdr:cNvSpPr>
          <a:spLocks noChangeAspect="1" noChangeArrowheads="1"/>
        </xdr:cNvSpPr>
      </xdr:nvSpPr>
      <xdr:spPr bwMode="auto">
        <a:xfrm>
          <a:off x="247650" y="1665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504825</xdr:colOff>
      <xdr:row>3</xdr:row>
      <xdr:rowOff>9525</xdr:rowOff>
    </xdr:from>
    <xdr:to>
      <xdr:col>25</xdr:col>
      <xdr:colOff>272418</xdr:colOff>
      <xdr:row>38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82E8618-612D-4E64-8EEC-A10A7F7A4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</xdr:row>
      <xdr:rowOff>0</xdr:rowOff>
    </xdr:from>
    <xdr:to>
      <xdr:col>7</xdr:col>
      <xdr:colOff>0</xdr:colOff>
      <xdr:row>61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C92F3D-56DE-4883-8344-1124CB02B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166688</xdr:colOff>
      <xdr:row>2</xdr:row>
      <xdr:rowOff>47624</xdr:rowOff>
    </xdr:from>
    <xdr:to>
      <xdr:col>20</xdr:col>
      <xdr:colOff>163831</xdr:colOff>
      <xdr:row>25</xdr:row>
      <xdr:rowOff>56674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Gráfico 3">
              <a:extLst>
                <a:ext uri="{FF2B5EF4-FFF2-40B4-BE49-F238E27FC236}">
                  <a16:creationId xmlns:a16="http://schemas.microsoft.com/office/drawing/2014/main" id="{158C68F6-2186-44FC-B0CB-C67093A17D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787188" y="454024"/>
              <a:ext cx="6728143" cy="4542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202406</xdr:colOff>
      <xdr:row>25</xdr:row>
      <xdr:rowOff>154781</xdr:rowOff>
    </xdr:from>
    <xdr:to>
      <xdr:col>20</xdr:col>
      <xdr:colOff>344224</xdr:colOff>
      <xdr:row>57</xdr:row>
      <xdr:rowOff>117629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4207E7-3048-44CB-B948-E314E844A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0.71756</cdr:x>
      <cdr:y>0.69421</cdr:y>
    </cdr:from>
    <cdr:to>
      <cdr:x>0.82486</cdr:x>
      <cdr:y>0.77058</cdr:y>
    </cdr:to>
    <cdr:sp macro="" textlink="">
      <cdr:nvSpPr>
        <cdr:cNvPr id="2" name="Texto Explicativo: Linha Dobrada 1">
          <a:extLst xmlns:a="http://schemas.openxmlformats.org/drawingml/2006/main">
            <a:ext uri="{FF2B5EF4-FFF2-40B4-BE49-F238E27FC236}">
              <a16:creationId xmlns:a16="http://schemas.microsoft.com/office/drawing/2014/main" id="{FD6F42F9-ECF4-4818-A33B-298D1C92F151}"/>
            </a:ext>
          </a:extLst>
        </cdr:cNvPr>
        <cdr:cNvSpPr/>
      </cdr:nvSpPr>
      <cdr:spPr>
        <a:xfrm xmlns:a="http://schemas.openxmlformats.org/drawingml/2006/main">
          <a:off x="4339316" y="4265624"/>
          <a:ext cx="648878" cy="469261"/>
        </a:xfrm>
        <a:prstGeom xmlns:a="http://schemas.openxmlformats.org/drawingml/2006/main" prst="borderCallout2">
          <a:avLst>
            <a:gd name="adj1" fmla="val 39158"/>
            <a:gd name="adj2" fmla="val -97"/>
            <a:gd name="adj3" fmla="val 43241"/>
            <a:gd name="adj4" fmla="val -196"/>
            <a:gd name="adj5" fmla="val 112500"/>
            <a:gd name="adj6" fmla="val -46667"/>
          </a:avLst>
        </a:prstGeom>
        <a:solidFill xmlns:a="http://schemas.openxmlformats.org/drawingml/2006/main">
          <a:schemeClr val="accent4">
            <a:lumMod val="40000"/>
            <a:lumOff val="60000"/>
          </a:schemeClr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>
              <a:solidFill>
                <a:sysClr val="windowText" lastClr="000000"/>
              </a:solidFill>
            </a:rPr>
            <a:t>Brasil</a:t>
          </a:r>
        </a:p>
        <a:p xmlns:a="http://schemas.openxmlformats.org/drawingml/2006/main">
          <a:pPr algn="ctr"/>
          <a:r>
            <a:rPr lang="pt-BR" sz="1100">
              <a:solidFill>
                <a:sysClr val="windowText" lastClr="000000"/>
              </a:solidFill>
            </a:rPr>
            <a:t>48,96%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219634</xdr:colOff>
      <xdr:row>2</xdr:row>
      <xdr:rowOff>143437</xdr:rowOff>
    </xdr:from>
    <xdr:to>
      <xdr:col>20</xdr:col>
      <xdr:colOff>571500</xdr:colOff>
      <xdr:row>35</xdr:row>
      <xdr:rowOff>11206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E9F592FE-6D1A-4475-9B8B-22C1F2E4D4F6}"/>
            </a:ext>
          </a:extLst>
        </xdr:cNvPr>
        <xdr:cNvGrpSpPr/>
      </xdr:nvGrpSpPr>
      <xdr:grpSpPr>
        <a:xfrm>
          <a:off x="8144434" y="524437"/>
          <a:ext cx="9775266" cy="6154269"/>
          <a:chOff x="7857563" y="493059"/>
          <a:chExt cx="8852649" cy="4491317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929DD382-3177-5FD7-EAEF-4093EFC102FE}"/>
              </a:ext>
            </a:extLst>
          </xdr:cNvPr>
          <xdr:cNvGraphicFramePr/>
        </xdr:nvGraphicFramePr>
        <xdr:xfrm>
          <a:off x="7857563" y="493059"/>
          <a:ext cx="8852649" cy="449131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Conector reto 3">
            <a:extLst>
              <a:ext uri="{FF2B5EF4-FFF2-40B4-BE49-F238E27FC236}">
                <a16:creationId xmlns:a16="http://schemas.microsoft.com/office/drawing/2014/main" id="{F72612EF-C588-0884-F4BD-15422D3DFBFE}"/>
              </a:ext>
            </a:extLst>
          </xdr:cNvPr>
          <xdr:cNvCxnSpPr/>
        </xdr:nvCxnSpPr>
        <xdr:spPr>
          <a:xfrm flipV="1">
            <a:off x="10318377" y="950259"/>
            <a:ext cx="0" cy="3101788"/>
          </a:xfrm>
          <a:prstGeom prst="line">
            <a:avLst/>
          </a:prstGeom>
          <a:ln w="9525" cap="flat" cmpd="sng" algn="ctr">
            <a:solidFill>
              <a:schemeClr val="dk1"/>
            </a:solidFill>
            <a:prstDash val="dash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  <xdr:cxnSp macro="">
        <xdr:nvCxnSpPr>
          <xdr:cNvPr id="5" name="Conector reto 4">
            <a:extLst>
              <a:ext uri="{FF2B5EF4-FFF2-40B4-BE49-F238E27FC236}">
                <a16:creationId xmlns:a16="http://schemas.microsoft.com/office/drawing/2014/main" id="{D5783702-734F-F7D8-3125-701343018666}"/>
              </a:ext>
            </a:extLst>
          </xdr:cNvPr>
          <xdr:cNvCxnSpPr/>
        </xdr:nvCxnSpPr>
        <xdr:spPr>
          <a:xfrm flipV="1">
            <a:off x="15320683" y="968188"/>
            <a:ext cx="0" cy="3092824"/>
          </a:xfrm>
          <a:prstGeom prst="line">
            <a:avLst/>
          </a:prstGeom>
          <a:ln w="9525" cap="flat" cmpd="sng" algn="ctr">
            <a:solidFill>
              <a:schemeClr val="dk1"/>
            </a:solidFill>
            <a:prstDash val="dash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523C0DC-4AA1-0272-D930-FB9FFE7FD4E1}"/>
              </a:ext>
            </a:extLst>
          </xdr:cNvPr>
          <xdr:cNvCxnSpPr/>
        </xdr:nvCxnSpPr>
        <xdr:spPr>
          <a:xfrm flipV="1">
            <a:off x="13142259" y="932328"/>
            <a:ext cx="0" cy="3119719"/>
          </a:xfrm>
          <a:prstGeom prst="line">
            <a:avLst/>
          </a:prstGeom>
          <a:ln w="9525" cap="flat" cmpd="sng" algn="ctr">
            <a:solidFill>
              <a:schemeClr val="dk1"/>
            </a:solidFill>
            <a:prstDash val="dash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  <xdr:cxnSp macro="">
        <xdr:nvCxnSpPr>
          <xdr:cNvPr id="7" name="Conector reto 6">
            <a:extLst>
              <a:ext uri="{FF2B5EF4-FFF2-40B4-BE49-F238E27FC236}">
                <a16:creationId xmlns:a16="http://schemas.microsoft.com/office/drawing/2014/main" id="{1DAB09C5-72F2-C849-22C7-0E594875DCB3}"/>
              </a:ext>
            </a:extLst>
          </xdr:cNvPr>
          <xdr:cNvCxnSpPr/>
        </xdr:nvCxnSpPr>
        <xdr:spPr>
          <a:xfrm flipV="1">
            <a:off x="14370425" y="908067"/>
            <a:ext cx="0" cy="3110752"/>
          </a:xfrm>
          <a:prstGeom prst="line">
            <a:avLst/>
          </a:prstGeom>
          <a:ln w="9525" cap="flat" cmpd="sng" algn="ctr">
            <a:solidFill>
              <a:schemeClr val="dk1"/>
            </a:solidFill>
            <a:prstDash val="dash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396688</xdr:colOff>
      <xdr:row>5</xdr:row>
      <xdr:rowOff>103094</xdr:rowOff>
    </xdr:from>
    <xdr:to>
      <xdr:col>8</xdr:col>
      <xdr:colOff>481852</xdr:colOff>
      <xdr:row>6</xdr:row>
      <xdr:rowOff>100853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5D4B7000-2D6F-452C-998F-60553DABC21D}"/>
            </a:ext>
          </a:extLst>
        </xdr:cNvPr>
        <xdr:cNvSpPr txBox="1"/>
      </xdr:nvSpPr>
      <xdr:spPr>
        <a:xfrm>
          <a:off x="7938247" y="1055594"/>
          <a:ext cx="679076" cy="1882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Norte</a:t>
          </a:r>
        </a:p>
      </xdr:txBody>
    </xdr:sp>
    <xdr:clientData/>
  </xdr:twoCellAnchor>
  <xdr:twoCellAnchor>
    <xdr:from>
      <xdr:col>11</xdr:col>
      <xdr:colOff>358589</xdr:colOff>
      <xdr:row>5</xdr:row>
      <xdr:rowOff>123265</xdr:rowOff>
    </xdr:from>
    <xdr:to>
      <xdr:col>12</xdr:col>
      <xdr:colOff>537882</xdr:colOff>
      <xdr:row>6</xdr:row>
      <xdr:rowOff>170329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AD5B7CE4-A041-4499-98D6-BE5527D37BD6}"/>
            </a:ext>
          </a:extLst>
        </xdr:cNvPr>
        <xdr:cNvSpPr txBox="1"/>
      </xdr:nvSpPr>
      <xdr:spPr>
        <a:xfrm>
          <a:off x="10275795" y="1075765"/>
          <a:ext cx="773205" cy="2375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Nordeste</a:t>
          </a:r>
        </a:p>
      </xdr:txBody>
    </xdr:sp>
    <xdr:clientData/>
  </xdr:twoCellAnchor>
  <xdr:twoCellAnchor>
    <xdr:from>
      <xdr:col>18</xdr:col>
      <xdr:colOff>378758</xdr:colOff>
      <xdr:row>13</xdr:row>
      <xdr:rowOff>35858</xdr:rowOff>
    </xdr:from>
    <xdr:to>
      <xdr:col>20</xdr:col>
      <xdr:colOff>351862</xdr:colOff>
      <xdr:row>14</xdr:row>
      <xdr:rowOff>71716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E10533DD-4B1D-4B92-9172-1E5B27CF0233}"/>
            </a:ext>
          </a:extLst>
        </xdr:cNvPr>
        <xdr:cNvSpPr txBox="1"/>
      </xdr:nvSpPr>
      <xdr:spPr>
        <a:xfrm>
          <a:off x="14453346" y="2512358"/>
          <a:ext cx="1160928" cy="226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 b="1">
              <a:solidFill>
                <a:srgbClr val="FF0000"/>
              </a:solidFill>
            </a:rPr>
            <a:t> Brasil 49</a:t>
          </a:r>
          <a:r>
            <a:rPr lang="pt-BR" sz="1000" b="1" baseline="0">
              <a:solidFill>
                <a:srgbClr val="FF0000"/>
              </a:solidFill>
            </a:rPr>
            <a:t> </a:t>
          </a:r>
          <a:r>
            <a:rPr lang="pt-BR" sz="1000" b="1">
              <a:solidFill>
                <a:srgbClr val="FF0000"/>
              </a:solidFill>
            </a:rPr>
            <a:t>%</a:t>
          </a:r>
        </a:p>
      </xdr:txBody>
    </xdr:sp>
    <xdr:clientData/>
  </xdr:twoCellAnchor>
  <xdr:twoCellAnchor>
    <xdr:from>
      <xdr:col>6</xdr:col>
      <xdr:colOff>394447</xdr:colOff>
      <xdr:row>3</xdr:row>
      <xdr:rowOff>8966</xdr:rowOff>
    </xdr:from>
    <xdr:to>
      <xdr:col>9</xdr:col>
      <xdr:colOff>233083</xdr:colOff>
      <xdr:row>5</xdr:row>
      <xdr:rowOff>89647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6231B638-FEC4-4EEB-9D05-BB00CBC198B0}"/>
            </a:ext>
          </a:extLst>
        </xdr:cNvPr>
        <xdr:cNvSpPr txBox="1"/>
      </xdr:nvSpPr>
      <xdr:spPr>
        <a:xfrm>
          <a:off x="7511527" y="557606"/>
          <a:ext cx="1667436" cy="446441"/>
        </a:xfrm>
        <a:prstGeom prst="rect">
          <a:avLst/>
        </a:prstGeom>
        <a:noFill/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100"/>
            <a:t>População Recenseada: </a:t>
          </a:r>
          <a:r>
            <a:rPr lang="pt-BR" sz="1100" b="1">
              <a:solidFill>
                <a:schemeClr val="accent1">
                  <a:lumMod val="50000"/>
                </a:schemeClr>
              </a:solidFill>
            </a:rPr>
            <a:t>104.445.750</a:t>
          </a: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0.63136</cdr:x>
      <cdr:y>0.09581</cdr:y>
    </cdr:from>
    <cdr:to>
      <cdr:x>0.71357</cdr:x>
      <cdr:y>0.15968</cdr:y>
    </cdr:to>
    <cdr:sp macro="" textlink="">
      <cdr:nvSpPr>
        <cdr:cNvPr id="2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5151753" y="430306"/>
          <a:ext cx="670825" cy="286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Sudeste</a:t>
          </a:r>
        </a:p>
      </cdr:txBody>
    </cdr:sp>
  </cdr:relSizeAnchor>
  <cdr:relSizeAnchor xmlns:cdr="http://schemas.openxmlformats.org/drawingml/2006/chartDrawing">
    <cdr:from>
      <cdr:x>0.76869</cdr:x>
      <cdr:y>0.09381</cdr:y>
    </cdr:from>
    <cdr:to>
      <cdr:x>0.81904</cdr:x>
      <cdr:y>0.14571</cdr:y>
    </cdr:to>
    <cdr:sp macro="" textlink="">
      <cdr:nvSpPr>
        <cdr:cNvPr id="3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6272334" y="421342"/>
          <a:ext cx="410856" cy="2330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Sul</a:t>
          </a:r>
        </a:p>
      </cdr:txBody>
    </cdr:sp>
  </cdr:relSizeAnchor>
  <cdr:relSizeAnchor xmlns:cdr="http://schemas.openxmlformats.org/drawingml/2006/chartDrawing">
    <cdr:from>
      <cdr:x>0.85859</cdr:x>
      <cdr:y>0.09182</cdr:y>
    </cdr:from>
    <cdr:to>
      <cdr:x>0.97505</cdr:x>
      <cdr:y>0.15059</cdr:y>
    </cdr:to>
    <cdr:sp macro="" textlink="">
      <cdr:nvSpPr>
        <cdr:cNvPr id="4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7005898" y="412377"/>
          <a:ext cx="950287" cy="2639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Centro Oeste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20</xdr:col>
      <xdr:colOff>0</xdr:colOff>
      <xdr:row>37</xdr:row>
      <xdr:rowOff>190500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060C234-7378-47AA-80EF-B0B62154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42</xdr:row>
      <xdr:rowOff>0</xdr:rowOff>
    </xdr:from>
    <xdr:to>
      <xdr:col>7</xdr:col>
      <xdr:colOff>563880</xdr:colOff>
      <xdr:row>62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20E889-4DE9-4430-8FCC-38EB4C9D3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34</xdr:row>
      <xdr:rowOff>0</xdr:rowOff>
    </xdr:from>
    <xdr:to>
      <xdr:col>13</xdr:col>
      <xdr:colOff>601980</xdr:colOff>
      <xdr:row>51</xdr:row>
      <xdr:rowOff>175260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8475D10-D446-4945-A0AD-2E2212E51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14</xdr:col>
      <xdr:colOff>0</xdr:colOff>
      <xdr:row>71</xdr:row>
      <xdr:rowOff>175260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800028F-E1BE-4623-96FE-221A4C3C7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3</xdr:row>
      <xdr:rowOff>0</xdr:rowOff>
    </xdr:from>
    <xdr:to>
      <xdr:col>20</xdr:col>
      <xdr:colOff>0</xdr:colOff>
      <xdr:row>23</xdr:row>
      <xdr:rowOff>15240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3" name="Gráfico 12">
              <a:extLst>
                <a:ext uri="{FF2B5EF4-FFF2-40B4-BE49-F238E27FC236}">
                  <a16:creationId xmlns:a16="http://schemas.microsoft.com/office/drawing/2014/main" id="{B3F4698A-06BC-405A-9634-15C5614982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77400" y="444500"/>
              <a:ext cx="6057900" cy="42570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3</xdr:row>
      <xdr:rowOff>0</xdr:rowOff>
    </xdr:from>
    <xdr:to>
      <xdr:col>30</xdr:col>
      <xdr:colOff>7620</xdr:colOff>
      <xdr:row>22</xdr:row>
      <xdr:rowOff>190500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8" name="Gráfico 17">
              <a:extLst>
                <a:ext uri="{FF2B5EF4-FFF2-40B4-BE49-F238E27FC236}">
                  <a16:creationId xmlns:a16="http://schemas.microsoft.com/office/drawing/2014/main" id="{9DCF722C-E5BB-4C5D-AFA6-7A22860C18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408400" y="444500"/>
              <a:ext cx="6065520" cy="4229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6D94108-BA6F-4A43-A588-0662FAD1B97C}" name="Tabela3" displayName="Tabela3" ref="B4:F31" totalsRowShown="0" headerRowDxfId="23" dataDxfId="21" headerRowBorderDxfId="22" tableBorderDxfId="20" totalsRowBorderDxfId="19">
  <autoFilter ref="B4:F31" xr:uid="{A654E07D-B2B2-4BA5-AC2E-6BC49432FAEB}"/>
  <tableColumns count="5">
    <tableColumn id="1" xr3:uid="{85B56A32-48D4-4C28-AB4A-1BB2BAA93BEF}" name="UF" dataDxfId="18"/>
    <tableColumn id="2" xr3:uid="{2C983401-71C6-4D97-9C41-48EAA40738E5}" name="População estimada" dataDxfId="17"/>
    <tableColumn id="3" xr3:uid="{AA2857FF-F651-43E4-B8D6-2AFD3FADD54E}" name="População receneada" dataDxfId="16" dataCellStyle="Normal 2">
      <calculatedColumnFormula>VLOOKUP(B5,'SIGC-ACOMP07'!$C$2:$T$38,16,FALSE)</calculatedColumnFormula>
    </tableColumn>
    <tableColumn id="4" xr3:uid="{BA00FBFF-F20F-41F9-88F7-502347A2DBA0}" name="% recenseado UF" dataDxfId="15">
      <calculatedColumnFormula>D5/C5</calculatedColumnFormula>
    </tableColumn>
    <tableColumn id="5" xr3:uid="{BA52A6FB-B9A6-4058-84F1-1F01ACC20410}" name="% recenseado Brasil" dataDxfId="14">
      <calculatedColumnFormula>$E$33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A2CB41A-8125-4667-B549-A4BC7FCAE8D1}" name="Tabela1" displayName="Tabela1" ref="B4:J31" totalsRowShown="0" headerRowDxfId="13" dataDxfId="11" headerRowBorderDxfId="12" tableBorderDxfId="10" totalsRowBorderDxfId="9">
  <autoFilter ref="B4:J31" xr:uid="{00000000-0009-0000-0100-000001000000}"/>
  <tableColumns count="9">
    <tableColumn id="2" xr3:uid="{B2E5F37D-E3E9-4935-8B98-8CB79DDBEFDA}" name="Cod" dataDxfId="8" dataCellStyle="Normal 2"/>
    <tableColumn id="16" xr3:uid="{268EBD93-4018-45C2-A2F3-08A88686B5CD}" name="UF" dataDxfId="7"/>
    <tableColumn id="3" xr3:uid="{8F9A0C73-145C-45B4-94CC-EA96D2951EEF}" name="Total de setores" dataDxfId="6">
      <calculatedColumnFormula>VLOOKUP($C5,'SIGC-CNEFE02'!$C$2:$N$35,2,FALSE)</calculatedColumnFormula>
    </tableColumn>
    <tableColumn id="4" xr3:uid="{285C79C8-D6A2-401A-8857-43DF9E13A196}" name="Não iniciados" dataDxfId="5">
      <calculatedColumnFormula>VLOOKUP($C5,'SIGC-CNEFE02'!$C$2:$N$35,3,FALSE)</calculatedColumnFormula>
    </tableColumn>
    <tableColumn id="13" xr3:uid="{0E595453-720F-4B53-80B2-6483E56B2D73}" name="Setores trabalhados" dataDxfId="4">
      <calculatedColumnFormula>VLOOKUP(C5,'SIGC-CNEFE02'!$C$2:$P$35,14,FALSE)</calculatedColumnFormula>
    </tableColumn>
    <tableColumn id="1" xr3:uid="{6B616929-5D1B-4BC6-9E3F-843DABA73AA6}" name="% setores trabalhados" dataDxfId="3">
      <calculatedColumnFormula>Tabela1[[#This Row],[Setores trabalhados]]/Tabela1[[#This Row],[Total de setores]]</calculatedColumnFormula>
    </tableColumn>
    <tableColumn id="19" xr3:uid="{D3670206-140A-436F-908B-C53BAFCF9C99}" name="% setores trabalhados BR" dataDxfId="2">
      <calculatedColumnFormula>$F$32/$D$32</calculatedColumnFormula>
    </tableColumn>
    <tableColumn id="15" xr3:uid="{7D13CDE2-F0FA-49C5-8F93-2CBF830B5053}" name="%setores não iniciados" dataDxfId="1">
      <calculatedColumnFormula>Tabela1[[#This Row],[Não iniciados]]/Tabela1[[#This Row],[Total de setores]]</calculatedColumnFormula>
    </tableColumn>
    <tableColumn id="18" xr3:uid="{272B2565-AFFB-4F8C-BBC3-7D3E076460EE}" name="%setores não iniciados BR" dataDxfId="0">
      <calculatedColumnFormula>$E$32/$D$32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41551-2118-4F72-8815-724720FEDD8F}">
  <dimension ref="B1:AA38"/>
  <sheetViews>
    <sheetView showGridLines="0" workbookViewId="0">
      <pane xSplit="3" ySplit="5" topLeftCell="D6" activePane="bottomRight" state="frozen"/>
      <selection pane="topRight" activeCell="B1" sqref="B1"/>
      <selection pane="bottomLeft" activeCell="A5" sqref="A5"/>
      <selection pane="bottomRight" activeCell="D6" sqref="D6"/>
    </sheetView>
  </sheetViews>
  <sheetFormatPr baseColWidth="10" defaultColWidth="8.83203125" defaultRowHeight="14"/>
  <cols>
    <col min="1" max="1" width="3.6640625" style="37" customWidth="1"/>
    <col min="2" max="2" width="5.6640625" style="37" hidden="1" customWidth="1"/>
    <col min="3" max="3" width="20.6640625" style="37" customWidth="1"/>
    <col min="4" max="15" width="12.6640625" style="37" customWidth="1"/>
    <col min="16" max="17" width="10.6640625" style="37" customWidth="1"/>
    <col min="18" max="18" width="11.6640625" style="37" customWidth="1"/>
    <col min="19" max="20" width="10.6640625" style="37" customWidth="1"/>
    <col min="21" max="21" width="9.83203125" style="37" bestFit="1" customWidth="1"/>
    <col min="22" max="22" width="11.83203125" style="37" customWidth="1"/>
    <col min="23" max="24" width="8.83203125" style="37"/>
    <col min="25" max="25" width="18.83203125" style="37" customWidth="1"/>
    <col min="26" max="26" width="9.83203125" style="37" bestFit="1" customWidth="1"/>
    <col min="27" max="16384" width="8.83203125" style="37"/>
  </cols>
  <sheetData>
    <row r="1" spans="2:27" ht="16.25" customHeight="1">
      <c r="C1" s="135" t="s">
        <v>205</v>
      </c>
    </row>
    <row r="2" spans="2:27" ht="16.25" customHeight="1">
      <c r="B2" s="263" t="s">
        <v>34</v>
      </c>
      <c r="C2" s="272" t="s">
        <v>63</v>
      </c>
      <c r="D2" s="275" t="s">
        <v>124</v>
      </c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72"/>
      <c r="P2" s="275" t="s">
        <v>125</v>
      </c>
      <c r="Q2" s="276"/>
      <c r="R2" s="266" t="s">
        <v>167</v>
      </c>
      <c r="S2" s="267"/>
      <c r="T2" s="267"/>
      <c r="V2" s="281" t="s">
        <v>141</v>
      </c>
      <c r="W2" s="281" t="s">
        <v>184</v>
      </c>
    </row>
    <row r="3" spans="2:27" ht="16.25" customHeight="1">
      <c r="B3" s="264"/>
      <c r="C3" s="273"/>
      <c r="D3" s="277" t="s">
        <v>163</v>
      </c>
      <c r="E3" s="279" t="s">
        <v>126</v>
      </c>
      <c r="F3" s="279" t="s">
        <v>127</v>
      </c>
      <c r="G3" s="279"/>
      <c r="H3" s="279"/>
      <c r="I3" s="279"/>
      <c r="J3" s="279"/>
      <c r="K3" s="279"/>
      <c r="L3" s="279"/>
      <c r="M3" s="279"/>
      <c r="N3" s="279"/>
      <c r="O3" s="273"/>
      <c r="P3" s="277" t="s">
        <v>128</v>
      </c>
      <c r="Q3" s="283" t="s">
        <v>129</v>
      </c>
      <c r="R3" s="268" t="s">
        <v>168</v>
      </c>
      <c r="S3" s="270" t="s">
        <v>169</v>
      </c>
      <c r="T3" s="270" t="s">
        <v>170</v>
      </c>
      <c r="V3" s="270"/>
      <c r="W3" s="270"/>
    </row>
    <row r="4" spans="2:27" ht="16.25" customHeight="1">
      <c r="B4" s="264"/>
      <c r="C4" s="273"/>
      <c r="D4" s="277"/>
      <c r="E4" s="279"/>
      <c r="F4" s="279" t="s">
        <v>130</v>
      </c>
      <c r="G4" s="279"/>
      <c r="H4" s="279"/>
      <c r="I4" s="279"/>
      <c r="J4" s="279"/>
      <c r="K4" s="279"/>
      <c r="L4" s="279"/>
      <c r="M4" s="279"/>
      <c r="N4" s="279" t="s">
        <v>131</v>
      </c>
      <c r="O4" s="273" t="s">
        <v>132</v>
      </c>
      <c r="P4" s="277"/>
      <c r="Q4" s="283"/>
      <c r="R4" s="268"/>
      <c r="S4" s="270"/>
      <c r="T4" s="270"/>
      <c r="V4" s="270"/>
      <c r="W4" s="270"/>
    </row>
    <row r="5" spans="2:27" ht="30" customHeight="1">
      <c r="B5" s="265"/>
      <c r="C5" s="274"/>
      <c r="D5" s="278"/>
      <c r="E5" s="280"/>
      <c r="F5" s="105" t="s">
        <v>64</v>
      </c>
      <c r="G5" s="105" t="s">
        <v>133</v>
      </c>
      <c r="H5" s="105" t="s">
        <v>134</v>
      </c>
      <c r="I5" s="105" t="s">
        <v>135</v>
      </c>
      <c r="J5" s="105" t="s">
        <v>73</v>
      </c>
      <c r="K5" s="105" t="s">
        <v>136</v>
      </c>
      <c r="L5" s="105" t="s">
        <v>137</v>
      </c>
      <c r="M5" s="105" t="s">
        <v>138</v>
      </c>
      <c r="N5" s="280"/>
      <c r="O5" s="274"/>
      <c r="P5" s="278"/>
      <c r="Q5" s="284"/>
      <c r="R5" s="269"/>
      <c r="S5" s="271"/>
      <c r="T5" s="271"/>
      <c r="V5" s="271"/>
      <c r="W5" s="271"/>
    </row>
    <row r="6" spans="2:27" ht="16.25" customHeight="1">
      <c r="B6" s="4"/>
      <c r="C6" s="107" t="s">
        <v>62</v>
      </c>
      <c r="D6" s="111">
        <v>52192564</v>
      </c>
      <c r="E6" s="104">
        <v>30478</v>
      </c>
      <c r="F6" s="104">
        <v>42449971</v>
      </c>
      <c r="G6" s="104">
        <v>36347790</v>
      </c>
      <c r="H6" s="104">
        <v>85309</v>
      </c>
      <c r="I6" s="104">
        <v>4801206</v>
      </c>
      <c r="J6" s="104">
        <v>964590</v>
      </c>
      <c r="K6" s="104">
        <v>54156</v>
      </c>
      <c r="L6" s="104">
        <v>81620</v>
      </c>
      <c r="M6" s="104">
        <v>115300</v>
      </c>
      <c r="N6" s="104">
        <v>6600331</v>
      </c>
      <c r="O6" s="112">
        <v>3111784</v>
      </c>
      <c r="P6" s="111">
        <v>32919</v>
      </c>
      <c r="Q6" s="141">
        <v>22611</v>
      </c>
      <c r="R6" s="136">
        <v>104445750</v>
      </c>
      <c r="S6" s="49">
        <v>50279055</v>
      </c>
      <c r="T6" s="49">
        <v>54166695</v>
      </c>
      <c r="U6" s="190"/>
      <c r="V6" s="202">
        <f>E6+G6+H6+L6+Q6</f>
        <v>36567808</v>
      </c>
      <c r="W6" s="187">
        <f>J6/F6</f>
        <v>2.2722983721237405E-2</v>
      </c>
      <c r="Y6" s="282" t="s">
        <v>185</v>
      </c>
      <c r="Z6" s="282"/>
      <c r="AA6" s="282"/>
    </row>
    <row r="7" spans="2:27" ht="16.25" customHeight="1">
      <c r="B7" s="5">
        <v>1</v>
      </c>
      <c r="C7" s="108" t="s">
        <v>28</v>
      </c>
      <c r="D7" s="113">
        <v>3889999</v>
      </c>
      <c r="E7" s="102">
        <v>3815</v>
      </c>
      <c r="F7" s="102">
        <v>3159608</v>
      </c>
      <c r="G7" s="102">
        <v>2776843</v>
      </c>
      <c r="H7" s="102">
        <v>4757</v>
      </c>
      <c r="I7" s="102">
        <v>300196</v>
      </c>
      <c r="J7" s="102">
        <v>63604</v>
      </c>
      <c r="K7" s="102">
        <v>3919</v>
      </c>
      <c r="L7" s="102">
        <v>3453</v>
      </c>
      <c r="M7" s="102">
        <v>6836</v>
      </c>
      <c r="N7" s="102">
        <v>500147</v>
      </c>
      <c r="O7" s="114">
        <v>226429</v>
      </c>
      <c r="P7" s="113">
        <v>3642</v>
      </c>
      <c r="Q7" s="142">
        <v>2838</v>
      </c>
      <c r="R7" s="137">
        <v>9450716</v>
      </c>
      <c r="S7" s="50">
        <v>4664934</v>
      </c>
      <c r="T7" s="50">
        <v>4785782</v>
      </c>
      <c r="U7" s="190"/>
      <c r="V7" s="202">
        <f t="shared" ref="V7:V38" si="0">E7+G7+H7+L7+Q7</f>
        <v>2791706</v>
      </c>
      <c r="W7" s="185">
        <f t="shared" ref="W7:W38" si="1">J7/F7</f>
        <v>2.0130345283338947E-2</v>
      </c>
      <c r="Y7" s="195" t="s">
        <v>160</v>
      </c>
      <c r="Z7" s="196">
        <f>E6+G6+Q6</f>
        <v>36400879</v>
      </c>
      <c r="AA7" s="197">
        <f>(E6+G6+Q6)/(E6+G6+H6+L6+Q6)</f>
        <v>0.9954350832294897</v>
      </c>
    </row>
    <row r="8" spans="2:27" ht="16.25" customHeight="1">
      <c r="B8" s="4">
        <v>11</v>
      </c>
      <c r="C8" s="109" t="s">
        <v>1</v>
      </c>
      <c r="D8" s="115">
        <v>437211</v>
      </c>
      <c r="E8" s="103">
        <v>398</v>
      </c>
      <c r="F8" s="103">
        <v>349308</v>
      </c>
      <c r="G8" s="103">
        <v>300173</v>
      </c>
      <c r="H8" s="103">
        <v>667</v>
      </c>
      <c r="I8" s="103">
        <v>41626</v>
      </c>
      <c r="J8" s="103">
        <v>5364</v>
      </c>
      <c r="K8" s="103">
        <v>544</v>
      </c>
      <c r="L8" s="103">
        <v>287</v>
      </c>
      <c r="M8" s="103">
        <v>647</v>
      </c>
      <c r="N8" s="103">
        <v>67896</v>
      </c>
      <c r="O8" s="116">
        <v>19609</v>
      </c>
      <c r="P8" s="115">
        <v>346</v>
      </c>
      <c r="Q8" s="143">
        <v>189</v>
      </c>
      <c r="R8" s="138">
        <v>869550</v>
      </c>
      <c r="S8" s="11">
        <v>430429</v>
      </c>
      <c r="T8" s="11">
        <v>439121</v>
      </c>
      <c r="U8" s="190"/>
      <c r="V8" s="203">
        <f t="shared" si="0"/>
        <v>301714</v>
      </c>
      <c r="W8" s="186">
        <f t="shared" si="1"/>
        <v>1.5356075440585386E-2</v>
      </c>
      <c r="Y8" s="189" t="s">
        <v>162</v>
      </c>
      <c r="Z8" s="190">
        <f>L6</f>
        <v>81620</v>
      </c>
      <c r="AA8" s="191">
        <f>L6/(E6+G6+H6+L6+Q6)</f>
        <v>2.2320178447666318E-3</v>
      </c>
    </row>
    <row r="9" spans="2:27" ht="16.25" customHeight="1">
      <c r="B9" s="5">
        <v>12</v>
      </c>
      <c r="C9" s="109" t="s">
        <v>2</v>
      </c>
      <c r="D9" s="115">
        <v>162263</v>
      </c>
      <c r="E9" s="103">
        <v>110</v>
      </c>
      <c r="F9" s="103">
        <v>131360</v>
      </c>
      <c r="G9" s="103">
        <v>115752</v>
      </c>
      <c r="H9" s="103">
        <v>244</v>
      </c>
      <c r="I9" s="103">
        <v>12624</v>
      </c>
      <c r="J9" s="103">
        <v>2334</v>
      </c>
      <c r="K9" s="103">
        <v>140</v>
      </c>
      <c r="L9" s="103">
        <v>103</v>
      </c>
      <c r="M9" s="103">
        <v>163</v>
      </c>
      <c r="N9" s="103">
        <v>20491</v>
      </c>
      <c r="O9" s="116">
        <v>10302</v>
      </c>
      <c r="P9" s="115">
        <v>129</v>
      </c>
      <c r="Q9" s="143">
        <v>79</v>
      </c>
      <c r="R9" s="139">
        <v>379440</v>
      </c>
      <c r="S9" s="9">
        <v>186483</v>
      </c>
      <c r="T9" s="9">
        <v>192957</v>
      </c>
      <c r="U9" s="190"/>
      <c r="V9" s="203">
        <f t="shared" si="0"/>
        <v>116288</v>
      </c>
      <c r="W9" s="186">
        <f t="shared" si="1"/>
        <v>1.7767965895249694E-2</v>
      </c>
      <c r="Y9" s="192" t="s">
        <v>161</v>
      </c>
      <c r="Z9" s="193">
        <f>H6</f>
        <v>85309</v>
      </c>
      <c r="AA9" s="194">
        <f>H6/(E6+G6+H6+L6+Q6)</f>
        <v>2.3328989257436488E-3</v>
      </c>
    </row>
    <row r="10" spans="2:27" ht="16.25" customHeight="1">
      <c r="B10" s="5">
        <v>13</v>
      </c>
      <c r="C10" s="109" t="s">
        <v>3</v>
      </c>
      <c r="D10" s="115">
        <v>917022</v>
      </c>
      <c r="E10" s="103">
        <v>920</v>
      </c>
      <c r="F10" s="103">
        <v>755440</v>
      </c>
      <c r="G10" s="103">
        <v>659403</v>
      </c>
      <c r="H10" s="103">
        <v>711</v>
      </c>
      <c r="I10" s="103">
        <v>71835</v>
      </c>
      <c r="J10" s="103">
        <v>18377</v>
      </c>
      <c r="K10" s="103">
        <v>481</v>
      </c>
      <c r="L10" s="103">
        <v>1556</v>
      </c>
      <c r="M10" s="103">
        <v>3077</v>
      </c>
      <c r="N10" s="103">
        <v>115249</v>
      </c>
      <c r="O10" s="116">
        <v>45413</v>
      </c>
      <c r="P10" s="115">
        <v>813</v>
      </c>
      <c r="Q10" s="143">
        <v>705</v>
      </c>
      <c r="R10" s="139">
        <v>2488760</v>
      </c>
      <c r="S10" s="9">
        <v>1235036</v>
      </c>
      <c r="T10" s="9">
        <v>1253724</v>
      </c>
      <c r="U10" s="190"/>
      <c r="V10" s="203">
        <f t="shared" si="0"/>
        <v>663295</v>
      </c>
      <c r="W10" s="186">
        <f t="shared" si="1"/>
        <v>2.4326220480779412E-2</v>
      </c>
    </row>
    <row r="11" spans="2:27" ht="16.25" customHeight="1">
      <c r="B11" s="5">
        <v>14</v>
      </c>
      <c r="C11" s="109" t="s">
        <v>4</v>
      </c>
      <c r="D11" s="115">
        <v>111283</v>
      </c>
      <c r="E11" s="103">
        <v>574</v>
      </c>
      <c r="F11" s="103">
        <v>93470</v>
      </c>
      <c r="G11" s="103">
        <v>73979</v>
      </c>
      <c r="H11" s="103">
        <v>99</v>
      </c>
      <c r="I11" s="103">
        <v>15599</v>
      </c>
      <c r="J11" s="103">
        <v>3406</v>
      </c>
      <c r="K11" s="103">
        <v>147</v>
      </c>
      <c r="L11" s="103">
        <v>71</v>
      </c>
      <c r="M11" s="103">
        <v>169</v>
      </c>
      <c r="N11" s="103">
        <v>11657</v>
      </c>
      <c r="O11" s="116">
        <v>5582</v>
      </c>
      <c r="P11" s="115">
        <v>92</v>
      </c>
      <c r="Q11" s="143">
        <v>168</v>
      </c>
      <c r="R11" s="139">
        <v>280028</v>
      </c>
      <c r="S11" s="9">
        <v>138824</v>
      </c>
      <c r="T11" s="9">
        <v>141204</v>
      </c>
      <c r="U11" s="190"/>
      <c r="V11" s="203">
        <f t="shared" si="0"/>
        <v>74891</v>
      </c>
      <c r="W11" s="186">
        <f t="shared" si="1"/>
        <v>3.6439499304589708E-2</v>
      </c>
    </row>
    <row r="12" spans="2:27" ht="16.25" customHeight="1">
      <c r="B12" s="5">
        <v>15</v>
      </c>
      <c r="C12" s="109" t="s">
        <v>5</v>
      </c>
      <c r="D12" s="115">
        <v>1771744</v>
      </c>
      <c r="E12" s="103">
        <v>1385</v>
      </c>
      <c r="F12" s="103">
        <v>1432274</v>
      </c>
      <c r="G12" s="103">
        <v>1284454</v>
      </c>
      <c r="H12" s="103">
        <v>2255</v>
      </c>
      <c r="I12" s="103">
        <v>113502</v>
      </c>
      <c r="J12" s="103">
        <v>27021</v>
      </c>
      <c r="K12" s="103">
        <v>1972</v>
      </c>
      <c r="L12" s="103">
        <v>1021</v>
      </c>
      <c r="M12" s="103">
        <v>2049</v>
      </c>
      <c r="N12" s="103">
        <v>222303</v>
      </c>
      <c r="O12" s="116">
        <v>115782</v>
      </c>
      <c r="P12" s="115">
        <v>1684</v>
      </c>
      <c r="Q12" s="143">
        <v>1364</v>
      </c>
      <c r="R12" s="139">
        <v>4323480</v>
      </c>
      <c r="S12" s="9">
        <v>2125084</v>
      </c>
      <c r="T12" s="9">
        <v>2198396</v>
      </c>
      <c r="U12" s="190"/>
      <c r="V12" s="203">
        <f t="shared" si="0"/>
        <v>1290479</v>
      </c>
      <c r="W12" s="186">
        <f t="shared" si="1"/>
        <v>1.8865803610203076E-2</v>
      </c>
    </row>
    <row r="13" spans="2:27" ht="16.25" customHeight="1">
      <c r="B13" s="5">
        <v>16</v>
      </c>
      <c r="C13" s="109" t="s">
        <v>6</v>
      </c>
      <c r="D13" s="115">
        <v>134974</v>
      </c>
      <c r="E13" s="103">
        <v>163</v>
      </c>
      <c r="F13" s="103">
        <v>108941</v>
      </c>
      <c r="G13" s="103">
        <v>94519</v>
      </c>
      <c r="H13" s="103">
        <v>253</v>
      </c>
      <c r="I13" s="103">
        <v>11323</v>
      </c>
      <c r="J13" s="103">
        <v>2370</v>
      </c>
      <c r="K13" s="103">
        <v>203</v>
      </c>
      <c r="L13" s="103">
        <v>87</v>
      </c>
      <c r="M13" s="103">
        <v>186</v>
      </c>
      <c r="N13" s="103">
        <v>19225</v>
      </c>
      <c r="O13" s="116">
        <v>6645</v>
      </c>
      <c r="P13" s="115">
        <v>220</v>
      </c>
      <c r="Q13" s="143">
        <v>116</v>
      </c>
      <c r="R13" s="139">
        <v>354098</v>
      </c>
      <c r="S13" s="9">
        <v>174407</v>
      </c>
      <c r="T13" s="9">
        <v>179691</v>
      </c>
      <c r="U13" s="190"/>
      <c r="V13" s="203">
        <f t="shared" si="0"/>
        <v>95138</v>
      </c>
      <c r="W13" s="186">
        <f t="shared" si="1"/>
        <v>2.1754894851341553E-2</v>
      </c>
    </row>
    <row r="14" spans="2:27" ht="16.25" customHeight="1">
      <c r="B14" s="5">
        <v>17</v>
      </c>
      <c r="C14" s="109" t="s">
        <v>7</v>
      </c>
      <c r="D14" s="115">
        <v>355502</v>
      </c>
      <c r="E14" s="103">
        <v>265</v>
      </c>
      <c r="F14" s="103">
        <v>288815</v>
      </c>
      <c r="G14" s="103">
        <v>248563</v>
      </c>
      <c r="H14" s="103">
        <v>528</v>
      </c>
      <c r="I14" s="103">
        <v>33687</v>
      </c>
      <c r="J14" s="103">
        <v>4732</v>
      </c>
      <c r="K14" s="103">
        <v>432</v>
      </c>
      <c r="L14" s="103">
        <v>328</v>
      </c>
      <c r="M14" s="103">
        <v>545</v>
      </c>
      <c r="N14" s="103">
        <v>43326</v>
      </c>
      <c r="O14" s="116">
        <v>23096</v>
      </c>
      <c r="P14" s="115">
        <v>358</v>
      </c>
      <c r="Q14" s="143">
        <v>217</v>
      </c>
      <c r="R14" s="139">
        <v>755360</v>
      </c>
      <c r="S14" s="9">
        <v>374671</v>
      </c>
      <c r="T14" s="9">
        <v>380689</v>
      </c>
      <c r="U14" s="190"/>
      <c r="V14" s="203">
        <f t="shared" si="0"/>
        <v>249901</v>
      </c>
      <c r="W14" s="186">
        <f t="shared" si="1"/>
        <v>1.6384190571819331E-2</v>
      </c>
    </row>
    <row r="15" spans="2:27" ht="16.25" customHeight="1">
      <c r="B15" s="5">
        <v>2</v>
      </c>
      <c r="C15" s="108" t="s">
        <v>29</v>
      </c>
      <c r="D15" s="113">
        <v>16581439</v>
      </c>
      <c r="E15" s="102">
        <v>10199</v>
      </c>
      <c r="F15" s="102">
        <v>13054780</v>
      </c>
      <c r="G15" s="102">
        <v>11865877</v>
      </c>
      <c r="H15" s="102">
        <v>23083</v>
      </c>
      <c r="I15" s="102">
        <v>914590</v>
      </c>
      <c r="J15" s="102">
        <v>203924</v>
      </c>
      <c r="K15" s="102">
        <v>10776</v>
      </c>
      <c r="L15" s="102">
        <v>13495</v>
      </c>
      <c r="M15" s="102">
        <v>23035</v>
      </c>
      <c r="N15" s="102">
        <v>2433188</v>
      </c>
      <c r="O15" s="114">
        <v>1083272</v>
      </c>
      <c r="P15" s="113">
        <v>9241</v>
      </c>
      <c r="Q15" s="142">
        <v>4902</v>
      </c>
      <c r="R15" s="137">
        <v>35010856</v>
      </c>
      <c r="S15" s="50">
        <v>16797113</v>
      </c>
      <c r="T15" s="50">
        <v>18213743</v>
      </c>
      <c r="U15" s="190"/>
      <c r="V15" s="202">
        <f t="shared" si="0"/>
        <v>11917556</v>
      </c>
      <c r="W15" s="185">
        <f t="shared" si="1"/>
        <v>1.5620638570699775E-2</v>
      </c>
    </row>
    <row r="16" spans="2:27" ht="16.25" customHeight="1">
      <c r="B16" s="5">
        <v>21</v>
      </c>
      <c r="C16" s="109" t="s">
        <v>8</v>
      </c>
      <c r="D16" s="115">
        <v>1816547</v>
      </c>
      <c r="E16" s="103">
        <v>1029</v>
      </c>
      <c r="F16" s="103">
        <v>1468492</v>
      </c>
      <c r="G16" s="103">
        <v>1361795</v>
      </c>
      <c r="H16" s="103">
        <v>1465</v>
      </c>
      <c r="I16" s="103">
        <v>82649</v>
      </c>
      <c r="J16" s="103">
        <v>19403</v>
      </c>
      <c r="K16" s="103">
        <v>997</v>
      </c>
      <c r="L16" s="103">
        <v>539</v>
      </c>
      <c r="M16" s="103">
        <v>1644</v>
      </c>
      <c r="N16" s="103">
        <v>239087</v>
      </c>
      <c r="O16" s="116">
        <v>107939</v>
      </c>
      <c r="P16" s="115">
        <v>1242</v>
      </c>
      <c r="Q16" s="143">
        <v>713</v>
      </c>
      <c r="R16" s="139">
        <v>4464435</v>
      </c>
      <c r="S16" s="9">
        <v>2177022</v>
      </c>
      <c r="T16" s="9">
        <v>2287413</v>
      </c>
      <c r="U16" s="190"/>
      <c r="V16" s="203">
        <f t="shared" si="0"/>
        <v>1365541</v>
      </c>
      <c r="W16" s="186">
        <f t="shared" si="1"/>
        <v>1.3212874159341692E-2</v>
      </c>
    </row>
    <row r="17" spans="2:23" ht="16.25" customHeight="1">
      <c r="B17" s="5">
        <v>22</v>
      </c>
      <c r="C17" s="109" t="s">
        <v>9</v>
      </c>
      <c r="D17" s="115">
        <v>1033409</v>
      </c>
      <c r="E17" s="103">
        <v>516</v>
      </c>
      <c r="F17" s="103">
        <v>796158</v>
      </c>
      <c r="G17" s="103">
        <v>740615</v>
      </c>
      <c r="H17" s="103">
        <v>1827</v>
      </c>
      <c r="I17" s="103">
        <v>42420</v>
      </c>
      <c r="J17" s="103">
        <v>8623</v>
      </c>
      <c r="K17" s="103">
        <v>508</v>
      </c>
      <c r="L17" s="103">
        <v>747</v>
      </c>
      <c r="M17" s="103">
        <v>1418</v>
      </c>
      <c r="N17" s="103">
        <v>148441</v>
      </c>
      <c r="O17" s="116">
        <v>88294</v>
      </c>
      <c r="P17" s="115">
        <v>700</v>
      </c>
      <c r="Q17" s="143">
        <v>333</v>
      </c>
      <c r="R17" s="139">
        <v>2284222</v>
      </c>
      <c r="S17" s="9">
        <v>1111280</v>
      </c>
      <c r="T17" s="9">
        <v>1172942</v>
      </c>
      <c r="U17" s="190"/>
      <c r="V17" s="203">
        <f t="shared" si="0"/>
        <v>744038</v>
      </c>
      <c r="W17" s="186">
        <f t="shared" si="1"/>
        <v>1.0830764747700833E-2</v>
      </c>
    </row>
    <row r="18" spans="2:23" ht="16.25" customHeight="1">
      <c r="B18" s="5">
        <v>23</v>
      </c>
      <c r="C18" s="109" t="s">
        <v>10</v>
      </c>
      <c r="D18" s="115">
        <v>2459080</v>
      </c>
      <c r="E18" s="103">
        <v>1124</v>
      </c>
      <c r="F18" s="103">
        <v>1942353</v>
      </c>
      <c r="G18" s="103">
        <v>1762240</v>
      </c>
      <c r="H18" s="103">
        <v>2270</v>
      </c>
      <c r="I18" s="103">
        <v>127041</v>
      </c>
      <c r="J18" s="103">
        <v>43802</v>
      </c>
      <c r="K18" s="103">
        <v>1391</v>
      </c>
      <c r="L18" s="103">
        <v>2084</v>
      </c>
      <c r="M18" s="103">
        <v>3525</v>
      </c>
      <c r="N18" s="103">
        <v>388638</v>
      </c>
      <c r="O18" s="116">
        <v>126965</v>
      </c>
      <c r="P18" s="115">
        <v>1302</v>
      </c>
      <c r="Q18" s="143">
        <v>600</v>
      </c>
      <c r="R18" s="139">
        <v>5201190</v>
      </c>
      <c r="S18" s="9">
        <v>2505973</v>
      </c>
      <c r="T18" s="9">
        <v>2695217</v>
      </c>
      <c r="U18" s="190"/>
      <c r="V18" s="203">
        <f t="shared" si="0"/>
        <v>1768318</v>
      </c>
      <c r="W18" s="186">
        <f t="shared" si="1"/>
        <v>2.2550998711356792E-2</v>
      </c>
    </row>
    <row r="19" spans="2:23" ht="16.25" customHeight="1">
      <c r="B19" s="5">
        <v>24</v>
      </c>
      <c r="C19" s="109" t="s">
        <v>11</v>
      </c>
      <c r="D19" s="115">
        <v>1087903</v>
      </c>
      <c r="E19" s="103">
        <v>813</v>
      </c>
      <c r="F19" s="103">
        <v>861835</v>
      </c>
      <c r="G19" s="103">
        <v>780979</v>
      </c>
      <c r="H19" s="103">
        <v>1705</v>
      </c>
      <c r="I19" s="103">
        <v>63773</v>
      </c>
      <c r="J19" s="103">
        <v>10754</v>
      </c>
      <c r="K19" s="103">
        <v>662</v>
      </c>
      <c r="L19" s="103">
        <v>1661</v>
      </c>
      <c r="M19" s="103">
        <v>2301</v>
      </c>
      <c r="N19" s="103">
        <v>156328</v>
      </c>
      <c r="O19" s="116">
        <v>68927</v>
      </c>
      <c r="P19" s="115">
        <v>787</v>
      </c>
      <c r="Q19" s="143">
        <v>382</v>
      </c>
      <c r="R19" s="139">
        <v>2295102</v>
      </c>
      <c r="S19" s="9">
        <v>1101748</v>
      </c>
      <c r="T19" s="9">
        <v>1193354</v>
      </c>
      <c r="U19" s="190"/>
      <c r="V19" s="203">
        <f t="shared" si="0"/>
        <v>785540</v>
      </c>
      <c r="W19" s="186">
        <f t="shared" si="1"/>
        <v>1.247802653640198E-2</v>
      </c>
    </row>
    <row r="20" spans="2:23" ht="16.25" customHeight="1">
      <c r="B20" s="5">
        <v>25</v>
      </c>
      <c r="C20" s="109" t="s">
        <v>12</v>
      </c>
      <c r="D20" s="115">
        <v>1207638</v>
      </c>
      <c r="E20" s="103">
        <v>695</v>
      </c>
      <c r="F20" s="103">
        <v>943181</v>
      </c>
      <c r="G20" s="103">
        <v>871925</v>
      </c>
      <c r="H20" s="103">
        <v>2461</v>
      </c>
      <c r="I20" s="103">
        <v>57892</v>
      </c>
      <c r="J20" s="103">
        <v>8455</v>
      </c>
      <c r="K20" s="103">
        <v>661</v>
      </c>
      <c r="L20" s="103">
        <v>885</v>
      </c>
      <c r="M20" s="103">
        <v>902</v>
      </c>
      <c r="N20" s="103">
        <v>180579</v>
      </c>
      <c r="O20" s="116">
        <v>83183</v>
      </c>
      <c r="P20" s="115">
        <v>447</v>
      </c>
      <c r="Q20" s="143">
        <v>305</v>
      </c>
      <c r="R20" s="139">
        <v>2549014</v>
      </c>
      <c r="S20" s="9">
        <v>1227517</v>
      </c>
      <c r="T20" s="9">
        <v>1321497</v>
      </c>
      <c r="U20" s="190"/>
      <c r="V20" s="203">
        <f t="shared" si="0"/>
        <v>876271</v>
      </c>
      <c r="W20" s="186">
        <f t="shared" si="1"/>
        <v>8.9643451256969757E-3</v>
      </c>
    </row>
    <row r="21" spans="2:23" ht="16.25" customHeight="1">
      <c r="B21" s="5">
        <v>26</v>
      </c>
      <c r="C21" s="109" t="s">
        <v>13</v>
      </c>
      <c r="D21" s="115">
        <v>2856754</v>
      </c>
      <c r="E21" s="103">
        <v>1507</v>
      </c>
      <c r="F21" s="103">
        <v>2276496</v>
      </c>
      <c r="G21" s="103">
        <v>2062252</v>
      </c>
      <c r="H21" s="103">
        <v>4973</v>
      </c>
      <c r="I21" s="103">
        <v>165624</v>
      </c>
      <c r="J21" s="103">
        <v>33818</v>
      </c>
      <c r="K21" s="103">
        <v>2003</v>
      </c>
      <c r="L21" s="103">
        <v>3025</v>
      </c>
      <c r="M21" s="103">
        <v>4801</v>
      </c>
      <c r="N21" s="103">
        <v>418855</v>
      </c>
      <c r="O21" s="116">
        <v>159896</v>
      </c>
      <c r="P21" s="115">
        <v>1211</v>
      </c>
      <c r="Q21" s="143">
        <v>681</v>
      </c>
      <c r="R21" s="139">
        <v>5922915</v>
      </c>
      <c r="S21" s="9">
        <v>2799132</v>
      </c>
      <c r="T21" s="9">
        <v>3123783</v>
      </c>
      <c r="U21" s="190"/>
      <c r="V21" s="203">
        <f t="shared" si="0"/>
        <v>2072438</v>
      </c>
      <c r="W21" s="186">
        <f t="shared" si="1"/>
        <v>1.4855286369929928E-2</v>
      </c>
    </row>
    <row r="22" spans="2:23" ht="16.25" customHeight="1">
      <c r="B22" s="5">
        <v>27</v>
      </c>
      <c r="C22" s="109" t="s">
        <v>14</v>
      </c>
      <c r="D22" s="115">
        <v>989999</v>
      </c>
      <c r="E22" s="103">
        <v>788</v>
      </c>
      <c r="F22" s="103">
        <v>796326</v>
      </c>
      <c r="G22" s="103">
        <v>712906</v>
      </c>
      <c r="H22" s="103">
        <v>1226</v>
      </c>
      <c r="I22" s="103">
        <v>67194</v>
      </c>
      <c r="J22" s="103">
        <v>12780</v>
      </c>
      <c r="K22" s="103">
        <v>454</v>
      </c>
      <c r="L22" s="103">
        <v>600</v>
      </c>
      <c r="M22" s="103">
        <v>1166</v>
      </c>
      <c r="N22" s="103">
        <v>133613</v>
      </c>
      <c r="O22" s="116">
        <v>59272</v>
      </c>
      <c r="P22" s="115">
        <v>428</v>
      </c>
      <c r="Q22" s="143">
        <v>226</v>
      </c>
      <c r="R22" s="139">
        <v>2169920</v>
      </c>
      <c r="S22" s="9">
        <v>1034126</v>
      </c>
      <c r="T22" s="9">
        <v>1135794</v>
      </c>
      <c r="U22" s="190"/>
      <c r="V22" s="203">
        <f t="shared" si="0"/>
        <v>715746</v>
      </c>
      <c r="W22" s="186">
        <f t="shared" si="1"/>
        <v>1.6048703671611878E-2</v>
      </c>
    </row>
    <row r="23" spans="2:23" ht="16.25" customHeight="1">
      <c r="B23" s="5">
        <v>28</v>
      </c>
      <c r="C23" s="109" t="s">
        <v>15</v>
      </c>
      <c r="D23" s="115">
        <v>777540</v>
      </c>
      <c r="E23" s="103">
        <v>651</v>
      </c>
      <c r="F23" s="103">
        <v>620327</v>
      </c>
      <c r="G23" s="103">
        <v>563454</v>
      </c>
      <c r="H23" s="103">
        <v>1604</v>
      </c>
      <c r="I23" s="103">
        <v>44429</v>
      </c>
      <c r="J23" s="103">
        <v>8758</v>
      </c>
      <c r="K23" s="103">
        <v>442</v>
      </c>
      <c r="L23" s="103">
        <v>566</v>
      </c>
      <c r="M23" s="103">
        <v>1074</v>
      </c>
      <c r="N23" s="103">
        <v>99825</v>
      </c>
      <c r="O23" s="116">
        <v>56737</v>
      </c>
      <c r="P23" s="115">
        <v>268</v>
      </c>
      <c r="Q23" s="143">
        <v>183</v>
      </c>
      <c r="R23" s="139">
        <v>1615066</v>
      </c>
      <c r="S23" s="9">
        <v>769944</v>
      </c>
      <c r="T23" s="9">
        <v>845122</v>
      </c>
      <c r="U23" s="190"/>
      <c r="V23" s="203">
        <f t="shared" si="0"/>
        <v>566458</v>
      </c>
      <c r="W23" s="186">
        <f t="shared" si="1"/>
        <v>1.4118360155208462E-2</v>
      </c>
    </row>
    <row r="24" spans="2:23" ht="16.25" customHeight="1">
      <c r="B24" s="5">
        <v>29</v>
      </c>
      <c r="C24" s="109" t="s">
        <v>16</v>
      </c>
      <c r="D24" s="115">
        <v>4352569</v>
      </c>
      <c r="E24" s="103">
        <v>3076</v>
      </c>
      <c r="F24" s="103">
        <v>3349612</v>
      </c>
      <c r="G24" s="103">
        <v>3009711</v>
      </c>
      <c r="H24" s="103">
        <v>5552</v>
      </c>
      <c r="I24" s="103">
        <v>263568</v>
      </c>
      <c r="J24" s="103">
        <v>57531</v>
      </c>
      <c r="K24" s="103">
        <v>3658</v>
      </c>
      <c r="L24" s="103">
        <v>3388</v>
      </c>
      <c r="M24" s="103">
        <v>6204</v>
      </c>
      <c r="N24" s="103">
        <v>667822</v>
      </c>
      <c r="O24" s="116">
        <v>332059</v>
      </c>
      <c r="P24" s="115">
        <v>2856</v>
      </c>
      <c r="Q24" s="143">
        <v>1479</v>
      </c>
      <c r="R24" s="139">
        <v>8508992</v>
      </c>
      <c r="S24" s="9">
        <v>4070371</v>
      </c>
      <c r="T24" s="9">
        <v>4438621</v>
      </c>
      <c r="U24" s="190"/>
      <c r="V24" s="203">
        <f t="shared" si="0"/>
        <v>3023206</v>
      </c>
      <c r="W24" s="186">
        <f t="shared" si="1"/>
        <v>1.7175422108590487E-2</v>
      </c>
    </row>
    <row r="25" spans="2:23" ht="16.25" customHeight="1">
      <c r="B25" s="5">
        <v>3</v>
      </c>
      <c r="C25" s="108" t="s">
        <v>31</v>
      </c>
      <c r="D25" s="113">
        <v>20760386</v>
      </c>
      <c r="E25" s="102">
        <v>9696</v>
      </c>
      <c r="F25" s="102">
        <v>17072907</v>
      </c>
      <c r="G25" s="102">
        <v>14036131</v>
      </c>
      <c r="H25" s="102">
        <v>37120</v>
      </c>
      <c r="I25" s="102">
        <v>2342708</v>
      </c>
      <c r="J25" s="102">
        <v>527927</v>
      </c>
      <c r="K25" s="102">
        <v>25073</v>
      </c>
      <c r="L25" s="102">
        <v>42037</v>
      </c>
      <c r="M25" s="102">
        <v>61911</v>
      </c>
      <c r="N25" s="102">
        <v>2496831</v>
      </c>
      <c r="O25" s="114">
        <v>1180952</v>
      </c>
      <c r="P25" s="113">
        <v>12577</v>
      </c>
      <c r="Q25" s="142">
        <v>8985</v>
      </c>
      <c r="R25" s="137">
        <v>38828007</v>
      </c>
      <c r="S25" s="50">
        <v>18578940</v>
      </c>
      <c r="T25" s="50">
        <v>20249067</v>
      </c>
      <c r="U25" s="190"/>
      <c r="V25" s="202">
        <f t="shared" si="0"/>
        <v>14133969</v>
      </c>
      <c r="W25" s="185">
        <f t="shared" si="1"/>
        <v>3.0921916226685942E-2</v>
      </c>
    </row>
    <row r="26" spans="2:23" ht="16.25" customHeight="1">
      <c r="B26" s="5">
        <v>31</v>
      </c>
      <c r="C26" s="109" t="s">
        <v>17</v>
      </c>
      <c r="D26" s="115">
        <v>5309920</v>
      </c>
      <c r="E26" s="103">
        <v>2490</v>
      </c>
      <c r="F26" s="103">
        <v>4319885</v>
      </c>
      <c r="G26" s="103">
        <v>3791405</v>
      </c>
      <c r="H26" s="103">
        <v>12751</v>
      </c>
      <c r="I26" s="103">
        <v>431670</v>
      </c>
      <c r="J26" s="103">
        <v>62058</v>
      </c>
      <c r="K26" s="103">
        <v>5951</v>
      </c>
      <c r="L26" s="103">
        <v>6775</v>
      </c>
      <c r="M26" s="103">
        <v>9275</v>
      </c>
      <c r="N26" s="103">
        <v>663233</v>
      </c>
      <c r="O26" s="116">
        <v>324312</v>
      </c>
      <c r="P26" s="115">
        <v>4227</v>
      </c>
      <c r="Q26" s="143">
        <v>2702</v>
      </c>
      <c r="R26" s="139">
        <v>10558864</v>
      </c>
      <c r="S26" s="9">
        <v>5111350</v>
      </c>
      <c r="T26" s="9">
        <v>5447514</v>
      </c>
      <c r="U26" s="190"/>
      <c r="V26" s="203">
        <f t="shared" si="0"/>
        <v>3816123</v>
      </c>
      <c r="W26" s="186">
        <f t="shared" si="1"/>
        <v>1.4365660196972836E-2</v>
      </c>
    </row>
    <row r="27" spans="2:23" ht="16.25" customHeight="1">
      <c r="B27" s="5">
        <v>32</v>
      </c>
      <c r="C27" s="109" t="s">
        <v>18</v>
      </c>
      <c r="D27" s="115">
        <v>938461</v>
      </c>
      <c r="E27" s="103">
        <v>416</v>
      </c>
      <c r="F27" s="103">
        <v>751574</v>
      </c>
      <c r="G27" s="103">
        <v>638672</v>
      </c>
      <c r="H27" s="103">
        <v>2165</v>
      </c>
      <c r="I27" s="103">
        <v>90087</v>
      </c>
      <c r="J27" s="103">
        <v>16737</v>
      </c>
      <c r="K27" s="103">
        <v>1060</v>
      </c>
      <c r="L27" s="103">
        <v>1104</v>
      </c>
      <c r="M27" s="103">
        <v>1749</v>
      </c>
      <c r="N27" s="103">
        <v>119232</v>
      </c>
      <c r="O27" s="116">
        <v>67239</v>
      </c>
      <c r="P27" s="115">
        <v>717</v>
      </c>
      <c r="Q27" s="143">
        <v>381</v>
      </c>
      <c r="R27" s="139">
        <v>1745429</v>
      </c>
      <c r="S27" s="9">
        <v>843022</v>
      </c>
      <c r="T27" s="9">
        <v>902407</v>
      </c>
      <c r="U27" s="190"/>
      <c r="V27" s="203">
        <f t="shared" si="0"/>
        <v>642738</v>
      </c>
      <c r="W27" s="186">
        <f t="shared" si="1"/>
        <v>2.2269264237453665E-2</v>
      </c>
    </row>
    <row r="28" spans="2:23" ht="16.25" customHeight="1">
      <c r="B28" s="5">
        <v>33</v>
      </c>
      <c r="C28" s="109" t="s">
        <v>19</v>
      </c>
      <c r="D28" s="115">
        <v>4902024</v>
      </c>
      <c r="E28" s="103">
        <v>2084</v>
      </c>
      <c r="F28" s="103">
        <v>3854181</v>
      </c>
      <c r="G28" s="103">
        <v>3189603</v>
      </c>
      <c r="H28" s="103">
        <v>5360</v>
      </c>
      <c r="I28" s="103">
        <v>481675</v>
      </c>
      <c r="J28" s="103">
        <v>144632</v>
      </c>
      <c r="K28" s="103">
        <v>5321</v>
      </c>
      <c r="L28" s="103">
        <v>10201</v>
      </c>
      <c r="M28" s="103">
        <v>17389</v>
      </c>
      <c r="N28" s="103">
        <v>723269</v>
      </c>
      <c r="O28" s="116">
        <v>322490</v>
      </c>
      <c r="P28" s="115">
        <v>2469</v>
      </c>
      <c r="Q28" s="143">
        <v>1211</v>
      </c>
      <c r="R28" s="139">
        <v>8545545</v>
      </c>
      <c r="S28" s="9">
        <v>3998273</v>
      </c>
      <c r="T28" s="9">
        <v>4547272</v>
      </c>
      <c r="U28" s="190"/>
      <c r="V28" s="203">
        <f t="shared" si="0"/>
        <v>3208459</v>
      </c>
      <c r="W28" s="186">
        <f t="shared" si="1"/>
        <v>3.7526000984385528E-2</v>
      </c>
    </row>
    <row r="29" spans="2:23" ht="16.25" customHeight="1">
      <c r="B29" s="5">
        <v>35</v>
      </c>
      <c r="C29" s="109" t="s">
        <v>20</v>
      </c>
      <c r="D29" s="115">
        <v>9609981</v>
      </c>
      <c r="E29" s="103">
        <v>4706</v>
      </c>
      <c r="F29" s="103">
        <v>8147267</v>
      </c>
      <c r="G29" s="103">
        <v>6416451</v>
      </c>
      <c r="H29" s="103">
        <v>16844</v>
      </c>
      <c r="I29" s="103">
        <v>1339276</v>
      </c>
      <c r="J29" s="103">
        <v>304500</v>
      </c>
      <c r="K29" s="103">
        <v>12741</v>
      </c>
      <c r="L29" s="103">
        <v>23957</v>
      </c>
      <c r="M29" s="103">
        <v>33498</v>
      </c>
      <c r="N29" s="103">
        <v>991097</v>
      </c>
      <c r="O29" s="116">
        <v>466911</v>
      </c>
      <c r="P29" s="115">
        <v>5164</v>
      </c>
      <c r="Q29" s="143">
        <v>4691</v>
      </c>
      <c r="R29" s="139">
        <v>17978169</v>
      </c>
      <c r="S29" s="9">
        <v>8626295</v>
      </c>
      <c r="T29" s="9">
        <v>9351874</v>
      </c>
      <c r="U29" s="190"/>
      <c r="V29" s="203">
        <f t="shared" si="0"/>
        <v>6466649</v>
      </c>
      <c r="W29" s="186">
        <f t="shared" si="1"/>
        <v>3.7374496257456639E-2</v>
      </c>
    </row>
    <row r="30" spans="2:23" ht="16.25" customHeight="1">
      <c r="B30" s="5">
        <v>4</v>
      </c>
      <c r="C30" s="108" t="s">
        <v>32</v>
      </c>
      <c r="D30" s="113">
        <v>7315515</v>
      </c>
      <c r="E30" s="102">
        <v>3494</v>
      </c>
      <c r="F30" s="102">
        <v>6117568</v>
      </c>
      <c r="G30" s="102">
        <v>5163074</v>
      </c>
      <c r="H30" s="102">
        <v>14344</v>
      </c>
      <c r="I30" s="102">
        <v>804909</v>
      </c>
      <c r="J30" s="102">
        <v>95556</v>
      </c>
      <c r="K30" s="102">
        <v>9339</v>
      </c>
      <c r="L30" s="102">
        <v>16213</v>
      </c>
      <c r="M30" s="102">
        <v>14133</v>
      </c>
      <c r="N30" s="102">
        <v>719126</v>
      </c>
      <c r="O30" s="114">
        <v>475327</v>
      </c>
      <c r="P30" s="113">
        <v>4224</v>
      </c>
      <c r="Q30" s="142">
        <v>4033</v>
      </c>
      <c r="R30" s="137">
        <v>13925946</v>
      </c>
      <c r="S30" s="50">
        <v>6735761</v>
      </c>
      <c r="T30" s="50">
        <v>7190185</v>
      </c>
      <c r="U30" s="190"/>
      <c r="V30" s="202">
        <f t="shared" si="0"/>
        <v>5201158</v>
      </c>
      <c r="W30" s="185">
        <f t="shared" si="1"/>
        <v>1.5619932626821639E-2</v>
      </c>
    </row>
    <row r="31" spans="2:23" ht="16.25" customHeight="1">
      <c r="B31" s="5">
        <v>41</v>
      </c>
      <c r="C31" s="109" t="s">
        <v>21</v>
      </c>
      <c r="D31" s="115">
        <v>2621513</v>
      </c>
      <c r="E31" s="103">
        <v>1297</v>
      </c>
      <c r="F31" s="103">
        <v>2269209</v>
      </c>
      <c r="G31" s="103">
        <v>1920580</v>
      </c>
      <c r="H31" s="103">
        <v>5445</v>
      </c>
      <c r="I31" s="103">
        <v>293886</v>
      </c>
      <c r="J31" s="103">
        <v>34655</v>
      </c>
      <c r="K31" s="103">
        <v>3128</v>
      </c>
      <c r="L31" s="103">
        <v>5836</v>
      </c>
      <c r="M31" s="103">
        <v>5679</v>
      </c>
      <c r="N31" s="103">
        <v>249425</v>
      </c>
      <c r="O31" s="116">
        <v>101582</v>
      </c>
      <c r="P31" s="115">
        <v>1200</v>
      </c>
      <c r="Q31" s="143">
        <v>1407</v>
      </c>
      <c r="R31" s="139">
        <v>5295389</v>
      </c>
      <c r="S31" s="9">
        <v>2563431</v>
      </c>
      <c r="T31" s="9">
        <v>2731958</v>
      </c>
      <c r="U31" s="190"/>
      <c r="V31" s="203">
        <f t="shared" si="0"/>
        <v>1934565</v>
      </c>
      <c r="W31" s="186">
        <f t="shared" si="1"/>
        <v>1.5271841421393975E-2</v>
      </c>
    </row>
    <row r="32" spans="2:23" ht="16.25" customHeight="1">
      <c r="B32" s="5">
        <v>42</v>
      </c>
      <c r="C32" s="109" t="s">
        <v>22</v>
      </c>
      <c r="D32" s="115">
        <v>1775848</v>
      </c>
      <c r="E32" s="103">
        <v>780</v>
      </c>
      <c r="F32" s="103">
        <v>1472340</v>
      </c>
      <c r="G32" s="103">
        <v>1226492</v>
      </c>
      <c r="H32" s="103">
        <v>2834</v>
      </c>
      <c r="I32" s="103">
        <v>210510</v>
      </c>
      <c r="J32" s="103">
        <v>24517</v>
      </c>
      <c r="K32" s="103">
        <v>2465</v>
      </c>
      <c r="L32" s="103">
        <v>2957</v>
      </c>
      <c r="M32" s="103">
        <v>2565</v>
      </c>
      <c r="N32" s="103">
        <v>145494</v>
      </c>
      <c r="O32" s="116">
        <v>157234</v>
      </c>
      <c r="P32" s="115">
        <v>1319</v>
      </c>
      <c r="Q32" s="143">
        <v>868</v>
      </c>
      <c r="R32" s="139">
        <v>3389229</v>
      </c>
      <c r="S32" s="9">
        <v>1660495</v>
      </c>
      <c r="T32" s="9">
        <v>1728734</v>
      </c>
      <c r="U32" s="190"/>
      <c r="V32" s="203">
        <f t="shared" si="0"/>
        <v>1233931</v>
      </c>
      <c r="W32" s="186">
        <f t="shared" si="1"/>
        <v>1.6651724465816319E-2</v>
      </c>
    </row>
    <row r="33" spans="2:23" ht="16.25" customHeight="1">
      <c r="B33" s="5">
        <v>43</v>
      </c>
      <c r="C33" s="109" t="s">
        <v>23</v>
      </c>
      <c r="D33" s="115">
        <v>2918154</v>
      </c>
      <c r="E33" s="103">
        <v>1417</v>
      </c>
      <c r="F33" s="103">
        <v>2376019</v>
      </c>
      <c r="G33" s="103">
        <v>2016002</v>
      </c>
      <c r="H33" s="103">
        <v>6065</v>
      </c>
      <c r="I33" s="103">
        <v>300513</v>
      </c>
      <c r="J33" s="103">
        <v>36384</v>
      </c>
      <c r="K33" s="103">
        <v>3746</v>
      </c>
      <c r="L33" s="103">
        <v>7420</v>
      </c>
      <c r="M33" s="103">
        <v>5889</v>
      </c>
      <c r="N33" s="103">
        <v>324207</v>
      </c>
      <c r="O33" s="116">
        <v>216511</v>
      </c>
      <c r="P33" s="115">
        <v>1705</v>
      </c>
      <c r="Q33" s="143">
        <v>1758</v>
      </c>
      <c r="R33" s="139">
        <v>5241328</v>
      </c>
      <c r="S33" s="9">
        <v>2511835</v>
      </c>
      <c r="T33" s="9">
        <v>2729493</v>
      </c>
      <c r="U33" s="190"/>
      <c r="V33" s="203">
        <f t="shared" si="0"/>
        <v>2032662</v>
      </c>
      <c r="W33" s="186">
        <f t="shared" si="1"/>
        <v>1.5313008860619381E-2</v>
      </c>
    </row>
    <row r="34" spans="2:23" ht="16.25" customHeight="1">
      <c r="B34" s="5">
        <v>5</v>
      </c>
      <c r="C34" s="108" t="s">
        <v>30</v>
      </c>
      <c r="D34" s="113">
        <v>3645225</v>
      </c>
      <c r="E34" s="102">
        <v>3274</v>
      </c>
      <c r="F34" s="102">
        <v>3045108</v>
      </c>
      <c r="G34" s="102">
        <v>2505865</v>
      </c>
      <c r="H34" s="102">
        <v>6005</v>
      </c>
      <c r="I34" s="102">
        <v>438803</v>
      </c>
      <c r="J34" s="102">
        <v>73579</v>
      </c>
      <c r="K34" s="102">
        <v>5049</v>
      </c>
      <c r="L34" s="102">
        <v>6422</v>
      </c>
      <c r="M34" s="102">
        <v>9385</v>
      </c>
      <c r="N34" s="102">
        <v>451039</v>
      </c>
      <c r="O34" s="114">
        <v>145804</v>
      </c>
      <c r="P34" s="113">
        <v>3235</v>
      </c>
      <c r="Q34" s="142">
        <v>1853</v>
      </c>
      <c r="R34" s="137">
        <v>7230225</v>
      </c>
      <c r="S34" s="50">
        <v>3502307</v>
      </c>
      <c r="T34" s="50">
        <v>3727918</v>
      </c>
      <c r="U34" s="190"/>
      <c r="V34" s="202">
        <f t="shared" si="0"/>
        <v>2523419</v>
      </c>
      <c r="W34" s="185">
        <f t="shared" si="1"/>
        <v>2.4163018191801406E-2</v>
      </c>
    </row>
    <row r="35" spans="2:23" ht="16.25" customHeight="1">
      <c r="B35" s="5">
        <v>50</v>
      </c>
      <c r="C35" s="109" t="s">
        <v>24</v>
      </c>
      <c r="D35" s="115">
        <v>591531</v>
      </c>
      <c r="E35" s="103">
        <v>760</v>
      </c>
      <c r="F35" s="103">
        <v>497585</v>
      </c>
      <c r="G35" s="103">
        <v>405137</v>
      </c>
      <c r="H35" s="103">
        <v>911</v>
      </c>
      <c r="I35" s="103">
        <v>78106</v>
      </c>
      <c r="J35" s="103">
        <v>10553</v>
      </c>
      <c r="K35" s="103">
        <v>982</v>
      </c>
      <c r="L35" s="103">
        <v>682</v>
      </c>
      <c r="M35" s="103">
        <v>1214</v>
      </c>
      <c r="N35" s="103">
        <v>69289</v>
      </c>
      <c r="O35" s="116">
        <v>23897</v>
      </c>
      <c r="P35" s="115">
        <v>655</v>
      </c>
      <c r="Q35" s="143">
        <v>322</v>
      </c>
      <c r="R35" s="139">
        <v>1167011</v>
      </c>
      <c r="S35" s="9">
        <v>567866</v>
      </c>
      <c r="T35" s="9">
        <v>599145</v>
      </c>
      <c r="U35" s="190"/>
      <c r="V35" s="203">
        <f t="shared" si="0"/>
        <v>407812</v>
      </c>
      <c r="W35" s="186">
        <f t="shared" si="1"/>
        <v>2.1208436749500084E-2</v>
      </c>
    </row>
    <row r="36" spans="2:23" ht="16.25" customHeight="1">
      <c r="B36" s="5">
        <v>51</v>
      </c>
      <c r="C36" s="109" t="s">
        <v>25</v>
      </c>
      <c r="D36" s="115">
        <v>556941</v>
      </c>
      <c r="E36" s="103">
        <v>542</v>
      </c>
      <c r="F36" s="103">
        <v>471918</v>
      </c>
      <c r="G36" s="103">
        <v>375493</v>
      </c>
      <c r="H36" s="103">
        <v>1026</v>
      </c>
      <c r="I36" s="103">
        <v>78206</v>
      </c>
      <c r="J36" s="103">
        <v>13941</v>
      </c>
      <c r="K36" s="103">
        <v>767</v>
      </c>
      <c r="L36" s="103">
        <v>762</v>
      </c>
      <c r="M36" s="103">
        <v>1723</v>
      </c>
      <c r="N36" s="103">
        <v>59898</v>
      </c>
      <c r="O36" s="116">
        <v>24583</v>
      </c>
      <c r="P36" s="115">
        <v>702</v>
      </c>
      <c r="Q36" s="143">
        <v>578</v>
      </c>
      <c r="R36" s="139">
        <v>1115791</v>
      </c>
      <c r="S36" s="9">
        <v>554787</v>
      </c>
      <c r="T36" s="9">
        <v>561004</v>
      </c>
      <c r="U36" s="190"/>
      <c r="V36" s="203">
        <f t="shared" si="0"/>
        <v>378401</v>
      </c>
      <c r="W36" s="186">
        <f t="shared" si="1"/>
        <v>2.9541149097936505E-2</v>
      </c>
    </row>
    <row r="37" spans="2:23" ht="16.25" customHeight="1">
      <c r="B37" s="5">
        <v>52</v>
      </c>
      <c r="C37" s="109" t="s">
        <v>26</v>
      </c>
      <c r="D37" s="115">
        <v>1715940</v>
      </c>
      <c r="E37" s="103">
        <v>1357</v>
      </c>
      <c r="F37" s="103">
        <v>1401858</v>
      </c>
      <c r="G37" s="103">
        <v>1170009</v>
      </c>
      <c r="H37" s="103">
        <v>2122</v>
      </c>
      <c r="I37" s="103">
        <v>190420</v>
      </c>
      <c r="J37" s="103">
        <v>31871</v>
      </c>
      <c r="K37" s="103">
        <v>2060</v>
      </c>
      <c r="L37" s="103">
        <v>1992</v>
      </c>
      <c r="M37" s="103">
        <v>3384</v>
      </c>
      <c r="N37" s="103">
        <v>228594</v>
      </c>
      <c r="O37" s="116">
        <v>84131</v>
      </c>
      <c r="P37" s="115">
        <v>1672</v>
      </c>
      <c r="Q37" s="143">
        <v>830</v>
      </c>
      <c r="R37" s="139">
        <v>3305000</v>
      </c>
      <c r="S37" s="9">
        <v>1607077</v>
      </c>
      <c r="T37" s="9">
        <v>1697923</v>
      </c>
      <c r="U37" s="190"/>
      <c r="V37" s="203">
        <f t="shared" si="0"/>
        <v>1176310</v>
      </c>
      <c r="W37" s="186">
        <f t="shared" si="1"/>
        <v>2.2734827635894649E-2</v>
      </c>
    </row>
    <row r="38" spans="2:23" ht="16.25" customHeight="1">
      <c r="B38" s="6">
        <v>53</v>
      </c>
      <c r="C38" s="110" t="s">
        <v>27</v>
      </c>
      <c r="D38" s="117">
        <v>780813</v>
      </c>
      <c r="E38" s="106">
        <v>615</v>
      </c>
      <c r="F38" s="106">
        <v>673747</v>
      </c>
      <c r="G38" s="106">
        <v>555226</v>
      </c>
      <c r="H38" s="106">
        <v>1946</v>
      </c>
      <c r="I38" s="106">
        <v>92071</v>
      </c>
      <c r="J38" s="106">
        <v>17214</v>
      </c>
      <c r="K38" s="106">
        <v>1240</v>
      </c>
      <c r="L38" s="106">
        <v>2986</v>
      </c>
      <c r="M38" s="106">
        <v>3064</v>
      </c>
      <c r="N38" s="106">
        <v>93258</v>
      </c>
      <c r="O38" s="118">
        <v>13193</v>
      </c>
      <c r="P38" s="117">
        <v>206</v>
      </c>
      <c r="Q38" s="144">
        <v>123</v>
      </c>
      <c r="R38" s="140">
        <v>1642423</v>
      </c>
      <c r="S38" s="10">
        <v>772577</v>
      </c>
      <c r="T38" s="10">
        <v>869846</v>
      </c>
      <c r="U38" s="190"/>
      <c r="V38" s="203">
        <f t="shared" si="0"/>
        <v>560896</v>
      </c>
      <c r="W38" s="188">
        <f t="shared" si="1"/>
        <v>2.5549649942782676E-2</v>
      </c>
    </row>
  </sheetData>
  <mergeCells count="19">
    <mergeCell ref="W2:W5"/>
    <mergeCell ref="Y6:AA6"/>
    <mergeCell ref="V2:V5"/>
    <mergeCell ref="Q3:Q5"/>
    <mergeCell ref="F4:M4"/>
    <mergeCell ref="N4:N5"/>
    <mergeCell ref="O4:O5"/>
    <mergeCell ref="B2:B5"/>
    <mergeCell ref="R2:T2"/>
    <mergeCell ref="R3:R5"/>
    <mergeCell ref="S3:S5"/>
    <mergeCell ref="T3:T5"/>
    <mergeCell ref="C2:C5"/>
    <mergeCell ref="D2:O2"/>
    <mergeCell ref="P2:Q2"/>
    <mergeCell ref="D3:D5"/>
    <mergeCell ref="E3:E5"/>
    <mergeCell ref="F3:O3"/>
    <mergeCell ref="P3:P5"/>
  </mergeCells>
  <pageMargins left="0" right="0" top="0.39370078740157505" bottom="0.39370078740157505" header="0" footer="0"/>
  <pageSetup paperSize="9" fitToWidth="0" fitToHeight="0" orientation="portrait" r:id="rId1"/>
  <headerFooter>
    <oddHeader>&amp;C&amp;A</oddHeader>
    <oddFooter>&amp;CPágina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9E1C2-0A5F-4E3C-9CFD-ECD170BB9CD4}">
  <dimension ref="B1:AB64"/>
  <sheetViews>
    <sheetView showGridLines="0" workbookViewId="0"/>
  </sheetViews>
  <sheetFormatPr baseColWidth="10" defaultColWidth="8.83203125" defaultRowHeight="15"/>
  <cols>
    <col min="1" max="1" width="3.6640625" style="1" customWidth="1"/>
    <col min="2" max="2" width="5.6640625" style="1" hidden="1" customWidth="1"/>
    <col min="3" max="3" width="18.6640625" style="1" hidden="1" customWidth="1"/>
    <col min="4" max="19" width="12.6640625" style="1" hidden="1" customWidth="1"/>
    <col min="20" max="20" width="8.83203125" style="1" hidden="1" customWidth="1"/>
    <col min="21" max="21" width="5.6640625" style="1" hidden="1" customWidth="1"/>
    <col min="22" max="22" width="19.33203125" style="1" bestFit="1" customWidth="1"/>
    <col min="23" max="24" width="12" style="1" customWidth="1"/>
    <col min="25" max="25" width="60" style="1" customWidth="1"/>
    <col min="26" max="26" width="13" style="1" customWidth="1"/>
    <col min="27" max="27" width="30.6640625" style="1" customWidth="1"/>
    <col min="28" max="16384" width="8.83203125" style="1"/>
  </cols>
  <sheetData>
    <row r="1" spans="2:28" ht="16.25" customHeight="1">
      <c r="B1" s="302" t="s">
        <v>195</v>
      </c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U1" s="3"/>
      <c r="V1" s="55" t="s">
        <v>187</v>
      </c>
    </row>
    <row r="2" spans="2:28" ht="16.25" customHeight="1">
      <c r="B2" s="303" t="s">
        <v>158</v>
      </c>
      <c r="C2" s="306" t="s">
        <v>0</v>
      </c>
      <c r="D2" s="309" t="s">
        <v>148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10"/>
      <c r="P2" s="311" t="s">
        <v>149</v>
      </c>
      <c r="Q2" s="309"/>
      <c r="R2" s="309"/>
      <c r="S2" s="310"/>
      <c r="U2" s="323" t="s">
        <v>34</v>
      </c>
      <c r="V2" s="319" t="s">
        <v>0</v>
      </c>
      <c r="W2" s="319" t="s">
        <v>196</v>
      </c>
      <c r="X2" s="319"/>
      <c r="AA2" s="1" t="s">
        <v>199</v>
      </c>
      <c r="AB2" s="227">
        <f>W4/'SIGC-ACOMP07'!$R$6</f>
        <v>8.2373672456753869E-3</v>
      </c>
    </row>
    <row r="3" spans="2:28" ht="16.25" customHeight="1">
      <c r="B3" s="304"/>
      <c r="C3" s="307"/>
      <c r="D3" s="312" t="s">
        <v>150</v>
      </c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 t="s">
        <v>150</v>
      </c>
      <c r="Q3" s="312"/>
      <c r="R3" s="312"/>
      <c r="S3" s="313"/>
      <c r="U3" s="324"/>
      <c r="V3" s="321"/>
      <c r="W3" s="237" t="s">
        <v>197</v>
      </c>
      <c r="X3" s="237" t="s">
        <v>33</v>
      </c>
      <c r="AA3" s="1" t="s">
        <v>200</v>
      </c>
      <c r="AB3" s="227">
        <f>W37/'SIGC-ACOMP07'!$R$6</f>
        <v>7.0938549438344786E-3</v>
      </c>
    </row>
    <row r="4" spans="2:28" ht="16.25" customHeight="1">
      <c r="B4" s="304"/>
      <c r="C4" s="307"/>
      <c r="D4" s="314" t="s">
        <v>151</v>
      </c>
      <c r="E4" s="314"/>
      <c r="F4" s="314"/>
      <c r="G4" s="315" t="s">
        <v>152</v>
      </c>
      <c r="H4" s="314"/>
      <c r="I4" s="314"/>
      <c r="J4" s="314" t="s">
        <v>153</v>
      </c>
      <c r="K4" s="314"/>
      <c r="L4" s="314"/>
      <c r="M4" s="314" t="s">
        <v>154</v>
      </c>
      <c r="N4" s="314"/>
      <c r="O4" s="314"/>
      <c r="P4" s="150" t="s">
        <v>151</v>
      </c>
      <c r="Q4" s="150" t="s">
        <v>152</v>
      </c>
      <c r="R4" s="150" t="s">
        <v>153</v>
      </c>
      <c r="S4" s="150" t="s">
        <v>154</v>
      </c>
      <c r="U4" s="20"/>
      <c r="V4" s="230" t="s">
        <v>62</v>
      </c>
      <c r="W4" s="231">
        <f>SUM(W5:W31)</f>
        <v>860358</v>
      </c>
      <c r="X4" s="232" t="s">
        <v>80</v>
      </c>
    </row>
    <row r="5" spans="2:28" ht="16.25" customHeight="1">
      <c r="B5" s="305"/>
      <c r="C5" s="308"/>
      <c r="D5" s="151" t="s">
        <v>64</v>
      </c>
      <c r="E5" s="152" t="s">
        <v>155</v>
      </c>
      <c r="F5" s="152" t="s">
        <v>156</v>
      </c>
      <c r="G5" s="153" t="s">
        <v>64</v>
      </c>
      <c r="H5" s="152" t="s">
        <v>155</v>
      </c>
      <c r="I5" s="152" t="s">
        <v>156</v>
      </c>
      <c r="J5" s="151" t="s">
        <v>64</v>
      </c>
      <c r="K5" s="152" t="s">
        <v>155</v>
      </c>
      <c r="L5" s="152" t="s">
        <v>156</v>
      </c>
      <c r="M5" s="151" t="s">
        <v>64</v>
      </c>
      <c r="N5" s="152" t="s">
        <v>155</v>
      </c>
      <c r="O5" s="152" t="s">
        <v>156</v>
      </c>
      <c r="P5" s="316" t="s">
        <v>157</v>
      </c>
      <c r="Q5" s="317"/>
      <c r="R5" s="317"/>
      <c r="S5" s="318"/>
      <c r="U5" s="228">
        <v>11</v>
      </c>
      <c r="V5" s="233" t="s">
        <v>1</v>
      </c>
      <c r="W5" s="168">
        <f>VLOOKUP(V5,$C$2:$S$38,8,FALSE)</f>
        <v>14542</v>
      </c>
      <c r="X5" s="234">
        <f>W5/$W$4</f>
        <v>1.6902266265903264E-2</v>
      </c>
      <c r="Y5" s="52">
        <v>13423</v>
      </c>
      <c r="AA5" s="227"/>
    </row>
    <row r="6" spans="2:28" ht="16.25" customHeight="1">
      <c r="B6" s="154"/>
      <c r="C6" s="155" t="s">
        <v>62</v>
      </c>
      <c r="D6" s="156">
        <v>826317</v>
      </c>
      <c r="E6" s="157">
        <v>517975</v>
      </c>
      <c r="F6" s="158">
        <v>308342</v>
      </c>
      <c r="G6" s="157">
        <v>834149</v>
      </c>
      <c r="H6" s="157">
        <v>523440</v>
      </c>
      <c r="I6" s="158">
        <v>310709</v>
      </c>
      <c r="J6" s="156">
        <v>860358</v>
      </c>
      <c r="K6" s="157">
        <v>542768</v>
      </c>
      <c r="L6" s="158">
        <v>317590</v>
      </c>
      <c r="M6" s="156">
        <v>860358</v>
      </c>
      <c r="N6" s="157">
        <v>542768</v>
      </c>
      <c r="O6" s="158">
        <v>317590</v>
      </c>
      <c r="P6" s="156">
        <v>708340</v>
      </c>
      <c r="Q6" s="157">
        <v>716232</v>
      </c>
      <c r="R6" s="157">
        <v>740923</v>
      </c>
      <c r="S6" s="159">
        <v>740923</v>
      </c>
      <c r="U6" s="20">
        <v>12</v>
      </c>
      <c r="V6" s="233" t="s">
        <v>2</v>
      </c>
      <c r="W6" s="168">
        <f t="shared" ref="W6:W31" si="0">VLOOKUP(V6,$C$2:$S$38,8,FALSE)</f>
        <v>14362</v>
      </c>
      <c r="X6" s="234">
        <f t="shared" ref="X6:X31" si="1">W6/$W$4</f>
        <v>1.6693051032244718E-2</v>
      </c>
      <c r="Y6" s="52">
        <v>14081</v>
      </c>
      <c r="AA6" s="227"/>
    </row>
    <row r="7" spans="2:28" ht="16.25" customHeight="1">
      <c r="B7" s="160">
        <v>1</v>
      </c>
      <c r="C7" s="161" t="s">
        <v>142</v>
      </c>
      <c r="D7" s="162">
        <v>387925</v>
      </c>
      <c r="E7" s="163">
        <v>232139</v>
      </c>
      <c r="F7" s="164">
        <v>155786</v>
      </c>
      <c r="G7" s="163">
        <v>391473</v>
      </c>
      <c r="H7" s="163">
        <v>234679</v>
      </c>
      <c r="I7" s="164">
        <v>156794</v>
      </c>
      <c r="J7" s="162">
        <v>405817</v>
      </c>
      <c r="K7" s="163">
        <v>245194</v>
      </c>
      <c r="L7" s="164">
        <v>160623</v>
      </c>
      <c r="M7" s="162">
        <v>405817</v>
      </c>
      <c r="N7" s="163">
        <v>245194</v>
      </c>
      <c r="O7" s="164">
        <v>160623</v>
      </c>
      <c r="P7" s="162">
        <v>85082</v>
      </c>
      <c r="Q7" s="163">
        <v>85831</v>
      </c>
      <c r="R7" s="163">
        <v>88139</v>
      </c>
      <c r="S7" s="164">
        <v>88139</v>
      </c>
      <c r="T7" s="12"/>
      <c r="U7" s="20">
        <v>13</v>
      </c>
      <c r="V7" s="233" t="s">
        <v>3</v>
      </c>
      <c r="W7" s="168">
        <f t="shared" si="0"/>
        <v>282762</v>
      </c>
      <c r="X7" s="234">
        <f t="shared" si="1"/>
        <v>0.32865621055421118</v>
      </c>
      <c r="Y7" s="53">
        <v>271247</v>
      </c>
      <c r="AA7" s="2"/>
      <c r="AB7" s="12"/>
    </row>
    <row r="8" spans="2:28" ht="16.25" customHeight="1">
      <c r="B8" s="165">
        <v>11</v>
      </c>
      <c r="C8" s="166" t="s">
        <v>1</v>
      </c>
      <c r="D8" s="167">
        <v>13423</v>
      </c>
      <c r="E8" s="168">
        <v>11204</v>
      </c>
      <c r="F8" s="169">
        <v>2219</v>
      </c>
      <c r="G8" s="168">
        <v>13538</v>
      </c>
      <c r="H8" s="168">
        <v>11295</v>
      </c>
      <c r="I8" s="169">
        <v>2243</v>
      </c>
      <c r="J8" s="167">
        <v>14542</v>
      </c>
      <c r="K8" s="168">
        <v>12201</v>
      </c>
      <c r="L8" s="169">
        <v>2341</v>
      </c>
      <c r="M8" s="167">
        <v>14542</v>
      </c>
      <c r="N8" s="168">
        <v>12201</v>
      </c>
      <c r="O8" s="169">
        <v>2341</v>
      </c>
      <c r="P8" s="167">
        <v>2014</v>
      </c>
      <c r="Q8" s="168">
        <v>2042</v>
      </c>
      <c r="R8" s="168">
        <v>2099</v>
      </c>
      <c r="S8" s="169">
        <v>2099</v>
      </c>
      <c r="T8" s="12"/>
      <c r="U8" s="20">
        <v>14</v>
      </c>
      <c r="V8" s="233" t="s">
        <v>4</v>
      </c>
      <c r="W8" s="168">
        <f t="shared" si="0"/>
        <v>34786</v>
      </c>
      <c r="X8" s="234">
        <f t="shared" si="1"/>
        <v>4.0432006211367826E-2</v>
      </c>
      <c r="Y8" s="52">
        <v>32003</v>
      </c>
      <c r="AA8" s="2"/>
      <c r="AB8" s="12"/>
    </row>
    <row r="9" spans="2:28" ht="16.25" customHeight="1">
      <c r="B9" s="165">
        <v>12</v>
      </c>
      <c r="C9" s="166" t="s">
        <v>2</v>
      </c>
      <c r="D9" s="167">
        <v>14081</v>
      </c>
      <c r="E9" s="168">
        <v>12387</v>
      </c>
      <c r="F9" s="169">
        <v>1694</v>
      </c>
      <c r="G9" s="168">
        <v>14149</v>
      </c>
      <c r="H9" s="168">
        <v>12448</v>
      </c>
      <c r="I9" s="169">
        <v>1701</v>
      </c>
      <c r="J9" s="167">
        <v>14362</v>
      </c>
      <c r="K9" s="168">
        <v>12593</v>
      </c>
      <c r="L9" s="169">
        <v>1769</v>
      </c>
      <c r="M9" s="167">
        <v>14362</v>
      </c>
      <c r="N9" s="168">
        <v>12593</v>
      </c>
      <c r="O9" s="169">
        <v>1769</v>
      </c>
      <c r="P9" s="167"/>
      <c r="Q9" s="168" t="s">
        <v>143</v>
      </c>
      <c r="R9" s="168">
        <v>0</v>
      </c>
      <c r="S9" s="169">
        <v>0</v>
      </c>
      <c r="U9" s="20">
        <v>15</v>
      </c>
      <c r="V9" s="233" t="s">
        <v>5</v>
      </c>
      <c r="W9" s="168">
        <f t="shared" si="0"/>
        <v>36639</v>
      </c>
      <c r="X9" s="234">
        <f t="shared" si="1"/>
        <v>4.25857608111972E-2</v>
      </c>
      <c r="Y9" s="52">
        <v>34895</v>
      </c>
      <c r="AA9" s="2"/>
    </row>
    <row r="10" spans="2:28" ht="16.25" customHeight="1">
      <c r="B10" s="165">
        <v>13</v>
      </c>
      <c r="C10" s="166" t="s">
        <v>3</v>
      </c>
      <c r="D10" s="167">
        <v>271247</v>
      </c>
      <c r="E10" s="168">
        <v>131987</v>
      </c>
      <c r="F10" s="169">
        <v>139260</v>
      </c>
      <c r="G10" s="168">
        <v>273233</v>
      </c>
      <c r="H10" s="168">
        <v>133046</v>
      </c>
      <c r="I10" s="169">
        <v>140187</v>
      </c>
      <c r="J10" s="167">
        <v>282762</v>
      </c>
      <c r="K10" s="168">
        <v>139339</v>
      </c>
      <c r="L10" s="169">
        <v>143423</v>
      </c>
      <c r="M10" s="167">
        <v>282762</v>
      </c>
      <c r="N10" s="168">
        <v>139339</v>
      </c>
      <c r="O10" s="169">
        <v>143423</v>
      </c>
      <c r="P10" s="167">
        <v>1938</v>
      </c>
      <c r="Q10" s="168">
        <v>1938</v>
      </c>
      <c r="R10" s="168">
        <v>1964</v>
      </c>
      <c r="S10" s="169">
        <v>1964</v>
      </c>
      <c r="U10" s="20">
        <v>16</v>
      </c>
      <c r="V10" s="233" t="s">
        <v>6</v>
      </c>
      <c r="W10" s="168">
        <f t="shared" si="0"/>
        <v>8894</v>
      </c>
      <c r="X10" s="234">
        <f t="shared" si="1"/>
        <v>1.0337557156439529E-2</v>
      </c>
      <c r="Y10" s="52">
        <v>8764</v>
      </c>
      <c r="AA10" s="2"/>
    </row>
    <row r="11" spans="2:28" ht="16.25" customHeight="1">
      <c r="B11" s="165">
        <v>14</v>
      </c>
      <c r="C11" s="166" t="s">
        <v>4</v>
      </c>
      <c r="D11" s="167">
        <v>32003</v>
      </c>
      <c r="E11" s="168">
        <v>27797</v>
      </c>
      <c r="F11" s="169">
        <v>4206</v>
      </c>
      <c r="G11" s="168">
        <v>32228</v>
      </c>
      <c r="H11" s="168">
        <v>28006</v>
      </c>
      <c r="I11" s="169">
        <v>4222</v>
      </c>
      <c r="J11" s="167">
        <v>34786</v>
      </c>
      <c r="K11" s="168">
        <v>30285</v>
      </c>
      <c r="L11" s="169">
        <v>4501</v>
      </c>
      <c r="M11" s="167">
        <v>34786</v>
      </c>
      <c r="N11" s="168">
        <v>30285</v>
      </c>
      <c r="O11" s="169">
        <v>4501</v>
      </c>
      <c r="P11" s="167"/>
      <c r="Q11" s="168" t="s">
        <v>143</v>
      </c>
      <c r="R11" s="168">
        <v>0</v>
      </c>
      <c r="S11" s="169">
        <v>0</v>
      </c>
      <c r="U11" s="20">
        <v>17</v>
      </c>
      <c r="V11" s="233" t="s">
        <v>7</v>
      </c>
      <c r="W11" s="168">
        <f t="shared" si="0"/>
        <v>13832</v>
      </c>
      <c r="X11" s="234">
        <f t="shared" si="1"/>
        <v>1.6077028399805661E-2</v>
      </c>
      <c r="Y11" s="52">
        <v>13512</v>
      </c>
      <c r="AA11" s="2"/>
    </row>
    <row r="12" spans="2:28" ht="16.25" customHeight="1">
      <c r="B12" s="165">
        <v>15</v>
      </c>
      <c r="C12" s="166" t="s">
        <v>5</v>
      </c>
      <c r="D12" s="167">
        <v>34895</v>
      </c>
      <c r="E12" s="168">
        <v>27774</v>
      </c>
      <c r="F12" s="169">
        <v>7121</v>
      </c>
      <c r="G12" s="168">
        <v>35908</v>
      </c>
      <c r="H12" s="168">
        <v>28755</v>
      </c>
      <c r="I12" s="169">
        <v>7153</v>
      </c>
      <c r="J12" s="167">
        <v>36639</v>
      </c>
      <c r="K12" s="168">
        <v>29369</v>
      </c>
      <c r="L12" s="169">
        <v>7270</v>
      </c>
      <c r="M12" s="167">
        <v>36639</v>
      </c>
      <c r="N12" s="168">
        <v>29369</v>
      </c>
      <c r="O12" s="169">
        <v>7270</v>
      </c>
      <c r="P12" s="167">
        <v>70335</v>
      </c>
      <c r="Q12" s="168">
        <v>70870</v>
      </c>
      <c r="R12" s="168">
        <v>72904</v>
      </c>
      <c r="S12" s="169">
        <v>72904</v>
      </c>
      <c r="U12" s="20">
        <v>21</v>
      </c>
      <c r="V12" s="233" t="s">
        <v>8</v>
      </c>
      <c r="W12" s="168">
        <f t="shared" si="0"/>
        <v>31854</v>
      </c>
      <c r="X12" s="234">
        <f t="shared" si="1"/>
        <v>3.7024122516440827E-2</v>
      </c>
      <c r="Y12" s="52">
        <v>29690</v>
      </c>
      <c r="AA12" s="2"/>
    </row>
    <row r="13" spans="2:28" ht="16.25" customHeight="1">
      <c r="B13" s="165">
        <v>16</v>
      </c>
      <c r="C13" s="166" t="s">
        <v>6</v>
      </c>
      <c r="D13" s="167">
        <v>8764</v>
      </c>
      <c r="E13" s="168">
        <v>8226</v>
      </c>
      <c r="F13" s="169">
        <v>538</v>
      </c>
      <c r="G13" s="168">
        <v>8770</v>
      </c>
      <c r="H13" s="168">
        <v>8232</v>
      </c>
      <c r="I13" s="169">
        <v>538</v>
      </c>
      <c r="J13" s="167">
        <v>8894</v>
      </c>
      <c r="K13" s="168">
        <v>8342</v>
      </c>
      <c r="L13" s="169">
        <v>552</v>
      </c>
      <c r="M13" s="167">
        <v>8894</v>
      </c>
      <c r="N13" s="168">
        <v>8342</v>
      </c>
      <c r="O13" s="169">
        <v>552</v>
      </c>
      <c r="P13" s="167">
        <v>2824</v>
      </c>
      <c r="Q13" s="168">
        <v>2937</v>
      </c>
      <c r="R13" s="168">
        <v>3059</v>
      </c>
      <c r="S13" s="169">
        <v>3059</v>
      </c>
      <c r="U13" s="20">
        <v>22</v>
      </c>
      <c r="V13" s="233" t="s">
        <v>9</v>
      </c>
      <c r="W13" s="168">
        <f t="shared" si="0"/>
        <v>4652</v>
      </c>
      <c r="X13" s="234">
        <f t="shared" si="1"/>
        <v>5.4070514832197762E-3</v>
      </c>
      <c r="Y13" s="52">
        <v>4234</v>
      </c>
      <c r="AA13" s="2"/>
    </row>
    <row r="14" spans="2:28" ht="16.25" customHeight="1">
      <c r="B14" s="170">
        <v>17</v>
      </c>
      <c r="C14" s="171" t="s">
        <v>7</v>
      </c>
      <c r="D14" s="167">
        <v>13512</v>
      </c>
      <c r="E14" s="168">
        <v>12764</v>
      </c>
      <c r="F14" s="169">
        <v>748</v>
      </c>
      <c r="G14" s="168">
        <v>13647</v>
      </c>
      <c r="H14" s="168">
        <v>12897</v>
      </c>
      <c r="I14" s="169">
        <v>750</v>
      </c>
      <c r="J14" s="167">
        <v>13832</v>
      </c>
      <c r="K14" s="168">
        <v>13065</v>
      </c>
      <c r="L14" s="169">
        <v>767</v>
      </c>
      <c r="M14" s="167">
        <v>13832</v>
      </c>
      <c r="N14" s="168">
        <v>13065</v>
      </c>
      <c r="O14" s="169">
        <v>767</v>
      </c>
      <c r="P14" s="167">
        <v>7971</v>
      </c>
      <c r="Q14" s="168">
        <v>8044</v>
      </c>
      <c r="R14" s="168">
        <v>8113</v>
      </c>
      <c r="S14" s="169">
        <v>8113</v>
      </c>
      <c r="U14" s="20">
        <v>23</v>
      </c>
      <c r="V14" s="233" t="s">
        <v>10</v>
      </c>
      <c r="W14" s="168">
        <f t="shared" si="0"/>
        <v>24552</v>
      </c>
      <c r="X14" s="234">
        <f t="shared" si="1"/>
        <v>2.8536957871025781E-2</v>
      </c>
      <c r="Y14" s="52">
        <v>23818</v>
      </c>
      <c r="AA14" s="2"/>
    </row>
    <row r="15" spans="2:28" ht="16.25" customHeight="1">
      <c r="B15" s="172">
        <v>2</v>
      </c>
      <c r="C15" s="173" t="s">
        <v>144</v>
      </c>
      <c r="D15" s="162">
        <v>286229</v>
      </c>
      <c r="E15" s="163">
        <v>160561</v>
      </c>
      <c r="F15" s="164">
        <v>125668</v>
      </c>
      <c r="G15" s="163">
        <v>288721</v>
      </c>
      <c r="H15" s="163">
        <v>161958</v>
      </c>
      <c r="I15" s="164">
        <v>126763</v>
      </c>
      <c r="J15" s="162">
        <v>296123</v>
      </c>
      <c r="K15" s="163">
        <v>167071</v>
      </c>
      <c r="L15" s="164">
        <v>129052</v>
      </c>
      <c r="M15" s="162">
        <v>296123</v>
      </c>
      <c r="N15" s="163">
        <v>167071</v>
      </c>
      <c r="O15" s="164">
        <v>129052</v>
      </c>
      <c r="P15" s="162">
        <v>502705</v>
      </c>
      <c r="Q15" s="163">
        <v>508354</v>
      </c>
      <c r="R15" s="163">
        <v>526462</v>
      </c>
      <c r="S15" s="164">
        <v>526462</v>
      </c>
      <c r="U15" s="20">
        <v>24</v>
      </c>
      <c r="V15" s="233" t="s">
        <v>11</v>
      </c>
      <c r="W15" s="168">
        <f t="shared" si="0"/>
        <v>7866</v>
      </c>
      <c r="X15" s="234">
        <f t="shared" si="1"/>
        <v>9.1427057108784942E-3</v>
      </c>
      <c r="Y15" s="52">
        <v>7487</v>
      </c>
      <c r="AA15" s="2"/>
    </row>
    <row r="16" spans="2:28" ht="16.25" customHeight="1">
      <c r="B16" s="174">
        <v>21</v>
      </c>
      <c r="C16" s="175" t="s">
        <v>8</v>
      </c>
      <c r="D16" s="167">
        <v>29690</v>
      </c>
      <c r="E16" s="168">
        <v>28441</v>
      </c>
      <c r="F16" s="169">
        <v>1249</v>
      </c>
      <c r="G16" s="168">
        <v>30104</v>
      </c>
      <c r="H16" s="168">
        <v>28786</v>
      </c>
      <c r="I16" s="169">
        <v>1318</v>
      </c>
      <c r="J16" s="167">
        <v>31854</v>
      </c>
      <c r="K16" s="168">
        <v>30492</v>
      </c>
      <c r="L16" s="169">
        <v>1362</v>
      </c>
      <c r="M16" s="167">
        <v>31854</v>
      </c>
      <c r="N16" s="168">
        <v>30492</v>
      </c>
      <c r="O16" s="169">
        <v>1362</v>
      </c>
      <c r="P16" s="167">
        <v>149818</v>
      </c>
      <c r="Q16" s="168">
        <v>151342</v>
      </c>
      <c r="R16" s="168">
        <v>157082</v>
      </c>
      <c r="S16" s="169">
        <v>157082</v>
      </c>
      <c r="U16" s="20">
        <v>25</v>
      </c>
      <c r="V16" s="233" t="s">
        <v>12</v>
      </c>
      <c r="W16" s="168">
        <f t="shared" si="0"/>
        <v>12410</v>
      </c>
      <c r="X16" s="234">
        <f t="shared" si="1"/>
        <v>1.4424228053903143E-2</v>
      </c>
      <c r="Y16" s="52">
        <v>11682</v>
      </c>
      <c r="AA16" s="2"/>
    </row>
    <row r="17" spans="2:27" ht="16.25" customHeight="1">
      <c r="B17" s="165">
        <v>22</v>
      </c>
      <c r="C17" s="166" t="s">
        <v>9</v>
      </c>
      <c r="D17" s="167">
        <v>4234</v>
      </c>
      <c r="E17" s="168">
        <v>3629</v>
      </c>
      <c r="F17" s="169">
        <v>605</v>
      </c>
      <c r="G17" s="168">
        <v>4297</v>
      </c>
      <c r="H17" s="168">
        <v>3692</v>
      </c>
      <c r="I17" s="169">
        <v>605</v>
      </c>
      <c r="J17" s="167">
        <v>4652</v>
      </c>
      <c r="K17" s="168">
        <v>3978</v>
      </c>
      <c r="L17" s="169">
        <v>674</v>
      </c>
      <c r="M17" s="167">
        <v>4652</v>
      </c>
      <c r="N17" s="168">
        <v>3978</v>
      </c>
      <c r="O17" s="169">
        <v>674</v>
      </c>
      <c r="P17" s="167">
        <v>17452</v>
      </c>
      <c r="Q17" s="168">
        <v>17762</v>
      </c>
      <c r="R17" s="168">
        <v>18562</v>
      </c>
      <c r="S17" s="169">
        <v>18562</v>
      </c>
      <c r="U17" s="20">
        <v>26</v>
      </c>
      <c r="V17" s="233" t="s">
        <v>13</v>
      </c>
      <c r="W17" s="168">
        <f t="shared" si="0"/>
        <v>63053</v>
      </c>
      <c r="X17" s="234">
        <f t="shared" si="1"/>
        <v>7.3286934043735277E-2</v>
      </c>
      <c r="Y17" s="52">
        <v>61847</v>
      </c>
      <c r="AA17" s="2"/>
    </row>
    <row r="18" spans="2:27" ht="16.25" customHeight="1">
      <c r="B18" s="165">
        <v>23</v>
      </c>
      <c r="C18" s="166" t="s">
        <v>10</v>
      </c>
      <c r="D18" s="167">
        <v>23818</v>
      </c>
      <c r="E18" s="168">
        <v>15373</v>
      </c>
      <c r="F18" s="169">
        <v>8445</v>
      </c>
      <c r="G18" s="168">
        <v>24129</v>
      </c>
      <c r="H18" s="168">
        <v>15597</v>
      </c>
      <c r="I18" s="169">
        <v>8532</v>
      </c>
      <c r="J18" s="167">
        <v>24552</v>
      </c>
      <c r="K18" s="168">
        <v>15924</v>
      </c>
      <c r="L18" s="169">
        <v>8628</v>
      </c>
      <c r="M18" s="167">
        <v>24552</v>
      </c>
      <c r="N18" s="168">
        <v>15924</v>
      </c>
      <c r="O18" s="169">
        <v>8628</v>
      </c>
      <c r="P18" s="167">
        <v>12827</v>
      </c>
      <c r="Q18" s="168">
        <v>13099</v>
      </c>
      <c r="R18" s="168">
        <v>13605</v>
      </c>
      <c r="S18" s="169">
        <v>13605</v>
      </c>
      <c r="U18" s="20">
        <v>27</v>
      </c>
      <c r="V18" s="233" t="s">
        <v>14</v>
      </c>
      <c r="W18" s="168">
        <f t="shared" si="0"/>
        <v>18600</v>
      </c>
      <c r="X18" s="234">
        <f t="shared" si="1"/>
        <v>2.1618907478049836E-2</v>
      </c>
      <c r="Y18" s="52">
        <v>18123</v>
      </c>
      <c r="AA18" s="2"/>
    </row>
    <row r="19" spans="2:27" ht="16.25" customHeight="1">
      <c r="B19" s="165">
        <v>24</v>
      </c>
      <c r="C19" s="166" t="s">
        <v>11</v>
      </c>
      <c r="D19" s="167">
        <v>7487</v>
      </c>
      <c r="E19" s="168">
        <v>5783</v>
      </c>
      <c r="F19" s="169">
        <v>1704</v>
      </c>
      <c r="G19" s="168">
        <v>7612</v>
      </c>
      <c r="H19" s="168">
        <v>5878</v>
      </c>
      <c r="I19" s="169">
        <v>1734</v>
      </c>
      <c r="J19" s="167">
        <v>7866</v>
      </c>
      <c r="K19" s="168">
        <v>6072</v>
      </c>
      <c r="L19" s="169">
        <v>1794</v>
      </c>
      <c r="M19" s="167">
        <v>7866</v>
      </c>
      <c r="N19" s="168">
        <v>6072</v>
      </c>
      <c r="O19" s="169">
        <v>1794</v>
      </c>
      <c r="P19" s="167">
        <v>11886</v>
      </c>
      <c r="Q19" s="168">
        <v>11774</v>
      </c>
      <c r="R19" s="168">
        <v>12814</v>
      </c>
      <c r="S19" s="169">
        <v>12814</v>
      </c>
      <c r="U19" s="20">
        <v>28</v>
      </c>
      <c r="V19" s="233" t="s">
        <v>15</v>
      </c>
      <c r="W19" s="168">
        <f t="shared" si="0"/>
        <v>3450</v>
      </c>
      <c r="X19" s="234">
        <f t="shared" si="1"/>
        <v>4.0099586451221468E-3</v>
      </c>
      <c r="Y19" s="52">
        <v>3369</v>
      </c>
      <c r="AA19" s="2"/>
    </row>
    <row r="20" spans="2:27" ht="16.25" customHeight="1">
      <c r="B20" s="165">
        <v>25</v>
      </c>
      <c r="C20" s="166" t="s">
        <v>12</v>
      </c>
      <c r="D20" s="167">
        <v>11682</v>
      </c>
      <c r="E20" s="168">
        <v>9415</v>
      </c>
      <c r="F20" s="169">
        <v>2267</v>
      </c>
      <c r="G20" s="168">
        <v>11943</v>
      </c>
      <c r="H20" s="168">
        <v>9623</v>
      </c>
      <c r="I20" s="169">
        <v>2320</v>
      </c>
      <c r="J20" s="167">
        <v>12410</v>
      </c>
      <c r="K20" s="168">
        <v>10001</v>
      </c>
      <c r="L20" s="169">
        <v>2409</v>
      </c>
      <c r="M20" s="167">
        <v>12410</v>
      </c>
      <c r="N20" s="168">
        <v>10001</v>
      </c>
      <c r="O20" s="169">
        <v>2409</v>
      </c>
      <c r="P20" s="167">
        <v>9992</v>
      </c>
      <c r="Q20" s="168">
        <v>9863</v>
      </c>
      <c r="R20" s="168">
        <v>10387</v>
      </c>
      <c r="S20" s="169">
        <v>10387</v>
      </c>
      <c r="U20" s="20">
        <v>29</v>
      </c>
      <c r="V20" s="233" t="s">
        <v>16</v>
      </c>
      <c r="W20" s="168">
        <f t="shared" si="0"/>
        <v>129686</v>
      </c>
      <c r="X20" s="234">
        <f t="shared" si="1"/>
        <v>0.15073492662356833</v>
      </c>
      <c r="Y20" s="52">
        <v>125979</v>
      </c>
      <c r="AA20" s="2"/>
    </row>
    <row r="21" spans="2:27" ht="16.25" customHeight="1">
      <c r="B21" s="165">
        <v>26</v>
      </c>
      <c r="C21" s="166" t="s">
        <v>13</v>
      </c>
      <c r="D21" s="167">
        <v>61847</v>
      </c>
      <c r="E21" s="168">
        <v>44263</v>
      </c>
      <c r="F21" s="169">
        <v>17584</v>
      </c>
      <c r="G21" s="168">
        <v>61895</v>
      </c>
      <c r="H21" s="168">
        <v>44226</v>
      </c>
      <c r="I21" s="169">
        <v>17669</v>
      </c>
      <c r="J21" s="167">
        <v>63053</v>
      </c>
      <c r="K21" s="168">
        <v>45273</v>
      </c>
      <c r="L21" s="169">
        <v>17780</v>
      </c>
      <c r="M21" s="167">
        <v>63053</v>
      </c>
      <c r="N21" s="168">
        <v>45273</v>
      </c>
      <c r="O21" s="169">
        <v>17780</v>
      </c>
      <c r="P21" s="167">
        <v>48442</v>
      </c>
      <c r="Q21" s="168">
        <v>48915</v>
      </c>
      <c r="R21" s="168">
        <v>50267</v>
      </c>
      <c r="S21" s="169">
        <v>50267</v>
      </c>
      <c r="U21" s="20">
        <v>31</v>
      </c>
      <c r="V21" s="233" t="s">
        <v>17</v>
      </c>
      <c r="W21" s="168">
        <f t="shared" si="0"/>
        <v>23070</v>
      </c>
      <c r="X21" s="234">
        <f t="shared" si="1"/>
        <v>2.6814419113903747E-2</v>
      </c>
      <c r="Y21" s="52">
        <v>22413</v>
      </c>
      <c r="AA21" s="2"/>
    </row>
    <row r="22" spans="2:27" ht="16.25" customHeight="1">
      <c r="B22" s="165">
        <v>27</v>
      </c>
      <c r="C22" s="166" t="s">
        <v>14</v>
      </c>
      <c r="D22" s="167">
        <v>18123</v>
      </c>
      <c r="E22" s="168">
        <v>14022</v>
      </c>
      <c r="F22" s="169">
        <v>4101</v>
      </c>
      <c r="G22" s="168">
        <v>18303</v>
      </c>
      <c r="H22" s="168">
        <v>14170</v>
      </c>
      <c r="I22" s="169">
        <v>4133</v>
      </c>
      <c r="J22" s="167">
        <v>18600</v>
      </c>
      <c r="K22" s="168">
        <v>14377</v>
      </c>
      <c r="L22" s="169">
        <v>4223</v>
      </c>
      <c r="M22" s="167">
        <v>18600</v>
      </c>
      <c r="N22" s="168">
        <v>14377</v>
      </c>
      <c r="O22" s="169">
        <v>4223</v>
      </c>
      <c r="P22" s="167">
        <v>30763</v>
      </c>
      <c r="Q22" s="168">
        <v>30861</v>
      </c>
      <c r="R22" s="168">
        <v>31321</v>
      </c>
      <c r="S22" s="169">
        <v>31321</v>
      </c>
      <c r="U22" s="20">
        <v>32</v>
      </c>
      <c r="V22" s="233" t="s">
        <v>18</v>
      </c>
      <c r="W22" s="168">
        <f t="shared" si="0"/>
        <v>5753</v>
      </c>
      <c r="X22" s="234">
        <f t="shared" si="1"/>
        <v>6.6867513290978873E-3</v>
      </c>
      <c r="Y22" s="52">
        <v>5446</v>
      </c>
      <c r="AA22" s="2"/>
    </row>
    <row r="23" spans="2:27" ht="16.25" customHeight="1">
      <c r="B23" s="165">
        <v>28</v>
      </c>
      <c r="C23" s="166" t="s">
        <v>15</v>
      </c>
      <c r="D23" s="167">
        <v>3369</v>
      </c>
      <c r="E23" s="168">
        <v>3254</v>
      </c>
      <c r="F23" s="169">
        <v>115</v>
      </c>
      <c r="G23" s="168">
        <v>3390</v>
      </c>
      <c r="H23" s="168">
        <v>3272</v>
      </c>
      <c r="I23" s="169">
        <v>118</v>
      </c>
      <c r="J23" s="167">
        <v>3450</v>
      </c>
      <c r="K23" s="168">
        <v>3332</v>
      </c>
      <c r="L23" s="169">
        <v>118</v>
      </c>
      <c r="M23" s="167">
        <v>3450</v>
      </c>
      <c r="N23" s="168">
        <v>3332</v>
      </c>
      <c r="O23" s="169">
        <v>118</v>
      </c>
      <c r="P23" s="167">
        <v>17059</v>
      </c>
      <c r="Q23" s="168">
        <v>17273</v>
      </c>
      <c r="R23" s="168">
        <v>17772</v>
      </c>
      <c r="S23" s="169">
        <v>17772</v>
      </c>
      <c r="U23" s="20">
        <v>33</v>
      </c>
      <c r="V23" s="233" t="s">
        <v>19</v>
      </c>
      <c r="W23" s="168">
        <f t="shared" si="0"/>
        <v>9611</v>
      </c>
      <c r="X23" s="234">
        <f t="shared" si="1"/>
        <v>1.117093117051274E-2</v>
      </c>
      <c r="Y23" s="52">
        <v>9382</v>
      </c>
      <c r="AA23" s="2"/>
    </row>
    <row r="24" spans="2:27" ht="16.25" customHeight="1">
      <c r="B24" s="165">
        <v>29</v>
      </c>
      <c r="C24" s="166" t="s">
        <v>16</v>
      </c>
      <c r="D24" s="167">
        <v>125979</v>
      </c>
      <c r="E24" s="168">
        <v>36381</v>
      </c>
      <c r="F24" s="169">
        <v>89598</v>
      </c>
      <c r="G24" s="176">
        <v>127048</v>
      </c>
      <c r="H24" s="176">
        <v>36714</v>
      </c>
      <c r="I24" s="177">
        <v>90334</v>
      </c>
      <c r="J24" s="178">
        <v>129686</v>
      </c>
      <c r="K24" s="176">
        <v>37622</v>
      </c>
      <c r="L24" s="177">
        <v>92064</v>
      </c>
      <c r="M24" s="178">
        <v>129686</v>
      </c>
      <c r="N24" s="176">
        <v>37622</v>
      </c>
      <c r="O24" s="177">
        <v>92064</v>
      </c>
      <c r="P24" s="167">
        <v>204466</v>
      </c>
      <c r="Q24" s="168">
        <v>207465</v>
      </c>
      <c r="R24" s="168">
        <v>214652</v>
      </c>
      <c r="S24" s="169">
        <v>214652</v>
      </c>
      <c r="U24" s="20">
        <v>35</v>
      </c>
      <c r="V24" s="233" t="s">
        <v>20</v>
      </c>
      <c r="W24" s="168">
        <f t="shared" si="0"/>
        <v>24148</v>
      </c>
      <c r="X24" s="234">
        <f t="shared" si="1"/>
        <v>2.8067385902147711E-2</v>
      </c>
      <c r="Y24" s="52">
        <v>23467</v>
      </c>
      <c r="AA24" s="2"/>
    </row>
    <row r="25" spans="2:27" ht="16.25" customHeight="1">
      <c r="B25" s="160">
        <v>3</v>
      </c>
      <c r="C25" s="161" t="s">
        <v>145</v>
      </c>
      <c r="D25" s="162">
        <v>60708</v>
      </c>
      <c r="E25" s="163">
        <v>53591</v>
      </c>
      <c r="F25" s="164">
        <v>7117</v>
      </c>
      <c r="G25" s="163">
        <v>61224</v>
      </c>
      <c r="H25" s="163">
        <v>54036</v>
      </c>
      <c r="I25" s="164">
        <v>7188</v>
      </c>
      <c r="J25" s="162">
        <v>62582</v>
      </c>
      <c r="K25" s="163">
        <v>55085</v>
      </c>
      <c r="L25" s="164">
        <v>7497</v>
      </c>
      <c r="M25" s="162">
        <v>62582</v>
      </c>
      <c r="N25" s="163">
        <v>55085</v>
      </c>
      <c r="O25" s="164">
        <v>7497</v>
      </c>
      <c r="P25" s="162">
        <v>90611</v>
      </c>
      <c r="Q25" s="163">
        <v>91863</v>
      </c>
      <c r="R25" s="163">
        <v>94930</v>
      </c>
      <c r="S25" s="164">
        <v>94930</v>
      </c>
      <c r="U25" s="20">
        <v>41</v>
      </c>
      <c r="V25" s="233" t="s">
        <v>21</v>
      </c>
      <c r="W25" s="168">
        <f t="shared" si="0"/>
        <v>8701</v>
      </c>
      <c r="X25" s="234">
        <f t="shared" si="1"/>
        <v>1.0113231933683421E-2</v>
      </c>
      <c r="Y25" s="52">
        <v>8333</v>
      </c>
      <c r="AA25" s="2"/>
    </row>
    <row r="26" spans="2:27" ht="16.25" customHeight="1">
      <c r="B26" s="165">
        <v>31</v>
      </c>
      <c r="C26" s="166" t="s">
        <v>17</v>
      </c>
      <c r="D26" s="167">
        <v>22413</v>
      </c>
      <c r="E26" s="168">
        <v>19103</v>
      </c>
      <c r="F26" s="169">
        <v>3310</v>
      </c>
      <c r="G26" s="168">
        <v>22508</v>
      </c>
      <c r="H26" s="168">
        <v>19193</v>
      </c>
      <c r="I26" s="169">
        <v>3315</v>
      </c>
      <c r="J26" s="167">
        <v>23070</v>
      </c>
      <c r="K26" s="168">
        <v>19596</v>
      </c>
      <c r="L26" s="169">
        <v>3474</v>
      </c>
      <c r="M26" s="167">
        <v>23070</v>
      </c>
      <c r="N26" s="168">
        <v>19596</v>
      </c>
      <c r="O26" s="169">
        <v>3474</v>
      </c>
      <c r="P26" s="167">
        <v>73785</v>
      </c>
      <c r="Q26" s="168">
        <v>74825</v>
      </c>
      <c r="R26" s="168">
        <v>77297</v>
      </c>
      <c r="S26" s="169">
        <v>77297</v>
      </c>
      <c r="U26" s="20">
        <v>42</v>
      </c>
      <c r="V26" s="233" t="s">
        <v>22</v>
      </c>
      <c r="W26" s="168">
        <f t="shared" si="0"/>
        <v>6514</v>
      </c>
      <c r="X26" s="234">
        <f t="shared" si="1"/>
        <v>7.5712668447320769E-3</v>
      </c>
      <c r="Y26" s="52">
        <v>6224</v>
      </c>
      <c r="AA26" s="2"/>
    </row>
    <row r="27" spans="2:27" ht="16.25" customHeight="1">
      <c r="B27" s="165">
        <v>32</v>
      </c>
      <c r="C27" s="166" t="s">
        <v>18</v>
      </c>
      <c r="D27" s="167">
        <v>5446</v>
      </c>
      <c r="E27" s="168">
        <v>4510</v>
      </c>
      <c r="F27" s="169">
        <v>936</v>
      </c>
      <c r="G27" s="168">
        <v>5563</v>
      </c>
      <c r="H27" s="168">
        <v>4608</v>
      </c>
      <c r="I27" s="169">
        <v>955</v>
      </c>
      <c r="J27" s="167">
        <v>5753</v>
      </c>
      <c r="K27" s="168">
        <v>4703</v>
      </c>
      <c r="L27" s="169">
        <v>1050</v>
      </c>
      <c r="M27" s="167">
        <v>5753</v>
      </c>
      <c r="N27" s="168">
        <v>4703</v>
      </c>
      <c r="O27" s="169">
        <v>1050</v>
      </c>
      <c r="P27" s="167">
        <v>5308</v>
      </c>
      <c r="Q27" s="168">
        <v>5382</v>
      </c>
      <c r="R27" s="168">
        <v>5838</v>
      </c>
      <c r="S27" s="169">
        <v>5838</v>
      </c>
      <c r="U27" s="20">
        <v>43</v>
      </c>
      <c r="V27" s="233" t="s">
        <v>23</v>
      </c>
      <c r="W27" s="168">
        <f t="shared" si="0"/>
        <v>9835</v>
      </c>
      <c r="X27" s="234">
        <f t="shared" si="1"/>
        <v>1.1431287905732265E-2</v>
      </c>
      <c r="Y27" s="52">
        <v>9044</v>
      </c>
      <c r="AA27" s="2"/>
    </row>
    <row r="28" spans="2:27" ht="16.25" customHeight="1">
      <c r="B28" s="165">
        <v>33</v>
      </c>
      <c r="C28" s="166" t="s">
        <v>19</v>
      </c>
      <c r="D28" s="167">
        <v>9382</v>
      </c>
      <c r="E28" s="168">
        <v>8713</v>
      </c>
      <c r="F28" s="169">
        <v>669</v>
      </c>
      <c r="G28" s="168">
        <v>9476</v>
      </c>
      <c r="H28" s="168">
        <v>8803</v>
      </c>
      <c r="I28" s="169">
        <v>673</v>
      </c>
      <c r="J28" s="167">
        <v>9611</v>
      </c>
      <c r="K28" s="168">
        <v>8935</v>
      </c>
      <c r="L28" s="169">
        <v>676</v>
      </c>
      <c r="M28" s="167">
        <v>9611</v>
      </c>
      <c r="N28" s="168">
        <v>8935</v>
      </c>
      <c r="O28" s="169">
        <v>676</v>
      </c>
      <c r="P28" s="167">
        <v>7625</v>
      </c>
      <c r="Q28" s="168">
        <v>7711</v>
      </c>
      <c r="R28" s="168">
        <v>7798</v>
      </c>
      <c r="S28" s="169">
        <v>7798</v>
      </c>
      <c r="U28" s="20">
        <v>50</v>
      </c>
      <c r="V28" s="233" t="s">
        <v>24</v>
      </c>
      <c r="W28" s="168">
        <f t="shared" si="0"/>
        <v>37074</v>
      </c>
      <c r="X28" s="234">
        <f t="shared" si="1"/>
        <v>4.3091364292538688E-2</v>
      </c>
      <c r="Y28" s="52">
        <v>35494</v>
      </c>
      <c r="AA28" s="2"/>
    </row>
    <row r="29" spans="2:27" ht="16.25" customHeight="1">
      <c r="B29" s="170">
        <v>35</v>
      </c>
      <c r="C29" s="171" t="s">
        <v>20</v>
      </c>
      <c r="D29" s="167">
        <v>23467</v>
      </c>
      <c r="E29" s="168">
        <v>21265</v>
      </c>
      <c r="F29" s="169">
        <v>2202</v>
      </c>
      <c r="G29" s="168">
        <v>23677</v>
      </c>
      <c r="H29" s="168">
        <v>21432</v>
      </c>
      <c r="I29" s="169">
        <v>2245</v>
      </c>
      <c r="J29" s="167">
        <v>24148</v>
      </c>
      <c r="K29" s="168">
        <v>21851</v>
      </c>
      <c r="L29" s="169">
        <v>2297</v>
      </c>
      <c r="M29" s="167">
        <v>24148</v>
      </c>
      <c r="N29" s="168">
        <v>21851</v>
      </c>
      <c r="O29" s="169">
        <v>2297</v>
      </c>
      <c r="P29" s="167">
        <v>3893</v>
      </c>
      <c r="Q29" s="168">
        <v>3945</v>
      </c>
      <c r="R29" s="168">
        <v>3997</v>
      </c>
      <c r="S29" s="169">
        <v>3997</v>
      </c>
      <c r="U29" s="20">
        <v>51</v>
      </c>
      <c r="V29" s="233" t="s">
        <v>25</v>
      </c>
      <c r="W29" s="168">
        <f t="shared" si="0"/>
        <v>19116</v>
      </c>
      <c r="X29" s="234">
        <f t="shared" si="1"/>
        <v>2.2218657814537669E-2</v>
      </c>
      <c r="Y29" s="52">
        <v>18247</v>
      </c>
      <c r="AA29" s="2"/>
    </row>
    <row r="30" spans="2:27" ht="16.25" customHeight="1">
      <c r="B30" s="179">
        <v>4</v>
      </c>
      <c r="C30" s="180" t="s">
        <v>146</v>
      </c>
      <c r="D30" s="162">
        <v>23601</v>
      </c>
      <c r="E30" s="163">
        <v>20622</v>
      </c>
      <c r="F30" s="164">
        <v>2979</v>
      </c>
      <c r="G30" s="163">
        <v>24074</v>
      </c>
      <c r="H30" s="163">
        <v>21080</v>
      </c>
      <c r="I30" s="164">
        <v>2994</v>
      </c>
      <c r="J30" s="162">
        <v>25050</v>
      </c>
      <c r="K30" s="163">
        <v>21956</v>
      </c>
      <c r="L30" s="164">
        <v>3094</v>
      </c>
      <c r="M30" s="162">
        <v>25050</v>
      </c>
      <c r="N30" s="163">
        <v>21956</v>
      </c>
      <c r="O30" s="164">
        <v>3094</v>
      </c>
      <c r="P30" s="162">
        <v>10716</v>
      </c>
      <c r="Q30" s="163">
        <v>10810</v>
      </c>
      <c r="R30" s="163">
        <v>11341</v>
      </c>
      <c r="S30" s="164">
        <v>11341</v>
      </c>
      <c r="U30" s="20">
        <v>52</v>
      </c>
      <c r="V30" s="233" t="s">
        <v>26</v>
      </c>
      <c r="W30" s="168">
        <f t="shared" si="0"/>
        <v>11231</v>
      </c>
      <c r="X30" s="234">
        <f t="shared" si="1"/>
        <v>1.3053868273439661E-2</v>
      </c>
      <c r="Y30" s="52">
        <v>10859</v>
      </c>
      <c r="AA30" s="2"/>
    </row>
    <row r="31" spans="2:27" ht="16.25" customHeight="1">
      <c r="B31" s="165">
        <v>41</v>
      </c>
      <c r="C31" s="166" t="s">
        <v>21</v>
      </c>
      <c r="D31" s="167">
        <v>8333</v>
      </c>
      <c r="E31" s="168">
        <v>7180</v>
      </c>
      <c r="F31" s="169">
        <v>1153</v>
      </c>
      <c r="G31" s="168">
        <v>8361</v>
      </c>
      <c r="H31" s="168">
        <v>7201</v>
      </c>
      <c r="I31" s="169">
        <v>1160</v>
      </c>
      <c r="J31" s="167">
        <v>8701</v>
      </c>
      <c r="K31" s="168">
        <v>7500</v>
      </c>
      <c r="L31" s="169">
        <v>1201</v>
      </c>
      <c r="M31" s="167">
        <v>8701</v>
      </c>
      <c r="N31" s="168">
        <v>7500</v>
      </c>
      <c r="O31" s="169">
        <v>1201</v>
      </c>
      <c r="P31" s="167">
        <v>2919</v>
      </c>
      <c r="Q31" s="168">
        <v>2915</v>
      </c>
      <c r="R31" s="168">
        <v>3109</v>
      </c>
      <c r="S31" s="169">
        <v>3109</v>
      </c>
      <c r="U31" s="229">
        <v>53</v>
      </c>
      <c r="V31" s="235" t="s">
        <v>27</v>
      </c>
      <c r="W31" s="176">
        <f t="shared" si="0"/>
        <v>3365</v>
      </c>
      <c r="X31" s="236">
        <f t="shared" si="1"/>
        <v>3.9111625625611662E-3</v>
      </c>
      <c r="Y31" s="52">
        <v>3254</v>
      </c>
      <c r="AA31" s="2"/>
    </row>
    <row r="32" spans="2:27" ht="16.25" customHeight="1">
      <c r="B32" s="165">
        <v>42</v>
      </c>
      <c r="C32" s="166" t="s">
        <v>22</v>
      </c>
      <c r="D32" s="167">
        <v>6224</v>
      </c>
      <c r="E32" s="168">
        <v>5079</v>
      </c>
      <c r="F32" s="169">
        <v>1145</v>
      </c>
      <c r="G32" s="168">
        <v>6303</v>
      </c>
      <c r="H32" s="168">
        <v>5150</v>
      </c>
      <c r="I32" s="169">
        <v>1153</v>
      </c>
      <c r="J32" s="167">
        <v>6514</v>
      </c>
      <c r="K32" s="168">
        <v>5353</v>
      </c>
      <c r="L32" s="169">
        <v>1161</v>
      </c>
      <c r="M32" s="167">
        <v>6514</v>
      </c>
      <c r="N32" s="168">
        <v>5353</v>
      </c>
      <c r="O32" s="169">
        <v>1161</v>
      </c>
      <c r="P32" s="167">
        <v>1148</v>
      </c>
      <c r="Q32" s="168">
        <v>1150</v>
      </c>
      <c r="R32" s="168">
        <v>1221</v>
      </c>
      <c r="S32" s="169">
        <v>1221</v>
      </c>
      <c r="W32" s="2"/>
      <c r="X32" s="51"/>
    </row>
    <row r="33" spans="2:25" ht="16.25" customHeight="1">
      <c r="B33" s="170">
        <v>43</v>
      </c>
      <c r="C33" s="171" t="s">
        <v>23</v>
      </c>
      <c r="D33" s="167">
        <v>9044</v>
      </c>
      <c r="E33" s="168">
        <v>8363</v>
      </c>
      <c r="F33" s="169">
        <v>681</v>
      </c>
      <c r="G33" s="168">
        <v>9410</v>
      </c>
      <c r="H33" s="168">
        <v>8729</v>
      </c>
      <c r="I33" s="169">
        <v>681</v>
      </c>
      <c r="J33" s="167">
        <v>9835</v>
      </c>
      <c r="K33" s="168">
        <v>9103</v>
      </c>
      <c r="L33" s="169">
        <v>732</v>
      </c>
      <c r="M33" s="167">
        <v>9835</v>
      </c>
      <c r="N33" s="168">
        <v>9103</v>
      </c>
      <c r="O33" s="169">
        <v>732</v>
      </c>
      <c r="P33" s="167">
        <v>6649</v>
      </c>
      <c r="Q33" s="168">
        <v>6745</v>
      </c>
      <c r="R33" s="168">
        <v>7011</v>
      </c>
      <c r="S33" s="169">
        <v>7011</v>
      </c>
      <c r="W33" s="2"/>
      <c r="X33" s="51"/>
    </row>
    <row r="34" spans="2:25" ht="16.25" customHeight="1">
      <c r="B34" s="179">
        <v>5</v>
      </c>
      <c r="C34" s="180" t="s">
        <v>147</v>
      </c>
      <c r="D34" s="162">
        <v>67854</v>
      </c>
      <c r="E34" s="163">
        <v>51062</v>
      </c>
      <c r="F34" s="164">
        <v>16792</v>
      </c>
      <c r="G34" s="163">
        <v>68657</v>
      </c>
      <c r="H34" s="163">
        <v>51687</v>
      </c>
      <c r="I34" s="164">
        <v>16970</v>
      </c>
      <c r="J34" s="162">
        <v>70786</v>
      </c>
      <c r="K34" s="163">
        <v>53462</v>
      </c>
      <c r="L34" s="164">
        <v>17324</v>
      </c>
      <c r="M34" s="162">
        <v>70786</v>
      </c>
      <c r="N34" s="163">
        <v>53462</v>
      </c>
      <c r="O34" s="164">
        <v>17324</v>
      </c>
      <c r="P34" s="162">
        <v>19226</v>
      </c>
      <c r="Q34" s="163">
        <v>19374</v>
      </c>
      <c r="R34" s="163">
        <v>20051</v>
      </c>
      <c r="S34" s="164">
        <v>20051</v>
      </c>
      <c r="V34" s="55" t="s">
        <v>187</v>
      </c>
    </row>
    <row r="35" spans="2:25" ht="16.25" customHeight="1">
      <c r="B35" s="165">
        <v>50</v>
      </c>
      <c r="C35" s="166" t="s">
        <v>24</v>
      </c>
      <c r="D35" s="167">
        <v>35494</v>
      </c>
      <c r="E35" s="168">
        <v>25001</v>
      </c>
      <c r="F35" s="169">
        <v>10493</v>
      </c>
      <c r="G35" s="168">
        <v>35906</v>
      </c>
      <c r="H35" s="168">
        <v>25329</v>
      </c>
      <c r="I35" s="169">
        <v>10577</v>
      </c>
      <c r="J35" s="167">
        <v>37074</v>
      </c>
      <c r="K35" s="168">
        <v>26251</v>
      </c>
      <c r="L35" s="169">
        <v>10823</v>
      </c>
      <c r="M35" s="167">
        <v>37074</v>
      </c>
      <c r="N35" s="168">
        <v>26251</v>
      </c>
      <c r="O35" s="169">
        <v>10823</v>
      </c>
      <c r="P35" s="167">
        <v>1019</v>
      </c>
      <c r="Q35" s="168">
        <v>1019</v>
      </c>
      <c r="R35" s="168">
        <v>1071</v>
      </c>
      <c r="S35" s="169">
        <v>1071</v>
      </c>
      <c r="U35" s="325" t="s">
        <v>34</v>
      </c>
      <c r="V35" s="320" t="s">
        <v>0</v>
      </c>
      <c r="W35" s="320" t="s">
        <v>198</v>
      </c>
      <c r="X35" s="320"/>
    </row>
    <row r="36" spans="2:25" ht="16.25" customHeight="1">
      <c r="B36" s="165">
        <v>51</v>
      </c>
      <c r="C36" s="166" t="s">
        <v>25</v>
      </c>
      <c r="D36" s="167">
        <v>18247</v>
      </c>
      <c r="E36" s="168">
        <v>17325</v>
      </c>
      <c r="F36" s="169">
        <v>922</v>
      </c>
      <c r="G36" s="168">
        <v>18430</v>
      </c>
      <c r="H36" s="168">
        <v>17496</v>
      </c>
      <c r="I36" s="169">
        <v>934</v>
      </c>
      <c r="J36" s="167">
        <v>19116</v>
      </c>
      <c r="K36" s="168">
        <v>18167</v>
      </c>
      <c r="L36" s="169">
        <v>949</v>
      </c>
      <c r="M36" s="167">
        <v>19116</v>
      </c>
      <c r="N36" s="168">
        <v>18167</v>
      </c>
      <c r="O36" s="169">
        <v>949</v>
      </c>
      <c r="P36" s="167">
        <v>4136</v>
      </c>
      <c r="Q36" s="168">
        <v>4165</v>
      </c>
      <c r="R36" s="168">
        <v>4462</v>
      </c>
      <c r="S36" s="169">
        <v>4462</v>
      </c>
      <c r="U36" s="326"/>
      <c r="V36" s="322"/>
      <c r="W36" s="238" t="s">
        <v>197</v>
      </c>
      <c r="X36" s="238" t="s">
        <v>33</v>
      </c>
    </row>
    <row r="37" spans="2:25" ht="16.25" customHeight="1">
      <c r="B37" s="165">
        <v>52</v>
      </c>
      <c r="C37" s="166" t="s">
        <v>26</v>
      </c>
      <c r="D37" s="167">
        <v>10859</v>
      </c>
      <c r="E37" s="168">
        <v>5532</v>
      </c>
      <c r="F37" s="169">
        <v>5327</v>
      </c>
      <c r="G37" s="168">
        <v>11008</v>
      </c>
      <c r="H37" s="168">
        <v>5599</v>
      </c>
      <c r="I37" s="169">
        <v>5409</v>
      </c>
      <c r="J37" s="167">
        <v>11231</v>
      </c>
      <c r="K37" s="168">
        <v>5729</v>
      </c>
      <c r="L37" s="169">
        <v>5502</v>
      </c>
      <c r="M37" s="167">
        <v>11231</v>
      </c>
      <c r="N37" s="168">
        <v>5729</v>
      </c>
      <c r="O37" s="169">
        <v>5502</v>
      </c>
      <c r="P37" s="167">
        <v>13842</v>
      </c>
      <c r="Q37" s="168">
        <v>13961</v>
      </c>
      <c r="R37" s="168">
        <v>14284</v>
      </c>
      <c r="S37" s="169">
        <v>14284</v>
      </c>
      <c r="U37" s="20"/>
      <c r="V37" s="230" t="s">
        <v>62</v>
      </c>
      <c r="W37" s="231">
        <f>SUM(W38:W64)</f>
        <v>740923</v>
      </c>
      <c r="X37" s="232" t="s">
        <v>80</v>
      </c>
    </row>
    <row r="38" spans="2:25" ht="16.25" customHeight="1">
      <c r="B38" s="170">
        <v>53</v>
      </c>
      <c r="C38" s="171" t="s">
        <v>27</v>
      </c>
      <c r="D38" s="178">
        <v>3254</v>
      </c>
      <c r="E38" s="176">
        <v>3204</v>
      </c>
      <c r="F38" s="177">
        <v>50</v>
      </c>
      <c r="G38" s="176">
        <v>3313</v>
      </c>
      <c r="H38" s="176">
        <v>3263</v>
      </c>
      <c r="I38" s="177">
        <v>50</v>
      </c>
      <c r="J38" s="178">
        <v>3365</v>
      </c>
      <c r="K38" s="176">
        <v>3315</v>
      </c>
      <c r="L38" s="177">
        <v>50</v>
      </c>
      <c r="M38" s="178">
        <v>3365</v>
      </c>
      <c r="N38" s="176">
        <v>3315</v>
      </c>
      <c r="O38" s="177">
        <v>50</v>
      </c>
      <c r="P38" s="178">
        <v>229</v>
      </c>
      <c r="Q38" s="176">
        <v>229</v>
      </c>
      <c r="R38" s="176">
        <v>234</v>
      </c>
      <c r="S38" s="177">
        <v>234</v>
      </c>
      <c r="U38" s="228">
        <v>11</v>
      </c>
      <c r="V38" s="233" t="s">
        <v>1</v>
      </c>
      <c r="W38" s="168">
        <f>VLOOKUP(V38,$C$2:$S$38,16,FALSE)</f>
        <v>2099</v>
      </c>
      <c r="X38" s="234">
        <f t="shared" ref="X38:X64" si="2">W38/$W$37</f>
        <v>2.8329529519261786E-3</v>
      </c>
      <c r="Y38" s="52">
        <v>2014</v>
      </c>
    </row>
    <row r="39" spans="2:25" ht="16.25" customHeight="1">
      <c r="U39" s="20">
        <v>12</v>
      </c>
      <c r="V39" s="233" t="s">
        <v>2</v>
      </c>
      <c r="W39" s="168">
        <f>VLOOKUP(V39,$C$2:$S$38,16,FALSE)</f>
        <v>0</v>
      </c>
      <c r="X39" s="234">
        <f t="shared" si="2"/>
        <v>0</v>
      </c>
      <c r="Y39" s="52"/>
    </row>
    <row r="40" spans="2:25" ht="16.25" customHeight="1">
      <c r="U40" s="20">
        <v>13</v>
      </c>
      <c r="V40" s="233" t="s">
        <v>3</v>
      </c>
      <c r="W40" s="168">
        <f>VLOOKUP(V40,$C$2:$S$38,16,FALSE)</f>
        <v>1964</v>
      </c>
      <c r="X40" s="234">
        <f t="shared" si="2"/>
        <v>2.6507477835078677E-3</v>
      </c>
      <c r="Y40" s="52">
        <v>1938</v>
      </c>
    </row>
    <row r="41" spans="2:25" ht="16.25" customHeight="1">
      <c r="U41" s="20">
        <v>14</v>
      </c>
      <c r="V41" s="233" t="s">
        <v>4</v>
      </c>
      <c r="W41" s="168">
        <f>VLOOKUP(V41,$C$2:$S$38,16,FALSE)</f>
        <v>0</v>
      </c>
      <c r="X41" s="234">
        <f t="shared" si="2"/>
        <v>0</v>
      </c>
      <c r="Y41" s="52"/>
    </row>
    <row r="42" spans="2:25" ht="16.25" customHeight="1">
      <c r="U42" s="20">
        <v>15</v>
      </c>
      <c r="V42" s="233" t="s">
        <v>5</v>
      </c>
      <c r="W42" s="168">
        <f t="shared" ref="W42:W64" si="3">VLOOKUP(V42,$C$2:$S$38,16,FALSE)</f>
        <v>72904</v>
      </c>
      <c r="X42" s="234">
        <f t="shared" si="2"/>
        <v>9.8396189617544608E-2</v>
      </c>
      <c r="Y42" s="52">
        <v>70335</v>
      </c>
    </row>
    <row r="43" spans="2:25" ht="16.25" customHeight="1">
      <c r="U43" s="20">
        <v>16</v>
      </c>
      <c r="V43" s="233" t="s">
        <v>6</v>
      </c>
      <c r="W43" s="168">
        <f t="shared" si="3"/>
        <v>3059</v>
      </c>
      <c r="X43" s="234">
        <f t="shared" si="2"/>
        <v>4.128634149567499E-3</v>
      </c>
      <c r="Y43" s="52">
        <v>2824</v>
      </c>
    </row>
    <row r="44" spans="2:25" ht="16.25" customHeight="1">
      <c r="U44" s="20">
        <v>17</v>
      </c>
      <c r="V44" s="233" t="s">
        <v>7</v>
      </c>
      <c r="W44" s="168">
        <f t="shared" si="3"/>
        <v>8113</v>
      </c>
      <c r="X44" s="234">
        <f t="shared" si="2"/>
        <v>1.0949855787983367E-2</v>
      </c>
      <c r="Y44" s="52">
        <v>7971</v>
      </c>
    </row>
    <row r="45" spans="2:25" ht="16.25" customHeight="1">
      <c r="U45" s="20">
        <v>21</v>
      </c>
      <c r="V45" s="233" t="s">
        <v>8</v>
      </c>
      <c r="W45" s="168">
        <f t="shared" si="3"/>
        <v>157082</v>
      </c>
      <c r="X45" s="234">
        <f t="shared" si="2"/>
        <v>0.21200853529988947</v>
      </c>
      <c r="Y45" s="52">
        <v>149818</v>
      </c>
    </row>
    <row r="46" spans="2:25" ht="16.25" customHeight="1">
      <c r="U46" s="20">
        <v>22</v>
      </c>
      <c r="V46" s="233" t="s">
        <v>9</v>
      </c>
      <c r="W46" s="168">
        <f t="shared" si="3"/>
        <v>18562</v>
      </c>
      <c r="X46" s="234">
        <f t="shared" si="2"/>
        <v>2.5052535823560613E-2</v>
      </c>
      <c r="Y46" s="52">
        <v>17452</v>
      </c>
    </row>
    <row r="47" spans="2:25" ht="16.25" customHeight="1">
      <c r="U47" s="20">
        <v>23</v>
      </c>
      <c r="V47" s="233" t="s">
        <v>10</v>
      </c>
      <c r="W47" s="168">
        <f t="shared" si="3"/>
        <v>13605</v>
      </c>
      <c r="X47" s="234">
        <f t="shared" si="2"/>
        <v>1.8362231972823086E-2</v>
      </c>
      <c r="Y47" s="52">
        <v>12827</v>
      </c>
    </row>
    <row r="48" spans="2:25" ht="16.25" customHeight="1">
      <c r="U48" s="20">
        <v>24</v>
      </c>
      <c r="V48" s="233" t="s">
        <v>11</v>
      </c>
      <c r="W48" s="168">
        <f t="shared" si="3"/>
        <v>12814</v>
      </c>
      <c r="X48" s="234">
        <f t="shared" si="2"/>
        <v>1.7294644652683207E-2</v>
      </c>
      <c r="Y48" s="52">
        <v>11886</v>
      </c>
    </row>
    <row r="49" spans="21:25" ht="16.25" customHeight="1">
      <c r="U49" s="20">
        <v>25</v>
      </c>
      <c r="V49" s="233" t="s">
        <v>12</v>
      </c>
      <c r="W49" s="168">
        <f t="shared" si="3"/>
        <v>10387</v>
      </c>
      <c r="X49" s="234">
        <f t="shared" si="2"/>
        <v>1.4019000624896244E-2</v>
      </c>
      <c r="Y49" s="52">
        <v>9992</v>
      </c>
    </row>
    <row r="50" spans="21:25" ht="16.25" customHeight="1">
      <c r="U50" s="20">
        <v>26</v>
      </c>
      <c r="V50" s="233" t="s">
        <v>13</v>
      </c>
      <c r="W50" s="168">
        <f t="shared" si="3"/>
        <v>50267</v>
      </c>
      <c r="X50" s="234">
        <f t="shared" si="2"/>
        <v>6.7843757043579422E-2</v>
      </c>
      <c r="Y50" s="52">
        <v>48442</v>
      </c>
    </row>
    <row r="51" spans="21:25" ht="16.25" customHeight="1">
      <c r="U51" s="20">
        <v>27</v>
      </c>
      <c r="V51" s="233" t="s">
        <v>14</v>
      </c>
      <c r="W51" s="168">
        <f t="shared" si="3"/>
        <v>31321</v>
      </c>
      <c r="X51" s="234">
        <f t="shared" si="2"/>
        <v>4.2272948740962289E-2</v>
      </c>
      <c r="Y51" s="52">
        <v>30763</v>
      </c>
    </row>
    <row r="52" spans="21:25" ht="16.25" customHeight="1">
      <c r="U52" s="20">
        <v>28</v>
      </c>
      <c r="V52" s="233" t="s">
        <v>15</v>
      </c>
      <c r="W52" s="168">
        <f t="shared" si="3"/>
        <v>17772</v>
      </c>
      <c r="X52" s="234">
        <f t="shared" si="2"/>
        <v>2.3986298171334942E-2</v>
      </c>
      <c r="Y52" s="52">
        <v>17059</v>
      </c>
    </row>
    <row r="53" spans="21:25" ht="16.25" customHeight="1">
      <c r="U53" s="20">
        <v>29</v>
      </c>
      <c r="V53" s="233" t="s">
        <v>16</v>
      </c>
      <c r="W53" s="168">
        <f t="shared" si="3"/>
        <v>214652</v>
      </c>
      <c r="X53" s="234">
        <f t="shared" si="2"/>
        <v>0.28970891712094238</v>
      </c>
      <c r="Y53" s="54">
        <v>204466</v>
      </c>
    </row>
    <row r="54" spans="21:25" ht="16.25" customHeight="1">
      <c r="U54" s="20">
        <v>31</v>
      </c>
      <c r="V54" s="233" t="s">
        <v>17</v>
      </c>
      <c r="W54" s="168">
        <f t="shared" si="3"/>
        <v>77297</v>
      </c>
      <c r="X54" s="234">
        <f t="shared" si="2"/>
        <v>0.10432528076466785</v>
      </c>
      <c r="Y54" s="52">
        <v>73785</v>
      </c>
    </row>
    <row r="55" spans="21:25" ht="16.25" customHeight="1">
      <c r="U55" s="20">
        <v>32</v>
      </c>
      <c r="V55" s="233" t="s">
        <v>18</v>
      </c>
      <c r="W55" s="168">
        <f t="shared" si="3"/>
        <v>5838</v>
      </c>
      <c r="X55" s="234">
        <f t="shared" si="2"/>
        <v>7.8793612831562793E-3</v>
      </c>
      <c r="Y55" s="52">
        <v>5308</v>
      </c>
    </row>
    <row r="56" spans="21:25" ht="16.25" customHeight="1">
      <c r="U56" s="20">
        <v>33</v>
      </c>
      <c r="V56" s="233" t="s">
        <v>19</v>
      </c>
      <c r="W56" s="168">
        <f t="shared" si="3"/>
        <v>7798</v>
      </c>
      <c r="X56" s="234">
        <f t="shared" si="2"/>
        <v>1.0524710395007308E-2</v>
      </c>
      <c r="Y56" s="52">
        <v>7625</v>
      </c>
    </row>
    <row r="57" spans="21:25" ht="16.25" customHeight="1">
      <c r="U57" s="20">
        <v>35</v>
      </c>
      <c r="V57" s="233" t="s">
        <v>20</v>
      </c>
      <c r="W57" s="168">
        <f t="shared" si="3"/>
        <v>3997</v>
      </c>
      <c r="X57" s="234">
        <f t="shared" si="2"/>
        <v>5.3946226530962055E-3</v>
      </c>
      <c r="Y57" s="52">
        <v>3893</v>
      </c>
    </row>
    <row r="58" spans="21:25" ht="16.25" customHeight="1">
      <c r="U58" s="20">
        <v>41</v>
      </c>
      <c r="V58" s="233" t="s">
        <v>21</v>
      </c>
      <c r="W58" s="168">
        <f t="shared" si="3"/>
        <v>3109</v>
      </c>
      <c r="X58" s="234">
        <f t="shared" si="2"/>
        <v>4.1961175452779843E-3</v>
      </c>
      <c r="Y58" s="52">
        <v>2919</v>
      </c>
    </row>
    <row r="59" spans="21:25" ht="16.25" customHeight="1">
      <c r="U59" s="20">
        <v>42</v>
      </c>
      <c r="V59" s="233" t="s">
        <v>22</v>
      </c>
      <c r="W59" s="168">
        <f t="shared" si="3"/>
        <v>1221</v>
      </c>
      <c r="X59" s="234">
        <f t="shared" si="2"/>
        <v>1.6479445232500543E-3</v>
      </c>
      <c r="Y59" s="52">
        <v>1148</v>
      </c>
    </row>
    <row r="60" spans="21:25" ht="16.25" customHeight="1">
      <c r="U60" s="20">
        <v>43</v>
      </c>
      <c r="V60" s="233" t="s">
        <v>23</v>
      </c>
      <c r="W60" s="168">
        <f t="shared" si="3"/>
        <v>7011</v>
      </c>
      <c r="X60" s="234">
        <f t="shared" si="2"/>
        <v>9.4625217465242675E-3</v>
      </c>
      <c r="Y60" s="52">
        <v>6649</v>
      </c>
    </row>
    <row r="61" spans="21:25" ht="16.25" customHeight="1">
      <c r="U61" s="20">
        <v>50</v>
      </c>
      <c r="V61" s="233" t="s">
        <v>24</v>
      </c>
      <c r="W61" s="168">
        <f t="shared" si="3"/>
        <v>1071</v>
      </c>
      <c r="X61" s="234">
        <f t="shared" si="2"/>
        <v>1.4454943361185981E-3</v>
      </c>
      <c r="Y61" s="52">
        <v>1019</v>
      </c>
    </row>
    <row r="62" spans="21:25" ht="16.25" customHeight="1">
      <c r="U62" s="20">
        <v>51</v>
      </c>
      <c r="V62" s="233" t="s">
        <v>25</v>
      </c>
      <c r="W62" s="168">
        <f t="shared" si="3"/>
        <v>4462</v>
      </c>
      <c r="X62" s="234">
        <f t="shared" si="2"/>
        <v>6.0222182332037204E-3</v>
      </c>
      <c r="Y62" s="52">
        <v>4136</v>
      </c>
    </row>
    <row r="63" spans="21:25" ht="16.25" customHeight="1">
      <c r="U63" s="20">
        <v>52</v>
      </c>
      <c r="V63" s="233" t="s">
        <v>26</v>
      </c>
      <c r="W63" s="168">
        <f t="shared" si="3"/>
        <v>14284</v>
      </c>
      <c r="X63" s="234">
        <f t="shared" si="2"/>
        <v>1.9278656486571479E-2</v>
      </c>
      <c r="Y63" s="52">
        <v>13842</v>
      </c>
    </row>
    <row r="64" spans="21:25" ht="16.25" customHeight="1">
      <c r="U64" s="229">
        <v>53</v>
      </c>
      <c r="V64" s="235" t="s">
        <v>27</v>
      </c>
      <c r="W64" s="176">
        <f t="shared" si="3"/>
        <v>234</v>
      </c>
      <c r="X64" s="236">
        <f t="shared" si="2"/>
        <v>3.1582229192507184E-4</v>
      </c>
      <c r="Y64" s="52">
        <v>229</v>
      </c>
    </row>
  </sheetData>
  <mergeCells count="18">
    <mergeCell ref="W2:X2"/>
    <mergeCell ref="W35:X35"/>
    <mergeCell ref="V2:V3"/>
    <mergeCell ref="V35:V36"/>
    <mergeCell ref="U2:U3"/>
    <mergeCell ref="U35:U36"/>
    <mergeCell ref="B1:S1"/>
    <mergeCell ref="B2:B5"/>
    <mergeCell ref="C2:C5"/>
    <mergeCell ref="D2:O2"/>
    <mergeCell ref="P2:S2"/>
    <mergeCell ref="D3:O3"/>
    <mergeCell ref="P3:S3"/>
    <mergeCell ref="D4:F4"/>
    <mergeCell ref="G4:I4"/>
    <mergeCell ref="J4:L4"/>
    <mergeCell ref="M4:O4"/>
    <mergeCell ref="P5:S5"/>
  </mergeCells>
  <conditionalFormatting sqref="Y5:Y31">
    <cfRule type="dataBar" priority="2">
      <dataBar>
        <cfvo type="min"/>
        <cfvo type="max"/>
        <color theme="5" tint="-0.499984740745262"/>
      </dataBar>
      <extLst>
        <ext xmlns:x14="http://schemas.microsoft.com/office/spreadsheetml/2009/9/main" uri="{B025F937-C7B1-47D3-B67F-A62EFF666E3E}">
          <x14:id>{3B078958-1DBA-4160-89E3-6128D020787E}</x14:id>
        </ext>
      </extLst>
    </cfRule>
  </conditionalFormatting>
  <conditionalFormatting sqref="Y38:Y64">
    <cfRule type="dataBar" priority="1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{148A6507-848F-4E5B-8C9F-610DCB53E2DA}</x14:id>
        </ext>
      </extLst>
    </cfRule>
  </conditionalFormatting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B078958-1DBA-4160-89E3-6128D02078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Y5:Y31</xm:sqref>
        </x14:conditionalFormatting>
        <x14:conditionalFormatting xmlns:xm="http://schemas.microsoft.com/office/excel/2006/main">
          <x14:cfRule type="dataBar" id="{148A6507-848F-4E5B-8C9F-610DCB53E2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Y38:Y64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7E4D2-E048-4EDF-A066-01BDD606DEBE}">
  <dimension ref="A1:E36"/>
  <sheetViews>
    <sheetView showGridLines="0" workbookViewId="0">
      <selection activeCell="C1" sqref="C1"/>
    </sheetView>
  </sheetViews>
  <sheetFormatPr baseColWidth="10" defaultColWidth="9.1640625" defaultRowHeight="14"/>
  <cols>
    <col min="1" max="1" width="3.6640625" style="29" customWidth="1"/>
    <col min="2" max="2" width="11.83203125" style="29" customWidth="1"/>
    <col min="3" max="5" width="11.33203125" style="29" customWidth="1"/>
    <col min="6" max="16384" width="9.1640625" style="29"/>
  </cols>
  <sheetData>
    <row r="1" spans="1:5" ht="15">
      <c r="B1" s="55" t="s">
        <v>187</v>
      </c>
    </row>
    <row r="2" spans="1:5" ht="16.25" customHeight="1">
      <c r="B2" s="327" t="s">
        <v>0</v>
      </c>
      <c r="C2" s="322" t="s">
        <v>120</v>
      </c>
      <c r="D2" s="322"/>
      <c r="E2" s="322"/>
    </row>
    <row r="3" spans="1:5" ht="16.25" customHeight="1">
      <c r="A3" s="13"/>
      <c r="B3" s="328"/>
      <c r="C3" s="212" t="s">
        <v>121</v>
      </c>
      <c r="D3" s="212" t="s">
        <v>122</v>
      </c>
      <c r="E3" s="238" t="s">
        <v>64</v>
      </c>
    </row>
    <row r="4" spans="1:5" ht="16.25" customHeight="1">
      <c r="A4" s="13"/>
      <c r="B4" s="244" t="s">
        <v>62</v>
      </c>
      <c r="C4" s="248">
        <v>4177334</v>
      </c>
      <c r="D4" s="248">
        <v>31511118</v>
      </c>
      <c r="E4" s="246">
        <v>35688452</v>
      </c>
    </row>
    <row r="5" spans="1:5" ht="16.25" customHeight="1">
      <c r="A5" s="13"/>
      <c r="B5" s="245" t="s">
        <v>28</v>
      </c>
      <c r="C5" s="249">
        <f>SUM(C6:C12)</f>
        <v>326998</v>
      </c>
      <c r="D5" s="249">
        <f t="shared" ref="D5:E5" si="0">SUM(D6:D12)</f>
        <v>2403080</v>
      </c>
      <c r="E5" s="240">
        <f t="shared" si="0"/>
        <v>2730078</v>
      </c>
    </row>
    <row r="6" spans="1:5" ht="16.25" customHeight="1">
      <c r="A6" s="13"/>
      <c r="B6" s="32" t="s">
        <v>35</v>
      </c>
      <c r="C6" s="241">
        <v>35420</v>
      </c>
      <c r="D6" s="241">
        <v>260499</v>
      </c>
      <c r="E6" s="247">
        <v>295919</v>
      </c>
    </row>
    <row r="7" spans="1:5" ht="16.25" customHeight="1">
      <c r="A7" s="13"/>
      <c r="B7" s="32" t="s">
        <v>36</v>
      </c>
      <c r="C7" s="241">
        <v>16878</v>
      </c>
      <c r="D7" s="241">
        <v>97888</v>
      </c>
      <c r="E7" s="247">
        <v>114766</v>
      </c>
    </row>
    <row r="8" spans="1:5" ht="16.25" customHeight="1">
      <c r="A8" s="13"/>
      <c r="B8" s="32" t="s">
        <v>37</v>
      </c>
      <c r="C8" s="241">
        <v>65296</v>
      </c>
      <c r="D8" s="241">
        <v>577345</v>
      </c>
      <c r="E8" s="247">
        <v>642641</v>
      </c>
    </row>
    <row r="9" spans="1:5" ht="16.25" customHeight="1">
      <c r="A9" s="13"/>
      <c r="B9" s="32" t="s">
        <v>38</v>
      </c>
      <c r="C9" s="241">
        <v>10114</v>
      </c>
      <c r="D9" s="241">
        <v>65126</v>
      </c>
      <c r="E9" s="247">
        <v>75240</v>
      </c>
    </row>
    <row r="10" spans="1:5" ht="16.25" customHeight="1">
      <c r="A10" s="13"/>
      <c r="B10" s="32" t="s">
        <v>39</v>
      </c>
      <c r="C10" s="241">
        <v>140137</v>
      </c>
      <c r="D10" s="241">
        <v>1124826</v>
      </c>
      <c r="E10" s="247">
        <v>1264963</v>
      </c>
    </row>
    <row r="11" spans="1:5" ht="16.25" customHeight="1">
      <c r="A11" s="13"/>
      <c r="B11" s="32" t="s">
        <v>40</v>
      </c>
      <c r="C11" s="241">
        <v>9735</v>
      </c>
      <c r="D11" s="241">
        <v>83435</v>
      </c>
      <c r="E11" s="247">
        <v>93170</v>
      </c>
    </row>
    <row r="12" spans="1:5" ht="16.25" customHeight="1">
      <c r="A12" s="13"/>
      <c r="B12" s="32" t="s">
        <v>41</v>
      </c>
      <c r="C12" s="241">
        <v>49418</v>
      </c>
      <c r="D12" s="241">
        <v>193961</v>
      </c>
      <c r="E12" s="247">
        <v>243379</v>
      </c>
    </row>
    <row r="13" spans="1:5" ht="16.25" customHeight="1">
      <c r="A13" s="13"/>
      <c r="B13" s="245" t="s">
        <v>29</v>
      </c>
      <c r="C13" s="249">
        <f>SUM(C14:C22)</f>
        <v>1456385</v>
      </c>
      <c r="D13" s="249">
        <f t="shared" ref="D13:E13" si="1">SUM(D14:D22)</f>
        <v>10237337</v>
      </c>
      <c r="E13" s="240">
        <f t="shared" si="1"/>
        <v>11693722</v>
      </c>
    </row>
    <row r="14" spans="1:5" ht="16.25" customHeight="1">
      <c r="A14" s="13"/>
      <c r="B14" s="32" t="s">
        <v>42</v>
      </c>
      <c r="C14" s="241">
        <v>168473</v>
      </c>
      <c r="D14" s="241">
        <v>1172465</v>
      </c>
      <c r="E14" s="247">
        <v>1340938</v>
      </c>
    </row>
    <row r="15" spans="1:5" ht="16.25" customHeight="1">
      <c r="A15" s="13"/>
      <c r="B15" s="32" t="s">
        <v>43</v>
      </c>
      <c r="C15" s="241">
        <v>120346</v>
      </c>
      <c r="D15" s="241">
        <v>609890</v>
      </c>
      <c r="E15" s="247">
        <v>730236</v>
      </c>
    </row>
    <row r="16" spans="1:5" ht="16.25" customHeight="1">
      <c r="A16" s="13"/>
      <c r="B16" s="32" t="s">
        <v>44</v>
      </c>
      <c r="C16" s="241">
        <v>194167</v>
      </c>
      <c r="D16" s="241">
        <v>1539278</v>
      </c>
      <c r="E16" s="247">
        <v>1733445</v>
      </c>
    </row>
    <row r="17" spans="1:5" ht="16.25" customHeight="1">
      <c r="A17" s="13"/>
      <c r="B17" s="32" t="s">
        <v>45</v>
      </c>
      <c r="C17" s="241">
        <v>107136</v>
      </c>
      <c r="D17" s="241">
        <v>663698</v>
      </c>
      <c r="E17" s="247">
        <v>770834</v>
      </c>
    </row>
    <row r="18" spans="1:5" ht="16.25" customHeight="1">
      <c r="A18" s="13"/>
      <c r="B18" s="32" t="s">
        <v>46</v>
      </c>
      <c r="C18" s="241">
        <v>141871</v>
      </c>
      <c r="D18" s="241">
        <v>718477</v>
      </c>
      <c r="E18" s="247">
        <v>860348</v>
      </c>
    </row>
    <row r="19" spans="1:5" ht="16.25" customHeight="1">
      <c r="A19" s="13"/>
      <c r="B19" s="32" t="s">
        <v>47</v>
      </c>
      <c r="C19" s="241">
        <v>217165</v>
      </c>
      <c r="D19" s="241">
        <v>1819606</v>
      </c>
      <c r="E19" s="247">
        <v>2036771</v>
      </c>
    </row>
    <row r="20" spans="1:5" ht="16.25" customHeight="1">
      <c r="A20" s="13"/>
      <c r="B20" s="32" t="s">
        <v>48</v>
      </c>
      <c r="C20" s="241">
        <v>80645</v>
      </c>
      <c r="D20" s="241">
        <v>622294</v>
      </c>
      <c r="E20" s="247">
        <v>702939</v>
      </c>
    </row>
    <row r="21" spans="1:5" ht="16.25" customHeight="1">
      <c r="A21" s="13"/>
      <c r="B21" s="32" t="s">
        <v>49</v>
      </c>
      <c r="C21" s="241">
        <v>70964</v>
      </c>
      <c r="D21" s="241">
        <v>484989</v>
      </c>
      <c r="E21" s="247">
        <v>555953</v>
      </c>
    </row>
    <row r="22" spans="1:5" ht="16.25" customHeight="1">
      <c r="A22" s="13"/>
      <c r="B22" s="32" t="s">
        <v>50</v>
      </c>
      <c r="C22" s="241">
        <v>355618</v>
      </c>
      <c r="D22" s="241">
        <v>2606640</v>
      </c>
      <c r="E22" s="247">
        <v>2962258</v>
      </c>
    </row>
    <row r="23" spans="1:5" ht="16.25" customHeight="1">
      <c r="A23" s="13"/>
      <c r="B23" s="245" t="s">
        <v>31</v>
      </c>
      <c r="C23" s="249">
        <f>SUM(C24:C27)</f>
        <v>1463536</v>
      </c>
      <c r="D23" s="249">
        <f t="shared" ref="D23:E23" si="2">SUM(D24:D27)</f>
        <v>12301318</v>
      </c>
      <c r="E23" s="240">
        <f t="shared" si="2"/>
        <v>13764854</v>
      </c>
    </row>
    <row r="24" spans="1:5" ht="16.25" customHeight="1">
      <c r="A24" s="13"/>
      <c r="B24" s="32" t="s">
        <v>51</v>
      </c>
      <c r="C24" s="241">
        <v>516312</v>
      </c>
      <c r="D24" s="241">
        <v>3220308</v>
      </c>
      <c r="E24" s="247">
        <v>3736620</v>
      </c>
    </row>
    <row r="25" spans="1:5" ht="16.25" customHeight="1">
      <c r="A25" s="13"/>
      <c r="B25" s="32" t="s">
        <v>52</v>
      </c>
      <c r="C25" s="241">
        <v>78145</v>
      </c>
      <c r="D25" s="241">
        <v>552087</v>
      </c>
      <c r="E25" s="247">
        <v>630232</v>
      </c>
    </row>
    <row r="26" spans="1:5" ht="16.25" customHeight="1">
      <c r="A26" s="13"/>
      <c r="B26" s="32" t="s">
        <v>53</v>
      </c>
      <c r="C26" s="241">
        <v>232915</v>
      </c>
      <c r="D26" s="241">
        <v>2891173</v>
      </c>
      <c r="E26" s="247">
        <v>3124088</v>
      </c>
    </row>
    <row r="27" spans="1:5" ht="16.25" customHeight="1">
      <c r="A27" s="13"/>
      <c r="B27" s="32" t="s">
        <v>54</v>
      </c>
      <c r="C27" s="241">
        <v>636164</v>
      </c>
      <c r="D27" s="241">
        <v>5637750</v>
      </c>
      <c r="E27" s="247">
        <v>6273914</v>
      </c>
    </row>
    <row r="28" spans="1:5" ht="16.25" customHeight="1">
      <c r="A28" s="13"/>
      <c r="B28" s="245" t="s">
        <v>32</v>
      </c>
      <c r="C28" s="249">
        <f>SUM(C29:C31)</f>
        <v>668427</v>
      </c>
      <c r="D28" s="249">
        <f t="shared" ref="D28:E28" si="3">SUM(D29:D31)</f>
        <v>4376834</v>
      </c>
      <c r="E28" s="240">
        <f t="shared" si="3"/>
        <v>5045261</v>
      </c>
    </row>
    <row r="29" spans="1:5" ht="16.25" customHeight="1">
      <c r="A29" s="13"/>
      <c r="B29" s="32" t="s">
        <v>55</v>
      </c>
      <c r="C29" s="241">
        <v>248039</v>
      </c>
      <c r="D29" s="241">
        <v>1630024</v>
      </c>
      <c r="E29" s="247">
        <v>1878063</v>
      </c>
    </row>
    <row r="30" spans="1:5" ht="16.25" customHeight="1">
      <c r="A30" s="13"/>
      <c r="B30" s="32" t="s">
        <v>56</v>
      </c>
      <c r="C30" s="241">
        <v>155382</v>
      </c>
      <c r="D30" s="241">
        <v>1033862</v>
      </c>
      <c r="E30" s="247">
        <v>1189244</v>
      </c>
    </row>
    <row r="31" spans="1:5" ht="15">
      <c r="A31" s="13"/>
      <c r="B31" s="32" t="s">
        <v>57</v>
      </c>
      <c r="C31" s="241">
        <v>265006</v>
      </c>
      <c r="D31" s="241">
        <v>1712948</v>
      </c>
      <c r="E31" s="247">
        <v>1977954</v>
      </c>
    </row>
    <row r="32" spans="1:5">
      <c r="B32" s="245" t="s">
        <v>30</v>
      </c>
      <c r="C32" s="249">
        <f>SUM(C33:C36)</f>
        <v>261988</v>
      </c>
      <c r="D32" s="249">
        <f t="shared" ref="D32:E32" si="4">SUM(D33:D36)</f>
        <v>2192549</v>
      </c>
      <c r="E32" s="240">
        <f t="shared" si="4"/>
        <v>2454537</v>
      </c>
    </row>
    <row r="33" spans="2:5" ht="15">
      <c r="B33" s="32" t="s">
        <v>58</v>
      </c>
      <c r="C33" s="241">
        <v>45285</v>
      </c>
      <c r="D33" s="241">
        <v>345633</v>
      </c>
      <c r="E33" s="247">
        <v>390918</v>
      </c>
    </row>
    <row r="34" spans="2:5" ht="15">
      <c r="B34" s="32" t="s">
        <v>59</v>
      </c>
      <c r="C34" s="241">
        <v>50132</v>
      </c>
      <c r="D34" s="241">
        <v>318608</v>
      </c>
      <c r="E34" s="247">
        <v>368740</v>
      </c>
    </row>
    <row r="35" spans="2:5" ht="15">
      <c r="B35" s="32" t="s">
        <v>60</v>
      </c>
      <c r="C35" s="241">
        <v>138454</v>
      </c>
      <c r="D35" s="241">
        <v>1007125</v>
      </c>
      <c r="E35" s="247">
        <v>1145579</v>
      </c>
    </row>
    <row r="36" spans="2:5">
      <c r="B36" s="239" t="s">
        <v>61</v>
      </c>
      <c r="C36" s="242">
        <v>28117</v>
      </c>
      <c r="D36" s="242">
        <v>521183</v>
      </c>
      <c r="E36" s="243">
        <v>549300</v>
      </c>
    </row>
  </sheetData>
  <mergeCells count="2">
    <mergeCell ref="B2:B3"/>
    <mergeCell ref="C2:E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44CC8-67D9-4316-97BD-F706F3A97530}">
  <dimension ref="B1:C5"/>
  <sheetViews>
    <sheetView showGridLines="0" workbookViewId="0"/>
  </sheetViews>
  <sheetFormatPr baseColWidth="10" defaultColWidth="9.1640625" defaultRowHeight="14"/>
  <cols>
    <col min="1" max="1" width="3.6640625" style="28" customWidth="1"/>
    <col min="2" max="2" width="17.1640625" style="28" customWidth="1"/>
    <col min="3" max="3" width="15.1640625" style="28" customWidth="1"/>
    <col min="4" max="16384" width="9.1640625" style="28"/>
  </cols>
  <sheetData>
    <row r="1" spans="2:3" ht="16.25" customHeight="1">
      <c r="B1" s="36" t="s">
        <v>201</v>
      </c>
    </row>
    <row r="2" spans="2:3" ht="30" customHeight="1">
      <c r="B2" s="38" t="s">
        <v>120</v>
      </c>
      <c r="C2" s="39" t="s">
        <v>123</v>
      </c>
    </row>
    <row r="3" spans="2:3" ht="16.25" customHeight="1">
      <c r="B3" s="30" t="s">
        <v>64</v>
      </c>
      <c r="C3" s="31">
        <v>6</v>
      </c>
    </row>
    <row r="4" spans="2:3" ht="16.25" customHeight="1">
      <c r="B4" s="32" t="s">
        <v>121</v>
      </c>
      <c r="C4" s="33">
        <v>16</v>
      </c>
    </row>
    <row r="5" spans="2:3" ht="16.25" customHeight="1">
      <c r="B5" s="34" t="s">
        <v>122</v>
      </c>
      <c r="C5" s="35">
        <v>6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22786-BBDB-4417-B7A4-9594DFB2EFA5}">
  <dimension ref="B1:P35"/>
  <sheetViews>
    <sheetView showGridLines="0"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3" sqref="E3"/>
    </sheetView>
  </sheetViews>
  <sheetFormatPr baseColWidth="10" defaultColWidth="8.83203125" defaultRowHeight="15"/>
  <cols>
    <col min="1" max="1" width="3.6640625" style="14" customWidth="1"/>
    <col min="2" max="2" width="5.6640625" style="14" hidden="1" customWidth="1"/>
    <col min="3" max="3" width="20.6640625" style="14" customWidth="1"/>
    <col min="4" max="14" width="13.6640625" style="14" customWidth="1"/>
    <col min="15" max="15" width="8.83203125" style="14"/>
    <col min="16" max="16" width="13.6640625" style="14" customWidth="1"/>
    <col min="17" max="16384" width="8.83203125" style="14"/>
  </cols>
  <sheetData>
    <row r="1" spans="2:16" ht="16.25" customHeight="1">
      <c r="C1" s="135" t="s">
        <v>206</v>
      </c>
    </row>
    <row r="2" spans="2:16" ht="30" customHeight="1">
      <c r="B2" s="81" t="s">
        <v>34</v>
      </c>
      <c r="C2" s="149" t="s">
        <v>63</v>
      </c>
      <c r="D2" s="80" t="s">
        <v>175</v>
      </c>
      <c r="E2" s="81" t="s">
        <v>176</v>
      </c>
      <c r="F2" s="81" t="s">
        <v>177</v>
      </c>
      <c r="G2" s="81" t="s">
        <v>178</v>
      </c>
      <c r="H2" s="81" t="s">
        <v>173</v>
      </c>
      <c r="I2" s="81" t="s">
        <v>174</v>
      </c>
      <c r="J2" s="81" t="s">
        <v>179</v>
      </c>
      <c r="K2" s="81" t="s">
        <v>180</v>
      </c>
      <c r="L2" s="81" t="s">
        <v>181</v>
      </c>
      <c r="M2" s="81" t="s">
        <v>182</v>
      </c>
      <c r="N2" s="81" t="s">
        <v>183</v>
      </c>
      <c r="P2" s="81" t="s">
        <v>66</v>
      </c>
    </row>
    <row r="3" spans="2:16" ht="16.25" customHeight="1">
      <c r="B3" s="147"/>
      <c r="C3" s="107" t="s">
        <v>62</v>
      </c>
      <c r="D3" s="204">
        <v>452246</v>
      </c>
      <c r="E3" s="204">
        <v>146109</v>
      </c>
      <c r="F3" s="204">
        <v>4398</v>
      </c>
      <c r="G3" s="204">
        <v>18901</v>
      </c>
      <c r="H3" s="204">
        <v>108536</v>
      </c>
      <c r="I3" s="204">
        <v>9188</v>
      </c>
      <c r="J3" s="204">
        <v>17434</v>
      </c>
      <c r="K3" s="204">
        <v>22906</v>
      </c>
      <c r="L3" s="204">
        <v>14258</v>
      </c>
      <c r="M3" s="204">
        <v>95334</v>
      </c>
      <c r="N3" s="204">
        <v>24370</v>
      </c>
      <c r="P3" s="204">
        <f>H3+J3+K3+L3+M3+N3</f>
        <v>282838</v>
      </c>
    </row>
    <row r="4" spans="2:16" ht="16.25" customHeight="1">
      <c r="B4" s="146">
        <v>1</v>
      </c>
      <c r="C4" s="108" t="s">
        <v>28</v>
      </c>
      <c r="D4" s="205">
        <v>37203</v>
      </c>
      <c r="E4" s="205">
        <v>10930</v>
      </c>
      <c r="F4" s="205">
        <v>552</v>
      </c>
      <c r="G4" s="205">
        <v>2851</v>
      </c>
      <c r="H4" s="205">
        <v>7531</v>
      </c>
      <c r="I4" s="205">
        <v>677</v>
      </c>
      <c r="J4" s="205">
        <v>1484</v>
      </c>
      <c r="K4" s="205">
        <v>1860</v>
      </c>
      <c r="L4" s="205">
        <v>1525</v>
      </c>
      <c r="M4" s="205">
        <v>7651</v>
      </c>
      <c r="N4" s="205">
        <v>2819</v>
      </c>
      <c r="P4" s="204">
        <f t="shared" ref="P4:P35" si="0">H4+J4+K4+L4+M4+N4</f>
        <v>22870</v>
      </c>
    </row>
    <row r="5" spans="2:16" ht="16.25" customHeight="1">
      <c r="B5" s="146">
        <v>11</v>
      </c>
      <c r="C5" s="109" t="s">
        <v>1</v>
      </c>
      <c r="D5" s="91">
        <v>3028</v>
      </c>
      <c r="E5" s="91">
        <v>813</v>
      </c>
      <c r="F5" s="91">
        <v>58</v>
      </c>
      <c r="G5" s="91">
        <v>115</v>
      </c>
      <c r="H5" s="91">
        <v>760</v>
      </c>
      <c r="I5" s="91">
        <v>58</v>
      </c>
      <c r="J5" s="91">
        <v>145</v>
      </c>
      <c r="K5" s="91">
        <v>148</v>
      </c>
      <c r="L5" s="91">
        <v>161</v>
      </c>
      <c r="M5" s="91">
        <v>540</v>
      </c>
      <c r="N5" s="91">
        <v>288</v>
      </c>
      <c r="P5" s="86">
        <f t="shared" si="0"/>
        <v>2042</v>
      </c>
    </row>
    <row r="6" spans="2:16" ht="16.25" customHeight="1">
      <c r="B6" s="146">
        <v>12</v>
      </c>
      <c r="C6" s="109" t="s">
        <v>2</v>
      </c>
      <c r="D6" s="91">
        <v>1986</v>
      </c>
      <c r="E6" s="91">
        <v>722</v>
      </c>
      <c r="F6" s="91">
        <v>31</v>
      </c>
      <c r="G6" s="91">
        <v>264</v>
      </c>
      <c r="H6" s="91">
        <v>378</v>
      </c>
      <c r="I6" s="91">
        <v>35</v>
      </c>
      <c r="J6" s="91">
        <v>68</v>
      </c>
      <c r="K6" s="91">
        <v>144</v>
      </c>
      <c r="L6" s="91">
        <v>86</v>
      </c>
      <c r="M6" s="91">
        <v>217</v>
      </c>
      <c r="N6" s="91">
        <v>76</v>
      </c>
      <c r="P6" s="86">
        <f t="shared" si="0"/>
        <v>969</v>
      </c>
    </row>
    <row r="7" spans="2:16" ht="16.25" customHeight="1">
      <c r="B7" s="146">
        <v>13</v>
      </c>
      <c r="C7" s="109" t="s">
        <v>3</v>
      </c>
      <c r="D7" s="91">
        <v>10635</v>
      </c>
      <c r="E7" s="91">
        <v>2117</v>
      </c>
      <c r="F7" s="91">
        <v>201</v>
      </c>
      <c r="G7" s="91">
        <v>1334</v>
      </c>
      <c r="H7" s="91">
        <v>1747</v>
      </c>
      <c r="I7" s="91">
        <v>215</v>
      </c>
      <c r="J7" s="91">
        <v>523</v>
      </c>
      <c r="K7" s="91">
        <v>673</v>
      </c>
      <c r="L7" s="91">
        <v>490</v>
      </c>
      <c r="M7" s="91">
        <v>2256</v>
      </c>
      <c r="N7" s="91">
        <v>1294</v>
      </c>
      <c r="P7" s="86">
        <f t="shared" si="0"/>
        <v>6983</v>
      </c>
    </row>
    <row r="8" spans="2:16" ht="16.25" customHeight="1">
      <c r="B8" s="146">
        <v>14</v>
      </c>
      <c r="C8" s="109" t="s">
        <v>4</v>
      </c>
      <c r="D8" s="91">
        <v>1596</v>
      </c>
      <c r="E8" s="91">
        <v>729</v>
      </c>
      <c r="F8" s="91">
        <v>13</v>
      </c>
      <c r="G8" s="91">
        <v>133</v>
      </c>
      <c r="H8" s="91">
        <v>273</v>
      </c>
      <c r="I8" s="91">
        <v>5</v>
      </c>
      <c r="J8" s="91">
        <v>39</v>
      </c>
      <c r="K8" s="91">
        <v>132</v>
      </c>
      <c r="L8" s="91">
        <v>58</v>
      </c>
      <c r="M8" s="91">
        <v>139</v>
      </c>
      <c r="N8" s="91">
        <v>80</v>
      </c>
      <c r="P8" s="86">
        <f t="shared" si="0"/>
        <v>721</v>
      </c>
    </row>
    <row r="9" spans="2:16" ht="16.25" customHeight="1">
      <c r="B9" s="146">
        <v>15</v>
      </c>
      <c r="C9" s="109" t="s">
        <v>5</v>
      </c>
      <c r="D9" s="91">
        <v>14552</v>
      </c>
      <c r="E9" s="91">
        <v>4694</v>
      </c>
      <c r="F9" s="91">
        <v>190</v>
      </c>
      <c r="G9" s="91">
        <v>706</v>
      </c>
      <c r="H9" s="91">
        <v>3205</v>
      </c>
      <c r="I9" s="91">
        <v>275</v>
      </c>
      <c r="J9" s="91">
        <v>507</v>
      </c>
      <c r="K9" s="91">
        <v>522</v>
      </c>
      <c r="L9" s="91">
        <v>542</v>
      </c>
      <c r="M9" s="91">
        <v>3489</v>
      </c>
      <c r="N9" s="91">
        <v>697</v>
      </c>
      <c r="P9" s="86">
        <f t="shared" si="0"/>
        <v>8962</v>
      </c>
    </row>
    <row r="10" spans="2:16" ht="16.25" customHeight="1">
      <c r="B10" s="146">
        <v>16</v>
      </c>
      <c r="C10" s="109" t="s">
        <v>6</v>
      </c>
      <c r="D10" s="91">
        <v>1341</v>
      </c>
      <c r="E10" s="91">
        <v>466</v>
      </c>
      <c r="F10" s="91">
        <v>19</v>
      </c>
      <c r="G10" s="91">
        <v>80</v>
      </c>
      <c r="H10" s="91">
        <v>299</v>
      </c>
      <c r="I10" s="91">
        <v>24</v>
      </c>
      <c r="J10" s="91">
        <v>44</v>
      </c>
      <c r="K10" s="91">
        <v>54</v>
      </c>
      <c r="L10" s="91">
        <v>40</v>
      </c>
      <c r="M10" s="91">
        <v>281</v>
      </c>
      <c r="N10" s="91">
        <v>58</v>
      </c>
      <c r="P10" s="86">
        <f t="shared" si="0"/>
        <v>776</v>
      </c>
    </row>
    <row r="11" spans="2:16" ht="16.25" customHeight="1">
      <c r="B11" s="146">
        <v>17</v>
      </c>
      <c r="C11" s="109" t="s">
        <v>7</v>
      </c>
      <c r="D11" s="91">
        <v>4065</v>
      </c>
      <c r="E11" s="91">
        <v>1389</v>
      </c>
      <c r="F11" s="91">
        <v>40</v>
      </c>
      <c r="G11" s="91">
        <v>219</v>
      </c>
      <c r="H11" s="91">
        <v>869</v>
      </c>
      <c r="I11" s="91">
        <v>65</v>
      </c>
      <c r="J11" s="91">
        <v>158</v>
      </c>
      <c r="K11" s="91">
        <v>187</v>
      </c>
      <c r="L11" s="91">
        <v>148</v>
      </c>
      <c r="M11" s="91">
        <v>729</v>
      </c>
      <c r="N11" s="91">
        <v>326</v>
      </c>
      <c r="P11" s="86">
        <f t="shared" si="0"/>
        <v>2417</v>
      </c>
    </row>
    <row r="12" spans="2:16" ht="16.25" customHeight="1">
      <c r="B12" s="146">
        <v>2</v>
      </c>
      <c r="C12" s="108" t="s">
        <v>29</v>
      </c>
      <c r="D12" s="205">
        <v>115977</v>
      </c>
      <c r="E12" s="205">
        <v>25411</v>
      </c>
      <c r="F12" s="205">
        <v>875</v>
      </c>
      <c r="G12" s="205">
        <v>4421</v>
      </c>
      <c r="H12" s="205">
        <v>31347</v>
      </c>
      <c r="I12" s="205">
        <v>3484</v>
      </c>
      <c r="J12" s="205">
        <v>5638</v>
      </c>
      <c r="K12" s="205">
        <v>4977</v>
      </c>
      <c r="L12" s="205">
        <v>5766</v>
      </c>
      <c r="M12" s="205">
        <v>31089</v>
      </c>
      <c r="N12" s="205">
        <v>6453</v>
      </c>
      <c r="P12" s="204">
        <f t="shared" si="0"/>
        <v>85270</v>
      </c>
    </row>
    <row r="13" spans="2:16" ht="16.25" customHeight="1">
      <c r="B13" s="146">
        <v>21</v>
      </c>
      <c r="C13" s="109" t="s">
        <v>8</v>
      </c>
      <c r="D13" s="91">
        <v>14317</v>
      </c>
      <c r="E13" s="91">
        <v>2976</v>
      </c>
      <c r="F13" s="91">
        <v>118</v>
      </c>
      <c r="G13" s="91">
        <v>717</v>
      </c>
      <c r="H13" s="91">
        <v>3213</v>
      </c>
      <c r="I13" s="91">
        <v>464</v>
      </c>
      <c r="J13" s="91">
        <v>762</v>
      </c>
      <c r="K13" s="91">
        <v>738</v>
      </c>
      <c r="L13" s="91">
        <v>956</v>
      </c>
      <c r="M13" s="91">
        <v>4081</v>
      </c>
      <c r="N13" s="91">
        <v>756</v>
      </c>
      <c r="P13" s="86">
        <f t="shared" si="0"/>
        <v>10506</v>
      </c>
    </row>
    <row r="14" spans="2:16" ht="16.25" customHeight="1">
      <c r="B14" s="146">
        <v>22</v>
      </c>
      <c r="C14" s="109" t="s">
        <v>9</v>
      </c>
      <c r="D14" s="91">
        <v>7122</v>
      </c>
      <c r="E14" s="91">
        <v>1206</v>
      </c>
      <c r="F14" s="91">
        <v>36</v>
      </c>
      <c r="G14" s="91">
        <v>249</v>
      </c>
      <c r="H14" s="91">
        <v>1890</v>
      </c>
      <c r="I14" s="91">
        <v>239</v>
      </c>
      <c r="J14" s="91">
        <v>432</v>
      </c>
      <c r="K14" s="91">
        <v>285</v>
      </c>
      <c r="L14" s="91">
        <v>355</v>
      </c>
      <c r="M14" s="91">
        <v>2111</v>
      </c>
      <c r="N14" s="91">
        <v>558</v>
      </c>
      <c r="P14" s="86">
        <f t="shared" si="0"/>
        <v>5631</v>
      </c>
    </row>
    <row r="15" spans="2:16" ht="16.25" customHeight="1">
      <c r="B15" s="146">
        <v>23</v>
      </c>
      <c r="C15" s="109" t="s">
        <v>10</v>
      </c>
      <c r="D15" s="91">
        <v>19810</v>
      </c>
      <c r="E15" s="91">
        <v>4555</v>
      </c>
      <c r="F15" s="91">
        <v>138</v>
      </c>
      <c r="G15" s="91">
        <v>746</v>
      </c>
      <c r="H15" s="91">
        <v>4407</v>
      </c>
      <c r="I15" s="91">
        <v>441</v>
      </c>
      <c r="J15" s="91">
        <v>842</v>
      </c>
      <c r="K15" s="91">
        <v>629</v>
      </c>
      <c r="L15" s="91">
        <v>1027</v>
      </c>
      <c r="M15" s="91">
        <v>6447</v>
      </c>
      <c r="N15" s="91">
        <v>1019</v>
      </c>
      <c r="P15" s="86">
        <f t="shared" si="0"/>
        <v>14371</v>
      </c>
    </row>
    <row r="16" spans="2:16" ht="16.25" customHeight="1">
      <c r="B16" s="146">
        <v>24</v>
      </c>
      <c r="C16" s="109" t="s">
        <v>11</v>
      </c>
      <c r="D16" s="91">
        <v>5972</v>
      </c>
      <c r="E16" s="91">
        <v>958</v>
      </c>
      <c r="F16" s="91">
        <v>48</v>
      </c>
      <c r="G16" s="91">
        <v>207</v>
      </c>
      <c r="H16" s="91">
        <v>1915</v>
      </c>
      <c r="I16" s="91">
        <v>146</v>
      </c>
      <c r="J16" s="91">
        <v>339</v>
      </c>
      <c r="K16" s="91">
        <v>194</v>
      </c>
      <c r="L16" s="91">
        <v>163</v>
      </c>
      <c r="M16" s="91">
        <v>1831</v>
      </c>
      <c r="N16" s="91">
        <v>317</v>
      </c>
      <c r="P16" s="86">
        <f t="shared" si="0"/>
        <v>4759</v>
      </c>
    </row>
    <row r="17" spans="2:16" ht="16.25" customHeight="1">
      <c r="B17" s="146">
        <v>25</v>
      </c>
      <c r="C17" s="109" t="s">
        <v>12</v>
      </c>
      <c r="D17" s="91">
        <v>9269</v>
      </c>
      <c r="E17" s="91">
        <v>2275</v>
      </c>
      <c r="F17" s="91">
        <v>60</v>
      </c>
      <c r="G17" s="91">
        <v>243</v>
      </c>
      <c r="H17" s="91">
        <v>2575</v>
      </c>
      <c r="I17" s="91">
        <v>499</v>
      </c>
      <c r="J17" s="91">
        <v>671</v>
      </c>
      <c r="K17" s="91">
        <v>779</v>
      </c>
      <c r="L17" s="91">
        <v>779</v>
      </c>
      <c r="M17" s="91">
        <v>1588</v>
      </c>
      <c r="N17" s="91">
        <v>299</v>
      </c>
      <c r="P17" s="86">
        <f t="shared" si="0"/>
        <v>6691</v>
      </c>
    </row>
    <row r="18" spans="2:16" ht="16.25" customHeight="1">
      <c r="B18" s="146">
        <v>26</v>
      </c>
      <c r="C18" s="109" t="s">
        <v>13</v>
      </c>
      <c r="D18" s="91">
        <v>17560</v>
      </c>
      <c r="E18" s="91">
        <v>2979</v>
      </c>
      <c r="F18" s="91">
        <v>134</v>
      </c>
      <c r="G18" s="91">
        <v>761</v>
      </c>
      <c r="H18" s="91">
        <v>5470</v>
      </c>
      <c r="I18" s="91">
        <v>497</v>
      </c>
      <c r="J18" s="91">
        <v>737</v>
      </c>
      <c r="K18" s="91">
        <v>669</v>
      </c>
      <c r="L18" s="91">
        <v>620</v>
      </c>
      <c r="M18" s="91">
        <v>4992</v>
      </c>
      <c r="N18" s="91">
        <v>1198</v>
      </c>
      <c r="P18" s="86">
        <f t="shared" si="0"/>
        <v>13686</v>
      </c>
    </row>
    <row r="19" spans="2:16" ht="16.25" customHeight="1">
      <c r="B19" s="146">
        <v>27</v>
      </c>
      <c r="C19" s="109" t="s">
        <v>14</v>
      </c>
      <c r="D19" s="91">
        <v>6047</v>
      </c>
      <c r="E19" s="91">
        <v>1069</v>
      </c>
      <c r="F19" s="91">
        <v>37</v>
      </c>
      <c r="G19" s="91">
        <v>186</v>
      </c>
      <c r="H19" s="91">
        <v>1911</v>
      </c>
      <c r="I19" s="91">
        <v>203</v>
      </c>
      <c r="J19" s="91">
        <v>323</v>
      </c>
      <c r="K19" s="91">
        <v>322</v>
      </c>
      <c r="L19" s="91">
        <v>239</v>
      </c>
      <c r="M19" s="91">
        <v>1541</v>
      </c>
      <c r="N19" s="91">
        <v>419</v>
      </c>
      <c r="P19" s="86">
        <f t="shared" si="0"/>
        <v>4755</v>
      </c>
    </row>
    <row r="20" spans="2:16" ht="16.25" customHeight="1">
      <c r="B20" s="146">
        <v>28</v>
      </c>
      <c r="C20" s="109" t="s">
        <v>15</v>
      </c>
      <c r="D20" s="91">
        <v>5238</v>
      </c>
      <c r="E20" s="91">
        <v>841</v>
      </c>
      <c r="F20" s="91">
        <v>29</v>
      </c>
      <c r="G20" s="91">
        <v>137</v>
      </c>
      <c r="H20" s="91">
        <v>1494</v>
      </c>
      <c r="I20" s="91">
        <v>203</v>
      </c>
      <c r="J20" s="91">
        <v>269</v>
      </c>
      <c r="K20" s="91">
        <v>209</v>
      </c>
      <c r="L20" s="91">
        <v>282</v>
      </c>
      <c r="M20" s="91">
        <v>1731</v>
      </c>
      <c r="N20" s="91">
        <v>246</v>
      </c>
      <c r="P20" s="86">
        <f t="shared" si="0"/>
        <v>4231</v>
      </c>
    </row>
    <row r="21" spans="2:16" ht="16.25" customHeight="1">
      <c r="B21" s="146">
        <v>29</v>
      </c>
      <c r="C21" s="109" t="s">
        <v>16</v>
      </c>
      <c r="D21" s="91">
        <v>30642</v>
      </c>
      <c r="E21" s="91">
        <v>8552</v>
      </c>
      <c r="F21" s="91">
        <v>275</v>
      </c>
      <c r="G21" s="91">
        <v>1175</v>
      </c>
      <c r="H21" s="91">
        <v>8472</v>
      </c>
      <c r="I21" s="91">
        <v>792</v>
      </c>
      <c r="J21" s="91">
        <v>1263</v>
      </c>
      <c r="K21" s="91">
        <v>1152</v>
      </c>
      <c r="L21" s="91">
        <v>1345</v>
      </c>
      <c r="M21" s="91">
        <v>6767</v>
      </c>
      <c r="N21" s="91">
        <v>1641</v>
      </c>
      <c r="P21" s="86">
        <f t="shared" si="0"/>
        <v>20640</v>
      </c>
    </row>
    <row r="22" spans="2:16" ht="16.25" customHeight="1">
      <c r="B22" s="146">
        <v>3</v>
      </c>
      <c r="C22" s="108" t="s">
        <v>31</v>
      </c>
      <c r="D22" s="205">
        <v>202995</v>
      </c>
      <c r="E22" s="205">
        <v>73568</v>
      </c>
      <c r="F22" s="205">
        <v>2061</v>
      </c>
      <c r="G22" s="205">
        <v>8059</v>
      </c>
      <c r="H22" s="205">
        <v>45058</v>
      </c>
      <c r="I22" s="205">
        <v>3391</v>
      </c>
      <c r="J22" s="205">
        <v>7121</v>
      </c>
      <c r="K22" s="205">
        <v>11152</v>
      </c>
      <c r="L22" s="205">
        <v>4566</v>
      </c>
      <c r="M22" s="205">
        <v>41099</v>
      </c>
      <c r="N22" s="205">
        <v>10311</v>
      </c>
      <c r="P22" s="204">
        <f t="shared" si="0"/>
        <v>119307</v>
      </c>
    </row>
    <row r="23" spans="2:16" ht="16.25" customHeight="1">
      <c r="B23" s="146">
        <v>31</v>
      </c>
      <c r="C23" s="109" t="s">
        <v>17</v>
      </c>
      <c r="D23" s="91">
        <v>50600</v>
      </c>
      <c r="E23" s="91">
        <v>18413</v>
      </c>
      <c r="F23" s="91">
        <v>485</v>
      </c>
      <c r="G23" s="91">
        <v>1708</v>
      </c>
      <c r="H23" s="91">
        <v>11717</v>
      </c>
      <c r="I23" s="91">
        <v>1064</v>
      </c>
      <c r="J23" s="91">
        <v>1696</v>
      </c>
      <c r="K23" s="91">
        <v>2301</v>
      </c>
      <c r="L23" s="91">
        <v>1384</v>
      </c>
      <c r="M23" s="91">
        <v>10483</v>
      </c>
      <c r="N23" s="91">
        <v>2413</v>
      </c>
      <c r="P23" s="86">
        <f t="shared" si="0"/>
        <v>29994</v>
      </c>
    </row>
    <row r="24" spans="2:16" ht="16.25" customHeight="1">
      <c r="B24" s="146">
        <v>32</v>
      </c>
      <c r="C24" s="109" t="s">
        <v>18</v>
      </c>
      <c r="D24" s="91">
        <v>8612</v>
      </c>
      <c r="E24" s="91">
        <v>3275</v>
      </c>
      <c r="F24" s="91">
        <v>80</v>
      </c>
      <c r="G24" s="91">
        <v>300</v>
      </c>
      <c r="H24" s="91">
        <v>2059</v>
      </c>
      <c r="I24" s="91">
        <v>172</v>
      </c>
      <c r="J24" s="91">
        <v>309</v>
      </c>
      <c r="K24" s="91">
        <v>334</v>
      </c>
      <c r="L24" s="91">
        <v>196</v>
      </c>
      <c r="M24" s="91">
        <v>1381</v>
      </c>
      <c r="N24" s="91">
        <v>678</v>
      </c>
      <c r="P24" s="86">
        <f t="shared" si="0"/>
        <v>4957</v>
      </c>
    </row>
    <row r="25" spans="2:16" ht="16.25" customHeight="1">
      <c r="B25" s="146">
        <v>33</v>
      </c>
      <c r="C25" s="109" t="s">
        <v>19</v>
      </c>
      <c r="D25" s="91">
        <v>41365</v>
      </c>
      <c r="E25" s="91">
        <v>11240</v>
      </c>
      <c r="F25" s="91">
        <v>351</v>
      </c>
      <c r="G25" s="91">
        <v>1162</v>
      </c>
      <c r="H25" s="91">
        <v>10219</v>
      </c>
      <c r="I25" s="91">
        <v>1019</v>
      </c>
      <c r="J25" s="91">
        <v>1742</v>
      </c>
      <c r="K25" s="91">
        <v>2828</v>
      </c>
      <c r="L25" s="91">
        <v>1332</v>
      </c>
      <c r="M25" s="91">
        <v>9453</v>
      </c>
      <c r="N25" s="91">
        <v>3038</v>
      </c>
      <c r="P25" s="86">
        <f t="shared" si="0"/>
        <v>28612</v>
      </c>
    </row>
    <row r="26" spans="2:16" ht="16.25" customHeight="1">
      <c r="B26" s="146">
        <v>35</v>
      </c>
      <c r="C26" s="109" t="s">
        <v>20</v>
      </c>
      <c r="D26" s="91">
        <v>102418</v>
      </c>
      <c r="E26" s="91">
        <v>40640</v>
      </c>
      <c r="F26" s="91">
        <v>1145</v>
      </c>
      <c r="G26" s="91">
        <v>4889</v>
      </c>
      <c r="H26" s="91">
        <v>21063</v>
      </c>
      <c r="I26" s="91">
        <v>1136</v>
      </c>
      <c r="J26" s="91">
        <v>3374</v>
      </c>
      <c r="K26" s="91">
        <v>5689</v>
      </c>
      <c r="L26" s="91">
        <v>1654</v>
      </c>
      <c r="M26" s="91">
        <v>19782</v>
      </c>
      <c r="N26" s="91">
        <v>4182</v>
      </c>
      <c r="P26" s="86">
        <f t="shared" si="0"/>
        <v>55744</v>
      </c>
    </row>
    <row r="27" spans="2:16" ht="16.25" customHeight="1">
      <c r="B27" s="146">
        <v>4</v>
      </c>
      <c r="C27" s="108" t="s">
        <v>32</v>
      </c>
      <c r="D27" s="205">
        <v>63529</v>
      </c>
      <c r="E27" s="205">
        <v>22829</v>
      </c>
      <c r="F27" s="205">
        <v>602</v>
      </c>
      <c r="G27" s="205">
        <v>2334</v>
      </c>
      <c r="H27" s="205">
        <v>16423</v>
      </c>
      <c r="I27" s="205">
        <v>904</v>
      </c>
      <c r="J27" s="205">
        <v>2170</v>
      </c>
      <c r="K27" s="205">
        <v>3230</v>
      </c>
      <c r="L27" s="205">
        <v>1259</v>
      </c>
      <c r="M27" s="205">
        <v>10820</v>
      </c>
      <c r="N27" s="205">
        <v>3862</v>
      </c>
      <c r="P27" s="204">
        <f t="shared" si="0"/>
        <v>37764</v>
      </c>
    </row>
    <row r="28" spans="2:16" ht="16.25" customHeight="1">
      <c r="B28" s="146">
        <v>41</v>
      </c>
      <c r="C28" s="109" t="s">
        <v>21</v>
      </c>
      <c r="D28" s="91">
        <v>23073</v>
      </c>
      <c r="E28" s="91">
        <v>8895</v>
      </c>
      <c r="F28" s="91">
        <v>241</v>
      </c>
      <c r="G28" s="91">
        <v>852</v>
      </c>
      <c r="H28" s="91">
        <v>5831</v>
      </c>
      <c r="I28" s="91">
        <v>357</v>
      </c>
      <c r="J28" s="91">
        <v>681</v>
      </c>
      <c r="K28" s="91">
        <v>874</v>
      </c>
      <c r="L28" s="91">
        <v>478</v>
      </c>
      <c r="M28" s="91">
        <v>3964</v>
      </c>
      <c r="N28" s="91">
        <v>1257</v>
      </c>
      <c r="P28" s="86">
        <f t="shared" si="0"/>
        <v>13085</v>
      </c>
    </row>
    <row r="29" spans="2:16" ht="16.25" customHeight="1">
      <c r="B29" s="146">
        <v>42</v>
      </c>
      <c r="C29" s="109" t="s">
        <v>22</v>
      </c>
      <c r="D29" s="91">
        <v>15393</v>
      </c>
      <c r="E29" s="91">
        <v>5175</v>
      </c>
      <c r="F29" s="91">
        <v>139</v>
      </c>
      <c r="G29" s="91">
        <v>655</v>
      </c>
      <c r="H29" s="91">
        <v>3759</v>
      </c>
      <c r="I29" s="91">
        <v>155</v>
      </c>
      <c r="J29" s="91">
        <v>522</v>
      </c>
      <c r="K29" s="91">
        <v>1156</v>
      </c>
      <c r="L29" s="91">
        <v>236</v>
      </c>
      <c r="M29" s="91">
        <v>2594</v>
      </c>
      <c r="N29" s="91">
        <v>1157</v>
      </c>
      <c r="P29" s="86">
        <f t="shared" si="0"/>
        <v>9424</v>
      </c>
    </row>
    <row r="30" spans="2:16" ht="16.25" customHeight="1">
      <c r="B30" s="146">
        <v>43</v>
      </c>
      <c r="C30" s="109" t="s">
        <v>23</v>
      </c>
      <c r="D30" s="91">
        <v>25063</v>
      </c>
      <c r="E30" s="91">
        <v>8759</v>
      </c>
      <c r="F30" s="91">
        <v>222</v>
      </c>
      <c r="G30" s="91">
        <v>827</v>
      </c>
      <c r="H30" s="91">
        <v>6833</v>
      </c>
      <c r="I30" s="91">
        <v>392</v>
      </c>
      <c r="J30" s="91">
        <v>967</v>
      </c>
      <c r="K30" s="91">
        <v>1200</v>
      </c>
      <c r="L30" s="91">
        <v>545</v>
      </c>
      <c r="M30" s="91">
        <v>4262</v>
      </c>
      <c r="N30" s="91">
        <v>1448</v>
      </c>
      <c r="P30" s="86">
        <f t="shared" si="0"/>
        <v>15255</v>
      </c>
    </row>
    <row r="31" spans="2:16" ht="16.25" customHeight="1">
      <c r="B31" s="146">
        <v>5</v>
      </c>
      <c r="C31" s="108" t="s">
        <v>30</v>
      </c>
      <c r="D31" s="205">
        <v>32542</v>
      </c>
      <c r="E31" s="205">
        <v>13371</v>
      </c>
      <c r="F31" s="205">
        <v>308</v>
      </c>
      <c r="G31" s="205">
        <v>1236</v>
      </c>
      <c r="H31" s="205">
        <v>8177</v>
      </c>
      <c r="I31" s="205">
        <v>732</v>
      </c>
      <c r="J31" s="205">
        <v>1021</v>
      </c>
      <c r="K31" s="205">
        <v>1687</v>
      </c>
      <c r="L31" s="205">
        <v>1142</v>
      </c>
      <c r="M31" s="205">
        <v>4675</v>
      </c>
      <c r="N31" s="205">
        <v>925</v>
      </c>
      <c r="P31" s="204">
        <f t="shared" si="0"/>
        <v>17627</v>
      </c>
    </row>
    <row r="32" spans="2:16" ht="16.25" customHeight="1">
      <c r="B32" s="146">
        <v>50</v>
      </c>
      <c r="C32" s="109" t="s">
        <v>24</v>
      </c>
      <c r="D32" s="91">
        <v>5626</v>
      </c>
      <c r="E32" s="91">
        <v>2308</v>
      </c>
      <c r="F32" s="91">
        <v>45</v>
      </c>
      <c r="G32" s="91">
        <v>212</v>
      </c>
      <c r="H32" s="91">
        <v>1359</v>
      </c>
      <c r="I32" s="91">
        <v>64</v>
      </c>
      <c r="J32" s="91">
        <v>134</v>
      </c>
      <c r="K32" s="91">
        <v>328</v>
      </c>
      <c r="L32" s="91">
        <v>73</v>
      </c>
      <c r="M32" s="91">
        <v>1049</v>
      </c>
      <c r="N32" s="91">
        <v>118</v>
      </c>
      <c r="P32" s="86">
        <f t="shared" si="0"/>
        <v>3061</v>
      </c>
    </row>
    <row r="33" spans="2:16" ht="16.25" customHeight="1">
      <c r="B33" s="146">
        <v>51</v>
      </c>
      <c r="C33" s="109" t="s">
        <v>25</v>
      </c>
      <c r="D33" s="91">
        <v>9082</v>
      </c>
      <c r="E33" s="91">
        <v>5160</v>
      </c>
      <c r="F33" s="91">
        <v>67</v>
      </c>
      <c r="G33" s="91">
        <v>359</v>
      </c>
      <c r="H33" s="91">
        <v>1369</v>
      </c>
      <c r="I33" s="91">
        <v>203</v>
      </c>
      <c r="J33" s="91">
        <v>273</v>
      </c>
      <c r="K33" s="91">
        <v>494</v>
      </c>
      <c r="L33" s="91">
        <v>712</v>
      </c>
      <c r="M33" s="91">
        <v>560</v>
      </c>
      <c r="N33" s="91">
        <v>88</v>
      </c>
      <c r="P33" s="86">
        <f t="shared" si="0"/>
        <v>3496</v>
      </c>
    </row>
    <row r="34" spans="2:16" ht="16.25" customHeight="1">
      <c r="B34" s="146">
        <v>52</v>
      </c>
      <c r="C34" s="109" t="s">
        <v>26</v>
      </c>
      <c r="D34" s="91">
        <v>12650</v>
      </c>
      <c r="E34" s="91">
        <v>4622</v>
      </c>
      <c r="F34" s="91">
        <v>150</v>
      </c>
      <c r="G34" s="91">
        <v>515</v>
      </c>
      <c r="H34" s="91">
        <v>3552</v>
      </c>
      <c r="I34" s="91">
        <v>341</v>
      </c>
      <c r="J34" s="91">
        <v>427</v>
      </c>
      <c r="K34" s="91">
        <v>500</v>
      </c>
      <c r="L34" s="91">
        <v>227</v>
      </c>
      <c r="M34" s="91">
        <v>2214</v>
      </c>
      <c r="N34" s="91">
        <v>443</v>
      </c>
      <c r="P34" s="86">
        <f t="shared" si="0"/>
        <v>7363</v>
      </c>
    </row>
    <row r="35" spans="2:16" ht="16.25" customHeight="1">
      <c r="B35" s="148">
        <v>53</v>
      </c>
      <c r="C35" s="110" t="s">
        <v>27</v>
      </c>
      <c r="D35" s="96">
        <v>5184</v>
      </c>
      <c r="E35" s="96">
        <v>1281</v>
      </c>
      <c r="F35" s="96">
        <v>46</v>
      </c>
      <c r="G35" s="96">
        <v>150</v>
      </c>
      <c r="H35" s="96">
        <v>1897</v>
      </c>
      <c r="I35" s="96">
        <v>124</v>
      </c>
      <c r="J35" s="96">
        <v>187</v>
      </c>
      <c r="K35" s="96">
        <v>365</v>
      </c>
      <c r="L35" s="96">
        <v>130</v>
      </c>
      <c r="M35" s="96">
        <v>852</v>
      </c>
      <c r="N35" s="96">
        <v>276</v>
      </c>
      <c r="P35" s="96">
        <f t="shared" si="0"/>
        <v>3707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2E435-EE03-4F73-99AA-86281CADD11F}">
  <dimension ref="B1:G41"/>
  <sheetViews>
    <sheetView showGridLines="0" workbookViewId="0">
      <selection activeCell="H4" sqref="H4"/>
    </sheetView>
  </sheetViews>
  <sheetFormatPr baseColWidth="10" defaultColWidth="9.1640625" defaultRowHeight="15"/>
  <cols>
    <col min="1" max="1" width="3.6640625" style="1" customWidth="1"/>
    <col min="2" max="2" width="9.33203125" style="1" hidden="1" customWidth="1"/>
    <col min="3" max="3" width="19.33203125" style="1" bestFit="1" customWidth="1"/>
    <col min="4" max="6" width="12.6640625" style="1" customWidth="1"/>
    <col min="7" max="7" width="8.6640625" style="1" customWidth="1"/>
    <col min="8" max="8" width="12.5" style="1" customWidth="1"/>
    <col min="9" max="10" width="10.1640625" style="1" bestFit="1" customWidth="1"/>
    <col min="11" max="12" width="9.1640625" style="1"/>
    <col min="13" max="13" width="13.1640625" style="1" bestFit="1" customWidth="1"/>
    <col min="14" max="16384" width="9.1640625" style="1"/>
  </cols>
  <sheetData>
    <row r="1" spans="2:7" ht="16.25" customHeight="1"/>
    <row r="2" spans="2:7" ht="16.25" customHeight="1">
      <c r="C2" s="46" t="s">
        <v>207</v>
      </c>
      <c r="D2" s="3"/>
      <c r="E2" s="3"/>
      <c r="F2" s="3"/>
      <c r="G2" s="3"/>
    </row>
    <row r="3" spans="2:7" ht="5" customHeight="1">
      <c r="B3" s="3"/>
      <c r="C3" s="3"/>
      <c r="D3" s="3"/>
      <c r="E3" s="3"/>
      <c r="F3" s="3"/>
      <c r="G3" s="3"/>
    </row>
    <row r="4" spans="2:7" ht="16.25" customHeight="1">
      <c r="B4" s="40" t="s">
        <v>34</v>
      </c>
      <c r="C4" s="56" t="s">
        <v>0</v>
      </c>
      <c r="D4" s="57" t="s">
        <v>64</v>
      </c>
      <c r="E4" s="57" t="s">
        <v>76</v>
      </c>
      <c r="F4" s="57" t="s">
        <v>77</v>
      </c>
      <c r="G4" s="57" t="s">
        <v>33</v>
      </c>
    </row>
    <row r="5" spans="2:7" ht="16.25" customHeight="1">
      <c r="B5" s="4">
        <v>35</v>
      </c>
      <c r="C5" s="58" t="s">
        <v>20</v>
      </c>
      <c r="D5" s="59">
        <f>VLOOKUP($C5,'SIGC-ACOMP07'!$C$2:$T$38,16,FALSE)</f>
        <v>17978169</v>
      </c>
      <c r="E5" s="59">
        <f>VLOOKUP($C5,'SIGC-ACOMP07'!$C$2:$T$38,17,FALSE)</f>
        <v>8626295</v>
      </c>
      <c r="F5" s="59">
        <f>VLOOKUP($C5,'SIGC-ACOMP07'!$C$2:$T$38,18,FALSE)</f>
        <v>9351874</v>
      </c>
      <c r="G5" s="60">
        <f>D5/'SIGC-ACOMP07'!$R$6</f>
        <v>0.17212925370347765</v>
      </c>
    </row>
    <row r="6" spans="2:7" ht="16.25" customHeight="1">
      <c r="B6" s="5">
        <v>31</v>
      </c>
      <c r="C6" s="61" t="s">
        <v>17</v>
      </c>
      <c r="D6" s="59">
        <f>VLOOKUP($C6,'SIGC-ACOMP07'!$C$2:$T$38,16,FALSE)</f>
        <v>10558864</v>
      </c>
      <c r="E6" s="59">
        <f>VLOOKUP($C6,'SIGC-ACOMP07'!$C$2:$T$38,17,FALSE)</f>
        <v>5111350</v>
      </c>
      <c r="F6" s="59">
        <f>VLOOKUP($C6,'SIGC-ACOMP07'!$C$2:$T$38,18,FALSE)</f>
        <v>5447514</v>
      </c>
      <c r="G6" s="60">
        <f>D6/'SIGC-ACOMP07'!$R$6</f>
        <v>0.10109424270494491</v>
      </c>
    </row>
    <row r="7" spans="2:7" ht="16.25" customHeight="1">
      <c r="B7" s="5">
        <v>29</v>
      </c>
      <c r="C7" s="61" t="s">
        <v>16</v>
      </c>
      <c r="D7" s="59">
        <f>VLOOKUP($C7,'SIGC-ACOMP07'!$C$2:$T$38,16,FALSE)</f>
        <v>8508992</v>
      </c>
      <c r="E7" s="59">
        <f>VLOOKUP($C7,'SIGC-ACOMP07'!$C$2:$T$38,17,FALSE)</f>
        <v>4070371</v>
      </c>
      <c r="F7" s="59">
        <f>VLOOKUP($C7,'SIGC-ACOMP07'!$C$2:$T$38,18,FALSE)</f>
        <v>4438621</v>
      </c>
      <c r="G7" s="60">
        <f>D7/'SIGC-ACOMP07'!$R$6</f>
        <v>8.1468053989750655E-2</v>
      </c>
    </row>
    <row r="8" spans="2:7" ht="16.25" customHeight="1">
      <c r="B8" s="5">
        <v>33</v>
      </c>
      <c r="C8" s="61" t="s">
        <v>19</v>
      </c>
      <c r="D8" s="59">
        <f>VLOOKUP($C8,'SIGC-ACOMP07'!$C$2:$T$38,16,FALSE)</f>
        <v>8545545</v>
      </c>
      <c r="E8" s="59">
        <f>VLOOKUP($C8,'SIGC-ACOMP07'!$C$2:$T$38,17,FALSE)</f>
        <v>3998273</v>
      </c>
      <c r="F8" s="59">
        <f>VLOOKUP($C8,'SIGC-ACOMP07'!$C$2:$T$38,18,FALSE)</f>
        <v>4547272</v>
      </c>
      <c r="G8" s="60">
        <f>D8/'SIGC-ACOMP07'!$R$6</f>
        <v>8.1818025147026088E-2</v>
      </c>
    </row>
    <row r="9" spans="2:7" ht="16.25" customHeight="1">
      <c r="B9" s="5">
        <v>26</v>
      </c>
      <c r="C9" s="61" t="s">
        <v>13</v>
      </c>
      <c r="D9" s="59">
        <f>VLOOKUP($C9,'SIGC-ACOMP07'!$C$2:$T$38,16,FALSE)</f>
        <v>5922915</v>
      </c>
      <c r="E9" s="59">
        <f>VLOOKUP($C9,'SIGC-ACOMP07'!$C$2:$T$38,17,FALSE)</f>
        <v>2799132</v>
      </c>
      <c r="F9" s="59">
        <f>VLOOKUP($C9,'SIGC-ACOMP07'!$C$2:$T$38,18,FALSE)</f>
        <v>3123783</v>
      </c>
      <c r="G9" s="60">
        <f>D9/'SIGC-ACOMP07'!$R$6</f>
        <v>5.6708051787650524E-2</v>
      </c>
    </row>
    <row r="10" spans="2:7" ht="16.25" customHeight="1">
      <c r="B10" s="5">
        <v>41</v>
      </c>
      <c r="C10" s="61" t="s">
        <v>21</v>
      </c>
      <c r="D10" s="59">
        <f>VLOOKUP($C10,'SIGC-ACOMP07'!$C$2:$T$38,16,FALSE)</f>
        <v>5295389</v>
      </c>
      <c r="E10" s="59">
        <f>VLOOKUP($C10,'SIGC-ACOMP07'!$C$2:$T$38,17,FALSE)</f>
        <v>2563431</v>
      </c>
      <c r="F10" s="59">
        <f>VLOOKUP($C10,'SIGC-ACOMP07'!$C$2:$T$38,18,FALSE)</f>
        <v>2731958</v>
      </c>
      <c r="G10" s="60">
        <f>D10/'SIGC-ACOMP07'!$R$6</f>
        <v>5.0699899229983032E-2</v>
      </c>
    </row>
    <row r="11" spans="2:7" ht="16.25" customHeight="1">
      <c r="B11" s="5">
        <v>23</v>
      </c>
      <c r="C11" s="61" t="s">
        <v>10</v>
      </c>
      <c r="D11" s="59">
        <f>VLOOKUP($C11,'SIGC-ACOMP07'!$C$2:$T$38,16,FALSE)</f>
        <v>5201190</v>
      </c>
      <c r="E11" s="59">
        <f>VLOOKUP($C11,'SIGC-ACOMP07'!$C$2:$T$38,17,FALSE)</f>
        <v>2505973</v>
      </c>
      <c r="F11" s="59">
        <f>VLOOKUP($C11,'SIGC-ACOMP07'!$C$2:$T$38,18,FALSE)</f>
        <v>2695217</v>
      </c>
      <c r="G11" s="60">
        <f>D11/'SIGC-ACOMP07'!$R$6</f>
        <v>4.9798005184509664E-2</v>
      </c>
    </row>
    <row r="12" spans="2:7" ht="16.25" customHeight="1">
      <c r="B12" s="5">
        <v>43</v>
      </c>
      <c r="C12" s="61" t="s">
        <v>23</v>
      </c>
      <c r="D12" s="59">
        <f>VLOOKUP($C12,'SIGC-ACOMP07'!$C$2:$T$38,16,FALSE)</f>
        <v>5241328</v>
      </c>
      <c r="E12" s="59">
        <f>VLOOKUP($C12,'SIGC-ACOMP07'!$C$2:$T$38,17,FALSE)</f>
        <v>2511835</v>
      </c>
      <c r="F12" s="59">
        <f>VLOOKUP($C12,'SIGC-ACOMP07'!$C$2:$T$38,18,FALSE)</f>
        <v>2729493</v>
      </c>
      <c r="G12" s="60">
        <f>D12/'SIGC-ACOMP07'!$R$6</f>
        <v>5.0182300380819708E-2</v>
      </c>
    </row>
    <row r="13" spans="2:7" ht="16.25" customHeight="1">
      <c r="B13" s="5">
        <v>21</v>
      </c>
      <c r="C13" s="61" t="s">
        <v>8</v>
      </c>
      <c r="D13" s="59">
        <f>VLOOKUP($C13,'SIGC-ACOMP07'!$C$2:$T$38,16,FALSE)</f>
        <v>4464435</v>
      </c>
      <c r="E13" s="59">
        <f>VLOOKUP($C13,'SIGC-ACOMP07'!$C$2:$T$38,17,FALSE)</f>
        <v>2177022</v>
      </c>
      <c r="F13" s="59">
        <f>VLOOKUP($C13,'SIGC-ACOMP07'!$C$2:$T$38,18,FALSE)</f>
        <v>2287413</v>
      </c>
      <c r="G13" s="60">
        <f>D13/'SIGC-ACOMP07'!$R$6</f>
        <v>4.2744056124830357E-2</v>
      </c>
    </row>
    <row r="14" spans="2:7" ht="16.25" customHeight="1">
      <c r="B14" s="5">
        <v>15</v>
      </c>
      <c r="C14" s="61" t="s">
        <v>5</v>
      </c>
      <c r="D14" s="59">
        <f>VLOOKUP($C14,'SIGC-ACOMP07'!$C$2:$T$38,16,FALSE)</f>
        <v>4323480</v>
      </c>
      <c r="E14" s="59">
        <f>VLOOKUP($C14,'SIGC-ACOMP07'!$C$2:$T$38,17,FALSE)</f>
        <v>2125084</v>
      </c>
      <c r="F14" s="59">
        <f>VLOOKUP($C14,'SIGC-ACOMP07'!$C$2:$T$38,18,FALSE)</f>
        <v>2198396</v>
      </c>
      <c r="G14" s="60">
        <f>D14/'SIGC-ACOMP07'!$R$6</f>
        <v>4.1394503845297678E-2</v>
      </c>
    </row>
    <row r="15" spans="2:7" ht="16.25" customHeight="1">
      <c r="B15" s="5">
        <v>42</v>
      </c>
      <c r="C15" s="61" t="s">
        <v>22</v>
      </c>
      <c r="D15" s="59">
        <f>VLOOKUP($C15,'SIGC-ACOMP07'!$C$2:$T$38,16,FALSE)</f>
        <v>3389229</v>
      </c>
      <c r="E15" s="59">
        <f>VLOOKUP($C15,'SIGC-ACOMP07'!$C$2:$T$38,17,FALSE)</f>
        <v>1660495</v>
      </c>
      <c r="F15" s="59">
        <f>VLOOKUP($C15,'SIGC-ACOMP07'!$C$2:$T$38,18,FALSE)</f>
        <v>1728734</v>
      </c>
      <c r="G15" s="60">
        <f>D15/'SIGC-ACOMP07'!$R$6</f>
        <v>3.2449659272876109E-2</v>
      </c>
    </row>
    <row r="16" spans="2:7" ht="16.25" customHeight="1">
      <c r="B16" s="5">
        <v>52</v>
      </c>
      <c r="C16" s="61" t="s">
        <v>26</v>
      </c>
      <c r="D16" s="59">
        <f>VLOOKUP($C16,'SIGC-ACOMP07'!$C$2:$T$38,16,FALSE)</f>
        <v>3305000</v>
      </c>
      <c r="E16" s="59">
        <f>VLOOKUP($C16,'SIGC-ACOMP07'!$C$2:$T$38,17,FALSE)</f>
        <v>1607077</v>
      </c>
      <c r="F16" s="59">
        <f>VLOOKUP($C16,'SIGC-ACOMP07'!$C$2:$T$38,18,FALSE)</f>
        <v>1697923</v>
      </c>
      <c r="G16" s="60">
        <f>D16/'SIGC-ACOMP07'!$R$6</f>
        <v>3.164322148100808E-2</v>
      </c>
    </row>
    <row r="17" spans="2:7" ht="16.25" customHeight="1">
      <c r="B17" s="5">
        <v>25</v>
      </c>
      <c r="C17" s="61" t="s">
        <v>12</v>
      </c>
      <c r="D17" s="59">
        <f>VLOOKUP($C17,'SIGC-ACOMP07'!$C$2:$T$38,16,FALSE)</f>
        <v>2549014</v>
      </c>
      <c r="E17" s="59">
        <f>VLOOKUP($C17,'SIGC-ACOMP07'!$C$2:$T$38,17,FALSE)</f>
        <v>1227517</v>
      </c>
      <c r="F17" s="59">
        <f>VLOOKUP($C17,'SIGC-ACOMP07'!$C$2:$T$38,18,FALSE)</f>
        <v>1321497</v>
      </c>
      <c r="G17" s="60">
        <f>D17/'SIGC-ACOMP07'!$R$6</f>
        <v>2.4405148127137774E-2</v>
      </c>
    </row>
    <row r="18" spans="2:7" ht="16.25" customHeight="1">
      <c r="B18" s="5">
        <v>13</v>
      </c>
      <c r="C18" s="61" t="s">
        <v>3</v>
      </c>
      <c r="D18" s="59">
        <f>VLOOKUP($C18,'SIGC-ACOMP07'!$C$2:$T$38,16,FALSE)</f>
        <v>2488760</v>
      </c>
      <c r="E18" s="59">
        <f>VLOOKUP($C18,'SIGC-ACOMP07'!$C$2:$T$38,17,FALSE)</f>
        <v>1235036</v>
      </c>
      <c r="F18" s="59">
        <f>VLOOKUP($C18,'SIGC-ACOMP07'!$C$2:$T$38,18,FALSE)</f>
        <v>1253724</v>
      </c>
      <c r="G18" s="60">
        <f>D18/'SIGC-ACOMP07'!$R$6</f>
        <v>2.3828255338297633E-2</v>
      </c>
    </row>
    <row r="19" spans="2:7" ht="16.25" customHeight="1">
      <c r="B19" s="5">
        <v>24</v>
      </c>
      <c r="C19" s="61" t="s">
        <v>11</v>
      </c>
      <c r="D19" s="59">
        <f>VLOOKUP($C19,'SIGC-ACOMP07'!$C$2:$T$38,16,FALSE)</f>
        <v>2295102</v>
      </c>
      <c r="E19" s="59">
        <f>VLOOKUP($C19,'SIGC-ACOMP07'!$C$2:$T$38,17,FALSE)</f>
        <v>1101748</v>
      </c>
      <c r="F19" s="59">
        <f>VLOOKUP($C19,'SIGC-ACOMP07'!$C$2:$T$38,18,FALSE)</f>
        <v>1193354</v>
      </c>
      <c r="G19" s="60">
        <f>D19/'SIGC-ACOMP07'!$R$6</f>
        <v>2.1974106174736645E-2</v>
      </c>
    </row>
    <row r="20" spans="2:7" ht="16.25" customHeight="1">
      <c r="B20" s="5">
        <v>22</v>
      </c>
      <c r="C20" s="61" t="s">
        <v>9</v>
      </c>
      <c r="D20" s="59">
        <f>VLOOKUP($C20,'SIGC-ACOMP07'!$C$2:$T$38,16,FALSE)</f>
        <v>2284222</v>
      </c>
      <c r="E20" s="59">
        <f>VLOOKUP($C20,'SIGC-ACOMP07'!$C$2:$T$38,17,FALSE)</f>
        <v>1111280</v>
      </c>
      <c r="F20" s="59">
        <f>VLOOKUP($C20,'SIGC-ACOMP07'!$C$2:$T$38,18,FALSE)</f>
        <v>1172942</v>
      </c>
      <c r="G20" s="60">
        <f>D20/'SIGC-ACOMP07'!$R$6</f>
        <v>2.1869937264082071E-2</v>
      </c>
    </row>
    <row r="21" spans="2:7" ht="16.25" customHeight="1">
      <c r="B21" s="5">
        <v>27</v>
      </c>
      <c r="C21" s="61" t="s">
        <v>14</v>
      </c>
      <c r="D21" s="59">
        <f>VLOOKUP($C21,'SIGC-ACOMP07'!$C$2:$T$38,16,FALSE)</f>
        <v>2169920</v>
      </c>
      <c r="E21" s="59">
        <f>VLOOKUP($C21,'SIGC-ACOMP07'!$C$2:$T$38,17,FALSE)</f>
        <v>1034126</v>
      </c>
      <c r="F21" s="59">
        <f>VLOOKUP($C21,'SIGC-ACOMP07'!$C$2:$T$38,18,FALSE)</f>
        <v>1135794</v>
      </c>
      <c r="G21" s="60">
        <f>D21/'SIGC-ACOMP07'!$R$6</f>
        <v>2.0775570092607883E-2</v>
      </c>
    </row>
    <row r="22" spans="2:7" ht="16.25" customHeight="1">
      <c r="B22" s="5">
        <v>32</v>
      </c>
      <c r="C22" s="61" t="s">
        <v>18</v>
      </c>
      <c r="D22" s="59">
        <f>VLOOKUP($C22,'SIGC-ACOMP07'!$C$2:$T$38,16,FALSE)</f>
        <v>1745429</v>
      </c>
      <c r="E22" s="59">
        <f>VLOOKUP($C22,'SIGC-ACOMP07'!$C$2:$T$38,17,FALSE)</f>
        <v>843022</v>
      </c>
      <c r="F22" s="59">
        <f>VLOOKUP($C22,'SIGC-ACOMP07'!$C$2:$T$38,18,FALSE)</f>
        <v>902407</v>
      </c>
      <c r="G22" s="60">
        <f>D22/'SIGC-ACOMP07'!$R$6</f>
        <v>1.6711345363502106E-2</v>
      </c>
    </row>
    <row r="23" spans="2:7" ht="16.25" customHeight="1">
      <c r="B23" s="5">
        <v>53</v>
      </c>
      <c r="C23" s="61" t="s">
        <v>27</v>
      </c>
      <c r="D23" s="59">
        <f>VLOOKUP($C23,'SIGC-ACOMP07'!$C$2:$T$38,16,FALSE)</f>
        <v>1642423</v>
      </c>
      <c r="E23" s="59">
        <f>VLOOKUP($C23,'SIGC-ACOMP07'!$C$2:$T$38,17,FALSE)</f>
        <v>772577</v>
      </c>
      <c r="F23" s="59">
        <f>VLOOKUP($C23,'SIGC-ACOMP07'!$C$2:$T$38,18,FALSE)</f>
        <v>869846</v>
      </c>
      <c r="G23" s="60">
        <f>D23/'SIGC-ACOMP07'!$R$6</f>
        <v>1.5725130031619284E-2</v>
      </c>
    </row>
    <row r="24" spans="2:7" ht="16.25" customHeight="1">
      <c r="B24" s="5">
        <v>28</v>
      </c>
      <c r="C24" s="61" t="s">
        <v>15</v>
      </c>
      <c r="D24" s="59">
        <f>VLOOKUP($C24,'SIGC-ACOMP07'!$C$2:$T$38,16,FALSE)</f>
        <v>1615066</v>
      </c>
      <c r="E24" s="59">
        <f>VLOOKUP($C24,'SIGC-ACOMP07'!$C$2:$T$38,17,FALSE)</f>
        <v>769944</v>
      </c>
      <c r="F24" s="59">
        <f>VLOOKUP($C24,'SIGC-ACOMP07'!$C$2:$T$38,18,FALSE)</f>
        <v>845122</v>
      </c>
      <c r="G24" s="60">
        <f>D24/'SIGC-ACOMP07'!$R$6</f>
        <v>1.5463204582283147E-2</v>
      </c>
    </row>
    <row r="25" spans="2:7" ht="16.25" customHeight="1">
      <c r="B25" s="5">
        <v>50</v>
      </c>
      <c r="C25" s="61" t="s">
        <v>24</v>
      </c>
      <c r="D25" s="59">
        <f>VLOOKUP($C25,'SIGC-ACOMP07'!$C$2:$T$38,16,FALSE)</f>
        <v>1167011</v>
      </c>
      <c r="E25" s="59">
        <f>VLOOKUP($C25,'SIGC-ACOMP07'!$C$2:$T$38,17,FALSE)</f>
        <v>567866</v>
      </c>
      <c r="F25" s="59">
        <f>VLOOKUP($C25,'SIGC-ACOMP07'!$C$2:$T$38,18,FALSE)</f>
        <v>599145</v>
      </c>
      <c r="G25" s="60">
        <f>D25/'SIGC-ACOMP07'!$R$6</f>
        <v>1.1173369907344244E-2</v>
      </c>
    </row>
    <row r="26" spans="2:7" ht="16.25" customHeight="1">
      <c r="B26" s="5">
        <v>51</v>
      </c>
      <c r="C26" s="61" t="s">
        <v>25</v>
      </c>
      <c r="D26" s="59">
        <f>VLOOKUP($C26,'SIGC-ACOMP07'!$C$2:$T$38,16,FALSE)</f>
        <v>1115791</v>
      </c>
      <c r="E26" s="59">
        <f>VLOOKUP($C26,'SIGC-ACOMP07'!$C$2:$T$38,17,FALSE)</f>
        <v>554787</v>
      </c>
      <c r="F26" s="59">
        <f>VLOOKUP($C26,'SIGC-ACOMP07'!$C$2:$T$38,18,FALSE)</f>
        <v>561004</v>
      </c>
      <c r="G26" s="60">
        <f>D26/'SIGC-ACOMP07'!$R$6</f>
        <v>1.0682971782001661E-2</v>
      </c>
    </row>
    <row r="27" spans="2:7" ht="16.25" customHeight="1">
      <c r="B27" s="5">
        <v>11</v>
      </c>
      <c r="C27" s="61" t="s">
        <v>1</v>
      </c>
      <c r="D27" s="59">
        <f>VLOOKUP($C27,'SIGC-ACOMP07'!$C$2:$T$38,16,FALSE)</f>
        <v>869550</v>
      </c>
      <c r="E27" s="59">
        <f>VLOOKUP($C27,'SIGC-ACOMP07'!$C$2:$T$38,17,FALSE)</f>
        <v>430429</v>
      </c>
      <c r="F27" s="59">
        <f>VLOOKUP($C27,'SIGC-ACOMP07'!$C$2:$T$38,18,FALSE)</f>
        <v>439121</v>
      </c>
      <c r="G27" s="60">
        <f>D27/'SIGC-ACOMP07'!$R$6</f>
        <v>8.3253746562210532E-3</v>
      </c>
    </row>
    <row r="28" spans="2:7" ht="16.25" customHeight="1">
      <c r="B28" s="5">
        <v>17</v>
      </c>
      <c r="C28" s="61" t="s">
        <v>7</v>
      </c>
      <c r="D28" s="59">
        <f>VLOOKUP($C28,'SIGC-ACOMP07'!$C$2:$T$38,16,FALSE)</f>
        <v>755360</v>
      </c>
      <c r="E28" s="59">
        <f>VLOOKUP($C28,'SIGC-ACOMP07'!$C$2:$T$38,17,FALSE)</f>
        <v>374671</v>
      </c>
      <c r="F28" s="59">
        <f>VLOOKUP($C28,'SIGC-ACOMP07'!$C$2:$T$38,18,FALSE)</f>
        <v>380689</v>
      </c>
      <c r="G28" s="60">
        <f>D28/'SIGC-ACOMP07'!$R$6</f>
        <v>7.2320798117683103E-3</v>
      </c>
    </row>
    <row r="29" spans="2:7" ht="16.25" customHeight="1">
      <c r="B29" s="4">
        <v>12</v>
      </c>
      <c r="C29" s="61" t="s">
        <v>2</v>
      </c>
      <c r="D29" s="59">
        <f>VLOOKUP($C29,'SIGC-ACOMP07'!$C$2:$T$38,16,FALSE)</f>
        <v>379440</v>
      </c>
      <c r="E29" s="59">
        <f>VLOOKUP($C29,'SIGC-ACOMP07'!$C$2:$T$38,17,FALSE)</f>
        <v>186483</v>
      </c>
      <c r="F29" s="59">
        <f>VLOOKUP($C29,'SIGC-ACOMP07'!$C$2:$T$38,18,FALSE)</f>
        <v>192957</v>
      </c>
      <c r="G29" s="60">
        <f>D29/'SIGC-ACOMP07'!$R$6</f>
        <v>3.6328907590782774E-3</v>
      </c>
    </row>
    <row r="30" spans="2:7" ht="16.25" customHeight="1">
      <c r="B30" s="5">
        <v>16</v>
      </c>
      <c r="C30" s="61" t="s">
        <v>6</v>
      </c>
      <c r="D30" s="59">
        <f>VLOOKUP($C30,'SIGC-ACOMP07'!$C$2:$T$38,16,FALSE)</f>
        <v>354098</v>
      </c>
      <c r="E30" s="59">
        <f>VLOOKUP($C30,'SIGC-ACOMP07'!$C$2:$T$38,17,FALSE)</f>
        <v>174407</v>
      </c>
      <c r="F30" s="59">
        <f>VLOOKUP($C30,'SIGC-ACOMP07'!$C$2:$T$38,18,FALSE)</f>
        <v>179691</v>
      </c>
      <c r="G30" s="60">
        <f>D30/'SIGC-ACOMP07'!$R$6</f>
        <v>3.3902576217797278E-3</v>
      </c>
    </row>
    <row r="31" spans="2:7" ht="16.25" customHeight="1">
      <c r="B31" s="6">
        <v>14</v>
      </c>
      <c r="C31" s="62" t="s">
        <v>4</v>
      </c>
      <c r="D31" s="63">
        <f>VLOOKUP($C31,'SIGC-ACOMP07'!$C$2:$T$38,16,FALSE)</f>
        <v>280028</v>
      </c>
      <c r="E31" s="63">
        <f>VLOOKUP($C31,'SIGC-ACOMP07'!$C$2:$T$38,17,FALSE)</f>
        <v>138824</v>
      </c>
      <c r="F31" s="63">
        <f>VLOOKUP($C31,'SIGC-ACOMP07'!$C$2:$T$38,18,FALSE)</f>
        <v>141204</v>
      </c>
      <c r="G31" s="64">
        <f>D31/'SIGC-ACOMP07'!$R$6</f>
        <v>2.6810856353657281E-3</v>
      </c>
    </row>
    <row r="32" spans="2:7" ht="16.25" customHeight="1">
      <c r="D32" s="2"/>
      <c r="E32" s="2"/>
      <c r="F32" s="2"/>
      <c r="G32" s="2"/>
    </row>
    <row r="33" spans="3:7" ht="16.25" customHeight="1">
      <c r="C33" s="3"/>
      <c r="D33" s="3"/>
      <c r="E33" s="3"/>
      <c r="F33" s="3"/>
      <c r="G33" s="3"/>
    </row>
    <row r="34" spans="3:7" ht="16.25" customHeight="1">
      <c r="C34" s="285" t="s">
        <v>159</v>
      </c>
      <c r="D34" s="287" t="s">
        <v>78</v>
      </c>
      <c r="E34" s="288"/>
      <c r="F34" s="288"/>
      <c r="G34" s="289"/>
    </row>
    <row r="35" spans="3:7" ht="16.25" customHeight="1">
      <c r="C35" s="286"/>
      <c r="D35" s="65" t="s">
        <v>64</v>
      </c>
      <c r="E35" s="65" t="s">
        <v>76</v>
      </c>
      <c r="F35" s="65" t="s">
        <v>77</v>
      </c>
      <c r="G35" s="65" t="s">
        <v>33</v>
      </c>
    </row>
    <row r="36" spans="3:7" ht="16.25" customHeight="1">
      <c r="C36" s="58" t="s">
        <v>28</v>
      </c>
      <c r="D36" s="66">
        <f>VLOOKUP($C36,'SIGC-ACOMP07'!$C$2:$T$38,16,FALSE)</f>
        <v>9450716</v>
      </c>
      <c r="E36" s="66">
        <f>VLOOKUP($C36,'SIGC-ACOMP07'!$C$2:$T$38,17,FALSE)</f>
        <v>4664934</v>
      </c>
      <c r="F36" s="66">
        <f>VLOOKUP($C36,'SIGC-ACOMP07'!$C$2:$T$38,18,FALSE)</f>
        <v>4785782</v>
      </c>
      <c r="G36" s="67">
        <f>D36/'SIGC-ACOMP07'!$R$6</f>
        <v>9.0484447667808401E-2</v>
      </c>
    </row>
    <row r="37" spans="3:7" ht="16.25" customHeight="1">
      <c r="C37" s="61" t="s">
        <v>29</v>
      </c>
      <c r="D37" s="66">
        <f>VLOOKUP($C37,'SIGC-ACOMP07'!$C$2:$T$38,16,FALSE)</f>
        <v>35010856</v>
      </c>
      <c r="E37" s="66">
        <f>VLOOKUP($C37,'SIGC-ACOMP07'!$C$2:$T$38,17,FALSE)</f>
        <v>16797113</v>
      </c>
      <c r="F37" s="66">
        <f>VLOOKUP($C37,'SIGC-ACOMP07'!$C$2:$T$38,18,FALSE)</f>
        <v>18213743</v>
      </c>
      <c r="G37" s="67">
        <f>D37/'SIGC-ACOMP07'!$R$6</f>
        <v>0.33520613332758875</v>
      </c>
    </row>
    <row r="38" spans="3:7" ht="16.25" customHeight="1">
      <c r="C38" s="61" t="s">
        <v>30</v>
      </c>
      <c r="D38" s="66">
        <f>VLOOKUP($C38,'SIGC-ACOMP07'!$C$2:$T$38,16,FALSE)</f>
        <v>7230225</v>
      </c>
      <c r="E38" s="66">
        <f>VLOOKUP($C38,'SIGC-ACOMP07'!$C$2:$T$38,17,FALSE)</f>
        <v>3502307</v>
      </c>
      <c r="F38" s="66">
        <f>VLOOKUP($C38,'SIGC-ACOMP07'!$C$2:$T$38,18,FALSE)</f>
        <v>3727918</v>
      </c>
      <c r="G38" s="67">
        <f>D38/'SIGC-ACOMP07'!$R$6</f>
        <v>6.9224693201973275E-2</v>
      </c>
    </row>
    <row r="39" spans="3:7" ht="16.25" customHeight="1">
      <c r="C39" s="61" t="s">
        <v>31</v>
      </c>
      <c r="D39" s="66">
        <f>VLOOKUP($C39,'SIGC-ACOMP07'!$C$2:$T$38,16,FALSE)</f>
        <v>38828007</v>
      </c>
      <c r="E39" s="66">
        <f>VLOOKUP($C39,'SIGC-ACOMP07'!$C$2:$T$38,17,FALSE)</f>
        <v>18578940</v>
      </c>
      <c r="F39" s="66">
        <f>VLOOKUP($C39,'SIGC-ACOMP07'!$C$2:$T$38,18,FALSE)</f>
        <v>20249067</v>
      </c>
      <c r="G39" s="67">
        <f>D39/'SIGC-ACOMP07'!$R$6</f>
        <v>0.37175286691895076</v>
      </c>
    </row>
    <row r="40" spans="3:7" ht="16.25" customHeight="1">
      <c r="C40" s="62" t="s">
        <v>32</v>
      </c>
      <c r="D40" s="66">
        <f>VLOOKUP($C40,'SIGC-ACOMP07'!$C$2:$T$38,16,FALSE)</f>
        <v>13925946</v>
      </c>
      <c r="E40" s="66">
        <f>VLOOKUP($C40,'SIGC-ACOMP07'!$C$2:$T$38,17,FALSE)</f>
        <v>6735761</v>
      </c>
      <c r="F40" s="68">
        <f>VLOOKUP($C40,'SIGC-ACOMP07'!$C$2:$T$38,18,FALSE)</f>
        <v>7190185</v>
      </c>
      <c r="G40" s="67">
        <f>D40/'SIGC-ACOMP07'!$R$6</f>
        <v>0.13333185888367885</v>
      </c>
    </row>
    <row r="41" spans="3:7">
      <c r="C41" s="7"/>
      <c r="D41" s="8"/>
      <c r="E41" s="8"/>
      <c r="G41" s="8"/>
    </row>
  </sheetData>
  <autoFilter ref="B4:G31" xr:uid="{57C2E435-EE03-4F73-99AA-86281CADD11F}">
    <sortState xmlns:xlrd2="http://schemas.microsoft.com/office/spreadsheetml/2017/richdata2" ref="B5:G32">
      <sortCondition descending="1" ref="G4:G31"/>
    </sortState>
  </autoFilter>
  <mergeCells count="2">
    <mergeCell ref="C34:C35"/>
    <mergeCell ref="D34:G3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3DC7D-D39F-47CB-B9E9-0ECA4AC23272}">
  <dimension ref="B1:J46"/>
  <sheetViews>
    <sheetView showGridLines="0" zoomScale="80" zoomScaleNormal="80" workbookViewId="0">
      <selection activeCell="I8" sqref="I8"/>
    </sheetView>
  </sheetViews>
  <sheetFormatPr baseColWidth="10" defaultColWidth="8.83203125" defaultRowHeight="15"/>
  <cols>
    <col min="1" max="1" width="3.6640625" style="1" customWidth="1"/>
    <col min="2" max="2" width="19.33203125" style="1" customWidth="1"/>
    <col min="3" max="4" width="20.6640625" style="1" customWidth="1"/>
    <col min="5" max="7" width="7.6640625" style="1" customWidth="1"/>
    <col min="8" max="8" width="18.5" style="1" bestFit="1" customWidth="1"/>
    <col min="9" max="9" width="28.83203125" style="1" customWidth="1"/>
    <col min="10" max="10" width="17.83203125" style="1" customWidth="1"/>
    <col min="11" max="16384" width="8.83203125" style="1"/>
  </cols>
  <sheetData>
    <row r="1" spans="2:10" ht="16.25" customHeight="1"/>
    <row r="2" spans="2:10" ht="16.25" customHeight="1">
      <c r="B2" s="46" t="s">
        <v>208</v>
      </c>
      <c r="C2" s="3"/>
      <c r="D2" s="3"/>
      <c r="E2" s="3"/>
    </row>
    <row r="3" spans="2:10" ht="5" customHeight="1"/>
    <row r="4" spans="2:10" ht="16.25" customHeight="1">
      <c r="B4" s="70" t="s">
        <v>0</v>
      </c>
      <c r="C4" s="71" t="s">
        <v>139</v>
      </c>
      <c r="D4" s="71" t="s">
        <v>140</v>
      </c>
      <c r="E4" s="71" t="s">
        <v>172</v>
      </c>
      <c r="F4" s="71" t="s">
        <v>171</v>
      </c>
      <c r="G4" s="253"/>
      <c r="H4" s="255" t="s">
        <v>0</v>
      </c>
      <c r="I4" s="256" t="s">
        <v>204</v>
      </c>
    </row>
    <row r="5" spans="2:10" ht="16.25" customHeight="1">
      <c r="B5" s="72" t="s">
        <v>1</v>
      </c>
      <c r="C5" s="73">
        <v>1815278</v>
      </c>
      <c r="D5" s="74">
        <f>VLOOKUP(B5,'SIGC-ACOMP07'!$C$2:$T$38,16,FALSE)</f>
        <v>869550</v>
      </c>
      <c r="E5" s="145">
        <f>D5/C5</f>
        <v>0.47901753891139537</v>
      </c>
      <c r="F5" s="75">
        <f>$E$33</f>
        <v>0.48962547349401331</v>
      </c>
      <c r="G5" s="234"/>
      <c r="H5" s="257" t="s">
        <v>1</v>
      </c>
      <c r="I5" s="258">
        <f>C5/C$46</f>
        <v>8.5097416627604814E-3</v>
      </c>
      <c r="J5" s="252"/>
    </row>
    <row r="6" spans="2:10" ht="16.25" customHeight="1">
      <c r="B6" s="72" t="s">
        <v>2</v>
      </c>
      <c r="C6" s="73">
        <v>906876</v>
      </c>
      <c r="D6" s="74">
        <f>VLOOKUP(B6,'SIGC-ACOMP07'!$C$2:$T$38,16,FALSE)</f>
        <v>379440</v>
      </c>
      <c r="E6" s="145">
        <f t="shared" ref="E6:E31" si="0">D6/C6</f>
        <v>0.41840339803898219</v>
      </c>
      <c r="F6" s="75">
        <f t="shared" ref="F6:F31" si="1">$E$33</f>
        <v>0.48962547349401331</v>
      </c>
      <c r="G6" s="234"/>
      <c r="H6" s="259" t="s">
        <v>2</v>
      </c>
      <c r="I6" s="260">
        <f t="shared" ref="I6:I31" si="2">C6/C$46</f>
        <v>4.2512940057432384E-3</v>
      </c>
    </row>
    <row r="7" spans="2:10" ht="16.25" customHeight="1">
      <c r="B7" s="72" t="s">
        <v>3</v>
      </c>
      <c r="C7" s="73">
        <v>4269995</v>
      </c>
      <c r="D7" s="74">
        <f>VLOOKUP(B7,'SIGC-ACOMP07'!$C$2:$T$38,16,FALSE)</f>
        <v>2488760</v>
      </c>
      <c r="E7" s="145">
        <f t="shared" si="0"/>
        <v>0.58284845766798321</v>
      </c>
      <c r="F7" s="75">
        <f t="shared" si="1"/>
        <v>0.48962547349401331</v>
      </c>
      <c r="G7" s="234"/>
      <c r="H7" s="259" t="s">
        <v>3</v>
      </c>
      <c r="I7" s="260">
        <f t="shared" si="2"/>
        <v>2.0017074162348103E-2</v>
      </c>
    </row>
    <row r="8" spans="2:10" ht="16.25" customHeight="1">
      <c r="B8" s="72" t="s">
        <v>4</v>
      </c>
      <c r="C8" s="73">
        <v>652713</v>
      </c>
      <c r="D8" s="74">
        <f>VLOOKUP(B8,'SIGC-ACOMP07'!$C$2:$T$38,16,FALSE)</f>
        <v>280028</v>
      </c>
      <c r="E8" s="145">
        <f t="shared" si="0"/>
        <v>0.42902163738120735</v>
      </c>
      <c r="F8" s="75">
        <f t="shared" si="1"/>
        <v>0.48962547349401331</v>
      </c>
      <c r="G8" s="234"/>
      <c r="H8" s="259" t="s">
        <v>4</v>
      </c>
      <c r="I8" s="260">
        <f t="shared" si="2"/>
        <v>3.0598172896522634E-3</v>
      </c>
    </row>
    <row r="9" spans="2:10" ht="16.25" customHeight="1">
      <c r="B9" s="72" t="s">
        <v>5</v>
      </c>
      <c r="C9" s="73">
        <v>8777124</v>
      </c>
      <c r="D9" s="74">
        <f>VLOOKUP(B9,'SIGC-ACOMP07'!$C$2:$T$38,16,FALSE)</f>
        <v>4323480</v>
      </c>
      <c r="E9" s="145">
        <f t="shared" si="0"/>
        <v>0.4925850426631776</v>
      </c>
      <c r="F9" s="75">
        <f t="shared" si="1"/>
        <v>0.48962547349401331</v>
      </c>
      <c r="G9" s="234"/>
      <c r="H9" s="259" t="s">
        <v>5</v>
      </c>
      <c r="I9" s="260">
        <f t="shared" si="2"/>
        <v>4.1145795730469337E-2</v>
      </c>
    </row>
    <row r="10" spans="2:10" ht="16.25" customHeight="1">
      <c r="B10" s="72" t="s">
        <v>6</v>
      </c>
      <c r="C10" s="73">
        <v>877613</v>
      </c>
      <c r="D10" s="74">
        <f>VLOOKUP(B10,'SIGC-ACOMP07'!$C$2:$T$38,16,FALSE)</f>
        <v>354098</v>
      </c>
      <c r="E10" s="145">
        <f t="shared" si="0"/>
        <v>0.4034785264119834</v>
      </c>
      <c r="F10" s="75">
        <f t="shared" si="1"/>
        <v>0.48962547349401331</v>
      </c>
      <c r="G10" s="234"/>
      <c r="H10" s="259" t="s">
        <v>6</v>
      </c>
      <c r="I10" s="260">
        <f t="shared" si="2"/>
        <v>4.1141136012667005E-3</v>
      </c>
    </row>
    <row r="11" spans="2:10" ht="16.25" customHeight="1">
      <c r="B11" s="72" t="s">
        <v>7</v>
      </c>
      <c r="C11" s="73">
        <v>1607363</v>
      </c>
      <c r="D11" s="74">
        <f>VLOOKUP(B11,'SIGC-ACOMP07'!$C$2:$T$38,16,FALSE)</f>
        <v>755360</v>
      </c>
      <c r="E11" s="145">
        <f t="shared" si="0"/>
        <v>0.46993740679610019</v>
      </c>
      <c r="F11" s="75">
        <f t="shared" si="1"/>
        <v>0.48962547349401331</v>
      </c>
      <c r="G11" s="234"/>
      <c r="H11" s="261" t="s">
        <v>7</v>
      </c>
      <c r="I11" s="262">
        <f t="shared" si="2"/>
        <v>7.5350683962895348E-3</v>
      </c>
    </row>
    <row r="12" spans="2:10" ht="16.25" customHeight="1">
      <c r="B12" s="72" t="s">
        <v>8</v>
      </c>
      <c r="C12" s="73">
        <v>7153262</v>
      </c>
      <c r="D12" s="74">
        <f>VLOOKUP(B12,'SIGC-ACOMP07'!$C$2:$T$38,16,FALSE)</f>
        <v>4464435</v>
      </c>
      <c r="E12" s="145">
        <f t="shared" si="0"/>
        <v>0.6241117688685246</v>
      </c>
      <c r="F12" s="75">
        <f t="shared" si="1"/>
        <v>0.48962547349401331</v>
      </c>
      <c r="G12" s="234"/>
      <c r="H12" s="257" t="s">
        <v>8</v>
      </c>
      <c r="I12" s="258">
        <f t="shared" si="2"/>
        <v>3.3533382581643893E-2</v>
      </c>
    </row>
    <row r="13" spans="2:10" ht="16.25" customHeight="1">
      <c r="B13" s="72" t="s">
        <v>9</v>
      </c>
      <c r="C13" s="73">
        <v>3289290</v>
      </c>
      <c r="D13" s="74">
        <f>VLOOKUP(B13,'SIGC-ACOMP07'!$C$2:$T$38,16,FALSE)</f>
        <v>2284222</v>
      </c>
      <c r="E13" s="145">
        <f t="shared" si="0"/>
        <v>0.69444226565611422</v>
      </c>
      <c r="F13" s="75">
        <f t="shared" si="1"/>
        <v>0.48962547349401331</v>
      </c>
      <c r="G13" s="234"/>
      <c r="H13" s="259" t="s">
        <v>9</v>
      </c>
      <c r="I13" s="260">
        <f t="shared" si="2"/>
        <v>1.5419681257582267E-2</v>
      </c>
    </row>
    <row r="14" spans="2:10" ht="16.25" customHeight="1">
      <c r="B14" s="72" t="s">
        <v>10</v>
      </c>
      <c r="C14" s="73">
        <v>9240580</v>
      </c>
      <c r="D14" s="74">
        <f>VLOOKUP(B14,'SIGC-ACOMP07'!$C$2:$T$38,16,FALSE)</f>
        <v>5201190</v>
      </c>
      <c r="E14" s="145">
        <f t="shared" si="0"/>
        <v>0.56286401935809227</v>
      </c>
      <c r="F14" s="75">
        <f t="shared" si="1"/>
        <v>0.48962547349401331</v>
      </c>
      <c r="G14" s="234"/>
      <c r="H14" s="259" t="s">
        <v>10</v>
      </c>
      <c r="I14" s="260">
        <f t="shared" si="2"/>
        <v>4.3318405563264273E-2</v>
      </c>
    </row>
    <row r="15" spans="2:10" ht="16.25" customHeight="1">
      <c r="B15" s="72" t="s">
        <v>11</v>
      </c>
      <c r="C15" s="73">
        <v>3560903</v>
      </c>
      <c r="D15" s="74">
        <f>VLOOKUP(B15,'SIGC-ACOMP07'!$C$2:$T$38,16,FALSE)</f>
        <v>2295102</v>
      </c>
      <c r="E15" s="145">
        <f t="shared" si="0"/>
        <v>0.644528087398056</v>
      </c>
      <c r="F15" s="75">
        <f t="shared" si="1"/>
        <v>0.48962547349401331</v>
      </c>
      <c r="G15" s="234"/>
      <c r="H15" s="259" t="s">
        <v>11</v>
      </c>
      <c r="I15" s="260">
        <f t="shared" si="2"/>
        <v>1.6692960866682011E-2</v>
      </c>
    </row>
    <row r="16" spans="2:10" ht="16.25" customHeight="1">
      <c r="B16" s="72" t="s">
        <v>12</v>
      </c>
      <c r="C16" s="73">
        <v>4059905</v>
      </c>
      <c r="D16" s="74">
        <f>VLOOKUP(B16,'SIGC-ACOMP07'!$C$2:$T$38,16,FALSE)</f>
        <v>2549014</v>
      </c>
      <c r="E16" s="145">
        <f t="shared" si="0"/>
        <v>0.62785065167781018</v>
      </c>
      <c r="F16" s="75">
        <f t="shared" si="1"/>
        <v>0.48962547349401331</v>
      </c>
      <c r="G16" s="234"/>
      <c r="H16" s="259" t="s">
        <v>12</v>
      </c>
      <c r="I16" s="260">
        <f t="shared" si="2"/>
        <v>1.9032204833281507E-2</v>
      </c>
    </row>
    <row r="17" spans="2:10" ht="16.25" customHeight="1">
      <c r="B17" s="72" t="s">
        <v>13</v>
      </c>
      <c r="C17" s="73">
        <v>9674793</v>
      </c>
      <c r="D17" s="74">
        <f>VLOOKUP(B17,'SIGC-ACOMP07'!$C$2:$T$38,16,FALSE)</f>
        <v>5922915</v>
      </c>
      <c r="E17" s="145">
        <f t="shared" si="0"/>
        <v>0.61220069514665587</v>
      </c>
      <c r="F17" s="75">
        <f t="shared" si="1"/>
        <v>0.48962547349401331</v>
      </c>
      <c r="G17" s="234"/>
      <c r="H17" s="259" t="s">
        <v>13</v>
      </c>
      <c r="I17" s="260">
        <f t="shared" si="2"/>
        <v>4.5353928748480099E-2</v>
      </c>
    </row>
    <row r="18" spans="2:10" ht="16.25" customHeight="1">
      <c r="B18" s="72" t="s">
        <v>14</v>
      </c>
      <c r="C18" s="73">
        <v>3365351</v>
      </c>
      <c r="D18" s="74">
        <f>VLOOKUP(B18,'SIGC-ACOMP07'!$C$2:$T$38,16,FALSE)</f>
        <v>2169920</v>
      </c>
      <c r="E18" s="145">
        <f t="shared" si="0"/>
        <v>0.64478266902917403</v>
      </c>
      <c r="F18" s="75">
        <f t="shared" si="1"/>
        <v>0.48962547349401331</v>
      </c>
      <c r="G18" s="234"/>
      <c r="H18" s="259" t="s">
        <v>14</v>
      </c>
      <c r="I18" s="260">
        <f t="shared" si="2"/>
        <v>1.5776243426358194E-2</v>
      </c>
    </row>
    <row r="19" spans="2:10" ht="16.25" customHeight="1">
      <c r="B19" s="72" t="s">
        <v>15</v>
      </c>
      <c r="C19" s="73">
        <v>2338474</v>
      </c>
      <c r="D19" s="74">
        <f>VLOOKUP(B19,'SIGC-ACOMP07'!$C$2:$T$38,16,FALSE)</f>
        <v>1615066</v>
      </c>
      <c r="E19" s="145">
        <f t="shared" si="0"/>
        <v>0.69064954324914452</v>
      </c>
      <c r="F19" s="75">
        <f t="shared" si="1"/>
        <v>0.48962547349401331</v>
      </c>
      <c r="G19" s="234"/>
      <c r="H19" s="259" t="s">
        <v>15</v>
      </c>
      <c r="I19" s="260">
        <f t="shared" si="2"/>
        <v>1.0962403348182567E-2</v>
      </c>
    </row>
    <row r="20" spans="2:10" ht="16.25" customHeight="1">
      <c r="B20" s="72" t="s">
        <v>16</v>
      </c>
      <c r="C20" s="73">
        <v>14985284</v>
      </c>
      <c r="D20" s="74">
        <f>VLOOKUP(B20,'SIGC-ACOMP07'!$C$2:$T$38,16,FALSE)</f>
        <v>8508992</v>
      </c>
      <c r="E20" s="145">
        <f t="shared" si="0"/>
        <v>0.56782320575305745</v>
      </c>
      <c r="F20" s="75">
        <f t="shared" si="1"/>
        <v>0.48962547349401331</v>
      </c>
      <c r="G20" s="234"/>
      <c r="H20" s="261" t="s">
        <v>16</v>
      </c>
      <c r="I20" s="262">
        <f t="shared" si="2"/>
        <v>7.0248686748309641E-2</v>
      </c>
    </row>
    <row r="21" spans="2:10" ht="16.25" customHeight="1">
      <c r="B21" s="72" t="s">
        <v>17</v>
      </c>
      <c r="C21" s="73">
        <v>21411923</v>
      </c>
      <c r="D21" s="74">
        <f>VLOOKUP(B21,'SIGC-ACOMP07'!$C$2:$T$38,16,FALSE)</f>
        <v>10558864</v>
      </c>
      <c r="E21" s="145">
        <f t="shared" si="0"/>
        <v>0.49313011260128292</v>
      </c>
      <c r="F21" s="75">
        <f t="shared" si="1"/>
        <v>0.48962547349401331</v>
      </c>
      <c r="G21" s="234"/>
      <c r="H21" s="257" t="s">
        <v>17</v>
      </c>
      <c r="I21" s="258">
        <f t="shared" si="2"/>
        <v>0.10037577342584407</v>
      </c>
    </row>
    <row r="22" spans="2:10" ht="16.25" customHeight="1">
      <c r="B22" s="72" t="s">
        <v>18</v>
      </c>
      <c r="C22" s="73">
        <v>4108508</v>
      </c>
      <c r="D22" s="74">
        <f>VLOOKUP(B22,'SIGC-ACOMP07'!$C$2:$T$38,16,FALSE)</f>
        <v>1745429</v>
      </c>
      <c r="E22" s="145">
        <f t="shared" si="0"/>
        <v>0.42483281035353954</v>
      </c>
      <c r="F22" s="75">
        <f t="shared" si="1"/>
        <v>0.48962547349401331</v>
      </c>
      <c r="G22" s="234"/>
      <c r="H22" s="259" t="s">
        <v>18</v>
      </c>
      <c r="I22" s="260">
        <f t="shared" si="2"/>
        <v>1.9260048157574067E-2</v>
      </c>
    </row>
    <row r="23" spans="2:10" ht="16.25" customHeight="1">
      <c r="B23" s="72" t="s">
        <v>19</v>
      </c>
      <c r="C23" s="73">
        <v>17463349</v>
      </c>
      <c r="D23" s="74">
        <f>VLOOKUP(B23,'SIGC-ACOMP07'!$C$2:$T$38,16,FALSE)</f>
        <v>8545545</v>
      </c>
      <c r="E23" s="145">
        <f t="shared" si="0"/>
        <v>0.48934170645046376</v>
      </c>
      <c r="F23" s="75">
        <f t="shared" si="1"/>
        <v>0.48962547349401331</v>
      </c>
      <c r="G23" s="234"/>
      <c r="H23" s="259" t="s">
        <v>19</v>
      </c>
      <c r="I23" s="260">
        <f t="shared" si="2"/>
        <v>8.1865471049958505E-2</v>
      </c>
    </row>
    <row r="24" spans="2:10" ht="16.25" customHeight="1">
      <c r="B24" s="72" t="s">
        <v>20</v>
      </c>
      <c r="C24" s="73">
        <v>46649132</v>
      </c>
      <c r="D24" s="74">
        <f>VLOOKUP(B24,'SIGC-ACOMP07'!$C$2:$T$38,16,FALSE)</f>
        <v>17978169</v>
      </c>
      <c r="E24" s="145">
        <f t="shared" si="0"/>
        <v>0.38539128659457156</v>
      </c>
      <c r="F24" s="75">
        <f t="shared" si="1"/>
        <v>0.48962547349401331</v>
      </c>
      <c r="G24" s="234"/>
      <c r="H24" s="261" t="s">
        <v>20</v>
      </c>
      <c r="I24" s="262">
        <f t="shared" si="2"/>
        <v>0.21868389420904852</v>
      </c>
    </row>
    <row r="25" spans="2:10" ht="16.25" customHeight="1">
      <c r="B25" s="72" t="s">
        <v>21</v>
      </c>
      <c r="C25" s="73">
        <v>11597484</v>
      </c>
      <c r="D25" s="74">
        <f>VLOOKUP(B25,'SIGC-ACOMP07'!$C$2:$T$38,16,FALSE)</f>
        <v>5295389</v>
      </c>
      <c r="E25" s="75">
        <f t="shared" si="0"/>
        <v>0.45659808627457471</v>
      </c>
      <c r="F25" s="75">
        <f t="shared" si="1"/>
        <v>0.48962547349401331</v>
      </c>
      <c r="G25" s="234"/>
      <c r="H25" s="257" t="s">
        <v>21</v>
      </c>
      <c r="I25" s="258">
        <f t="shared" si="2"/>
        <v>5.4367205892429736E-2</v>
      </c>
    </row>
    <row r="26" spans="2:10" ht="16.25" customHeight="1">
      <c r="B26" s="72" t="s">
        <v>22</v>
      </c>
      <c r="C26" s="73">
        <v>7338473</v>
      </c>
      <c r="D26" s="74">
        <f>VLOOKUP(B26,'SIGC-ACOMP07'!$C$2:$T$38,16,FALSE)</f>
        <v>3389229</v>
      </c>
      <c r="E26" s="75">
        <f t="shared" si="0"/>
        <v>0.46184390131298431</v>
      </c>
      <c r="F26" s="75">
        <f t="shared" si="1"/>
        <v>0.48962547349401331</v>
      </c>
      <c r="G26" s="234"/>
      <c r="H26" s="259" t="s">
        <v>22</v>
      </c>
      <c r="I26" s="260">
        <f t="shared" si="2"/>
        <v>3.4401623018150883E-2</v>
      </c>
    </row>
    <row r="27" spans="2:10" ht="16.25" customHeight="1">
      <c r="B27" s="72" t="s">
        <v>23</v>
      </c>
      <c r="C27" s="73">
        <v>11466630</v>
      </c>
      <c r="D27" s="74">
        <f>VLOOKUP(B27,'SIGC-ACOMP07'!$C$2:$T$38,16,FALSE)</f>
        <v>5241328</v>
      </c>
      <c r="E27" s="75">
        <f t="shared" si="0"/>
        <v>0.45709401977738884</v>
      </c>
      <c r="F27" s="75">
        <f t="shared" si="1"/>
        <v>0.48962547349401331</v>
      </c>
      <c r="G27" s="234"/>
      <c r="H27" s="261" t="s">
        <v>23</v>
      </c>
      <c r="I27" s="262">
        <f t="shared" si="2"/>
        <v>5.3753782639606285E-2</v>
      </c>
    </row>
    <row r="28" spans="2:10" ht="16.25" customHeight="1">
      <c r="B28" s="72" t="s">
        <v>24</v>
      </c>
      <c r="C28" s="73">
        <v>2839188</v>
      </c>
      <c r="D28" s="74">
        <f>VLOOKUP(B28,'SIGC-ACOMP07'!$C$2:$T$38,16,FALSE)</f>
        <v>1167011</v>
      </c>
      <c r="E28" s="75">
        <f t="shared" si="0"/>
        <v>0.41103688801164279</v>
      </c>
      <c r="F28" s="75">
        <f t="shared" si="1"/>
        <v>0.48962547349401331</v>
      </c>
      <c r="G28" s="234"/>
      <c r="H28" s="257" t="s">
        <v>24</v>
      </c>
      <c r="I28" s="258">
        <f t="shared" si="2"/>
        <v>1.330967290520218E-2</v>
      </c>
    </row>
    <row r="29" spans="2:10" ht="16.25" customHeight="1">
      <c r="B29" s="72" t="s">
        <v>25</v>
      </c>
      <c r="C29" s="73">
        <v>3567234</v>
      </c>
      <c r="D29" s="74">
        <f>VLOOKUP(B29,'SIGC-ACOMP07'!$C$2:$T$38,16,FALSE)</f>
        <v>1115791</v>
      </c>
      <c r="E29" s="75">
        <f t="shared" si="0"/>
        <v>0.3127888442417851</v>
      </c>
      <c r="F29" s="75">
        <f t="shared" si="1"/>
        <v>0.48962547349401331</v>
      </c>
      <c r="G29" s="234"/>
      <c r="H29" s="259" t="s">
        <v>25</v>
      </c>
      <c r="I29" s="260">
        <f t="shared" si="2"/>
        <v>1.6722639612563872E-2</v>
      </c>
    </row>
    <row r="30" spans="2:10" ht="16.25" customHeight="1">
      <c r="B30" s="72" t="s">
        <v>26</v>
      </c>
      <c r="C30" s="73">
        <v>7206589</v>
      </c>
      <c r="D30" s="74">
        <f>VLOOKUP(B30,'SIGC-ACOMP07'!$C$2:$T$38,16,FALSE)</f>
        <v>3305000</v>
      </c>
      <c r="E30" s="75">
        <f t="shared" si="0"/>
        <v>0.45860808768198102</v>
      </c>
      <c r="F30" s="75">
        <f t="shared" si="1"/>
        <v>0.48962547349401331</v>
      </c>
      <c r="G30" s="234"/>
      <c r="H30" s="259" t="s">
        <v>26</v>
      </c>
      <c r="I30" s="260">
        <f t="shared" si="2"/>
        <v>3.3783371285109713E-2</v>
      </c>
      <c r="J30" s="45"/>
    </row>
    <row r="31" spans="2:10" ht="16.25" customHeight="1">
      <c r="B31" s="76" t="s">
        <v>27</v>
      </c>
      <c r="C31" s="63">
        <v>3094325</v>
      </c>
      <c r="D31" s="74">
        <f>VLOOKUP(B31,'SIGC-ACOMP07'!$C$2:$T$38,16,FALSE)</f>
        <v>1642423</v>
      </c>
      <c r="E31" s="77">
        <f t="shared" si="0"/>
        <v>0.53078555096830493</v>
      </c>
      <c r="F31" s="77">
        <f t="shared" si="1"/>
        <v>0.48962547349401331</v>
      </c>
      <c r="G31" s="234"/>
      <c r="H31" s="261" t="s">
        <v>27</v>
      </c>
      <c r="I31" s="262">
        <f t="shared" si="2"/>
        <v>1.4505715582198058E-2</v>
      </c>
    </row>
    <row r="32" spans="2:10" ht="16.25" customHeight="1"/>
    <row r="33" spans="2:9" ht="16.25" customHeight="1">
      <c r="B33" s="198" t="s">
        <v>62</v>
      </c>
      <c r="C33" s="199">
        <f>SUM(C5:C31)</f>
        <v>213317639</v>
      </c>
      <c r="D33" s="200">
        <f>SUM(D5:D31)</f>
        <v>104445750</v>
      </c>
      <c r="E33" s="201">
        <f>D33/C33</f>
        <v>0.48962547349401331</v>
      </c>
      <c r="F33" s="78"/>
      <c r="G33" s="78"/>
      <c r="H33" s="78"/>
    </row>
    <row r="39" spans="2:9">
      <c r="B39" s="250" t="s">
        <v>159</v>
      </c>
      <c r="C39" s="65" t="s">
        <v>202</v>
      </c>
      <c r="D39" s="251" t="s">
        <v>78</v>
      </c>
      <c r="E39" s="251" t="s">
        <v>203</v>
      </c>
      <c r="H39" s="250" t="s">
        <v>159</v>
      </c>
      <c r="I39" s="251" t="s">
        <v>204</v>
      </c>
    </row>
    <row r="40" spans="2:9">
      <c r="B40" s="58" t="s">
        <v>28</v>
      </c>
      <c r="C40" s="66">
        <f>SUM(C5:C11)</f>
        <v>18906962</v>
      </c>
      <c r="D40" s="66">
        <f>SUM(D5:D11)</f>
        <v>9450716</v>
      </c>
      <c r="E40" s="75">
        <f t="shared" ref="E40:E44" si="3">D40/C40</f>
        <v>0.49985375757353295</v>
      </c>
      <c r="H40" s="58" t="s">
        <v>28</v>
      </c>
      <c r="I40" s="252">
        <f>C40/C$46</f>
        <v>8.8632904848529662E-2</v>
      </c>
    </row>
    <row r="41" spans="2:9">
      <c r="B41" s="61" t="s">
        <v>29</v>
      </c>
      <c r="C41" s="66">
        <f>SUM(C12:C20)</f>
        <v>57667842</v>
      </c>
      <c r="D41" s="66">
        <f>SUM(D12:D20)</f>
        <v>35010856</v>
      </c>
      <c r="E41" s="75">
        <f t="shared" si="3"/>
        <v>0.60711229665920219</v>
      </c>
      <c r="H41" s="61" t="s">
        <v>29</v>
      </c>
      <c r="I41" s="252">
        <f t="shared" ref="I41:I44" si="4">C41/C$46</f>
        <v>0.27033789737378444</v>
      </c>
    </row>
    <row r="42" spans="2:9">
      <c r="B42" s="61" t="s">
        <v>30</v>
      </c>
      <c r="C42" s="66">
        <f>SUM(C28:C31)</f>
        <v>16707336</v>
      </c>
      <c r="D42" s="66">
        <f>SUM(D28:D31)</f>
        <v>7230225</v>
      </c>
      <c r="E42" s="75">
        <f t="shared" si="3"/>
        <v>0.43275750245281475</v>
      </c>
      <c r="H42" s="61" t="s">
        <v>30</v>
      </c>
      <c r="I42" s="252">
        <f t="shared" si="4"/>
        <v>7.832139938507382E-2</v>
      </c>
    </row>
    <row r="43" spans="2:9">
      <c r="B43" s="61" t="s">
        <v>31</v>
      </c>
      <c r="C43" s="66">
        <f>SUM(C21:C24)</f>
        <v>89632912</v>
      </c>
      <c r="D43" s="66">
        <f>SUM(D21:D24)</f>
        <v>38828007</v>
      </c>
      <c r="E43" s="75">
        <f t="shared" si="3"/>
        <v>0.43318917274493995</v>
      </c>
      <c r="H43" s="61" t="s">
        <v>31</v>
      </c>
      <c r="I43" s="252">
        <f t="shared" si="4"/>
        <v>0.42018518684242517</v>
      </c>
    </row>
    <row r="44" spans="2:9">
      <c r="B44" s="62" t="s">
        <v>32</v>
      </c>
      <c r="C44" s="66">
        <f>SUM(C25:C27)</f>
        <v>30402587</v>
      </c>
      <c r="D44" s="66">
        <f>SUM(D25:D27)</f>
        <v>13925946</v>
      </c>
      <c r="E44" s="75">
        <f t="shared" si="3"/>
        <v>0.45805134938023528</v>
      </c>
      <c r="H44" s="62" t="s">
        <v>32</v>
      </c>
      <c r="I44" s="252">
        <f t="shared" si="4"/>
        <v>0.14252261155018689</v>
      </c>
    </row>
    <row r="46" spans="2:9">
      <c r="C46" s="254">
        <f>SUM(C40:C44)</f>
        <v>213317639</v>
      </c>
      <c r="D46" s="254">
        <f>SUM(D40:D44)</f>
        <v>104445750</v>
      </c>
    </row>
  </sheetData>
  <conditionalFormatting sqref="I5:I31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{EE4D9960-2909-442F-A0ED-3109A8904D40}</x14:id>
        </ext>
      </extLst>
    </cfRule>
  </conditionalFormatting>
  <conditionalFormatting sqref="I40:I44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{9A09D7CE-6559-4A41-9DD3-5089D4833BC9}</x14:id>
        </ext>
      </extLst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E4D9960-2909-442F-A0ED-3109A8904D4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I5:I31</xm:sqref>
        </x14:conditionalFormatting>
        <x14:conditionalFormatting xmlns:xm="http://schemas.microsoft.com/office/excel/2006/main">
          <x14:cfRule type="dataBar" id="{9A09D7CE-6559-4A41-9DD3-5089D4833BC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I40:I44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1EA8A-C804-4F5E-B02B-2B2015C281BC}">
  <dimension ref="A1:P33"/>
  <sheetViews>
    <sheetView zoomScaleNormal="100" workbookViewId="0">
      <selection activeCell="B14" sqref="B14"/>
    </sheetView>
  </sheetViews>
  <sheetFormatPr baseColWidth="10" defaultColWidth="8.83203125" defaultRowHeight="15"/>
  <cols>
    <col min="1" max="1" width="30" style="213" customWidth="1"/>
    <col min="2" max="2" width="22.33203125" style="214" customWidth="1"/>
    <col min="3" max="3" width="20.6640625" style="213" bestFit="1" customWidth="1"/>
    <col min="4" max="4" width="18.33203125" style="214" bestFit="1" customWidth="1"/>
    <col min="5" max="5" width="7" style="213" bestFit="1" customWidth="1"/>
    <col min="6" max="6" width="5.6640625" style="215" bestFit="1" customWidth="1"/>
    <col min="7" max="16384" width="8.83203125" style="213"/>
  </cols>
  <sheetData>
    <row r="1" spans="1:16">
      <c r="A1" s="291" t="s">
        <v>188</v>
      </c>
      <c r="B1" s="291"/>
      <c r="H1" s="292" t="s">
        <v>189</v>
      </c>
      <c r="I1" s="292"/>
      <c r="J1" s="292"/>
      <c r="K1" s="292"/>
      <c r="L1" s="292"/>
      <c r="M1" s="292"/>
      <c r="N1" s="292"/>
      <c r="O1" s="292"/>
      <c r="P1" s="292"/>
    </row>
    <row r="2" spans="1:16">
      <c r="A2" s="291" t="s">
        <v>0</v>
      </c>
      <c r="B2" s="293" t="s">
        <v>190</v>
      </c>
      <c r="C2" s="293" t="s">
        <v>191</v>
      </c>
      <c r="D2" s="293" t="s">
        <v>139</v>
      </c>
      <c r="E2" s="293" t="s">
        <v>192</v>
      </c>
    </row>
    <row r="3" spans="1:16">
      <c r="A3" s="291"/>
      <c r="B3" s="293"/>
      <c r="C3" s="293"/>
      <c r="D3" s="293"/>
      <c r="E3" s="293"/>
    </row>
    <row r="4" spans="1:16">
      <c r="A4" s="216" t="s">
        <v>62</v>
      </c>
      <c r="B4" s="217"/>
      <c r="C4" s="218"/>
    </row>
    <row r="5" spans="1:16">
      <c r="A5" s="219" t="s">
        <v>1</v>
      </c>
      <c r="B5" s="220">
        <f>C5/D5</f>
        <v>0.47901753891139537</v>
      </c>
      <c r="C5" s="225">
        <f>VLOOKUP(A5,'SIGC-ACOMP07'!$C$2:$T$38,16,FALSE)</f>
        <v>869550</v>
      </c>
      <c r="D5" s="226">
        <v>1815278</v>
      </c>
      <c r="E5" s="222">
        <f>$C$33/$D$33</f>
        <v>0.48962547349401331</v>
      </c>
      <c r="F5" s="215" t="e">
        <f>IF(B5&gt;=E5,B5,NA())</f>
        <v>#N/A</v>
      </c>
    </row>
    <row r="6" spans="1:16">
      <c r="A6" s="219" t="s">
        <v>2</v>
      </c>
      <c r="B6" s="220">
        <f t="shared" ref="B6:B31" si="0">C6/D6</f>
        <v>0.41840339803898219</v>
      </c>
      <c r="C6" s="225">
        <f>VLOOKUP(A6,'SIGC-ACOMP07'!$C$2:$T$38,16,FALSE)</f>
        <v>379440</v>
      </c>
      <c r="D6" s="226">
        <v>906876</v>
      </c>
      <c r="E6" s="222">
        <f t="shared" ref="E6:E31" si="1">$C$33/$D$33</f>
        <v>0.48962547349401331</v>
      </c>
      <c r="F6" s="215" t="e">
        <f t="shared" ref="F6:F31" si="2">IF(B6&gt;=E6,B6,NA())</f>
        <v>#N/A</v>
      </c>
    </row>
    <row r="7" spans="1:16">
      <c r="A7" s="219" t="s">
        <v>3</v>
      </c>
      <c r="B7" s="220">
        <f t="shared" si="0"/>
        <v>0.58284845766798321</v>
      </c>
      <c r="C7" s="225">
        <f>VLOOKUP(A7,'SIGC-ACOMP07'!$C$2:$T$38,16,FALSE)</f>
        <v>2488760</v>
      </c>
      <c r="D7" s="226">
        <v>4269995</v>
      </c>
      <c r="E7" s="222">
        <f t="shared" si="1"/>
        <v>0.48962547349401331</v>
      </c>
      <c r="F7" s="215">
        <f t="shared" si="2"/>
        <v>0.58284845766798321</v>
      </c>
    </row>
    <row r="8" spans="1:16">
      <c r="A8" s="219" t="s">
        <v>4</v>
      </c>
      <c r="B8" s="220">
        <f t="shared" si="0"/>
        <v>0.42902163738120735</v>
      </c>
      <c r="C8" s="225">
        <f>VLOOKUP(A8,'SIGC-ACOMP07'!$C$2:$T$38,16,FALSE)</f>
        <v>280028</v>
      </c>
      <c r="D8" s="226">
        <v>652713</v>
      </c>
      <c r="E8" s="222">
        <f t="shared" si="1"/>
        <v>0.48962547349401331</v>
      </c>
      <c r="F8" s="215" t="e">
        <f t="shared" si="2"/>
        <v>#N/A</v>
      </c>
    </row>
    <row r="9" spans="1:16">
      <c r="A9" s="219" t="s">
        <v>5</v>
      </c>
      <c r="B9" s="220">
        <f t="shared" si="0"/>
        <v>0.4925850426631776</v>
      </c>
      <c r="C9" s="225">
        <f>VLOOKUP(A9,'SIGC-ACOMP07'!$C$2:$T$38,16,FALSE)</f>
        <v>4323480</v>
      </c>
      <c r="D9" s="226">
        <v>8777124</v>
      </c>
      <c r="E9" s="222">
        <f t="shared" si="1"/>
        <v>0.48962547349401331</v>
      </c>
      <c r="F9" s="215">
        <f t="shared" si="2"/>
        <v>0.4925850426631776</v>
      </c>
    </row>
    <row r="10" spans="1:16">
      <c r="A10" s="219" t="s">
        <v>6</v>
      </c>
      <c r="B10" s="220">
        <f t="shared" si="0"/>
        <v>0.4034785264119834</v>
      </c>
      <c r="C10" s="225">
        <f>VLOOKUP(A10,'SIGC-ACOMP07'!$C$2:$T$38,16,FALSE)</f>
        <v>354098</v>
      </c>
      <c r="D10" s="226">
        <v>877613</v>
      </c>
      <c r="E10" s="222">
        <f t="shared" si="1"/>
        <v>0.48962547349401331</v>
      </c>
      <c r="F10" s="215" t="e">
        <f t="shared" si="2"/>
        <v>#N/A</v>
      </c>
    </row>
    <row r="11" spans="1:16">
      <c r="A11" s="219" t="s">
        <v>7</v>
      </c>
      <c r="B11" s="220">
        <f t="shared" si="0"/>
        <v>0.46993740679610019</v>
      </c>
      <c r="C11" s="225">
        <f>VLOOKUP(A11,'SIGC-ACOMP07'!$C$2:$T$38,16,FALSE)</f>
        <v>755360</v>
      </c>
      <c r="D11" s="226">
        <v>1607363</v>
      </c>
      <c r="E11" s="222">
        <f t="shared" si="1"/>
        <v>0.48962547349401331</v>
      </c>
      <c r="F11" s="215" t="e">
        <f t="shared" si="2"/>
        <v>#N/A</v>
      </c>
    </row>
    <row r="12" spans="1:16">
      <c r="A12" s="219" t="s">
        <v>8</v>
      </c>
      <c r="B12" s="220">
        <f t="shared" si="0"/>
        <v>0.6241117688685246</v>
      </c>
      <c r="C12" s="225">
        <f>VLOOKUP(A12,'SIGC-ACOMP07'!$C$2:$T$38,16,FALSE)</f>
        <v>4464435</v>
      </c>
      <c r="D12" s="226">
        <v>7153262</v>
      </c>
      <c r="E12" s="222">
        <f t="shared" si="1"/>
        <v>0.48962547349401331</v>
      </c>
      <c r="F12" s="215">
        <f t="shared" si="2"/>
        <v>0.6241117688685246</v>
      </c>
    </row>
    <row r="13" spans="1:16">
      <c r="A13" s="219" t="s">
        <v>9</v>
      </c>
      <c r="B13" s="220">
        <f t="shared" si="0"/>
        <v>0.69444226565611422</v>
      </c>
      <c r="C13" s="225">
        <f>VLOOKUP(A13,'SIGC-ACOMP07'!$C$2:$T$38,16,FALSE)</f>
        <v>2284222</v>
      </c>
      <c r="D13" s="226">
        <v>3289290</v>
      </c>
      <c r="E13" s="222">
        <f t="shared" si="1"/>
        <v>0.48962547349401331</v>
      </c>
      <c r="F13" s="215">
        <f t="shared" si="2"/>
        <v>0.69444226565611422</v>
      </c>
    </row>
    <row r="14" spans="1:16">
      <c r="A14" s="219" t="s">
        <v>10</v>
      </c>
      <c r="B14" s="220">
        <f t="shared" si="0"/>
        <v>0.56286401935809227</v>
      </c>
      <c r="C14" s="225">
        <f>VLOOKUP(A14,'SIGC-ACOMP07'!$C$2:$T$38,16,FALSE)</f>
        <v>5201190</v>
      </c>
      <c r="D14" s="226">
        <v>9240580</v>
      </c>
      <c r="E14" s="222">
        <f t="shared" si="1"/>
        <v>0.48962547349401331</v>
      </c>
      <c r="F14" s="215">
        <f t="shared" si="2"/>
        <v>0.56286401935809227</v>
      </c>
    </row>
    <row r="15" spans="1:16">
      <c r="A15" s="219" t="s">
        <v>11</v>
      </c>
      <c r="B15" s="220">
        <f t="shared" si="0"/>
        <v>0.644528087398056</v>
      </c>
      <c r="C15" s="225">
        <f>VLOOKUP(A15,'SIGC-ACOMP07'!$C$2:$T$38,16,FALSE)</f>
        <v>2295102</v>
      </c>
      <c r="D15" s="226">
        <v>3560903</v>
      </c>
      <c r="E15" s="222">
        <f t="shared" si="1"/>
        <v>0.48962547349401331</v>
      </c>
      <c r="F15" s="215">
        <f t="shared" si="2"/>
        <v>0.644528087398056</v>
      </c>
    </row>
    <row r="16" spans="1:16">
      <c r="A16" s="219" t="s">
        <v>12</v>
      </c>
      <c r="B16" s="220">
        <f t="shared" si="0"/>
        <v>0.62785065167781018</v>
      </c>
      <c r="C16" s="225">
        <f>VLOOKUP(A16,'SIGC-ACOMP07'!$C$2:$T$38,16,FALSE)</f>
        <v>2549014</v>
      </c>
      <c r="D16" s="226">
        <v>4059905</v>
      </c>
      <c r="E16" s="222">
        <f t="shared" si="1"/>
        <v>0.48962547349401331</v>
      </c>
      <c r="F16" s="215">
        <f t="shared" si="2"/>
        <v>0.62785065167781018</v>
      </c>
    </row>
    <row r="17" spans="1:6">
      <c r="A17" s="219" t="s">
        <v>13</v>
      </c>
      <c r="B17" s="220">
        <f t="shared" si="0"/>
        <v>0.61220069514665587</v>
      </c>
      <c r="C17" s="225">
        <f>VLOOKUP(A17,'SIGC-ACOMP07'!$C$2:$T$38,16,FALSE)</f>
        <v>5922915</v>
      </c>
      <c r="D17" s="226">
        <v>9674793</v>
      </c>
      <c r="E17" s="222">
        <f t="shared" si="1"/>
        <v>0.48962547349401331</v>
      </c>
      <c r="F17" s="215">
        <f t="shared" si="2"/>
        <v>0.61220069514665587</v>
      </c>
    </row>
    <row r="18" spans="1:6">
      <c r="A18" s="219" t="s">
        <v>14</v>
      </c>
      <c r="B18" s="220">
        <f t="shared" si="0"/>
        <v>0.64478266902917403</v>
      </c>
      <c r="C18" s="225">
        <f>VLOOKUP(A18,'SIGC-ACOMP07'!$C$2:$T$38,16,FALSE)</f>
        <v>2169920</v>
      </c>
      <c r="D18" s="226">
        <v>3365351</v>
      </c>
      <c r="E18" s="222">
        <f t="shared" si="1"/>
        <v>0.48962547349401331</v>
      </c>
      <c r="F18" s="215">
        <f t="shared" si="2"/>
        <v>0.64478266902917403</v>
      </c>
    </row>
    <row r="19" spans="1:6">
      <c r="A19" s="219" t="s">
        <v>15</v>
      </c>
      <c r="B19" s="220">
        <f t="shared" si="0"/>
        <v>0.69064954324914452</v>
      </c>
      <c r="C19" s="225">
        <f>VLOOKUP(A19,'SIGC-ACOMP07'!$C$2:$T$38,16,FALSE)</f>
        <v>1615066</v>
      </c>
      <c r="D19" s="226">
        <v>2338474</v>
      </c>
      <c r="E19" s="222">
        <f t="shared" si="1"/>
        <v>0.48962547349401331</v>
      </c>
      <c r="F19" s="215">
        <f t="shared" si="2"/>
        <v>0.69064954324914452</v>
      </c>
    </row>
    <row r="20" spans="1:6">
      <c r="A20" s="219" t="s">
        <v>16</v>
      </c>
      <c r="B20" s="220">
        <f t="shared" si="0"/>
        <v>0.56782320575305745</v>
      </c>
      <c r="C20" s="225">
        <f>VLOOKUP(A20,'SIGC-ACOMP07'!$C$2:$T$38,16,FALSE)</f>
        <v>8508992</v>
      </c>
      <c r="D20" s="226">
        <v>14985284</v>
      </c>
      <c r="E20" s="222">
        <f t="shared" si="1"/>
        <v>0.48962547349401331</v>
      </c>
      <c r="F20" s="215">
        <f t="shared" si="2"/>
        <v>0.56782320575305745</v>
      </c>
    </row>
    <row r="21" spans="1:6">
      <c r="A21" s="219" t="s">
        <v>17</v>
      </c>
      <c r="B21" s="220">
        <f t="shared" si="0"/>
        <v>0.49313011260128292</v>
      </c>
      <c r="C21" s="225">
        <f>VLOOKUP(A21,'SIGC-ACOMP07'!$C$2:$T$38,16,FALSE)</f>
        <v>10558864</v>
      </c>
      <c r="D21" s="226">
        <v>21411923</v>
      </c>
      <c r="E21" s="222">
        <f t="shared" si="1"/>
        <v>0.48962547349401331</v>
      </c>
      <c r="F21" s="215">
        <f t="shared" si="2"/>
        <v>0.49313011260128292</v>
      </c>
    </row>
    <row r="22" spans="1:6">
      <c r="A22" s="219" t="s">
        <v>18</v>
      </c>
      <c r="B22" s="220">
        <f t="shared" si="0"/>
        <v>0.42483281035353954</v>
      </c>
      <c r="C22" s="225">
        <f>VLOOKUP(A22,'SIGC-ACOMP07'!$C$2:$T$38,16,FALSE)</f>
        <v>1745429</v>
      </c>
      <c r="D22" s="226">
        <v>4108508</v>
      </c>
      <c r="E22" s="222">
        <f t="shared" si="1"/>
        <v>0.48962547349401331</v>
      </c>
      <c r="F22" s="215" t="e">
        <f t="shared" si="2"/>
        <v>#N/A</v>
      </c>
    </row>
    <row r="23" spans="1:6">
      <c r="A23" s="219" t="s">
        <v>19</v>
      </c>
      <c r="B23" s="220">
        <f t="shared" si="0"/>
        <v>0.48934170645046376</v>
      </c>
      <c r="C23" s="225">
        <f>VLOOKUP(A23,'SIGC-ACOMP07'!$C$2:$T$38,16,FALSE)</f>
        <v>8545545</v>
      </c>
      <c r="D23" s="226">
        <v>17463349</v>
      </c>
      <c r="E23" s="222">
        <f t="shared" si="1"/>
        <v>0.48962547349401331</v>
      </c>
      <c r="F23" s="215" t="e">
        <f t="shared" si="2"/>
        <v>#N/A</v>
      </c>
    </row>
    <row r="24" spans="1:6">
      <c r="A24" s="219" t="s">
        <v>20</v>
      </c>
      <c r="B24" s="220">
        <f t="shared" si="0"/>
        <v>0.38539128659457156</v>
      </c>
      <c r="C24" s="225">
        <f>VLOOKUP(A24,'SIGC-ACOMP07'!$C$2:$T$38,16,FALSE)</f>
        <v>17978169</v>
      </c>
      <c r="D24" s="226">
        <v>46649132</v>
      </c>
      <c r="E24" s="222">
        <f t="shared" si="1"/>
        <v>0.48962547349401331</v>
      </c>
      <c r="F24" s="215" t="e">
        <f t="shared" si="2"/>
        <v>#N/A</v>
      </c>
    </row>
    <row r="25" spans="1:6">
      <c r="A25" s="219" t="s">
        <v>21</v>
      </c>
      <c r="B25" s="220">
        <f t="shared" si="0"/>
        <v>0.45659808627457471</v>
      </c>
      <c r="C25" s="225">
        <f>VLOOKUP(A25,'SIGC-ACOMP07'!$C$2:$T$38,16,FALSE)</f>
        <v>5295389</v>
      </c>
      <c r="D25" s="226">
        <v>11597484</v>
      </c>
      <c r="E25" s="222">
        <f t="shared" si="1"/>
        <v>0.48962547349401331</v>
      </c>
      <c r="F25" s="215" t="e">
        <f t="shared" si="2"/>
        <v>#N/A</v>
      </c>
    </row>
    <row r="26" spans="1:6">
      <c r="A26" s="219" t="s">
        <v>22</v>
      </c>
      <c r="B26" s="220">
        <f t="shared" si="0"/>
        <v>0.46184390131298431</v>
      </c>
      <c r="C26" s="225">
        <f>VLOOKUP(A26,'SIGC-ACOMP07'!$C$2:$T$38,16,FALSE)</f>
        <v>3389229</v>
      </c>
      <c r="D26" s="226">
        <v>7338473</v>
      </c>
      <c r="E26" s="222">
        <f t="shared" si="1"/>
        <v>0.48962547349401331</v>
      </c>
      <c r="F26" s="215" t="e">
        <f t="shared" si="2"/>
        <v>#N/A</v>
      </c>
    </row>
    <row r="27" spans="1:6">
      <c r="A27" s="219" t="s">
        <v>23</v>
      </c>
      <c r="B27" s="220">
        <f t="shared" si="0"/>
        <v>0.45709401977738884</v>
      </c>
      <c r="C27" s="225">
        <f>VLOOKUP(A27,'SIGC-ACOMP07'!$C$2:$T$38,16,FALSE)</f>
        <v>5241328</v>
      </c>
      <c r="D27" s="226">
        <v>11466630</v>
      </c>
      <c r="E27" s="222">
        <f t="shared" si="1"/>
        <v>0.48962547349401331</v>
      </c>
      <c r="F27" s="215" t="e">
        <f t="shared" si="2"/>
        <v>#N/A</v>
      </c>
    </row>
    <row r="28" spans="1:6">
      <c r="A28" s="219" t="s">
        <v>24</v>
      </c>
      <c r="B28" s="220">
        <f t="shared" si="0"/>
        <v>0.41103688801164279</v>
      </c>
      <c r="C28" s="225">
        <f>VLOOKUP(A28,'SIGC-ACOMP07'!$C$2:$T$38,16,FALSE)</f>
        <v>1167011</v>
      </c>
      <c r="D28" s="226">
        <v>2839188</v>
      </c>
      <c r="E28" s="222">
        <f t="shared" si="1"/>
        <v>0.48962547349401331</v>
      </c>
      <c r="F28" s="215" t="e">
        <f t="shared" si="2"/>
        <v>#N/A</v>
      </c>
    </row>
    <row r="29" spans="1:6">
      <c r="A29" s="219" t="s">
        <v>25</v>
      </c>
      <c r="B29" s="220">
        <f t="shared" si="0"/>
        <v>0.3127888442417851</v>
      </c>
      <c r="C29" s="225">
        <f>VLOOKUP(A29,'SIGC-ACOMP07'!$C$2:$T$38,16,FALSE)</f>
        <v>1115791</v>
      </c>
      <c r="D29" s="226">
        <v>3567234</v>
      </c>
      <c r="E29" s="222">
        <f t="shared" si="1"/>
        <v>0.48962547349401331</v>
      </c>
      <c r="F29" s="215" t="e">
        <f t="shared" si="2"/>
        <v>#N/A</v>
      </c>
    </row>
    <row r="30" spans="1:6">
      <c r="A30" s="219" t="s">
        <v>26</v>
      </c>
      <c r="B30" s="220">
        <f t="shared" si="0"/>
        <v>0.45860808768198102</v>
      </c>
      <c r="C30" s="225">
        <f>VLOOKUP(A30,'SIGC-ACOMP07'!$C$2:$T$38,16,FALSE)</f>
        <v>3305000</v>
      </c>
      <c r="D30" s="226">
        <v>7206589</v>
      </c>
      <c r="E30" s="222">
        <f t="shared" si="1"/>
        <v>0.48962547349401331</v>
      </c>
      <c r="F30" s="215" t="e">
        <f t="shared" si="2"/>
        <v>#N/A</v>
      </c>
    </row>
    <row r="31" spans="1:6">
      <c r="A31" s="219" t="s">
        <v>27</v>
      </c>
      <c r="B31" s="220">
        <f t="shared" si="0"/>
        <v>0.53078555096830493</v>
      </c>
      <c r="C31" s="225">
        <f>VLOOKUP(A31,'SIGC-ACOMP07'!$C$2:$T$38,16,FALSE)</f>
        <v>1642423</v>
      </c>
      <c r="D31" s="226">
        <v>3094325</v>
      </c>
      <c r="E31" s="222">
        <f t="shared" si="1"/>
        <v>0.48962547349401331</v>
      </c>
      <c r="F31" s="215">
        <f t="shared" si="2"/>
        <v>0.53078555096830493</v>
      </c>
    </row>
    <row r="32" spans="1:6" ht="15" customHeight="1">
      <c r="A32" s="290" t="s">
        <v>193</v>
      </c>
      <c r="B32" s="290"/>
      <c r="C32" s="221"/>
      <c r="D32" s="221"/>
      <c r="E32" s="223"/>
    </row>
    <row r="33" spans="2:5">
      <c r="B33" s="224" t="s">
        <v>194</v>
      </c>
      <c r="C33" s="225">
        <f>SUM(C5:C31)</f>
        <v>104445750</v>
      </c>
      <c r="D33" s="225">
        <f>SUM(D5:D31)</f>
        <v>213317639</v>
      </c>
      <c r="E33" s="213">
        <f>C33/D33</f>
        <v>0.48962547349401331</v>
      </c>
    </row>
  </sheetData>
  <mergeCells count="8">
    <mergeCell ref="A32:B32"/>
    <mergeCell ref="A1:B1"/>
    <mergeCell ref="H1:P1"/>
    <mergeCell ref="A2:A3"/>
    <mergeCell ref="B2:B3"/>
    <mergeCell ref="C2:C3"/>
    <mergeCell ref="D2:D3"/>
    <mergeCell ref="E2:E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373F8-64C7-4D59-8224-ABB085493711}">
  <dimension ref="B1:E41"/>
  <sheetViews>
    <sheetView showGridLines="0" workbookViewId="0">
      <selection activeCell="C2" sqref="C2"/>
    </sheetView>
  </sheetViews>
  <sheetFormatPr baseColWidth="10" defaultColWidth="9.1640625" defaultRowHeight="15"/>
  <cols>
    <col min="1" max="1" width="3.6640625" style="1" customWidth="1"/>
    <col min="2" max="2" width="5.33203125" style="1" hidden="1" customWidth="1"/>
    <col min="3" max="3" width="19.33203125" style="1" bestFit="1" customWidth="1"/>
    <col min="4" max="4" width="14" style="1" customWidth="1"/>
    <col min="5" max="6" width="9.1640625" style="1"/>
    <col min="7" max="7" width="12.5" style="1" customWidth="1"/>
    <col min="8" max="9" width="10.1640625" style="1" bestFit="1" customWidth="1"/>
    <col min="10" max="11" width="9.1640625" style="1"/>
    <col min="12" max="12" width="13.1640625" style="1" bestFit="1" customWidth="1"/>
    <col min="13" max="16384" width="9.1640625" style="1"/>
  </cols>
  <sheetData>
    <row r="1" spans="2:5" ht="16.25" customHeight="1"/>
    <row r="2" spans="2:5" ht="16.25" customHeight="1">
      <c r="C2" s="46" t="s">
        <v>209</v>
      </c>
      <c r="D2" s="46"/>
      <c r="E2" s="46"/>
    </row>
    <row r="3" spans="2:5" ht="5" customHeight="1"/>
    <row r="4" spans="2:5" ht="45">
      <c r="B4" s="48" t="s">
        <v>34</v>
      </c>
      <c r="C4" s="79" t="s">
        <v>0</v>
      </c>
      <c r="D4" s="57" t="s">
        <v>141</v>
      </c>
      <c r="E4" s="57" t="s">
        <v>33</v>
      </c>
    </row>
    <row r="5" spans="2:5" ht="16.25" customHeight="1">
      <c r="B5" s="4">
        <v>11</v>
      </c>
      <c r="C5" s="58" t="s">
        <v>20</v>
      </c>
      <c r="D5" s="59">
        <f>VLOOKUP(C5,'SIGC-ACOMP07'!$C$2:$W$38,20,FALSE)</f>
        <v>6466649</v>
      </c>
      <c r="E5" s="60">
        <f>D5/'SIGC-ACOMP07'!$V$6</f>
        <v>0.17683994074788403</v>
      </c>
    </row>
    <row r="6" spans="2:5" ht="16.25" customHeight="1">
      <c r="B6" s="5">
        <v>12</v>
      </c>
      <c r="C6" s="61" t="s">
        <v>17</v>
      </c>
      <c r="D6" s="59">
        <f>VLOOKUP(C6,'SIGC-ACOMP07'!$C$2:$W$38,20,FALSE)</f>
        <v>3816123</v>
      </c>
      <c r="E6" s="60">
        <f>D6/'SIGC-ACOMP07'!$V$6</f>
        <v>0.10435744466827215</v>
      </c>
    </row>
    <row r="7" spans="2:5" ht="16.25" customHeight="1">
      <c r="B7" s="5">
        <v>13</v>
      </c>
      <c r="C7" s="61" t="s">
        <v>19</v>
      </c>
      <c r="D7" s="59">
        <f>VLOOKUP(C7,'SIGC-ACOMP07'!$C$2:$W$38,20,FALSE)</f>
        <v>3208459</v>
      </c>
      <c r="E7" s="60">
        <f>D7/'SIGC-ACOMP07'!$V$6</f>
        <v>8.7739987039966952E-2</v>
      </c>
    </row>
    <row r="8" spans="2:5" ht="16.25" customHeight="1">
      <c r="B8" s="5">
        <v>14</v>
      </c>
      <c r="C8" s="61" t="s">
        <v>16</v>
      </c>
      <c r="D8" s="59">
        <f>VLOOKUP(C8,'SIGC-ACOMP07'!$C$2:$W$38,20,FALSE)</f>
        <v>3023206</v>
      </c>
      <c r="E8" s="60">
        <f>D8/'SIGC-ACOMP07'!$V$6</f>
        <v>8.2673973785904811E-2</v>
      </c>
    </row>
    <row r="9" spans="2:5" ht="16.25" customHeight="1">
      <c r="B9" s="5">
        <v>15</v>
      </c>
      <c r="C9" s="61" t="s">
        <v>13</v>
      </c>
      <c r="D9" s="59">
        <f>VLOOKUP(C9,'SIGC-ACOMP07'!$C$2:$W$38,20,FALSE)</f>
        <v>2072438</v>
      </c>
      <c r="E9" s="60">
        <f>D9/'SIGC-ACOMP07'!$V$6</f>
        <v>5.6673837272389969E-2</v>
      </c>
    </row>
    <row r="10" spans="2:5" ht="16.25" customHeight="1">
      <c r="B10" s="5">
        <v>16</v>
      </c>
      <c r="C10" s="61" t="s">
        <v>23</v>
      </c>
      <c r="D10" s="59">
        <f>VLOOKUP(C10,'SIGC-ACOMP07'!$C$2:$W$38,20,FALSE)</f>
        <v>2032662</v>
      </c>
      <c r="E10" s="60">
        <f>D10/'SIGC-ACOMP07'!$V$6</f>
        <v>5.5586104586854097E-2</v>
      </c>
    </row>
    <row r="11" spans="2:5" ht="16.25" customHeight="1">
      <c r="B11" s="5">
        <v>17</v>
      </c>
      <c r="C11" s="61" t="s">
        <v>21</v>
      </c>
      <c r="D11" s="59">
        <f>VLOOKUP(C11,'SIGC-ACOMP07'!$C$2:$W$38,20,FALSE)</f>
        <v>1934565</v>
      </c>
      <c r="E11" s="60">
        <f>D11/'SIGC-ACOMP07'!$V$6</f>
        <v>5.2903499165167352E-2</v>
      </c>
    </row>
    <row r="12" spans="2:5" ht="16.25" customHeight="1">
      <c r="B12" s="5">
        <v>21</v>
      </c>
      <c r="C12" s="61" t="s">
        <v>10</v>
      </c>
      <c r="D12" s="59">
        <f>VLOOKUP(C12,'SIGC-ACOMP07'!$C$2:$W$38,20,FALSE)</f>
        <v>1768318</v>
      </c>
      <c r="E12" s="60">
        <f>D12/'SIGC-ACOMP07'!$V$6</f>
        <v>4.8357232678535172E-2</v>
      </c>
    </row>
    <row r="13" spans="2:5" ht="16.25" customHeight="1">
      <c r="B13" s="5">
        <v>22</v>
      </c>
      <c r="C13" s="61" t="s">
        <v>8</v>
      </c>
      <c r="D13" s="59">
        <f>VLOOKUP(C13,'SIGC-ACOMP07'!$C$2:$W$38,20,FALSE)</f>
        <v>1365541</v>
      </c>
      <c r="E13" s="60">
        <f>D13/'SIGC-ACOMP07'!$V$6</f>
        <v>3.7342708646906045E-2</v>
      </c>
    </row>
    <row r="14" spans="2:5" ht="16.25" customHeight="1">
      <c r="B14" s="5">
        <v>23</v>
      </c>
      <c r="C14" s="61" t="s">
        <v>5</v>
      </c>
      <c r="D14" s="59">
        <f>VLOOKUP(C14,'SIGC-ACOMP07'!$C$2:$W$38,20,FALSE)</f>
        <v>1290479</v>
      </c>
      <c r="E14" s="60">
        <f>D14/'SIGC-ACOMP07'!$V$6</f>
        <v>3.5290028869108044E-2</v>
      </c>
    </row>
    <row r="15" spans="2:5" ht="16.25" customHeight="1">
      <c r="B15" s="5">
        <v>24</v>
      </c>
      <c r="C15" s="61" t="s">
        <v>22</v>
      </c>
      <c r="D15" s="59">
        <f>VLOOKUP(C15,'SIGC-ACOMP07'!$C$2:$W$38,20,FALSE)</f>
        <v>1233931</v>
      </c>
      <c r="E15" s="60">
        <f>D15/'SIGC-ACOMP07'!$V$6</f>
        <v>3.3743641401748771E-2</v>
      </c>
    </row>
    <row r="16" spans="2:5" ht="16.25" customHeight="1">
      <c r="B16" s="5">
        <v>25</v>
      </c>
      <c r="C16" s="61" t="s">
        <v>26</v>
      </c>
      <c r="D16" s="59">
        <f>VLOOKUP(C16,'SIGC-ACOMP07'!$C$2:$W$38,20,FALSE)</f>
        <v>1176310</v>
      </c>
      <c r="E16" s="60">
        <f>D16/'SIGC-ACOMP07'!$V$6</f>
        <v>3.2167911185707387E-2</v>
      </c>
    </row>
    <row r="17" spans="2:5" ht="16.25" customHeight="1">
      <c r="B17" s="5">
        <v>26</v>
      </c>
      <c r="C17" s="61" t="s">
        <v>12</v>
      </c>
      <c r="D17" s="59">
        <f>VLOOKUP(C17,'SIGC-ACOMP07'!$C$2:$W$38,20,FALSE)</f>
        <v>876271</v>
      </c>
      <c r="E17" s="60">
        <f>D17/'SIGC-ACOMP07'!$V$6</f>
        <v>2.3962907484090926E-2</v>
      </c>
    </row>
    <row r="18" spans="2:5" ht="16.25" customHeight="1">
      <c r="B18" s="5">
        <v>27</v>
      </c>
      <c r="C18" s="61" t="s">
        <v>11</v>
      </c>
      <c r="D18" s="59">
        <f>VLOOKUP(C18,'SIGC-ACOMP07'!$C$2:$W$38,20,FALSE)</f>
        <v>785540</v>
      </c>
      <c r="E18" s="60">
        <f>D18/'SIGC-ACOMP07'!$V$6</f>
        <v>2.1481736066870621E-2</v>
      </c>
    </row>
    <row r="19" spans="2:5" ht="16.25" customHeight="1">
      <c r="B19" s="5">
        <v>28</v>
      </c>
      <c r="C19" s="61" t="s">
        <v>9</v>
      </c>
      <c r="D19" s="59">
        <f>VLOOKUP(C19,'SIGC-ACOMP07'!$C$2:$W$38,20,FALSE)</f>
        <v>744038</v>
      </c>
      <c r="E19" s="60">
        <f>D19/'SIGC-ACOMP07'!$V$6</f>
        <v>2.0346803396036207E-2</v>
      </c>
    </row>
    <row r="20" spans="2:5" ht="16.25" customHeight="1">
      <c r="B20" s="5">
        <v>29</v>
      </c>
      <c r="C20" s="61" t="s">
        <v>14</v>
      </c>
      <c r="D20" s="59">
        <f>VLOOKUP(C20,'SIGC-ACOMP07'!$C$2:$W$38,20,FALSE)</f>
        <v>715746</v>
      </c>
      <c r="E20" s="60">
        <f>D20/'SIGC-ACOMP07'!$V$6</f>
        <v>1.9573117426125185E-2</v>
      </c>
    </row>
    <row r="21" spans="2:5" ht="16.25" customHeight="1">
      <c r="B21" s="5">
        <v>31</v>
      </c>
      <c r="C21" s="61" t="s">
        <v>3</v>
      </c>
      <c r="D21" s="59">
        <f>VLOOKUP(C21,'SIGC-ACOMP07'!$C$2:$W$38,20,FALSE)</f>
        <v>663295</v>
      </c>
      <c r="E21" s="60">
        <f>D21/'SIGC-ACOMP07'!$V$6</f>
        <v>1.8138768394321037E-2</v>
      </c>
    </row>
    <row r="22" spans="2:5" ht="16.25" customHeight="1">
      <c r="B22" s="5">
        <v>32</v>
      </c>
      <c r="C22" s="61" t="s">
        <v>18</v>
      </c>
      <c r="D22" s="59">
        <f>VLOOKUP(C22,'SIGC-ACOMP07'!$C$2:$W$38,20,FALSE)</f>
        <v>642738</v>
      </c>
      <c r="E22" s="60">
        <f>D22/'SIGC-ACOMP07'!$V$6</f>
        <v>1.7576607271619891E-2</v>
      </c>
    </row>
    <row r="23" spans="2:5" ht="16.25" customHeight="1">
      <c r="B23" s="5">
        <v>33</v>
      </c>
      <c r="C23" s="61" t="s">
        <v>15</v>
      </c>
      <c r="D23" s="59">
        <f>VLOOKUP(C23,'SIGC-ACOMP07'!$C$2:$W$38,20,FALSE)</f>
        <v>566458</v>
      </c>
      <c r="E23" s="60">
        <f>D23/'SIGC-ACOMP07'!$V$6</f>
        <v>1.5490619508831373E-2</v>
      </c>
    </row>
    <row r="24" spans="2:5" ht="16.25" customHeight="1">
      <c r="B24" s="5">
        <v>35</v>
      </c>
      <c r="C24" s="61" t="s">
        <v>27</v>
      </c>
      <c r="D24" s="59">
        <f>VLOOKUP(C24,'SIGC-ACOMP07'!$C$2:$W$38,20,FALSE)</f>
        <v>560896</v>
      </c>
      <c r="E24" s="60">
        <f>D24/'SIGC-ACOMP07'!$V$6</f>
        <v>1.533851851333282E-2</v>
      </c>
    </row>
    <row r="25" spans="2:5" ht="16.25" customHeight="1">
      <c r="B25" s="5">
        <v>41</v>
      </c>
      <c r="C25" s="61" t="s">
        <v>24</v>
      </c>
      <c r="D25" s="59">
        <f>VLOOKUP(C25,'SIGC-ACOMP07'!$C$2:$W$38,20,FALSE)</f>
        <v>407812</v>
      </c>
      <c r="E25" s="60">
        <f>D25/'SIGC-ACOMP07'!$V$6</f>
        <v>1.1152213444130969E-2</v>
      </c>
    </row>
    <row r="26" spans="2:5" ht="16.25" customHeight="1">
      <c r="B26" s="5">
        <v>42</v>
      </c>
      <c r="C26" s="61" t="s">
        <v>25</v>
      </c>
      <c r="D26" s="59">
        <f>VLOOKUP(C26,'SIGC-ACOMP07'!$C$2:$W$38,20,FALSE)</f>
        <v>378401</v>
      </c>
      <c r="E26" s="60">
        <f>D26/'SIGC-ACOMP07'!$V$6</f>
        <v>1.0347926788502061E-2</v>
      </c>
    </row>
    <row r="27" spans="2:5" ht="16.25" customHeight="1">
      <c r="B27" s="5">
        <v>43</v>
      </c>
      <c r="C27" s="61" t="s">
        <v>1</v>
      </c>
      <c r="D27" s="59">
        <f>VLOOKUP(C27,'SIGC-ACOMP07'!$C$2:$W$38,20,FALSE)</f>
        <v>301714</v>
      </c>
      <c r="E27" s="60">
        <f>D27/'SIGC-ACOMP07'!$V$6</f>
        <v>8.2508090175927411E-3</v>
      </c>
    </row>
    <row r="28" spans="2:5" ht="16.25" customHeight="1">
      <c r="B28" s="5">
        <v>50</v>
      </c>
      <c r="C28" s="61" t="s">
        <v>7</v>
      </c>
      <c r="D28" s="59">
        <f>VLOOKUP(C28,'SIGC-ACOMP07'!$C$2:$W$38,20,FALSE)</f>
        <v>249901</v>
      </c>
      <c r="E28" s="60">
        <f>D28/'SIGC-ACOMP07'!$V$6</f>
        <v>6.8339070255455294E-3</v>
      </c>
    </row>
    <row r="29" spans="2:5" ht="16.25" customHeight="1">
      <c r="B29" s="5">
        <v>51</v>
      </c>
      <c r="C29" s="61" t="s">
        <v>2</v>
      </c>
      <c r="D29" s="59">
        <f>VLOOKUP(C29,'SIGC-ACOMP07'!$C$2:$W$38,20,FALSE)</f>
        <v>116288</v>
      </c>
      <c r="E29" s="60">
        <f>D29/'SIGC-ACOMP07'!$V$6</f>
        <v>3.1800648264178155E-3</v>
      </c>
    </row>
    <row r="30" spans="2:5" ht="16.25" customHeight="1">
      <c r="B30" s="5">
        <v>52</v>
      </c>
      <c r="C30" s="61" t="s">
        <v>6</v>
      </c>
      <c r="D30" s="59">
        <f>VLOOKUP(C30,'SIGC-ACOMP07'!$C$2:$W$38,20,FALSE)</f>
        <v>95138</v>
      </c>
      <c r="E30" s="60">
        <f>D30/'SIGC-ACOMP07'!$V$6</f>
        <v>2.6016872545381992E-3</v>
      </c>
    </row>
    <row r="31" spans="2:5" ht="16.25" customHeight="1">
      <c r="B31" s="6">
        <v>53</v>
      </c>
      <c r="C31" s="62" t="s">
        <v>4</v>
      </c>
      <c r="D31" s="63">
        <f>VLOOKUP(C31,'SIGC-ACOMP07'!$C$2:$W$38,20,FALSE)</f>
        <v>74891</v>
      </c>
      <c r="E31" s="64">
        <f>D31/'SIGC-ACOMP07'!$V$6</f>
        <v>2.0480035335998263E-3</v>
      </c>
    </row>
    <row r="32" spans="2:5" ht="16.25" customHeight="1">
      <c r="D32" s="2"/>
    </row>
    <row r="33" spans="3:5" ht="16.25" customHeight="1">
      <c r="C33" s="3"/>
      <c r="D33" s="3"/>
      <c r="E33" s="3"/>
    </row>
    <row r="34" spans="3:5" ht="16.25" customHeight="1">
      <c r="C34" s="285" t="s">
        <v>159</v>
      </c>
      <c r="D34" s="294" t="s">
        <v>79</v>
      </c>
      <c r="E34" s="295"/>
    </row>
    <row r="35" spans="3:5" ht="16.25" customHeight="1">
      <c r="C35" s="286"/>
      <c r="D35" s="57" t="s">
        <v>64</v>
      </c>
      <c r="E35" s="57" t="s">
        <v>33</v>
      </c>
    </row>
    <row r="36" spans="3:5" ht="16.25" customHeight="1">
      <c r="C36" s="58" t="s">
        <v>28</v>
      </c>
      <c r="D36" s="66">
        <f>VLOOKUP(C36,'SIGC-ACOMP07'!$C$2:$W$38,20,FALSE)</f>
        <v>2791706</v>
      </c>
      <c r="E36" s="67">
        <f>D36/'SIGC-ACOMP07'!$V$6</f>
        <v>7.6343268921123197E-2</v>
      </c>
    </row>
    <row r="37" spans="3:5" ht="16.25" customHeight="1">
      <c r="C37" s="61" t="s">
        <v>29</v>
      </c>
      <c r="D37" s="66">
        <f>VLOOKUP(C37,'SIGC-ACOMP07'!$C$2:$W$38,20,FALSE)</f>
        <v>11917556</v>
      </c>
      <c r="E37" s="67">
        <f>D37/'SIGC-ACOMP07'!$V$6</f>
        <v>0.32590293626569028</v>
      </c>
    </row>
    <row r="38" spans="3:5" ht="16.25" customHeight="1">
      <c r="C38" s="61" t="s">
        <v>30</v>
      </c>
      <c r="D38" s="66">
        <f>VLOOKUP(C38,'SIGC-ACOMP07'!$C$2:$W$38,20,FALSE)</f>
        <v>2523419</v>
      </c>
      <c r="E38" s="67">
        <f>D38/'SIGC-ACOMP07'!$V$6</f>
        <v>6.9006569931673242E-2</v>
      </c>
    </row>
    <row r="39" spans="3:5" ht="16.25" customHeight="1">
      <c r="C39" s="61" t="s">
        <v>31</v>
      </c>
      <c r="D39" s="66">
        <f>VLOOKUP(C39,'SIGC-ACOMP07'!$C$2:$W$38,20,FALSE)</f>
        <v>14133969</v>
      </c>
      <c r="E39" s="67">
        <f>D39/'SIGC-ACOMP07'!$V$6</f>
        <v>0.38651397972774304</v>
      </c>
    </row>
    <row r="40" spans="3:5" ht="16.25" customHeight="1">
      <c r="C40" s="62" t="s">
        <v>32</v>
      </c>
      <c r="D40" s="66">
        <f>VLOOKUP(C40,'SIGC-ACOMP07'!$C$2:$W$38,20,FALSE)</f>
        <v>5201158</v>
      </c>
      <c r="E40" s="69">
        <f>D40/'SIGC-ACOMP07'!$V$6</f>
        <v>0.14223324515377023</v>
      </c>
    </row>
    <row r="41" spans="3:5">
      <c r="C41" s="7"/>
      <c r="D41" s="8"/>
    </row>
  </sheetData>
  <autoFilter ref="C4:E4" xr:uid="{6E9373F8-64C7-4D59-8224-ABB085493711}">
    <sortState xmlns:xlrd2="http://schemas.microsoft.com/office/spreadsheetml/2017/richdata2" ref="C5:E31">
      <sortCondition descending="1" ref="E4"/>
    </sortState>
  </autoFilter>
  <mergeCells count="2">
    <mergeCell ref="C34:C35"/>
    <mergeCell ref="D34:E3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5CF3F-68D6-4A76-9860-9E618EC058B4}">
  <dimension ref="B2:V32"/>
  <sheetViews>
    <sheetView showGridLines="0" zoomScaleNormal="100" workbookViewId="0">
      <selection activeCell="E9" sqref="E9"/>
    </sheetView>
  </sheetViews>
  <sheetFormatPr baseColWidth="10" defaultColWidth="8.83203125" defaultRowHeight="15"/>
  <cols>
    <col min="1" max="1" width="3.6640625" style="14" customWidth="1"/>
    <col min="2" max="2" width="5.6640625" style="14" hidden="1" customWidth="1"/>
    <col min="3" max="3" width="17.6640625" style="14" customWidth="1"/>
    <col min="4" max="10" width="13.83203125" style="14" customWidth="1"/>
    <col min="11" max="16384" width="8.83203125" style="14"/>
  </cols>
  <sheetData>
    <row r="2" spans="2:22">
      <c r="C2" s="133" t="s">
        <v>210</v>
      </c>
      <c r="D2" s="134"/>
      <c r="E2" s="134"/>
      <c r="F2" s="134"/>
      <c r="G2" s="134"/>
      <c r="H2" s="134"/>
      <c r="I2" s="134"/>
      <c r="J2" s="134"/>
      <c r="V2" s="181"/>
    </row>
    <row r="3" spans="2:22" ht="5" customHeight="1"/>
    <row r="4" spans="2:22" ht="30" customHeight="1">
      <c r="B4" s="81" t="s">
        <v>65</v>
      </c>
      <c r="C4" s="81" t="s">
        <v>0</v>
      </c>
      <c r="D4" s="80" t="s">
        <v>175</v>
      </c>
      <c r="E4" s="81" t="s">
        <v>176</v>
      </c>
      <c r="F4" s="80" t="s">
        <v>66</v>
      </c>
      <c r="G4" s="81" t="s">
        <v>67</v>
      </c>
      <c r="H4" s="82" t="s">
        <v>68</v>
      </c>
      <c r="I4" s="82" t="s">
        <v>69</v>
      </c>
      <c r="J4" s="83" t="s">
        <v>70</v>
      </c>
    </row>
    <row r="5" spans="2:22" ht="16.25" customHeight="1">
      <c r="B5" s="85">
        <v>11</v>
      </c>
      <c r="C5" s="84" t="s">
        <v>1</v>
      </c>
      <c r="D5" s="86">
        <f>VLOOKUP($C5,'SIGC-CNEFE02'!$C$2:$N$35,2,FALSE)</f>
        <v>3028</v>
      </c>
      <c r="E5" s="86">
        <f>VLOOKUP($C5,'SIGC-CNEFE02'!$C$2:$N$35,3,FALSE)</f>
        <v>813</v>
      </c>
      <c r="F5" s="184">
        <f>VLOOKUP(C5,'SIGC-CNEFE02'!$C$2:$P$35,14,FALSE)</f>
        <v>2042</v>
      </c>
      <c r="G5" s="87">
        <f>Tabela1[[#This Row],[Setores trabalhados]]/Tabela1[[#This Row],[Total de setores]]</f>
        <v>0.67437252311756934</v>
      </c>
      <c r="H5" s="88">
        <f t="shared" ref="H5:H31" si="0">$F$32/$D$32</f>
        <v>0.62540741101082153</v>
      </c>
      <c r="I5" s="88">
        <f>Tabela1[[#This Row],[Não iniciados]]/Tabela1[[#This Row],[Total de setores]]</f>
        <v>0.26849405548216643</v>
      </c>
      <c r="J5" s="87">
        <f t="shared" ref="J5:J31" si="1">$E$32/$D$32</f>
        <v>0.32307416759905005</v>
      </c>
    </row>
    <row r="6" spans="2:22" ht="16.25" customHeight="1">
      <c r="B6" s="90">
        <v>12</v>
      </c>
      <c r="C6" s="89" t="s">
        <v>2</v>
      </c>
      <c r="D6" s="91">
        <f>VLOOKUP($C6,'SIGC-CNEFE02'!$C$2:$N$35,2,FALSE)</f>
        <v>1986</v>
      </c>
      <c r="E6" s="91">
        <f>VLOOKUP($C6,'SIGC-CNEFE02'!$C$2:$N$35,3,FALSE)</f>
        <v>722</v>
      </c>
      <c r="F6" s="184">
        <f>VLOOKUP(C6,'SIGC-CNEFE02'!$C$2:$P$35,14,FALSE)</f>
        <v>969</v>
      </c>
      <c r="G6" s="92">
        <f>Tabela1[[#This Row],[Setores trabalhados]]/Tabela1[[#This Row],[Total de setores]]</f>
        <v>0.48791540785498488</v>
      </c>
      <c r="H6" s="93">
        <f t="shared" si="0"/>
        <v>0.62540741101082153</v>
      </c>
      <c r="I6" s="93">
        <f>Tabela1[[#This Row],[Não iniciados]]/Tabela1[[#This Row],[Total de setores]]</f>
        <v>0.36354481369587111</v>
      </c>
      <c r="J6" s="92">
        <f t="shared" si="1"/>
        <v>0.32307416759905005</v>
      </c>
    </row>
    <row r="7" spans="2:22" ht="16.25" customHeight="1">
      <c r="B7" s="90">
        <v>13</v>
      </c>
      <c r="C7" s="89" t="s">
        <v>3</v>
      </c>
      <c r="D7" s="91">
        <f>VLOOKUP($C7,'SIGC-CNEFE02'!$C$2:$N$35,2,FALSE)</f>
        <v>10635</v>
      </c>
      <c r="E7" s="91">
        <f>VLOOKUP($C7,'SIGC-CNEFE02'!$C$2:$N$35,3,FALSE)</f>
        <v>2117</v>
      </c>
      <c r="F7" s="184">
        <f>VLOOKUP(C7,'SIGC-CNEFE02'!$C$2:$P$35,14,FALSE)</f>
        <v>6983</v>
      </c>
      <c r="G7" s="92">
        <f>Tabela1[[#This Row],[Setores trabalhados]]/Tabela1[[#This Row],[Total de setores]]</f>
        <v>0.65660554771979318</v>
      </c>
      <c r="H7" s="93">
        <f t="shared" si="0"/>
        <v>0.62540741101082153</v>
      </c>
      <c r="I7" s="93">
        <f>Tabela1[[#This Row],[Não iniciados]]/Tabela1[[#This Row],[Total de setores]]</f>
        <v>0.199059708509638</v>
      </c>
      <c r="J7" s="92">
        <f t="shared" si="1"/>
        <v>0.32307416759905005</v>
      </c>
    </row>
    <row r="8" spans="2:22" ht="16.25" customHeight="1">
      <c r="B8" s="90">
        <v>14</v>
      </c>
      <c r="C8" s="89" t="s">
        <v>4</v>
      </c>
      <c r="D8" s="91">
        <f>VLOOKUP($C8,'SIGC-CNEFE02'!$C$2:$N$35,2,FALSE)</f>
        <v>1596</v>
      </c>
      <c r="E8" s="91">
        <f>VLOOKUP($C8,'SIGC-CNEFE02'!$C$2:$N$35,3,FALSE)</f>
        <v>729</v>
      </c>
      <c r="F8" s="184">
        <f>VLOOKUP(C8,'SIGC-CNEFE02'!$C$2:$P$35,14,FALSE)</f>
        <v>721</v>
      </c>
      <c r="G8" s="92">
        <f>Tabela1[[#This Row],[Setores trabalhados]]/Tabela1[[#This Row],[Total de setores]]</f>
        <v>0.4517543859649123</v>
      </c>
      <c r="H8" s="93">
        <f t="shared" si="0"/>
        <v>0.62540741101082153</v>
      </c>
      <c r="I8" s="93">
        <f>Tabela1[[#This Row],[Não iniciados]]/Tabela1[[#This Row],[Total de setores]]</f>
        <v>0.4567669172932331</v>
      </c>
      <c r="J8" s="92">
        <f t="shared" si="1"/>
        <v>0.32307416759905005</v>
      </c>
    </row>
    <row r="9" spans="2:22" ht="16.25" customHeight="1">
      <c r="B9" s="90">
        <v>15</v>
      </c>
      <c r="C9" s="89" t="s">
        <v>5</v>
      </c>
      <c r="D9" s="91">
        <f>VLOOKUP($C9,'SIGC-CNEFE02'!$C$2:$N$35,2,FALSE)</f>
        <v>14552</v>
      </c>
      <c r="E9" s="91">
        <f>VLOOKUP($C9,'SIGC-CNEFE02'!$C$2:$N$35,3,FALSE)</f>
        <v>4694</v>
      </c>
      <c r="F9" s="184">
        <f>VLOOKUP(C9,'SIGC-CNEFE02'!$C$2:$P$35,14,FALSE)</f>
        <v>8962</v>
      </c>
      <c r="G9" s="92">
        <f>Tabela1[[#This Row],[Setores trabalhados]]/Tabela1[[#This Row],[Total de setores]]</f>
        <v>0.61586036283672352</v>
      </c>
      <c r="H9" s="93">
        <f t="shared" si="0"/>
        <v>0.62540741101082153</v>
      </c>
      <c r="I9" s="93">
        <f>Tabela1[[#This Row],[Não iniciados]]/Tabela1[[#This Row],[Total de setores]]</f>
        <v>0.32256734469488729</v>
      </c>
      <c r="J9" s="92">
        <f t="shared" si="1"/>
        <v>0.32307416759905005</v>
      </c>
    </row>
    <row r="10" spans="2:22" ht="16.25" customHeight="1">
      <c r="B10" s="90">
        <v>16</v>
      </c>
      <c r="C10" s="89" t="s">
        <v>6</v>
      </c>
      <c r="D10" s="91">
        <f>VLOOKUP($C10,'SIGC-CNEFE02'!$C$2:$N$35,2,FALSE)</f>
        <v>1341</v>
      </c>
      <c r="E10" s="91">
        <f>VLOOKUP($C10,'SIGC-CNEFE02'!$C$2:$N$35,3,FALSE)</f>
        <v>466</v>
      </c>
      <c r="F10" s="184">
        <f>VLOOKUP(C10,'SIGC-CNEFE02'!$C$2:$P$35,14,FALSE)</f>
        <v>776</v>
      </c>
      <c r="G10" s="92">
        <f>Tabela1[[#This Row],[Setores trabalhados]]/Tabela1[[#This Row],[Total de setores]]</f>
        <v>0.57867263236390754</v>
      </c>
      <c r="H10" s="93">
        <f t="shared" si="0"/>
        <v>0.62540741101082153</v>
      </c>
      <c r="I10" s="93">
        <f>Tabela1[[#This Row],[Não iniciados]]/Tabela1[[#This Row],[Total de setores]]</f>
        <v>0.34750186428038776</v>
      </c>
      <c r="J10" s="92">
        <f t="shared" si="1"/>
        <v>0.32307416759905005</v>
      </c>
    </row>
    <row r="11" spans="2:22" ht="16.25" customHeight="1">
      <c r="B11" s="90">
        <v>17</v>
      </c>
      <c r="C11" s="89" t="s">
        <v>7</v>
      </c>
      <c r="D11" s="91">
        <f>VLOOKUP($C11,'SIGC-CNEFE02'!$C$2:$N$35,2,FALSE)</f>
        <v>4065</v>
      </c>
      <c r="E11" s="91">
        <f>VLOOKUP($C11,'SIGC-CNEFE02'!$C$2:$N$35,3,FALSE)</f>
        <v>1389</v>
      </c>
      <c r="F11" s="184">
        <f>VLOOKUP(C11,'SIGC-CNEFE02'!$C$2:$P$35,14,FALSE)</f>
        <v>2417</v>
      </c>
      <c r="G11" s="92">
        <f>Tabela1[[#This Row],[Setores trabalhados]]/Tabela1[[#This Row],[Total de setores]]</f>
        <v>0.59458794587945885</v>
      </c>
      <c r="H11" s="93">
        <f t="shared" si="0"/>
        <v>0.62540741101082153</v>
      </c>
      <c r="I11" s="93">
        <f>Tabela1[[#This Row],[Não iniciados]]/Tabela1[[#This Row],[Total de setores]]</f>
        <v>0.34169741697416972</v>
      </c>
      <c r="J11" s="92">
        <f t="shared" si="1"/>
        <v>0.32307416759905005</v>
      </c>
    </row>
    <row r="12" spans="2:22" ht="16.25" customHeight="1">
      <c r="B12" s="90">
        <v>21</v>
      </c>
      <c r="C12" s="89" t="s">
        <v>8</v>
      </c>
      <c r="D12" s="91">
        <f>VLOOKUP($C12,'SIGC-CNEFE02'!$C$2:$N$35,2,FALSE)</f>
        <v>14317</v>
      </c>
      <c r="E12" s="91">
        <f>VLOOKUP($C12,'SIGC-CNEFE02'!$C$2:$N$35,3,FALSE)</f>
        <v>2976</v>
      </c>
      <c r="F12" s="184">
        <f>VLOOKUP(C12,'SIGC-CNEFE02'!$C$2:$P$35,14,FALSE)</f>
        <v>10506</v>
      </c>
      <c r="G12" s="92">
        <f>Tabela1[[#This Row],[Setores trabalhados]]/Tabela1[[#This Row],[Total de setores]]</f>
        <v>0.73381294964028776</v>
      </c>
      <c r="H12" s="93">
        <f t="shared" si="0"/>
        <v>0.62540741101082153</v>
      </c>
      <c r="I12" s="93">
        <f>Tabela1[[#This Row],[Não iniciados]]/Tabela1[[#This Row],[Total de setores]]</f>
        <v>0.20786477614025284</v>
      </c>
      <c r="J12" s="92">
        <f t="shared" si="1"/>
        <v>0.32307416759905005</v>
      </c>
    </row>
    <row r="13" spans="2:22" ht="16.25" customHeight="1">
      <c r="B13" s="90">
        <v>22</v>
      </c>
      <c r="C13" s="89" t="s">
        <v>9</v>
      </c>
      <c r="D13" s="91">
        <f>VLOOKUP($C13,'SIGC-CNEFE02'!$C$2:$N$35,2,FALSE)</f>
        <v>7122</v>
      </c>
      <c r="E13" s="91">
        <f>VLOOKUP($C13,'SIGC-CNEFE02'!$C$2:$N$35,3,FALSE)</f>
        <v>1206</v>
      </c>
      <c r="F13" s="184">
        <f>VLOOKUP(C13,'SIGC-CNEFE02'!$C$2:$P$35,14,FALSE)</f>
        <v>5631</v>
      </c>
      <c r="G13" s="92">
        <f>Tabela1[[#This Row],[Setores trabalhados]]/Tabela1[[#This Row],[Total de setores]]</f>
        <v>0.7906486941870261</v>
      </c>
      <c r="H13" s="93">
        <f t="shared" si="0"/>
        <v>0.62540741101082153</v>
      </c>
      <c r="I13" s="93">
        <f>Tabela1[[#This Row],[Não iniciados]]/Tabela1[[#This Row],[Total de setores]]</f>
        <v>0.16933445661331087</v>
      </c>
      <c r="J13" s="92">
        <f t="shared" si="1"/>
        <v>0.32307416759905005</v>
      </c>
    </row>
    <row r="14" spans="2:22" ht="16.25" customHeight="1">
      <c r="B14" s="90">
        <v>23</v>
      </c>
      <c r="C14" s="89" t="s">
        <v>10</v>
      </c>
      <c r="D14" s="91">
        <f>VLOOKUP($C14,'SIGC-CNEFE02'!$C$2:$N$35,2,FALSE)</f>
        <v>19810</v>
      </c>
      <c r="E14" s="91">
        <f>VLOOKUP($C14,'SIGC-CNEFE02'!$C$2:$N$35,3,FALSE)</f>
        <v>4555</v>
      </c>
      <c r="F14" s="184">
        <f>VLOOKUP(C14,'SIGC-CNEFE02'!$C$2:$P$35,14,FALSE)</f>
        <v>14371</v>
      </c>
      <c r="G14" s="92">
        <f>Tabela1[[#This Row],[Setores trabalhados]]/Tabela1[[#This Row],[Total de setores]]</f>
        <v>0.72544169611307419</v>
      </c>
      <c r="H14" s="93">
        <f t="shared" si="0"/>
        <v>0.62540741101082153</v>
      </c>
      <c r="I14" s="93">
        <f>Tabela1[[#This Row],[Não iniciados]]/Tabela1[[#This Row],[Total de setores]]</f>
        <v>0.22993437657748611</v>
      </c>
      <c r="J14" s="92">
        <f t="shared" si="1"/>
        <v>0.32307416759905005</v>
      </c>
    </row>
    <row r="15" spans="2:22" ht="16.25" customHeight="1">
      <c r="B15" s="90">
        <v>24</v>
      </c>
      <c r="C15" s="89" t="s">
        <v>11</v>
      </c>
      <c r="D15" s="91">
        <f>VLOOKUP($C15,'SIGC-CNEFE02'!$C$2:$N$35,2,FALSE)</f>
        <v>5972</v>
      </c>
      <c r="E15" s="91">
        <f>VLOOKUP($C15,'SIGC-CNEFE02'!$C$2:$N$35,3,FALSE)</f>
        <v>958</v>
      </c>
      <c r="F15" s="184">
        <f>VLOOKUP(C15,'SIGC-CNEFE02'!$C$2:$P$35,14,FALSE)</f>
        <v>4759</v>
      </c>
      <c r="G15" s="92">
        <f>Tabela1[[#This Row],[Setores trabalhados]]/Tabela1[[#This Row],[Total de setores]]</f>
        <v>0.79688546550569328</v>
      </c>
      <c r="H15" s="93">
        <f t="shared" si="0"/>
        <v>0.62540741101082153</v>
      </c>
      <c r="I15" s="93">
        <f>Tabela1[[#This Row],[Não iniciados]]/Tabela1[[#This Row],[Total de setores]]</f>
        <v>0.16041527126590757</v>
      </c>
      <c r="J15" s="92">
        <f t="shared" si="1"/>
        <v>0.32307416759905005</v>
      </c>
    </row>
    <row r="16" spans="2:22" ht="16.25" customHeight="1">
      <c r="B16" s="90">
        <v>25</v>
      </c>
      <c r="C16" s="89" t="s">
        <v>12</v>
      </c>
      <c r="D16" s="91">
        <f>VLOOKUP($C16,'SIGC-CNEFE02'!$C$2:$N$35,2,FALSE)</f>
        <v>9269</v>
      </c>
      <c r="E16" s="91">
        <f>VLOOKUP($C16,'SIGC-CNEFE02'!$C$2:$N$35,3,FALSE)</f>
        <v>2275</v>
      </c>
      <c r="F16" s="184">
        <f>VLOOKUP(C16,'SIGC-CNEFE02'!$C$2:$P$35,14,FALSE)</f>
        <v>6691</v>
      </c>
      <c r="G16" s="92">
        <f>Tabela1[[#This Row],[Setores trabalhados]]/Tabela1[[#This Row],[Total de setores]]</f>
        <v>0.72186859423886074</v>
      </c>
      <c r="H16" s="93">
        <f t="shared" si="0"/>
        <v>0.62540741101082153</v>
      </c>
      <c r="I16" s="93">
        <f>Tabela1[[#This Row],[Não iniciados]]/Tabela1[[#This Row],[Total de setores]]</f>
        <v>0.24544179523141654</v>
      </c>
      <c r="J16" s="92">
        <f t="shared" si="1"/>
        <v>0.32307416759905005</v>
      </c>
    </row>
    <row r="17" spans="2:22" ht="16.25" customHeight="1">
      <c r="B17" s="90">
        <v>26</v>
      </c>
      <c r="C17" s="89" t="s">
        <v>13</v>
      </c>
      <c r="D17" s="91">
        <f>VLOOKUP($C17,'SIGC-CNEFE02'!$C$2:$N$35,2,FALSE)</f>
        <v>17560</v>
      </c>
      <c r="E17" s="91">
        <f>VLOOKUP($C17,'SIGC-CNEFE02'!$C$2:$N$35,3,FALSE)</f>
        <v>2979</v>
      </c>
      <c r="F17" s="184">
        <f>VLOOKUP(C17,'SIGC-CNEFE02'!$C$2:$P$35,14,FALSE)</f>
        <v>13686</v>
      </c>
      <c r="G17" s="92">
        <f>Tabela1[[#This Row],[Setores trabalhados]]/Tabela1[[#This Row],[Total de setores]]</f>
        <v>0.77938496583143513</v>
      </c>
      <c r="H17" s="93">
        <f t="shared" si="0"/>
        <v>0.62540741101082153</v>
      </c>
      <c r="I17" s="93">
        <f>Tabela1[[#This Row],[Não iniciados]]/Tabela1[[#This Row],[Total de setores]]</f>
        <v>0.16964692482915716</v>
      </c>
      <c r="J17" s="92">
        <f t="shared" si="1"/>
        <v>0.32307416759905005</v>
      </c>
    </row>
    <row r="18" spans="2:22" ht="16.25" customHeight="1">
      <c r="B18" s="90">
        <v>27</v>
      </c>
      <c r="C18" s="89" t="s">
        <v>14</v>
      </c>
      <c r="D18" s="91">
        <f>VLOOKUP($C18,'SIGC-CNEFE02'!$C$2:$N$35,2,FALSE)</f>
        <v>6047</v>
      </c>
      <c r="E18" s="91">
        <f>VLOOKUP($C18,'SIGC-CNEFE02'!$C$2:$N$35,3,FALSE)</f>
        <v>1069</v>
      </c>
      <c r="F18" s="184">
        <f>VLOOKUP(C18,'SIGC-CNEFE02'!$C$2:$P$35,14,FALSE)</f>
        <v>4755</v>
      </c>
      <c r="G18" s="92">
        <f>Tabela1[[#This Row],[Setores trabalhados]]/Tabela1[[#This Row],[Total de setores]]</f>
        <v>0.78634033404994208</v>
      </c>
      <c r="H18" s="93">
        <f t="shared" si="0"/>
        <v>0.62540741101082153</v>
      </c>
      <c r="I18" s="93">
        <f>Tabela1[[#This Row],[Não iniciados]]/Tabela1[[#This Row],[Total de setores]]</f>
        <v>0.17678187531007111</v>
      </c>
      <c r="J18" s="92">
        <f t="shared" si="1"/>
        <v>0.32307416759905005</v>
      </c>
    </row>
    <row r="19" spans="2:22" ht="16.25" customHeight="1">
      <c r="B19" s="90">
        <v>28</v>
      </c>
      <c r="C19" s="89" t="s">
        <v>15</v>
      </c>
      <c r="D19" s="91">
        <f>VLOOKUP($C19,'SIGC-CNEFE02'!$C$2:$N$35,2,FALSE)</f>
        <v>5238</v>
      </c>
      <c r="E19" s="91">
        <f>VLOOKUP($C19,'SIGC-CNEFE02'!$C$2:$N$35,3,FALSE)</f>
        <v>841</v>
      </c>
      <c r="F19" s="184">
        <f>VLOOKUP(C19,'SIGC-CNEFE02'!$C$2:$P$35,14,FALSE)</f>
        <v>4231</v>
      </c>
      <c r="G19" s="92">
        <f>Tabela1[[#This Row],[Setores trabalhados]]/Tabela1[[#This Row],[Total de setores]]</f>
        <v>0.80775105001909131</v>
      </c>
      <c r="H19" s="93">
        <f t="shared" si="0"/>
        <v>0.62540741101082153</v>
      </c>
      <c r="I19" s="93">
        <f>Tabela1[[#This Row],[Não iniciados]]/Tabela1[[#This Row],[Total de setores]]</f>
        <v>0.16055746468117602</v>
      </c>
      <c r="J19" s="92">
        <f t="shared" si="1"/>
        <v>0.32307416759905005</v>
      </c>
    </row>
    <row r="20" spans="2:22" ht="16.25" customHeight="1">
      <c r="B20" s="90">
        <v>29</v>
      </c>
      <c r="C20" s="89" t="s">
        <v>16</v>
      </c>
      <c r="D20" s="91">
        <f>VLOOKUP($C20,'SIGC-CNEFE02'!$C$2:$N$35,2,FALSE)</f>
        <v>30642</v>
      </c>
      <c r="E20" s="91">
        <f>VLOOKUP($C20,'SIGC-CNEFE02'!$C$2:$N$35,3,FALSE)</f>
        <v>8552</v>
      </c>
      <c r="F20" s="184">
        <f>VLOOKUP(C20,'SIGC-CNEFE02'!$C$2:$P$35,14,FALSE)</f>
        <v>20640</v>
      </c>
      <c r="G20" s="92">
        <f>Tabela1[[#This Row],[Setores trabalhados]]/Tabela1[[#This Row],[Total de setores]]</f>
        <v>0.67358527511259059</v>
      </c>
      <c r="H20" s="93">
        <f t="shared" si="0"/>
        <v>0.62540741101082153</v>
      </c>
      <c r="I20" s="93">
        <f>Tabela1[[#This Row],[Não iniciados]]/Tabela1[[#This Row],[Total de setores]]</f>
        <v>0.27909405391292996</v>
      </c>
      <c r="J20" s="92">
        <f t="shared" si="1"/>
        <v>0.32307416759905005</v>
      </c>
    </row>
    <row r="21" spans="2:22" ht="16.25" customHeight="1">
      <c r="B21" s="90">
        <v>31</v>
      </c>
      <c r="C21" s="89" t="s">
        <v>17</v>
      </c>
      <c r="D21" s="91">
        <f>VLOOKUP($C21,'SIGC-CNEFE02'!$C$2:$N$35,2,FALSE)</f>
        <v>50600</v>
      </c>
      <c r="E21" s="91">
        <f>VLOOKUP($C21,'SIGC-CNEFE02'!$C$2:$N$35,3,FALSE)</f>
        <v>18413</v>
      </c>
      <c r="F21" s="184">
        <f>VLOOKUP(C21,'SIGC-CNEFE02'!$C$2:$P$35,14,FALSE)</f>
        <v>29994</v>
      </c>
      <c r="G21" s="92">
        <f>Tabela1[[#This Row],[Setores trabalhados]]/Tabela1[[#This Row],[Total de setores]]</f>
        <v>0.59276679841897228</v>
      </c>
      <c r="H21" s="93">
        <f t="shared" si="0"/>
        <v>0.62540741101082153</v>
      </c>
      <c r="I21" s="93">
        <f>Tabela1[[#This Row],[Não iniciados]]/Tabela1[[#This Row],[Total de setores]]</f>
        <v>0.36389328063241105</v>
      </c>
      <c r="J21" s="92">
        <f t="shared" si="1"/>
        <v>0.32307416759905005</v>
      </c>
    </row>
    <row r="22" spans="2:22" ht="16.25" customHeight="1">
      <c r="B22" s="90">
        <v>32</v>
      </c>
      <c r="C22" s="89" t="s">
        <v>18</v>
      </c>
      <c r="D22" s="91">
        <f>VLOOKUP($C22,'SIGC-CNEFE02'!$C$2:$N$35,2,FALSE)</f>
        <v>8612</v>
      </c>
      <c r="E22" s="91">
        <f>VLOOKUP($C22,'SIGC-CNEFE02'!$C$2:$N$35,3,FALSE)</f>
        <v>3275</v>
      </c>
      <c r="F22" s="184">
        <f>VLOOKUP(C22,'SIGC-CNEFE02'!$C$2:$P$35,14,FALSE)</f>
        <v>4957</v>
      </c>
      <c r="G22" s="92">
        <f>Tabela1[[#This Row],[Setores trabalhados]]/Tabela1[[#This Row],[Total de setores]]</f>
        <v>0.57559219693451003</v>
      </c>
      <c r="H22" s="93">
        <f t="shared" si="0"/>
        <v>0.62540741101082153</v>
      </c>
      <c r="I22" s="93">
        <f>Tabela1[[#This Row],[Não iniciados]]/Tabela1[[#This Row],[Total de setores]]</f>
        <v>0.38028332559219691</v>
      </c>
      <c r="J22" s="92">
        <f t="shared" si="1"/>
        <v>0.32307416759905005</v>
      </c>
    </row>
    <row r="23" spans="2:22" ht="16.25" customHeight="1">
      <c r="B23" s="90">
        <v>33</v>
      </c>
      <c r="C23" s="89" t="s">
        <v>19</v>
      </c>
      <c r="D23" s="91">
        <f>VLOOKUP($C23,'SIGC-CNEFE02'!$C$2:$N$35,2,FALSE)</f>
        <v>41365</v>
      </c>
      <c r="E23" s="91">
        <f>VLOOKUP($C23,'SIGC-CNEFE02'!$C$2:$N$35,3,FALSE)</f>
        <v>11240</v>
      </c>
      <c r="F23" s="184">
        <f>VLOOKUP(C23,'SIGC-CNEFE02'!$C$2:$P$35,14,FALSE)</f>
        <v>28612</v>
      </c>
      <c r="G23" s="92">
        <f>Tabela1[[#This Row],[Setores trabalhados]]/Tabela1[[#This Row],[Total de setores]]</f>
        <v>0.69169587815786293</v>
      </c>
      <c r="H23" s="93">
        <f t="shared" si="0"/>
        <v>0.62540741101082153</v>
      </c>
      <c r="I23" s="93">
        <f>Tabela1[[#This Row],[Não iniciados]]/Tabela1[[#This Row],[Total de setores]]</f>
        <v>0.2717273056932189</v>
      </c>
      <c r="J23" s="92">
        <f t="shared" si="1"/>
        <v>0.32307416759905005</v>
      </c>
    </row>
    <row r="24" spans="2:22" ht="16.25" customHeight="1">
      <c r="B24" s="90">
        <v>35</v>
      </c>
      <c r="C24" s="89" t="s">
        <v>20</v>
      </c>
      <c r="D24" s="91">
        <f>VLOOKUP($C24,'SIGC-CNEFE02'!$C$2:$N$35,2,FALSE)</f>
        <v>102418</v>
      </c>
      <c r="E24" s="91">
        <f>VLOOKUP($C24,'SIGC-CNEFE02'!$C$2:$N$35,3,FALSE)</f>
        <v>40640</v>
      </c>
      <c r="F24" s="184">
        <f>VLOOKUP(C24,'SIGC-CNEFE02'!$C$2:$P$35,14,FALSE)</f>
        <v>55744</v>
      </c>
      <c r="G24" s="92">
        <f>Tabela1[[#This Row],[Setores trabalhados]]/Tabela1[[#This Row],[Total de setores]]</f>
        <v>0.54427932589974415</v>
      </c>
      <c r="H24" s="93">
        <f t="shared" si="0"/>
        <v>0.62540741101082153</v>
      </c>
      <c r="I24" s="93">
        <f>Tabela1[[#This Row],[Não iniciados]]/Tabela1[[#This Row],[Total de setores]]</f>
        <v>0.39680524907731063</v>
      </c>
      <c r="J24" s="92">
        <f t="shared" si="1"/>
        <v>0.32307416759905005</v>
      </c>
    </row>
    <row r="25" spans="2:22" ht="16.25" customHeight="1">
      <c r="B25" s="90">
        <v>41</v>
      </c>
      <c r="C25" s="89" t="s">
        <v>21</v>
      </c>
      <c r="D25" s="91">
        <f>VLOOKUP($C25,'SIGC-CNEFE02'!$C$2:$N$35,2,FALSE)</f>
        <v>23073</v>
      </c>
      <c r="E25" s="91">
        <f>VLOOKUP($C25,'SIGC-CNEFE02'!$C$2:$N$35,3,FALSE)</f>
        <v>8895</v>
      </c>
      <c r="F25" s="184">
        <f>VLOOKUP(C25,'SIGC-CNEFE02'!$C$2:$P$35,14,FALSE)</f>
        <v>13085</v>
      </c>
      <c r="G25" s="92">
        <f>Tabela1[[#This Row],[Setores trabalhados]]/Tabela1[[#This Row],[Total de setores]]</f>
        <v>0.56711307588956794</v>
      </c>
      <c r="H25" s="93">
        <f t="shared" si="0"/>
        <v>0.62540741101082153</v>
      </c>
      <c r="I25" s="93">
        <f>Tabela1[[#This Row],[Não iniciados]]/Tabela1[[#This Row],[Total de setores]]</f>
        <v>0.38551553764139906</v>
      </c>
      <c r="J25" s="92">
        <f t="shared" si="1"/>
        <v>0.32307416759905005</v>
      </c>
      <c r="V25" s="181"/>
    </row>
    <row r="26" spans="2:22" ht="16.25" customHeight="1">
      <c r="B26" s="90">
        <v>42</v>
      </c>
      <c r="C26" s="89" t="s">
        <v>22</v>
      </c>
      <c r="D26" s="91">
        <f>VLOOKUP($C26,'SIGC-CNEFE02'!$C$2:$N$35,2,FALSE)</f>
        <v>15393</v>
      </c>
      <c r="E26" s="91">
        <f>VLOOKUP($C26,'SIGC-CNEFE02'!$C$2:$N$35,3,FALSE)</f>
        <v>5175</v>
      </c>
      <c r="F26" s="184">
        <f>VLOOKUP(C26,'SIGC-CNEFE02'!$C$2:$P$35,14,FALSE)</f>
        <v>9424</v>
      </c>
      <c r="G26" s="92">
        <f>Tabela1[[#This Row],[Setores trabalhados]]/Tabela1[[#This Row],[Total de setores]]</f>
        <v>0.61222633664652759</v>
      </c>
      <c r="H26" s="93">
        <f t="shared" si="0"/>
        <v>0.62540741101082153</v>
      </c>
      <c r="I26" s="93">
        <f>Tabela1[[#This Row],[Não iniciados]]/Tabela1[[#This Row],[Total de setores]]</f>
        <v>0.33619177548236212</v>
      </c>
      <c r="J26" s="92">
        <f t="shared" si="1"/>
        <v>0.32307416759905005</v>
      </c>
    </row>
    <row r="27" spans="2:22" ht="16.25" customHeight="1">
      <c r="B27" s="90">
        <v>43</v>
      </c>
      <c r="C27" s="89" t="s">
        <v>23</v>
      </c>
      <c r="D27" s="91">
        <f>VLOOKUP($C27,'SIGC-CNEFE02'!$C$2:$N$35,2,FALSE)</f>
        <v>25063</v>
      </c>
      <c r="E27" s="91">
        <f>VLOOKUP($C27,'SIGC-CNEFE02'!$C$2:$N$35,3,FALSE)</f>
        <v>8759</v>
      </c>
      <c r="F27" s="184">
        <f>VLOOKUP(C27,'SIGC-CNEFE02'!$C$2:$P$35,14,FALSE)</f>
        <v>15255</v>
      </c>
      <c r="G27" s="92">
        <f>Tabela1[[#This Row],[Setores trabalhados]]/Tabela1[[#This Row],[Total de setores]]</f>
        <v>0.60866616127359052</v>
      </c>
      <c r="H27" s="93">
        <f t="shared" si="0"/>
        <v>0.62540741101082153</v>
      </c>
      <c r="I27" s="93">
        <f>Tabela1[[#This Row],[Não iniciados]]/Tabela1[[#This Row],[Total de setores]]</f>
        <v>0.34947931213342376</v>
      </c>
      <c r="J27" s="92">
        <f t="shared" si="1"/>
        <v>0.32307416759905005</v>
      </c>
    </row>
    <row r="28" spans="2:22" ht="16.25" customHeight="1">
      <c r="B28" s="90">
        <v>50</v>
      </c>
      <c r="C28" s="89" t="s">
        <v>24</v>
      </c>
      <c r="D28" s="91">
        <f>VLOOKUP($C28,'SIGC-CNEFE02'!$C$2:$N$35,2,FALSE)</f>
        <v>5626</v>
      </c>
      <c r="E28" s="91">
        <f>VLOOKUP($C28,'SIGC-CNEFE02'!$C$2:$N$35,3,FALSE)</f>
        <v>2308</v>
      </c>
      <c r="F28" s="184">
        <f>VLOOKUP(C28,'SIGC-CNEFE02'!$C$2:$P$35,14,FALSE)</f>
        <v>3061</v>
      </c>
      <c r="G28" s="92">
        <f>Tabela1[[#This Row],[Setores trabalhados]]/Tabela1[[#This Row],[Total de setores]]</f>
        <v>0.54408105225737646</v>
      </c>
      <c r="H28" s="93">
        <f t="shared" si="0"/>
        <v>0.62540741101082153</v>
      </c>
      <c r="I28" s="93">
        <f>Tabela1[[#This Row],[Não iniciados]]/Tabela1[[#This Row],[Total de setores]]</f>
        <v>0.41023817987913258</v>
      </c>
      <c r="J28" s="92">
        <f t="shared" si="1"/>
        <v>0.32307416759905005</v>
      </c>
    </row>
    <row r="29" spans="2:22" ht="16.25" customHeight="1">
      <c r="B29" s="90">
        <v>51</v>
      </c>
      <c r="C29" s="89" t="s">
        <v>25</v>
      </c>
      <c r="D29" s="91">
        <f>VLOOKUP($C29,'SIGC-CNEFE02'!$C$2:$N$35,2,FALSE)</f>
        <v>9082</v>
      </c>
      <c r="E29" s="91">
        <f>VLOOKUP($C29,'SIGC-CNEFE02'!$C$2:$N$35,3,FALSE)</f>
        <v>5160</v>
      </c>
      <c r="F29" s="184">
        <f>VLOOKUP(C29,'SIGC-CNEFE02'!$C$2:$P$35,14,FALSE)</f>
        <v>3496</v>
      </c>
      <c r="G29" s="92">
        <f>Tabela1[[#This Row],[Setores trabalhados]]/Tabela1[[#This Row],[Total de setores]]</f>
        <v>0.38493723849372385</v>
      </c>
      <c r="H29" s="93">
        <f t="shared" si="0"/>
        <v>0.62540741101082153</v>
      </c>
      <c r="I29" s="93">
        <f>Tabela1[[#This Row],[Não iniciados]]/Tabela1[[#This Row],[Total de setores]]</f>
        <v>0.5681567936577846</v>
      </c>
      <c r="J29" s="92">
        <f t="shared" si="1"/>
        <v>0.32307416759905005</v>
      </c>
    </row>
    <row r="30" spans="2:22" ht="16.25" customHeight="1">
      <c r="B30" s="90">
        <v>52</v>
      </c>
      <c r="C30" s="89" t="s">
        <v>26</v>
      </c>
      <c r="D30" s="91">
        <f>VLOOKUP($C30,'SIGC-CNEFE02'!$C$2:$N$35,2,FALSE)</f>
        <v>12650</v>
      </c>
      <c r="E30" s="91">
        <f>VLOOKUP($C30,'SIGC-CNEFE02'!$C$2:$N$35,3,FALSE)</f>
        <v>4622</v>
      </c>
      <c r="F30" s="184">
        <f>VLOOKUP(C30,'SIGC-CNEFE02'!$C$2:$P$35,14,FALSE)</f>
        <v>7363</v>
      </c>
      <c r="G30" s="92">
        <f>Tabela1[[#This Row],[Setores trabalhados]]/Tabela1[[#This Row],[Total de setores]]</f>
        <v>0.58205533596837944</v>
      </c>
      <c r="H30" s="93">
        <f t="shared" si="0"/>
        <v>0.62540741101082153</v>
      </c>
      <c r="I30" s="93">
        <f>Tabela1[[#This Row],[Não iniciados]]/Tabela1[[#This Row],[Total de setores]]</f>
        <v>0.36537549407114622</v>
      </c>
      <c r="J30" s="92">
        <f t="shared" si="1"/>
        <v>0.32307416759905005</v>
      </c>
    </row>
    <row r="31" spans="2:22" ht="16.25" customHeight="1">
      <c r="B31" s="95">
        <v>53</v>
      </c>
      <c r="C31" s="94" t="s">
        <v>27</v>
      </c>
      <c r="D31" s="96">
        <f>VLOOKUP($C31,'SIGC-CNEFE02'!$C$2:$N$35,2,FALSE)</f>
        <v>5184</v>
      </c>
      <c r="E31" s="96">
        <f>VLOOKUP($C31,'SIGC-CNEFE02'!$C$2:$N$35,3,FALSE)</f>
        <v>1281</v>
      </c>
      <c r="F31" s="184">
        <f>VLOOKUP(C31,'SIGC-CNEFE02'!$C$2:$P$35,14,FALSE)</f>
        <v>3707</v>
      </c>
      <c r="G31" s="97">
        <f>Tabela1[[#This Row],[Setores trabalhados]]/Tabela1[[#This Row],[Total de setores]]</f>
        <v>0.71508487654320985</v>
      </c>
      <c r="H31" s="98">
        <f t="shared" si="0"/>
        <v>0.62540741101082153</v>
      </c>
      <c r="I31" s="98">
        <f>Tabela1[[#This Row],[Não iniciados]]/Tabela1[[#This Row],[Total de setores]]</f>
        <v>0.24710648148148148</v>
      </c>
      <c r="J31" s="99">
        <f t="shared" si="1"/>
        <v>0.32307416759905005</v>
      </c>
    </row>
    <row r="32" spans="2:22" ht="16.25" customHeight="1">
      <c r="C32" s="182" t="s">
        <v>62</v>
      </c>
      <c r="D32" s="183">
        <f>SUM(D5:D31)</f>
        <v>452246</v>
      </c>
      <c r="E32" s="183">
        <f t="shared" ref="E32" si="2">SUM(E5:E31)</f>
        <v>146109</v>
      </c>
      <c r="F32" s="183">
        <f>SUM(F5:F31)</f>
        <v>282838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6983-7889-41AC-84A8-5E5E226D81A5}">
  <dimension ref="B1:R38"/>
  <sheetViews>
    <sheetView showGridLines="0" tabSelected="1" zoomScaleNormal="100" workbookViewId="0">
      <selection activeCell="N11" sqref="N11"/>
    </sheetView>
  </sheetViews>
  <sheetFormatPr baseColWidth="10" defaultColWidth="8.83203125" defaultRowHeight="14"/>
  <cols>
    <col min="1" max="1" width="3.6640625" style="119" customWidth="1"/>
    <col min="2" max="2" width="5.6640625" style="119" hidden="1" customWidth="1"/>
    <col min="3" max="3" width="17.5" style="119" hidden="1" customWidth="1"/>
    <col min="4" max="4" width="0" style="119" hidden="1" customWidth="1"/>
    <col min="5" max="5" width="11.6640625" style="119" hidden="1" customWidth="1"/>
    <col min="6" max="6" width="11.33203125" style="119" hidden="1" customWidth="1"/>
    <col min="7" max="7" width="0" style="119" hidden="1" customWidth="1"/>
    <col min="8" max="8" width="10.6640625" style="119" hidden="1" customWidth="1"/>
    <col min="9" max="10" width="0" style="119" hidden="1" customWidth="1"/>
    <col min="11" max="11" width="16.6640625" style="119" customWidth="1"/>
    <col min="12" max="13" width="13.6640625" style="119" customWidth="1"/>
    <col min="14" max="14" width="8.83203125" style="119"/>
    <col min="15" max="15" width="16.6640625" style="119" customWidth="1"/>
    <col min="16" max="17" width="13.6640625" style="119" customWidth="1"/>
    <col min="18" max="257" width="8.83203125" style="119"/>
    <col min="258" max="258" width="11.6640625" style="119" customWidth="1"/>
    <col min="259" max="259" width="11.33203125" style="119" bestFit="1" customWidth="1"/>
    <col min="260" max="260" width="8.83203125" style="119"/>
    <col min="261" max="261" width="10.6640625" style="119" customWidth="1"/>
    <col min="262" max="513" width="8.83203125" style="119"/>
    <col min="514" max="514" width="11.6640625" style="119" customWidth="1"/>
    <col min="515" max="515" width="11.33203125" style="119" bestFit="1" customWidth="1"/>
    <col min="516" max="516" width="8.83203125" style="119"/>
    <col min="517" max="517" width="10.6640625" style="119" customWidth="1"/>
    <col min="518" max="769" width="8.83203125" style="119"/>
    <col min="770" max="770" width="11.6640625" style="119" customWidth="1"/>
    <col min="771" max="771" width="11.33203125" style="119" bestFit="1" customWidth="1"/>
    <col min="772" max="772" width="8.83203125" style="119"/>
    <col min="773" max="773" width="10.6640625" style="119" customWidth="1"/>
    <col min="774" max="1025" width="8.83203125" style="119"/>
    <col min="1026" max="1026" width="11.6640625" style="119" customWidth="1"/>
    <col min="1027" max="1027" width="11.33203125" style="119" bestFit="1" customWidth="1"/>
    <col min="1028" max="1028" width="8.83203125" style="119"/>
    <col min="1029" max="1029" width="10.6640625" style="119" customWidth="1"/>
    <col min="1030" max="1281" width="8.83203125" style="119"/>
    <col min="1282" max="1282" width="11.6640625" style="119" customWidth="1"/>
    <col min="1283" max="1283" width="11.33203125" style="119" bestFit="1" customWidth="1"/>
    <col min="1284" max="1284" width="8.83203125" style="119"/>
    <col min="1285" max="1285" width="10.6640625" style="119" customWidth="1"/>
    <col min="1286" max="1537" width="8.83203125" style="119"/>
    <col min="1538" max="1538" width="11.6640625" style="119" customWidth="1"/>
    <col min="1539" max="1539" width="11.33203125" style="119" bestFit="1" customWidth="1"/>
    <col min="1540" max="1540" width="8.83203125" style="119"/>
    <col min="1541" max="1541" width="10.6640625" style="119" customWidth="1"/>
    <col min="1542" max="1793" width="8.83203125" style="119"/>
    <col min="1794" max="1794" width="11.6640625" style="119" customWidth="1"/>
    <col min="1795" max="1795" width="11.33203125" style="119" bestFit="1" customWidth="1"/>
    <col min="1796" max="1796" width="8.83203125" style="119"/>
    <col min="1797" max="1797" width="10.6640625" style="119" customWidth="1"/>
    <col min="1798" max="2049" width="8.83203125" style="119"/>
    <col min="2050" max="2050" width="11.6640625" style="119" customWidth="1"/>
    <col min="2051" max="2051" width="11.33203125" style="119" bestFit="1" customWidth="1"/>
    <col min="2052" max="2052" width="8.83203125" style="119"/>
    <col min="2053" max="2053" width="10.6640625" style="119" customWidth="1"/>
    <col min="2054" max="2305" width="8.83203125" style="119"/>
    <col min="2306" max="2306" width="11.6640625" style="119" customWidth="1"/>
    <col min="2307" max="2307" width="11.33203125" style="119" bestFit="1" customWidth="1"/>
    <col min="2308" max="2308" width="8.83203125" style="119"/>
    <col min="2309" max="2309" width="10.6640625" style="119" customWidth="1"/>
    <col min="2310" max="2561" width="8.83203125" style="119"/>
    <col min="2562" max="2562" width="11.6640625" style="119" customWidth="1"/>
    <col min="2563" max="2563" width="11.33203125" style="119" bestFit="1" customWidth="1"/>
    <col min="2564" max="2564" width="8.83203125" style="119"/>
    <col min="2565" max="2565" width="10.6640625" style="119" customWidth="1"/>
    <col min="2566" max="2817" width="8.83203125" style="119"/>
    <col min="2818" max="2818" width="11.6640625" style="119" customWidth="1"/>
    <col min="2819" max="2819" width="11.33203125" style="119" bestFit="1" customWidth="1"/>
    <col min="2820" max="2820" width="8.83203125" style="119"/>
    <col min="2821" max="2821" width="10.6640625" style="119" customWidth="1"/>
    <col min="2822" max="3073" width="8.83203125" style="119"/>
    <col min="3074" max="3074" width="11.6640625" style="119" customWidth="1"/>
    <col min="3075" max="3075" width="11.33203125" style="119" bestFit="1" customWidth="1"/>
    <col min="3076" max="3076" width="8.83203125" style="119"/>
    <col min="3077" max="3077" width="10.6640625" style="119" customWidth="1"/>
    <col min="3078" max="3329" width="8.83203125" style="119"/>
    <col min="3330" max="3330" width="11.6640625" style="119" customWidth="1"/>
    <col min="3331" max="3331" width="11.33203125" style="119" bestFit="1" customWidth="1"/>
    <col min="3332" max="3332" width="8.83203125" style="119"/>
    <col min="3333" max="3333" width="10.6640625" style="119" customWidth="1"/>
    <col min="3334" max="3585" width="8.83203125" style="119"/>
    <col min="3586" max="3586" width="11.6640625" style="119" customWidth="1"/>
    <col min="3587" max="3587" width="11.33203125" style="119" bestFit="1" customWidth="1"/>
    <col min="3588" max="3588" width="8.83203125" style="119"/>
    <col min="3589" max="3589" width="10.6640625" style="119" customWidth="1"/>
    <col min="3590" max="3841" width="8.83203125" style="119"/>
    <col min="3842" max="3842" width="11.6640625" style="119" customWidth="1"/>
    <col min="3843" max="3843" width="11.33203125" style="119" bestFit="1" customWidth="1"/>
    <col min="3844" max="3844" width="8.83203125" style="119"/>
    <col min="3845" max="3845" width="10.6640625" style="119" customWidth="1"/>
    <col min="3846" max="4097" width="8.83203125" style="119"/>
    <col min="4098" max="4098" width="11.6640625" style="119" customWidth="1"/>
    <col min="4099" max="4099" width="11.33203125" style="119" bestFit="1" customWidth="1"/>
    <col min="4100" max="4100" width="8.83203125" style="119"/>
    <col min="4101" max="4101" width="10.6640625" style="119" customWidth="1"/>
    <col min="4102" max="4353" width="8.83203125" style="119"/>
    <col min="4354" max="4354" width="11.6640625" style="119" customWidth="1"/>
    <col min="4355" max="4355" width="11.33203125" style="119" bestFit="1" customWidth="1"/>
    <col min="4356" max="4356" width="8.83203125" style="119"/>
    <col min="4357" max="4357" width="10.6640625" style="119" customWidth="1"/>
    <col min="4358" max="4609" width="8.83203125" style="119"/>
    <col min="4610" max="4610" width="11.6640625" style="119" customWidth="1"/>
    <col min="4611" max="4611" width="11.33203125" style="119" bestFit="1" customWidth="1"/>
    <col min="4612" max="4612" width="8.83203125" style="119"/>
    <col min="4613" max="4613" width="10.6640625" style="119" customWidth="1"/>
    <col min="4614" max="4865" width="8.83203125" style="119"/>
    <col min="4866" max="4866" width="11.6640625" style="119" customWidth="1"/>
    <col min="4867" max="4867" width="11.33203125" style="119" bestFit="1" customWidth="1"/>
    <col min="4868" max="4868" width="8.83203125" style="119"/>
    <col min="4869" max="4869" width="10.6640625" style="119" customWidth="1"/>
    <col min="4870" max="5121" width="8.83203125" style="119"/>
    <col min="5122" max="5122" width="11.6640625" style="119" customWidth="1"/>
    <col min="5123" max="5123" width="11.33203125" style="119" bestFit="1" customWidth="1"/>
    <col min="5124" max="5124" width="8.83203125" style="119"/>
    <col min="5125" max="5125" width="10.6640625" style="119" customWidth="1"/>
    <col min="5126" max="5377" width="8.83203125" style="119"/>
    <col min="5378" max="5378" width="11.6640625" style="119" customWidth="1"/>
    <col min="5379" max="5379" width="11.33203125" style="119" bestFit="1" customWidth="1"/>
    <col min="5380" max="5380" width="8.83203125" style="119"/>
    <col min="5381" max="5381" width="10.6640625" style="119" customWidth="1"/>
    <col min="5382" max="5633" width="8.83203125" style="119"/>
    <col min="5634" max="5634" width="11.6640625" style="119" customWidth="1"/>
    <col min="5635" max="5635" width="11.33203125" style="119" bestFit="1" customWidth="1"/>
    <col min="5636" max="5636" width="8.83203125" style="119"/>
    <col min="5637" max="5637" width="10.6640625" style="119" customWidth="1"/>
    <col min="5638" max="5889" width="8.83203125" style="119"/>
    <col min="5890" max="5890" width="11.6640625" style="119" customWidth="1"/>
    <col min="5891" max="5891" width="11.33203125" style="119" bestFit="1" customWidth="1"/>
    <col min="5892" max="5892" width="8.83203125" style="119"/>
    <col min="5893" max="5893" width="10.6640625" style="119" customWidth="1"/>
    <col min="5894" max="6145" width="8.83203125" style="119"/>
    <col min="6146" max="6146" width="11.6640625" style="119" customWidth="1"/>
    <col min="6147" max="6147" width="11.33203125" style="119" bestFit="1" customWidth="1"/>
    <col min="6148" max="6148" width="8.83203125" style="119"/>
    <col min="6149" max="6149" width="10.6640625" style="119" customWidth="1"/>
    <col min="6150" max="6401" width="8.83203125" style="119"/>
    <col min="6402" max="6402" width="11.6640625" style="119" customWidth="1"/>
    <col min="6403" max="6403" width="11.33203125" style="119" bestFit="1" customWidth="1"/>
    <col min="6404" max="6404" width="8.83203125" style="119"/>
    <col min="6405" max="6405" width="10.6640625" style="119" customWidth="1"/>
    <col min="6406" max="6657" width="8.83203125" style="119"/>
    <col min="6658" max="6658" width="11.6640625" style="119" customWidth="1"/>
    <col min="6659" max="6659" width="11.33203125" style="119" bestFit="1" customWidth="1"/>
    <col min="6660" max="6660" width="8.83203125" style="119"/>
    <col min="6661" max="6661" width="10.6640625" style="119" customWidth="1"/>
    <col min="6662" max="6913" width="8.83203125" style="119"/>
    <col min="6914" max="6914" width="11.6640625" style="119" customWidth="1"/>
    <col min="6915" max="6915" width="11.33203125" style="119" bestFit="1" customWidth="1"/>
    <col min="6916" max="6916" width="8.83203125" style="119"/>
    <col min="6917" max="6917" width="10.6640625" style="119" customWidth="1"/>
    <col min="6918" max="7169" width="8.83203125" style="119"/>
    <col min="7170" max="7170" width="11.6640625" style="119" customWidth="1"/>
    <col min="7171" max="7171" width="11.33203125" style="119" bestFit="1" customWidth="1"/>
    <col min="7172" max="7172" width="8.83203125" style="119"/>
    <col min="7173" max="7173" width="10.6640625" style="119" customWidth="1"/>
    <col min="7174" max="7425" width="8.83203125" style="119"/>
    <col min="7426" max="7426" width="11.6640625" style="119" customWidth="1"/>
    <col min="7427" max="7427" width="11.33203125" style="119" bestFit="1" customWidth="1"/>
    <col min="7428" max="7428" width="8.83203125" style="119"/>
    <col min="7429" max="7429" width="10.6640625" style="119" customWidth="1"/>
    <col min="7430" max="7681" width="8.83203125" style="119"/>
    <col min="7682" max="7682" width="11.6640625" style="119" customWidth="1"/>
    <col min="7683" max="7683" width="11.33203125" style="119" bestFit="1" customWidth="1"/>
    <col min="7684" max="7684" width="8.83203125" style="119"/>
    <col min="7685" max="7685" width="10.6640625" style="119" customWidth="1"/>
    <col min="7686" max="7937" width="8.83203125" style="119"/>
    <col min="7938" max="7938" width="11.6640625" style="119" customWidth="1"/>
    <col min="7939" max="7939" width="11.33203125" style="119" bestFit="1" customWidth="1"/>
    <col min="7940" max="7940" width="8.83203125" style="119"/>
    <col min="7941" max="7941" width="10.6640625" style="119" customWidth="1"/>
    <col min="7942" max="8193" width="8.83203125" style="119"/>
    <col min="8194" max="8194" width="11.6640625" style="119" customWidth="1"/>
    <col min="8195" max="8195" width="11.33203125" style="119" bestFit="1" customWidth="1"/>
    <col min="8196" max="8196" width="8.83203125" style="119"/>
    <col min="8197" max="8197" width="10.6640625" style="119" customWidth="1"/>
    <col min="8198" max="8449" width="8.83203125" style="119"/>
    <col min="8450" max="8450" width="11.6640625" style="119" customWidth="1"/>
    <col min="8451" max="8451" width="11.33203125" style="119" bestFit="1" customWidth="1"/>
    <col min="8452" max="8452" width="8.83203125" style="119"/>
    <col min="8453" max="8453" width="10.6640625" style="119" customWidth="1"/>
    <col min="8454" max="8705" width="8.83203125" style="119"/>
    <col min="8706" max="8706" width="11.6640625" style="119" customWidth="1"/>
    <col min="8707" max="8707" width="11.33203125" style="119" bestFit="1" customWidth="1"/>
    <col min="8708" max="8708" width="8.83203125" style="119"/>
    <col min="8709" max="8709" width="10.6640625" style="119" customWidth="1"/>
    <col min="8710" max="8961" width="8.83203125" style="119"/>
    <col min="8962" max="8962" width="11.6640625" style="119" customWidth="1"/>
    <col min="8963" max="8963" width="11.33203125" style="119" bestFit="1" customWidth="1"/>
    <col min="8964" max="8964" width="8.83203125" style="119"/>
    <col min="8965" max="8965" width="10.6640625" style="119" customWidth="1"/>
    <col min="8966" max="9217" width="8.83203125" style="119"/>
    <col min="9218" max="9218" width="11.6640625" style="119" customWidth="1"/>
    <col min="9219" max="9219" width="11.33203125" style="119" bestFit="1" customWidth="1"/>
    <col min="9220" max="9220" width="8.83203125" style="119"/>
    <col min="9221" max="9221" width="10.6640625" style="119" customWidth="1"/>
    <col min="9222" max="9473" width="8.83203125" style="119"/>
    <col min="9474" max="9474" width="11.6640625" style="119" customWidth="1"/>
    <col min="9475" max="9475" width="11.33203125" style="119" bestFit="1" customWidth="1"/>
    <col min="9476" max="9476" width="8.83203125" style="119"/>
    <col min="9477" max="9477" width="10.6640625" style="119" customWidth="1"/>
    <col min="9478" max="9729" width="8.83203125" style="119"/>
    <col min="9730" max="9730" width="11.6640625" style="119" customWidth="1"/>
    <col min="9731" max="9731" width="11.33203125" style="119" bestFit="1" customWidth="1"/>
    <col min="9732" max="9732" width="8.83203125" style="119"/>
    <col min="9733" max="9733" width="10.6640625" style="119" customWidth="1"/>
    <col min="9734" max="9985" width="8.83203125" style="119"/>
    <col min="9986" max="9986" width="11.6640625" style="119" customWidth="1"/>
    <col min="9987" max="9987" width="11.33203125" style="119" bestFit="1" customWidth="1"/>
    <col min="9988" max="9988" width="8.83203125" style="119"/>
    <col min="9989" max="9989" width="10.6640625" style="119" customWidth="1"/>
    <col min="9990" max="10241" width="8.83203125" style="119"/>
    <col min="10242" max="10242" width="11.6640625" style="119" customWidth="1"/>
    <col min="10243" max="10243" width="11.33203125" style="119" bestFit="1" customWidth="1"/>
    <col min="10244" max="10244" width="8.83203125" style="119"/>
    <col min="10245" max="10245" width="10.6640625" style="119" customWidth="1"/>
    <col min="10246" max="10497" width="8.83203125" style="119"/>
    <col min="10498" max="10498" width="11.6640625" style="119" customWidth="1"/>
    <col min="10499" max="10499" width="11.33203125" style="119" bestFit="1" customWidth="1"/>
    <col min="10500" max="10500" width="8.83203125" style="119"/>
    <col min="10501" max="10501" width="10.6640625" style="119" customWidth="1"/>
    <col min="10502" max="10753" width="8.83203125" style="119"/>
    <col min="10754" max="10754" width="11.6640625" style="119" customWidth="1"/>
    <col min="10755" max="10755" width="11.33203125" style="119" bestFit="1" customWidth="1"/>
    <col min="10756" max="10756" width="8.83203125" style="119"/>
    <col min="10757" max="10757" width="10.6640625" style="119" customWidth="1"/>
    <col min="10758" max="11009" width="8.83203125" style="119"/>
    <col min="11010" max="11010" width="11.6640625" style="119" customWidth="1"/>
    <col min="11011" max="11011" width="11.33203125" style="119" bestFit="1" customWidth="1"/>
    <col min="11012" max="11012" width="8.83203125" style="119"/>
    <col min="11013" max="11013" width="10.6640625" style="119" customWidth="1"/>
    <col min="11014" max="11265" width="8.83203125" style="119"/>
    <col min="11266" max="11266" width="11.6640625" style="119" customWidth="1"/>
    <col min="11267" max="11267" width="11.33203125" style="119" bestFit="1" customWidth="1"/>
    <col min="11268" max="11268" width="8.83203125" style="119"/>
    <col min="11269" max="11269" width="10.6640625" style="119" customWidth="1"/>
    <col min="11270" max="11521" width="8.83203125" style="119"/>
    <col min="11522" max="11522" width="11.6640625" style="119" customWidth="1"/>
    <col min="11523" max="11523" width="11.33203125" style="119" bestFit="1" customWidth="1"/>
    <col min="11524" max="11524" width="8.83203125" style="119"/>
    <col min="11525" max="11525" width="10.6640625" style="119" customWidth="1"/>
    <col min="11526" max="11777" width="8.83203125" style="119"/>
    <col min="11778" max="11778" width="11.6640625" style="119" customWidth="1"/>
    <col min="11779" max="11779" width="11.33203125" style="119" bestFit="1" customWidth="1"/>
    <col min="11780" max="11780" width="8.83203125" style="119"/>
    <col min="11781" max="11781" width="10.6640625" style="119" customWidth="1"/>
    <col min="11782" max="12033" width="8.83203125" style="119"/>
    <col min="12034" max="12034" width="11.6640625" style="119" customWidth="1"/>
    <col min="12035" max="12035" width="11.33203125" style="119" bestFit="1" customWidth="1"/>
    <col min="12036" max="12036" width="8.83203125" style="119"/>
    <col min="12037" max="12037" width="10.6640625" style="119" customWidth="1"/>
    <col min="12038" max="12289" width="8.83203125" style="119"/>
    <col min="12290" max="12290" width="11.6640625" style="119" customWidth="1"/>
    <col min="12291" max="12291" width="11.33203125" style="119" bestFit="1" customWidth="1"/>
    <col min="12292" max="12292" width="8.83203125" style="119"/>
    <col min="12293" max="12293" width="10.6640625" style="119" customWidth="1"/>
    <col min="12294" max="12545" width="8.83203125" style="119"/>
    <col min="12546" max="12546" width="11.6640625" style="119" customWidth="1"/>
    <col min="12547" max="12547" width="11.33203125" style="119" bestFit="1" customWidth="1"/>
    <col min="12548" max="12548" width="8.83203125" style="119"/>
    <col min="12549" max="12549" width="10.6640625" style="119" customWidth="1"/>
    <col min="12550" max="12801" width="8.83203125" style="119"/>
    <col min="12802" max="12802" width="11.6640625" style="119" customWidth="1"/>
    <col min="12803" max="12803" width="11.33203125" style="119" bestFit="1" customWidth="1"/>
    <col min="12804" max="12804" width="8.83203125" style="119"/>
    <col min="12805" max="12805" width="10.6640625" style="119" customWidth="1"/>
    <col min="12806" max="13057" width="8.83203125" style="119"/>
    <col min="13058" max="13058" width="11.6640625" style="119" customWidth="1"/>
    <col min="13059" max="13059" width="11.33203125" style="119" bestFit="1" customWidth="1"/>
    <col min="13060" max="13060" width="8.83203125" style="119"/>
    <col min="13061" max="13061" width="10.6640625" style="119" customWidth="1"/>
    <col min="13062" max="13313" width="8.83203125" style="119"/>
    <col min="13314" max="13314" width="11.6640625" style="119" customWidth="1"/>
    <col min="13315" max="13315" width="11.33203125" style="119" bestFit="1" customWidth="1"/>
    <col min="13316" max="13316" width="8.83203125" style="119"/>
    <col min="13317" max="13317" width="10.6640625" style="119" customWidth="1"/>
    <col min="13318" max="13569" width="8.83203125" style="119"/>
    <col min="13570" max="13570" width="11.6640625" style="119" customWidth="1"/>
    <col min="13571" max="13571" width="11.33203125" style="119" bestFit="1" customWidth="1"/>
    <col min="13572" max="13572" width="8.83203125" style="119"/>
    <col min="13573" max="13573" width="10.6640625" style="119" customWidth="1"/>
    <col min="13574" max="13825" width="8.83203125" style="119"/>
    <col min="13826" max="13826" width="11.6640625" style="119" customWidth="1"/>
    <col min="13827" max="13827" width="11.33203125" style="119" bestFit="1" customWidth="1"/>
    <col min="13828" max="13828" width="8.83203125" style="119"/>
    <col min="13829" max="13829" width="10.6640625" style="119" customWidth="1"/>
    <col min="13830" max="14081" width="8.83203125" style="119"/>
    <col min="14082" max="14082" width="11.6640625" style="119" customWidth="1"/>
    <col min="14083" max="14083" width="11.33203125" style="119" bestFit="1" customWidth="1"/>
    <col min="14084" max="14084" width="8.83203125" style="119"/>
    <col min="14085" max="14085" width="10.6640625" style="119" customWidth="1"/>
    <col min="14086" max="14337" width="8.83203125" style="119"/>
    <col min="14338" max="14338" width="11.6640625" style="119" customWidth="1"/>
    <col min="14339" max="14339" width="11.33203125" style="119" bestFit="1" customWidth="1"/>
    <col min="14340" max="14340" width="8.83203125" style="119"/>
    <col min="14341" max="14341" width="10.6640625" style="119" customWidth="1"/>
    <col min="14342" max="14593" width="8.83203125" style="119"/>
    <col min="14594" max="14594" width="11.6640625" style="119" customWidth="1"/>
    <col min="14595" max="14595" width="11.33203125" style="119" bestFit="1" customWidth="1"/>
    <col min="14596" max="14596" width="8.83203125" style="119"/>
    <col min="14597" max="14597" width="10.6640625" style="119" customWidth="1"/>
    <col min="14598" max="14849" width="8.83203125" style="119"/>
    <col min="14850" max="14850" width="11.6640625" style="119" customWidth="1"/>
    <col min="14851" max="14851" width="11.33203125" style="119" bestFit="1" customWidth="1"/>
    <col min="14852" max="14852" width="8.83203125" style="119"/>
    <col min="14853" max="14853" width="10.6640625" style="119" customWidth="1"/>
    <col min="14854" max="15105" width="8.83203125" style="119"/>
    <col min="15106" max="15106" width="11.6640625" style="119" customWidth="1"/>
    <col min="15107" max="15107" width="11.33203125" style="119" bestFit="1" customWidth="1"/>
    <col min="15108" max="15108" width="8.83203125" style="119"/>
    <col min="15109" max="15109" width="10.6640625" style="119" customWidth="1"/>
    <col min="15110" max="15361" width="8.83203125" style="119"/>
    <col min="15362" max="15362" width="11.6640625" style="119" customWidth="1"/>
    <col min="15363" max="15363" width="11.33203125" style="119" bestFit="1" customWidth="1"/>
    <col min="15364" max="15364" width="8.83203125" style="119"/>
    <col min="15365" max="15365" width="10.6640625" style="119" customWidth="1"/>
    <col min="15366" max="15617" width="8.83203125" style="119"/>
    <col min="15618" max="15618" width="11.6640625" style="119" customWidth="1"/>
    <col min="15619" max="15619" width="11.33203125" style="119" bestFit="1" customWidth="1"/>
    <col min="15620" max="15620" width="8.83203125" style="119"/>
    <col min="15621" max="15621" width="10.6640625" style="119" customWidth="1"/>
    <col min="15622" max="15873" width="8.83203125" style="119"/>
    <col min="15874" max="15874" width="11.6640625" style="119" customWidth="1"/>
    <col min="15875" max="15875" width="11.33203125" style="119" bestFit="1" customWidth="1"/>
    <col min="15876" max="15876" width="8.83203125" style="119"/>
    <col min="15877" max="15877" width="10.6640625" style="119" customWidth="1"/>
    <col min="15878" max="16129" width="8.83203125" style="119"/>
    <col min="16130" max="16130" width="11.6640625" style="119" customWidth="1"/>
    <col min="16131" max="16131" width="11.33203125" style="119" bestFit="1" customWidth="1"/>
    <col min="16132" max="16132" width="8.83203125" style="119"/>
    <col min="16133" max="16133" width="10.6640625" style="119" customWidth="1"/>
    <col min="16134" max="16384" width="8.83203125" style="119"/>
  </cols>
  <sheetData>
    <row r="1" spans="2:18" ht="16.25" customHeight="1"/>
    <row r="2" spans="2:18" ht="16.25" customHeight="1">
      <c r="B2" s="123" t="s">
        <v>164</v>
      </c>
      <c r="C2" s="124"/>
      <c r="D2" s="124"/>
      <c r="E2" s="124"/>
      <c r="F2" s="124"/>
      <c r="G2" s="124"/>
      <c r="H2" s="124"/>
      <c r="I2" s="124"/>
    </row>
    <row r="3" spans="2:18" ht="5" customHeight="1"/>
    <row r="4" spans="2:18" ht="15">
      <c r="B4" s="296" t="s">
        <v>34</v>
      </c>
      <c r="C4" s="296" t="s">
        <v>0</v>
      </c>
      <c r="D4" s="298" t="s">
        <v>71</v>
      </c>
      <c r="E4" s="298"/>
      <c r="F4" s="298"/>
      <c r="G4" s="298" t="s">
        <v>72</v>
      </c>
      <c r="H4" s="298"/>
      <c r="I4" s="298"/>
      <c r="K4" s="55" t="s">
        <v>211</v>
      </c>
      <c r="L4" s="124"/>
      <c r="M4" s="124"/>
      <c r="O4" s="55" t="s">
        <v>211</v>
      </c>
    </row>
    <row r="5" spans="2:18" ht="30">
      <c r="B5" s="297"/>
      <c r="C5" s="297"/>
      <c r="D5" s="41" t="s">
        <v>73</v>
      </c>
      <c r="E5" s="17" t="s">
        <v>74</v>
      </c>
      <c r="F5" s="17" t="s">
        <v>75</v>
      </c>
      <c r="G5" s="41" t="s">
        <v>73</v>
      </c>
      <c r="H5" s="17" t="s">
        <v>74</v>
      </c>
      <c r="I5" s="17" t="s">
        <v>75</v>
      </c>
      <c r="K5" s="47" t="s">
        <v>63</v>
      </c>
      <c r="L5" s="47" t="s">
        <v>165</v>
      </c>
      <c r="M5" s="47" t="s">
        <v>166</v>
      </c>
      <c r="O5" s="47" t="s">
        <v>63</v>
      </c>
      <c r="P5" s="47" t="s">
        <v>165</v>
      </c>
      <c r="Q5" s="47" t="s">
        <v>186</v>
      </c>
    </row>
    <row r="6" spans="2:18" ht="16.25" customHeight="1">
      <c r="B6" s="120"/>
      <c r="C6" s="206" t="s">
        <v>62</v>
      </c>
      <c r="D6" s="207">
        <v>5689</v>
      </c>
      <c r="E6" s="207">
        <v>209810</v>
      </c>
      <c r="F6" s="208">
        <v>2.7115008817501549E-2</v>
      </c>
      <c r="G6" s="207">
        <v>6273</v>
      </c>
      <c r="H6" s="207">
        <v>209801</v>
      </c>
      <c r="I6" s="208">
        <v>2.9899762155566466E-2</v>
      </c>
      <c r="K6" s="125" t="s">
        <v>62</v>
      </c>
      <c r="L6" s="126">
        <f>VLOOKUP(K6,'SIGC-ACOMP07'!$C$2:$W$38,21,FALSE)</f>
        <v>2.2722983721237405E-2</v>
      </c>
      <c r="M6" s="126">
        <f>I6</f>
        <v>2.9899762155566466E-2</v>
      </c>
      <c r="O6" s="119" t="s">
        <v>19</v>
      </c>
      <c r="P6" s="121">
        <f t="shared" ref="P6:P32" si="0">VLOOKUP(O6,$K$5:$M$38,2,FALSE)</f>
        <v>3.7526000984385528E-2</v>
      </c>
      <c r="Q6" s="121">
        <v>2.2700000000000001E-2</v>
      </c>
      <c r="R6" s="121"/>
    </row>
    <row r="7" spans="2:18" ht="16.25" customHeight="1">
      <c r="B7" s="120">
        <v>1</v>
      </c>
      <c r="C7" s="209" t="s">
        <v>28</v>
      </c>
      <c r="D7" s="210">
        <v>591</v>
      </c>
      <c r="E7" s="210">
        <v>26418</v>
      </c>
      <c r="F7" s="211">
        <v>2.2371110606404725E-2</v>
      </c>
      <c r="G7" s="210">
        <v>650</v>
      </c>
      <c r="H7" s="210">
        <v>26396</v>
      </c>
      <c r="I7" s="211">
        <v>2.4624943173208062E-2</v>
      </c>
      <c r="K7" s="127" t="s">
        <v>28</v>
      </c>
      <c r="L7" s="126">
        <f>VLOOKUP(K7,'SIGC-ACOMP07'!$C$2:$W$38,21,FALSE)</f>
        <v>2.0130345283338947E-2</v>
      </c>
      <c r="M7" s="126">
        <f t="shared" ref="M7:M38" si="1">I7</f>
        <v>2.4624943173208062E-2</v>
      </c>
      <c r="O7" s="119" t="s">
        <v>20</v>
      </c>
      <c r="P7" s="121">
        <f t="shared" si="0"/>
        <v>3.7374496257456639E-2</v>
      </c>
      <c r="Q7" s="121">
        <v>2.2700000000000001E-2</v>
      </c>
    </row>
    <row r="8" spans="2:18" ht="16.25" customHeight="1">
      <c r="B8" s="120">
        <v>11</v>
      </c>
      <c r="C8" s="120" t="s">
        <v>1</v>
      </c>
      <c r="D8" s="15">
        <v>106</v>
      </c>
      <c r="E8" s="15">
        <v>3684</v>
      </c>
      <c r="F8" s="16">
        <v>2.8773072747014114E-2</v>
      </c>
      <c r="G8" s="15">
        <v>152</v>
      </c>
      <c r="H8" s="15">
        <v>3686</v>
      </c>
      <c r="I8" s="16">
        <v>4.1237113402061855E-2</v>
      </c>
      <c r="K8" s="128" t="s">
        <v>1</v>
      </c>
      <c r="L8" s="129">
        <f>VLOOKUP(K8,'SIGC-ACOMP07'!$C$2:$W$38,21,FALSE)</f>
        <v>1.5356075440585386E-2</v>
      </c>
      <c r="M8" s="129">
        <f t="shared" si="1"/>
        <v>4.1237113402061855E-2</v>
      </c>
      <c r="O8" s="119" t="s">
        <v>4</v>
      </c>
      <c r="P8" s="121">
        <f t="shared" si="0"/>
        <v>3.6439499304589708E-2</v>
      </c>
      <c r="Q8" s="121">
        <v>2.2700000000000001E-2</v>
      </c>
    </row>
    <row r="9" spans="2:18" ht="16.25" customHeight="1">
      <c r="B9" s="120">
        <v>12</v>
      </c>
      <c r="C9" s="120" t="s">
        <v>2</v>
      </c>
      <c r="D9" s="15">
        <v>49</v>
      </c>
      <c r="E9" s="15">
        <v>3844</v>
      </c>
      <c r="F9" s="16">
        <v>1.2747138397502602E-2</v>
      </c>
      <c r="G9" s="15">
        <v>41</v>
      </c>
      <c r="H9" s="15">
        <v>3855</v>
      </c>
      <c r="I9" s="16">
        <v>1.0635538261997406E-2</v>
      </c>
      <c r="K9" s="128" t="s">
        <v>2</v>
      </c>
      <c r="L9" s="129">
        <f>VLOOKUP(K9,'SIGC-ACOMP07'!$C$2:$W$38,21,FALSE)</f>
        <v>1.7767965895249694E-2</v>
      </c>
      <c r="M9" s="129">
        <f t="shared" si="1"/>
        <v>1.0635538261997406E-2</v>
      </c>
      <c r="O9" s="119" t="s">
        <v>25</v>
      </c>
      <c r="P9" s="121">
        <f t="shared" si="0"/>
        <v>2.9541149097936505E-2</v>
      </c>
      <c r="Q9" s="121">
        <v>2.2700000000000001E-2</v>
      </c>
    </row>
    <row r="10" spans="2:18" ht="16.25" customHeight="1">
      <c r="B10" s="120">
        <v>13</v>
      </c>
      <c r="C10" s="120" t="s">
        <v>3</v>
      </c>
      <c r="D10" s="15">
        <v>56</v>
      </c>
      <c r="E10" s="15">
        <v>4991</v>
      </c>
      <c r="F10" s="16">
        <v>1.1220196353436185E-2</v>
      </c>
      <c r="G10" s="15">
        <v>65</v>
      </c>
      <c r="H10" s="15">
        <v>4983</v>
      </c>
      <c r="I10" s="16">
        <v>1.3044350792695164E-2</v>
      </c>
      <c r="K10" s="128" t="s">
        <v>3</v>
      </c>
      <c r="L10" s="129">
        <f>VLOOKUP(K10,'SIGC-ACOMP07'!$C$2:$W$38,21,FALSE)</f>
        <v>2.4326220480779412E-2</v>
      </c>
      <c r="M10" s="129">
        <f t="shared" si="1"/>
        <v>1.3044350792695164E-2</v>
      </c>
      <c r="O10" s="119" t="s">
        <v>27</v>
      </c>
      <c r="P10" s="121">
        <f t="shared" si="0"/>
        <v>2.5549649942782676E-2</v>
      </c>
      <c r="Q10" s="121">
        <v>2.2700000000000001E-2</v>
      </c>
    </row>
    <row r="11" spans="2:18" ht="16.25" customHeight="1">
      <c r="B11" s="120">
        <v>14</v>
      </c>
      <c r="C11" s="120" t="s">
        <v>4</v>
      </c>
      <c r="D11" s="15">
        <v>41</v>
      </c>
      <c r="E11" s="15">
        <v>2164</v>
      </c>
      <c r="F11" s="16">
        <v>1.8946395563770795E-2</v>
      </c>
      <c r="G11" s="15">
        <v>37</v>
      </c>
      <c r="H11" s="15">
        <v>2151</v>
      </c>
      <c r="I11" s="16">
        <v>1.7201301720130173E-2</v>
      </c>
      <c r="K11" s="128" t="s">
        <v>4</v>
      </c>
      <c r="L11" s="129">
        <f>VLOOKUP(K11,'SIGC-ACOMP07'!$C$2:$W$38,21,FALSE)</f>
        <v>3.6439499304589708E-2</v>
      </c>
      <c r="M11" s="129">
        <f t="shared" si="1"/>
        <v>1.7201301720130173E-2</v>
      </c>
      <c r="O11" s="119" t="s">
        <v>3</v>
      </c>
      <c r="P11" s="121">
        <f t="shared" si="0"/>
        <v>2.4326220480779412E-2</v>
      </c>
      <c r="Q11" s="121">
        <v>2.2700000000000001E-2</v>
      </c>
    </row>
    <row r="12" spans="2:18" ht="16.25" customHeight="1">
      <c r="B12" s="120">
        <v>15</v>
      </c>
      <c r="C12" s="120" t="s">
        <v>5</v>
      </c>
      <c r="D12" s="15">
        <v>228</v>
      </c>
      <c r="E12" s="15">
        <v>7048</v>
      </c>
      <c r="F12" s="16">
        <v>3.2349602724177071E-2</v>
      </c>
      <c r="G12" s="15">
        <v>213</v>
      </c>
      <c r="H12" s="15">
        <v>7034</v>
      </c>
      <c r="I12" s="16">
        <v>3.028148990617003E-2</v>
      </c>
      <c r="K12" s="128" t="s">
        <v>5</v>
      </c>
      <c r="L12" s="129">
        <f>VLOOKUP(K12,'SIGC-ACOMP07'!$C$2:$W$38,21,FALSE)</f>
        <v>1.8865803610203076E-2</v>
      </c>
      <c r="M12" s="129">
        <f t="shared" si="1"/>
        <v>3.028148990617003E-2</v>
      </c>
      <c r="O12" s="119" t="s">
        <v>26</v>
      </c>
      <c r="P12" s="121">
        <f t="shared" si="0"/>
        <v>2.2734827635894649E-2</v>
      </c>
      <c r="Q12" s="121">
        <v>2.2700000000000001E-2</v>
      </c>
    </row>
    <row r="13" spans="2:18" ht="16.25" customHeight="1">
      <c r="B13" s="120">
        <v>16</v>
      </c>
      <c r="C13" s="120" t="s">
        <v>6</v>
      </c>
      <c r="D13" s="15">
        <v>40</v>
      </c>
      <c r="E13" s="15">
        <v>1512</v>
      </c>
      <c r="F13" s="16">
        <v>2.6455026455026454E-2</v>
      </c>
      <c r="G13" s="15">
        <v>45</v>
      </c>
      <c r="H13" s="15">
        <v>1512</v>
      </c>
      <c r="I13" s="16">
        <v>2.976190476190476E-2</v>
      </c>
      <c r="K13" s="128" t="s">
        <v>6</v>
      </c>
      <c r="L13" s="129">
        <f>VLOOKUP(K13,'SIGC-ACOMP07'!$C$2:$W$38,21,FALSE)</f>
        <v>2.1754894851341553E-2</v>
      </c>
      <c r="M13" s="129">
        <f t="shared" si="1"/>
        <v>2.976190476190476E-2</v>
      </c>
      <c r="O13" s="119" t="s">
        <v>10</v>
      </c>
      <c r="P13" s="121">
        <f t="shared" si="0"/>
        <v>2.2550998711356792E-2</v>
      </c>
      <c r="Q13" s="121">
        <v>2.2700000000000001E-2</v>
      </c>
    </row>
    <row r="14" spans="2:18" ht="16.25" customHeight="1">
      <c r="B14" s="120">
        <v>17</v>
      </c>
      <c r="C14" s="120" t="s">
        <v>7</v>
      </c>
      <c r="D14" s="15">
        <v>71</v>
      </c>
      <c r="E14" s="15">
        <v>3175</v>
      </c>
      <c r="F14" s="16">
        <v>2.2362204724409449E-2</v>
      </c>
      <c r="G14" s="15">
        <v>97</v>
      </c>
      <c r="H14" s="15">
        <v>3175</v>
      </c>
      <c r="I14" s="16">
        <v>3.0551181102362206E-2</v>
      </c>
      <c r="K14" s="128" t="s">
        <v>7</v>
      </c>
      <c r="L14" s="129">
        <f>VLOOKUP(K14,'SIGC-ACOMP07'!$C$2:$W$38,21,FALSE)</f>
        <v>1.6384190571819331E-2</v>
      </c>
      <c r="M14" s="129">
        <f t="shared" si="1"/>
        <v>3.0551181102362206E-2</v>
      </c>
      <c r="O14" s="119" t="s">
        <v>18</v>
      </c>
      <c r="P14" s="121">
        <f t="shared" si="0"/>
        <v>2.2269264237453665E-2</v>
      </c>
      <c r="Q14" s="121">
        <v>2.2700000000000001E-2</v>
      </c>
    </row>
    <row r="15" spans="2:18" ht="16.25" customHeight="1">
      <c r="B15" s="120">
        <v>2</v>
      </c>
      <c r="C15" s="209" t="s">
        <v>29</v>
      </c>
      <c r="D15" s="210">
        <v>1639</v>
      </c>
      <c r="E15" s="210">
        <v>68188</v>
      </c>
      <c r="F15" s="211">
        <v>2.4036487358479498E-2</v>
      </c>
      <c r="G15" s="210">
        <v>1782</v>
      </c>
      <c r="H15" s="210">
        <v>68138</v>
      </c>
      <c r="I15" s="211">
        <v>2.6152807537644193E-2</v>
      </c>
      <c r="K15" s="127" t="s">
        <v>29</v>
      </c>
      <c r="L15" s="126">
        <f>VLOOKUP(K15,'SIGC-ACOMP07'!$C$2:$W$38,21,FALSE)</f>
        <v>1.5620638570699775E-2</v>
      </c>
      <c r="M15" s="126">
        <f t="shared" si="1"/>
        <v>2.6152807537644193E-2</v>
      </c>
      <c r="O15" s="119" t="s">
        <v>24</v>
      </c>
      <c r="P15" s="121">
        <f t="shared" si="0"/>
        <v>2.1208436749500084E-2</v>
      </c>
      <c r="Q15" s="121">
        <v>2.2700000000000001E-2</v>
      </c>
    </row>
    <row r="16" spans="2:18" ht="16.25" customHeight="1">
      <c r="B16" s="120">
        <v>21</v>
      </c>
      <c r="C16" s="120" t="s">
        <v>8</v>
      </c>
      <c r="D16" s="15">
        <v>202</v>
      </c>
      <c r="E16" s="15">
        <v>12518</v>
      </c>
      <c r="F16" s="16">
        <v>1.6136763061191883E-2</v>
      </c>
      <c r="G16" s="15">
        <v>197</v>
      </c>
      <c r="H16" s="15">
        <v>12490</v>
      </c>
      <c r="I16" s="16">
        <v>1.5772618094475579E-2</v>
      </c>
      <c r="K16" s="128" t="s">
        <v>8</v>
      </c>
      <c r="L16" s="129">
        <f>VLOOKUP(K16,'SIGC-ACOMP07'!$C$2:$W$38,21,FALSE)</f>
        <v>1.3212874159341692E-2</v>
      </c>
      <c r="M16" s="129">
        <f t="shared" si="1"/>
        <v>1.5772618094475579E-2</v>
      </c>
      <c r="O16" s="119" t="s">
        <v>6</v>
      </c>
      <c r="P16" s="121">
        <f t="shared" si="0"/>
        <v>2.1754894851341553E-2</v>
      </c>
      <c r="Q16" s="121">
        <v>2.2700000000000001E-2</v>
      </c>
    </row>
    <row r="17" spans="2:17" ht="16.25" customHeight="1">
      <c r="B17" s="120">
        <v>22</v>
      </c>
      <c r="C17" s="120" t="s">
        <v>9</v>
      </c>
      <c r="D17" s="15">
        <v>85</v>
      </c>
      <c r="E17" s="15">
        <v>4530</v>
      </c>
      <c r="F17" s="16">
        <v>1.8763796909492272E-2</v>
      </c>
      <c r="G17" s="15">
        <v>89</v>
      </c>
      <c r="H17" s="15">
        <v>4528</v>
      </c>
      <c r="I17" s="16">
        <v>1.9655477031802121E-2</v>
      </c>
      <c r="K17" s="128" t="s">
        <v>9</v>
      </c>
      <c r="L17" s="129">
        <f>VLOOKUP(K17,'SIGC-ACOMP07'!$C$2:$W$38,21,FALSE)</f>
        <v>1.0830764747700833E-2</v>
      </c>
      <c r="M17" s="129">
        <f t="shared" si="1"/>
        <v>1.9655477031802121E-2</v>
      </c>
      <c r="O17" s="119" t="s">
        <v>5</v>
      </c>
      <c r="P17" s="121">
        <f t="shared" si="0"/>
        <v>1.8865803610203076E-2</v>
      </c>
      <c r="Q17" s="121">
        <v>2.2700000000000001E-2</v>
      </c>
    </row>
    <row r="18" spans="2:17" ht="16.25" customHeight="1">
      <c r="B18" s="120">
        <v>23</v>
      </c>
      <c r="C18" s="120" t="s">
        <v>10</v>
      </c>
      <c r="D18" s="15">
        <v>377</v>
      </c>
      <c r="E18" s="15">
        <v>10841</v>
      </c>
      <c r="F18" s="16">
        <v>3.4775389724195187E-2</v>
      </c>
      <c r="G18" s="15">
        <v>412</v>
      </c>
      <c r="H18" s="15">
        <v>10866</v>
      </c>
      <c r="I18" s="16">
        <v>3.7916436591201912E-2</v>
      </c>
      <c r="K18" s="128" t="s">
        <v>10</v>
      </c>
      <c r="L18" s="129">
        <f>VLOOKUP(K18,'SIGC-ACOMP07'!$C$2:$W$38,21,FALSE)</f>
        <v>2.2550998711356792E-2</v>
      </c>
      <c r="M18" s="129">
        <f t="shared" si="1"/>
        <v>3.7916436591201912E-2</v>
      </c>
      <c r="O18" s="119" t="s">
        <v>2</v>
      </c>
      <c r="P18" s="121">
        <f t="shared" si="0"/>
        <v>1.7767965895249694E-2</v>
      </c>
      <c r="Q18" s="121">
        <v>2.2700000000000001E-2</v>
      </c>
    </row>
    <row r="19" spans="2:17" ht="16.25" customHeight="1">
      <c r="B19" s="120">
        <v>24</v>
      </c>
      <c r="C19" s="120" t="s">
        <v>11</v>
      </c>
      <c r="D19" s="15">
        <v>156</v>
      </c>
      <c r="E19" s="15">
        <v>4184</v>
      </c>
      <c r="F19" s="16">
        <v>3.7284894837476101E-2</v>
      </c>
      <c r="G19" s="15">
        <v>167</v>
      </c>
      <c r="H19" s="15">
        <v>4145</v>
      </c>
      <c r="I19" s="16">
        <v>4.0289505428226777E-2</v>
      </c>
      <c r="K19" s="128" t="s">
        <v>11</v>
      </c>
      <c r="L19" s="129">
        <f>VLOOKUP(K19,'SIGC-ACOMP07'!$C$2:$W$38,21,FALSE)</f>
        <v>1.247802653640198E-2</v>
      </c>
      <c r="M19" s="129">
        <f t="shared" si="1"/>
        <v>4.0289505428226777E-2</v>
      </c>
      <c r="O19" s="119" t="s">
        <v>16</v>
      </c>
      <c r="P19" s="121">
        <f t="shared" si="0"/>
        <v>1.7175422108590487E-2</v>
      </c>
      <c r="Q19" s="121">
        <v>2.2700000000000001E-2</v>
      </c>
    </row>
    <row r="20" spans="2:17" ht="16.25" customHeight="1">
      <c r="B20" s="120">
        <v>25</v>
      </c>
      <c r="C20" s="120" t="s">
        <v>12</v>
      </c>
      <c r="D20" s="15">
        <v>71</v>
      </c>
      <c r="E20" s="15">
        <v>5322</v>
      </c>
      <c r="F20" s="16">
        <v>1.3340849304772641E-2</v>
      </c>
      <c r="G20" s="15">
        <v>99</v>
      </c>
      <c r="H20" s="15">
        <v>5300</v>
      </c>
      <c r="I20" s="16">
        <v>1.8679245283018869E-2</v>
      </c>
      <c r="K20" s="128" t="s">
        <v>12</v>
      </c>
      <c r="L20" s="129">
        <f>VLOOKUP(K20,'SIGC-ACOMP07'!$C$2:$W$38,21,FALSE)</f>
        <v>8.9643451256969757E-3</v>
      </c>
      <c r="M20" s="129">
        <f t="shared" si="1"/>
        <v>1.8679245283018869E-2</v>
      </c>
      <c r="O20" s="119" t="s">
        <v>22</v>
      </c>
      <c r="P20" s="121">
        <f t="shared" si="0"/>
        <v>1.6651724465816319E-2</v>
      </c>
      <c r="Q20" s="121">
        <v>2.2700000000000001E-2</v>
      </c>
    </row>
    <row r="21" spans="2:17" ht="16.25" customHeight="1">
      <c r="B21" s="120">
        <v>26</v>
      </c>
      <c r="C21" s="120" t="s">
        <v>13</v>
      </c>
      <c r="D21" s="15">
        <v>118</v>
      </c>
      <c r="E21" s="15">
        <v>8304</v>
      </c>
      <c r="F21" s="16">
        <v>1.4210019267822735E-2</v>
      </c>
      <c r="G21" s="15">
        <v>181</v>
      </c>
      <c r="H21" s="15">
        <v>8291</v>
      </c>
      <c r="I21" s="16">
        <v>2.1830900976962973E-2</v>
      </c>
      <c r="K21" s="128" t="s">
        <v>13</v>
      </c>
      <c r="L21" s="129">
        <f>VLOOKUP(K21,'SIGC-ACOMP07'!$C$2:$W$38,21,FALSE)</f>
        <v>1.4855286369929928E-2</v>
      </c>
      <c r="M21" s="129">
        <f t="shared" si="1"/>
        <v>2.1830900976962973E-2</v>
      </c>
      <c r="O21" s="119" t="s">
        <v>7</v>
      </c>
      <c r="P21" s="121">
        <f t="shared" si="0"/>
        <v>1.6384190571819331E-2</v>
      </c>
      <c r="Q21" s="121">
        <v>2.2700000000000001E-2</v>
      </c>
    </row>
    <row r="22" spans="2:17" ht="16.25" customHeight="1">
      <c r="B22" s="120">
        <v>27</v>
      </c>
      <c r="C22" s="120" t="s">
        <v>14</v>
      </c>
      <c r="D22" s="15">
        <v>141</v>
      </c>
      <c r="E22" s="15">
        <v>7807</v>
      </c>
      <c r="F22" s="16">
        <v>1.8060714743179197E-2</v>
      </c>
      <c r="G22" s="15">
        <v>179</v>
      </c>
      <c r="H22" s="15">
        <v>7818</v>
      </c>
      <c r="I22" s="16">
        <v>2.2895881299565105E-2</v>
      </c>
      <c r="K22" s="128" t="s">
        <v>14</v>
      </c>
      <c r="L22" s="129">
        <f>VLOOKUP(K22,'SIGC-ACOMP07'!$C$2:$W$38,21,FALSE)</f>
        <v>1.6048703671611878E-2</v>
      </c>
      <c r="M22" s="129">
        <f t="shared" si="1"/>
        <v>2.2895881299565105E-2</v>
      </c>
      <c r="O22" s="119" t="s">
        <v>14</v>
      </c>
      <c r="P22" s="121">
        <f t="shared" si="0"/>
        <v>1.6048703671611878E-2</v>
      </c>
      <c r="Q22" s="121">
        <v>2.2700000000000001E-2</v>
      </c>
    </row>
    <row r="23" spans="2:17" ht="16.25" customHeight="1">
      <c r="B23" s="120">
        <v>28</v>
      </c>
      <c r="C23" s="120" t="s">
        <v>15</v>
      </c>
      <c r="D23" s="15">
        <v>181</v>
      </c>
      <c r="E23" s="15">
        <v>3964</v>
      </c>
      <c r="F23" s="16">
        <v>4.5660948536831482E-2</v>
      </c>
      <c r="G23" s="15">
        <v>162</v>
      </c>
      <c r="H23" s="15">
        <v>3985</v>
      </c>
      <c r="I23" s="16">
        <v>4.0652446675031366E-2</v>
      </c>
      <c r="K23" s="128" t="s">
        <v>15</v>
      </c>
      <c r="L23" s="129">
        <f>VLOOKUP(K23,'SIGC-ACOMP07'!$C$2:$W$38,21,FALSE)</f>
        <v>1.4118360155208462E-2</v>
      </c>
      <c r="M23" s="129">
        <f t="shared" si="1"/>
        <v>4.0652446675031366E-2</v>
      </c>
      <c r="O23" s="119" t="s">
        <v>1</v>
      </c>
      <c r="P23" s="121">
        <f t="shared" si="0"/>
        <v>1.5356075440585386E-2</v>
      </c>
      <c r="Q23" s="121">
        <v>2.2700000000000001E-2</v>
      </c>
    </row>
    <row r="24" spans="2:17" ht="16.25" customHeight="1">
      <c r="B24" s="120">
        <v>29</v>
      </c>
      <c r="C24" s="120" t="s">
        <v>16</v>
      </c>
      <c r="D24" s="15">
        <v>308</v>
      </c>
      <c r="E24" s="15">
        <v>10718</v>
      </c>
      <c r="F24" s="16">
        <v>2.8736704609068856E-2</v>
      </c>
      <c r="G24" s="15">
        <v>296</v>
      </c>
      <c r="H24" s="15">
        <v>10715</v>
      </c>
      <c r="I24" s="16">
        <v>2.7624825011665889E-2</v>
      </c>
      <c r="K24" s="128" t="s">
        <v>16</v>
      </c>
      <c r="L24" s="129">
        <f>VLOOKUP(K24,'SIGC-ACOMP07'!$C$2:$W$38,21,FALSE)</f>
        <v>1.7175422108590487E-2</v>
      </c>
      <c r="M24" s="129">
        <f t="shared" si="1"/>
        <v>2.7624825011665889E-2</v>
      </c>
      <c r="O24" s="119" t="s">
        <v>23</v>
      </c>
      <c r="P24" s="121">
        <f t="shared" si="0"/>
        <v>1.5313008860619381E-2</v>
      </c>
      <c r="Q24" s="121">
        <v>2.2700000000000001E-2</v>
      </c>
    </row>
    <row r="25" spans="2:17" ht="16.25" customHeight="1">
      <c r="B25" s="120">
        <v>3</v>
      </c>
      <c r="C25" s="209" t="s">
        <v>31</v>
      </c>
      <c r="D25" s="210">
        <v>1849</v>
      </c>
      <c r="E25" s="210">
        <v>56811</v>
      </c>
      <c r="F25" s="211">
        <v>3.2546513879354352E-2</v>
      </c>
      <c r="G25" s="210">
        <v>2080</v>
      </c>
      <c r="H25" s="210">
        <v>56908</v>
      </c>
      <c r="I25" s="211">
        <v>3.655022140999508E-2</v>
      </c>
      <c r="K25" s="127" t="s">
        <v>31</v>
      </c>
      <c r="L25" s="126">
        <f>VLOOKUP(K25,'SIGC-ACOMP07'!$C$2:$W$38,21,FALSE)</f>
        <v>3.0921916226685942E-2</v>
      </c>
      <c r="M25" s="126">
        <f t="shared" si="1"/>
        <v>3.655022140999508E-2</v>
      </c>
      <c r="O25" s="119" t="s">
        <v>21</v>
      </c>
      <c r="P25" s="121">
        <f t="shared" si="0"/>
        <v>1.5271841421393975E-2</v>
      </c>
      <c r="Q25" s="121">
        <v>2.2700000000000001E-2</v>
      </c>
    </row>
    <row r="26" spans="2:17" ht="16.25" customHeight="1">
      <c r="B26" s="120">
        <v>31</v>
      </c>
      <c r="C26" s="120" t="s">
        <v>17</v>
      </c>
      <c r="D26" s="15">
        <v>281</v>
      </c>
      <c r="E26" s="15">
        <v>15350</v>
      </c>
      <c r="F26" s="16">
        <v>1.8306188925081433E-2</v>
      </c>
      <c r="G26" s="15">
        <v>335</v>
      </c>
      <c r="H26" s="15">
        <v>15400</v>
      </c>
      <c r="I26" s="16">
        <v>2.1753246753246754E-2</v>
      </c>
      <c r="K26" s="128" t="s">
        <v>17</v>
      </c>
      <c r="L26" s="129">
        <f>VLOOKUP(K26,'SIGC-ACOMP07'!$C$2:$W$38,21,FALSE)</f>
        <v>1.4365660196972836E-2</v>
      </c>
      <c r="M26" s="129">
        <f t="shared" si="1"/>
        <v>2.1753246753246754E-2</v>
      </c>
      <c r="O26" s="119" t="s">
        <v>13</v>
      </c>
      <c r="P26" s="121">
        <f t="shared" si="0"/>
        <v>1.4855286369929928E-2</v>
      </c>
      <c r="Q26" s="121">
        <v>2.2700000000000001E-2</v>
      </c>
    </row>
    <row r="27" spans="2:17" ht="16.25" customHeight="1">
      <c r="B27" s="120">
        <v>32</v>
      </c>
      <c r="C27" s="120" t="s">
        <v>18</v>
      </c>
      <c r="D27" s="15">
        <v>405</v>
      </c>
      <c r="E27" s="15">
        <v>8333</v>
      </c>
      <c r="F27" s="16">
        <v>4.860194407776311E-2</v>
      </c>
      <c r="G27" s="15">
        <v>451</v>
      </c>
      <c r="H27" s="15">
        <v>8334</v>
      </c>
      <c r="I27" s="16">
        <v>5.4115670746340293E-2</v>
      </c>
      <c r="K27" s="128" t="s">
        <v>18</v>
      </c>
      <c r="L27" s="129">
        <f>VLOOKUP(K27,'SIGC-ACOMP07'!$C$2:$W$38,21,FALSE)</f>
        <v>2.2269264237453665E-2</v>
      </c>
      <c r="M27" s="129">
        <f t="shared" si="1"/>
        <v>5.4115670746340293E-2</v>
      </c>
      <c r="O27" s="119" t="s">
        <v>17</v>
      </c>
      <c r="P27" s="121">
        <f t="shared" si="0"/>
        <v>1.4365660196972836E-2</v>
      </c>
      <c r="Q27" s="121">
        <v>2.2700000000000001E-2</v>
      </c>
    </row>
    <row r="28" spans="2:17" ht="16.25" customHeight="1">
      <c r="B28" s="120">
        <v>33</v>
      </c>
      <c r="C28" s="120" t="s">
        <v>19</v>
      </c>
      <c r="D28" s="15">
        <v>577</v>
      </c>
      <c r="E28" s="15">
        <v>16150</v>
      </c>
      <c r="F28" s="16">
        <v>3.5727554179566565E-2</v>
      </c>
      <c r="G28" s="15">
        <v>702</v>
      </c>
      <c r="H28" s="15">
        <v>16173</v>
      </c>
      <c r="I28" s="16">
        <v>4.340567612687813E-2</v>
      </c>
      <c r="K28" s="128" t="s">
        <v>19</v>
      </c>
      <c r="L28" s="129">
        <f>VLOOKUP(K28,'SIGC-ACOMP07'!$C$2:$W$38,21,FALSE)</f>
        <v>3.7526000984385528E-2</v>
      </c>
      <c r="M28" s="129">
        <f t="shared" si="1"/>
        <v>4.340567612687813E-2</v>
      </c>
      <c r="O28" s="119" t="s">
        <v>15</v>
      </c>
      <c r="P28" s="121">
        <f t="shared" si="0"/>
        <v>1.4118360155208462E-2</v>
      </c>
      <c r="Q28" s="121">
        <v>2.2700000000000001E-2</v>
      </c>
    </row>
    <row r="29" spans="2:17" ht="16.25" customHeight="1">
      <c r="B29" s="120">
        <v>35</v>
      </c>
      <c r="C29" s="120" t="s">
        <v>20</v>
      </c>
      <c r="D29" s="15">
        <v>586</v>
      </c>
      <c r="E29" s="15">
        <v>16978</v>
      </c>
      <c r="F29" s="16">
        <v>3.4515255035928852E-2</v>
      </c>
      <c r="G29" s="15">
        <v>592</v>
      </c>
      <c r="H29" s="15">
        <v>17001</v>
      </c>
      <c r="I29" s="16">
        <v>3.4821481089347683E-2</v>
      </c>
      <c r="K29" s="128" t="s">
        <v>20</v>
      </c>
      <c r="L29" s="129">
        <f>VLOOKUP(K29,'SIGC-ACOMP07'!$C$2:$W$38,21,FALSE)</f>
        <v>3.7374496257456639E-2</v>
      </c>
      <c r="M29" s="129">
        <f t="shared" si="1"/>
        <v>3.4821481089347683E-2</v>
      </c>
      <c r="O29" s="119" t="s">
        <v>8</v>
      </c>
      <c r="P29" s="121">
        <f t="shared" si="0"/>
        <v>1.3212874159341692E-2</v>
      </c>
      <c r="Q29" s="121">
        <v>2.2700000000000001E-2</v>
      </c>
    </row>
    <row r="30" spans="2:17" ht="16.25" customHeight="1">
      <c r="B30" s="120">
        <v>4</v>
      </c>
      <c r="C30" s="209" t="s">
        <v>32</v>
      </c>
      <c r="D30" s="210">
        <v>937</v>
      </c>
      <c r="E30" s="210">
        <v>37001</v>
      </c>
      <c r="F30" s="211">
        <v>2.5323639901624281E-2</v>
      </c>
      <c r="G30" s="210">
        <v>999</v>
      </c>
      <c r="H30" s="210">
        <v>36986</v>
      </c>
      <c r="I30" s="211">
        <v>2.7010220083274753E-2</v>
      </c>
      <c r="K30" s="127" t="s">
        <v>32</v>
      </c>
      <c r="L30" s="126">
        <f>VLOOKUP(K30,'SIGC-ACOMP07'!$C$2:$W$38,21,FALSE)</f>
        <v>1.5619932626821639E-2</v>
      </c>
      <c r="M30" s="126">
        <f t="shared" si="1"/>
        <v>2.7010220083274753E-2</v>
      </c>
      <c r="O30" s="119" t="s">
        <v>11</v>
      </c>
      <c r="P30" s="121">
        <f t="shared" si="0"/>
        <v>1.247802653640198E-2</v>
      </c>
      <c r="Q30" s="121">
        <v>2.2700000000000001E-2</v>
      </c>
    </row>
    <row r="31" spans="2:17" ht="16.25" customHeight="1">
      <c r="B31" s="120">
        <v>41</v>
      </c>
      <c r="C31" s="120" t="s">
        <v>21</v>
      </c>
      <c r="D31" s="15">
        <v>246</v>
      </c>
      <c r="E31" s="15">
        <v>11522</v>
      </c>
      <c r="F31" s="16">
        <v>2.1350459989585142E-2</v>
      </c>
      <c r="G31" s="15">
        <v>304</v>
      </c>
      <c r="H31" s="15">
        <v>11511</v>
      </c>
      <c r="I31" s="16">
        <v>2.6409521327425939E-2</v>
      </c>
      <c r="K31" s="128" t="s">
        <v>21</v>
      </c>
      <c r="L31" s="129">
        <f>VLOOKUP(K31,'SIGC-ACOMP07'!$C$2:$W$38,21,FALSE)</f>
        <v>1.5271841421393975E-2</v>
      </c>
      <c r="M31" s="129">
        <f t="shared" si="1"/>
        <v>2.6409521327425939E-2</v>
      </c>
      <c r="O31" s="119" t="s">
        <v>9</v>
      </c>
      <c r="P31" s="121">
        <f t="shared" si="0"/>
        <v>1.0830764747700833E-2</v>
      </c>
      <c r="Q31" s="121">
        <v>2.2700000000000001E-2</v>
      </c>
    </row>
    <row r="32" spans="2:17" ht="16.25" customHeight="1">
      <c r="B32" s="120">
        <v>42</v>
      </c>
      <c r="C32" s="120" t="s">
        <v>22</v>
      </c>
      <c r="D32" s="15">
        <v>328</v>
      </c>
      <c r="E32" s="15">
        <v>13176</v>
      </c>
      <c r="F32" s="16">
        <v>2.4893746205221615E-2</v>
      </c>
      <c r="G32" s="15">
        <v>346</v>
      </c>
      <c r="H32" s="15">
        <v>13149</v>
      </c>
      <c r="I32" s="16">
        <v>2.6313788120769642E-2</v>
      </c>
      <c r="K32" s="128" t="s">
        <v>22</v>
      </c>
      <c r="L32" s="129">
        <f>VLOOKUP(K32,'SIGC-ACOMP07'!$C$2:$W$38,21,FALSE)</f>
        <v>1.6651724465816319E-2</v>
      </c>
      <c r="M32" s="129">
        <f t="shared" si="1"/>
        <v>2.6313788120769642E-2</v>
      </c>
      <c r="O32" s="124" t="s">
        <v>12</v>
      </c>
      <c r="P32" s="132">
        <f t="shared" si="0"/>
        <v>8.9643451256969757E-3</v>
      </c>
      <c r="Q32" s="121">
        <v>2.2700000000000001E-2</v>
      </c>
    </row>
    <row r="33" spans="2:13" ht="16.25" customHeight="1">
      <c r="B33" s="120">
        <v>43</v>
      </c>
      <c r="C33" s="120" t="s">
        <v>23</v>
      </c>
      <c r="D33" s="15">
        <v>363</v>
      </c>
      <c r="E33" s="15">
        <v>12303</v>
      </c>
      <c r="F33" s="16">
        <v>2.9504998780785174E-2</v>
      </c>
      <c r="G33" s="15">
        <v>349</v>
      </c>
      <c r="H33" s="15">
        <v>12326</v>
      </c>
      <c r="I33" s="16">
        <v>2.8314132727567744E-2</v>
      </c>
      <c r="K33" s="128" t="s">
        <v>23</v>
      </c>
      <c r="L33" s="129">
        <f>VLOOKUP(K33,'SIGC-ACOMP07'!$C$2:$W$38,21,FALSE)</f>
        <v>1.5313008860619381E-2</v>
      </c>
      <c r="M33" s="129">
        <f t="shared" si="1"/>
        <v>2.8314132727567744E-2</v>
      </c>
    </row>
    <row r="34" spans="2:13" ht="16.25" customHeight="1">
      <c r="B34" s="120">
        <v>5</v>
      </c>
      <c r="C34" s="209" t="s">
        <v>30</v>
      </c>
      <c r="D34" s="210">
        <v>673</v>
      </c>
      <c r="E34" s="210">
        <v>21392</v>
      </c>
      <c r="F34" s="211">
        <v>3.1460359012715031E-2</v>
      </c>
      <c r="G34" s="210">
        <v>762</v>
      </c>
      <c r="H34" s="210">
        <v>21373</v>
      </c>
      <c r="I34" s="211">
        <v>3.5652458709586859E-2</v>
      </c>
      <c r="K34" s="127" t="s">
        <v>30</v>
      </c>
      <c r="L34" s="126">
        <f>VLOOKUP(K34,'SIGC-ACOMP07'!$C$2:$W$38,21,FALSE)</f>
        <v>2.4163018191801406E-2</v>
      </c>
      <c r="M34" s="126">
        <f t="shared" si="1"/>
        <v>3.5652458709586859E-2</v>
      </c>
    </row>
    <row r="35" spans="2:13" ht="16.25" customHeight="1">
      <c r="B35" s="120">
        <v>50</v>
      </c>
      <c r="C35" s="120" t="s">
        <v>24</v>
      </c>
      <c r="D35" s="15">
        <v>128</v>
      </c>
      <c r="E35" s="15">
        <v>4693</v>
      </c>
      <c r="F35" s="16">
        <v>2.7274664393777966E-2</v>
      </c>
      <c r="G35" s="15">
        <v>143</v>
      </c>
      <c r="H35" s="15">
        <v>4693</v>
      </c>
      <c r="I35" s="16">
        <v>3.0470914127423823E-2</v>
      </c>
      <c r="K35" s="128" t="s">
        <v>24</v>
      </c>
      <c r="L35" s="129">
        <f>VLOOKUP(K35,'SIGC-ACOMP07'!$C$2:$W$38,21,FALSE)</f>
        <v>2.1208436749500084E-2</v>
      </c>
      <c r="M35" s="129">
        <f t="shared" si="1"/>
        <v>3.0470914127423823E-2</v>
      </c>
    </row>
    <row r="36" spans="2:13" ht="16.25" customHeight="1">
      <c r="B36" s="120">
        <v>51</v>
      </c>
      <c r="C36" s="120" t="s">
        <v>25</v>
      </c>
      <c r="D36" s="15">
        <v>183</v>
      </c>
      <c r="E36" s="15">
        <v>5482</v>
      </c>
      <c r="F36" s="16">
        <v>3.3381977380518062E-2</v>
      </c>
      <c r="G36" s="15">
        <v>204</v>
      </c>
      <c r="H36" s="15">
        <v>5477</v>
      </c>
      <c r="I36" s="16">
        <v>3.7246667883878037E-2</v>
      </c>
      <c r="K36" s="128" t="s">
        <v>25</v>
      </c>
      <c r="L36" s="129">
        <f>VLOOKUP(K36,'SIGC-ACOMP07'!$C$2:$W$38,21,FALSE)</f>
        <v>2.9541149097936505E-2</v>
      </c>
      <c r="M36" s="129">
        <f t="shared" si="1"/>
        <v>3.7246667883878037E-2</v>
      </c>
    </row>
    <row r="37" spans="2:13" ht="16.25" customHeight="1">
      <c r="B37" s="120">
        <v>52</v>
      </c>
      <c r="C37" s="120" t="s">
        <v>26</v>
      </c>
      <c r="D37" s="15">
        <v>157</v>
      </c>
      <c r="E37" s="15">
        <v>7367</v>
      </c>
      <c r="F37" s="16">
        <v>2.1311252884484867E-2</v>
      </c>
      <c r="G37" s="15">
        <v>184</v>
      </c>
      <c r="H37" s="15">
        <v>7353</v>
      </c>
      <c r="I37" s="16">
        <v>2.5023799809601524E-2</v>
      </c>
      <c r="K37" s="128" t="s">
        <v>26</v>
      </c>
      <c r="L37" s="129">
        <f>VLOOKUP(K37,'SIGC-ACOMP07'!$C$2:$W$38,21,FALSE)</f>
        <v>2.2734827635894649E-2</v>
      </c>
      <c r="M37" s="129">
        <f t="shared" si="1"/>
        <v>2.5023799809601524E-2</v>
      </c>
    </row>
    <row r="38" spans="2:13" ht="16.25" customHeight="1">
      <c r="B38" s="122">
        <v>53</v>
      </c>
      <c r="C38" s="122" t="s">
        <v>27</v>
      </c>
      <c r="D38" s="18">
        <v>205</v>
      </c>
      <c r="E38" s="18">
        <v>3850</v>
      </c>
      <c r="F38" s="19">
        <v>5.3246753246753244E-2</v>
      </c>
      <c r="G38" s="18">
        <v>231</v>
      </c>
      <c r="H38" s="18">
        <v>3850</v>
      </c>
      <c r="I38" s="19">
        <v>0.06</v>
      </c>
      <c r="K38" s="130" t="s">
        <v>27</v>
      </c>
      <c r="L38" s="131">
        <f>VLOOKUP(K38,'SIGC-ACOMP07'!$C$2:$W$38,21,FALSE)</f>
        <v>2.5549649942782676E-2</v>
      </c>
      <c r="M38" s="131">
        <f t="shared" si="1"/>
        <v>0.06</v>
      </c>
    </row>
  </sheetData>
  <autoFilter ref="O5:Q5" xr:uid="{C0616983-7889-41AC-84A8-5E5E226D81A5}">
    <sortState xmlns:xlrd2="http://schemas.microsoft.com/office/spreadsheetml/2017/richdata2" ref="O6:Q32">
      <sortCondition descending="1" ref="P5"/>
    </sortState>
  </autoFilter>
  <mergeCells count="4">
    <mergeCell ref="B4:B5"/>
    <mergeCell ref="D4:F4"/>
    <mergeCell ref="G4:I4"/>
    <mergeCell ref="C4:C5"/>
  </mergeCells>
  <phoneticPr fontId="34" type="noConversion"/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E8492-68B3-44C1-A415-9BA04F116F2F}">
  <dimension ref="B1:F38"/>
  <sheetViews>
    <sheetView showGridLines="0" workbookViewId="0">
      <selection activeCell="E1" sqref="E1"/>
    </sheetView>
  </sheetViews>
  <sheetFormatPr baseColWidth="10" defaultColWidth="8.83203125" defaultRowHeight="15"/>
  <cols>
    <col min="1" max="1" width="3.6640625" style="21" customWidth="1"/>
    <col min="2" max="2" width="20.6640625" style="21" hidden="1" customWidth="1"/>
    <col min="3" max="4" width="8.83203125" style="21" hidden="1" customWidth="1"/>
    <col min="5" max="5" width="18" style="21" bestFit="1" customWidth="1"/>
    <col min="6" max="6" width="16.83203125" style="21" customWidth="1"/>
    <col min="7" max="16384" width="8.83203125" style="21"/>
  </cols>
  <sheetData>
    <row r="1" spans="2:6" ht="16.25" customHeight="1">
      <c r="B1" s="299" t="s">
        <v>81</v>
      </c>
      <c r="C1" s="300"/>
    </row>
    <row r="2" spans="2:6" ht="30" customHeight="1">
      <c r="B2" s="301" t="s">
        <v>82</v>
      </c>
      <c r="C2" s="301"/>
      <c r="E2" s="100" t="s">
        <v>0</v>
      </c>
      <c r="F2" s="101" t="s">
        <v>83</v>
      </c>
    </row>
    <row r="3" spans="2:6" ht="16.25" customHeight="1">
      <c r="B3" s="301" t="s">
        <v>84</v>
      </c>
      <c r="C3" s="301"/>
      <c r="E3" s="22" t="s">
        <v>1</v>
      </c>
      <c r="F3" s="42">
        <v>5.7999999999999996E-2</v>
      </c>
    </row>
    <row r="4" spans="2:6" ht="16.25" customHeight="1">
      <c r="B4" s="23" t="s">
        <v>85</v>
      </c>
      <c r="C4" s="23" t="s">
        <v>86</v>
      </c>
      <c r="E4" s="24" t="s">
        <v>2</v>
      </c>
      <c r="F4" s="43">
        <v>0.11900000000000001</v>
      </c>
    </row>
    <row r="5" spans="2:6" ht="16.25" customHeight="1">
      <c r="B5" s="25" t="s">
        <v>62</v>
      </c>
      <c r="C5" s="26">
        <v>9.3000000000000007</v>
      </c>
      <c r="E5" s="24" t="s">
        <v>3</v>
      </c>
      <c r="F5" s="43">
        <v>0.10400000000000001</v>
      </c>
    </row>
    <row r="6" spans="2:6" ht="16.25" customHeight="1">
      <c r="B6" s="25" t="s">
        <v>87</v>
      </c>
      <c r="C6" s="26">
        <v>8.9</v>
      </c>
      <c r="E6" s="24" t="s">
        <v>4</v>
      </c>
      <c r="F6" s="43">
        <v>6.2E-2</v>
      </c>
    </row>
    <row r="7" spans="2:6" ht="16.25" customHeight="1">
      <c r="B7" s="25" t="s">
        <v>88</v>
      </c>
      <c r="C7" s="26">
        <v>5.8</v>
      </c>
      <c r="E7" s="24" t="s">
        <v>5</v>
      </c>
      <c r="F7" s="43">
        <v>9.0999999999999998E-2</v>
      </c>
    </row>
    <row r="8" spans="2:6" ht="16.25" customHeight="1">
      <c r="B8" s="25" t="s">
        <v>89</v>
      </c>
      <c r="C8" s="26">
        <v>11.9</v>
      </c>
      <c r="E8" s="24" t="s">
        <v>6</v>
      </c>
      <c r="F8" s="43">
        <v>0.114</v>
      </c>
    </row>
    <row r="9" spans="2:6" ht="16.25" customHeight="1">
      <c r="B9" s="25" t="s">
        <v>90</v>
      </c>
      <c r="C9" s="26">
        <v>10.4</v>
      </c>
      <c r="E9" s="24" t="s">
        <v>7</v>
      </c>
      <c r="F9" s="43">
        <v>5.5E-2</v>
      </c>
    </row>
    <row r="10" spans="2:6" ht="16.25" customHeight="1">
      <c r="B10" s="25" t="s">
        <v>91</v>
      </c>
      <c r="C10" s="26">
        <v>6.2</v>
      </c>
      <c r="E10" s="24" t="s">
        <v>8</v>
      </c>
      <c r="F10" s="43">
        <v>0.10800000000000001</v>
      </c>
    </row>
    <row r="11" spans="2:6" ht="16.25" customHeight="1">
      <c r="B11" s="25" t="s">
        <v>92</v>
      </c>
      <c r="C11" s="26">
        <v>9.1</v>
      </c>
      <c r="E11" s="24" t="s">
        <v>9</v>
      </c>
      <c r="F11" s="43">
        <v>9.4E-2</v>
      </c>
    </row>
    <row r="12" spans="2:6" ht="16.25" customHeight="1">
      <c r="B12" s="25" t="s">
        <v>93</v>
      </c>
      <c r="C12" s="26">
        <v>11.4</v>
      </c>
      <c r="E12" s="24" t="s">
        <v>10</v>
      </c>
      <c r="F12" s="43">
        <v>0.10400000000000001</v>
      </c>
    </row>
    <row r="13" spans="2:6" ht="16.25" customHeight="1">
      <c r="B13" s="25" t="s">
        <v>94</v>
      </c>
      <c r="C13" s="26">
        <v>5.5</v>
      </c>
      <c r="E13" s="24" t="s">
        <v>11</v>
      </c>
      <c r="F13" s="43">
        <v>0.12</v>
      </c>
    </row>
    <row r="14" spans="2:6" ht="16.25" customHeight="1">
      <c r="B14" s="25" t="s">
        <v>95</v>
      </c>
      <c r="C14" s="26">
        <v>12.7</v>
      </c>
      <c r="E14" s="24" t="s">
        <v>12</v>
      </c>
      <c r="F14" s="43">
        <v>0.122</v>
      </c>
    </row>
    <row r="15" spans="2:6" ht="16.25" customHeight="1">
      <c r="B15" s="25" t="s">
        <v>96</v>
      </c>
      <c r="C15" s="26">
        <v>10.8</v>
      </c>
      <c r="E15" s="24" t="s">
        <v>13</v>
      </c>
      <c r="F15" s="43">
        <v>0.13600000000000001</v>
      </c>
    </row>
    <row r="16" spans="2:6" ht="16.25" customHeight="1">
      <c r="B16" s="25" t="s">
        <v>97</v>
      </c>
      <c r="C16" s="26">
        <v>9.4</v>
      </c>
      <c r="E16" s="24" t="s">
        <v>14</v>
      </c>
      <c r="F16" s="43">
        <v>0.111</v>
      </c>
    </row>
    <row r="17" spans="2:6" ht="16.25" customHeight="1">
      <c r="B17" s="25" t="s">
        <v>98</v>
      </c>
      <c r="C17" s="26">
        <v>10.4</v>
      </c>
      <c r="E17" s="24" t="s">
        <v>15</v>
      </c>
      <c r="F17" s="43">
        <v>0.127</v>
      </c>
    </row>
    <row r="18" spans="2:6" ht="16.25" customHeight="1">
      <c r="B18" s="25" t="s">
        <v>99</v>
      </c>
      <c r="C18" s="26">
        <v>12</v>
      </c>
      <c r="E18" s="24" t="s">
        <v>16</v>
      </c>
      <c r="F18" s="43">
        <v>0.155</v>
      </c>
    </row>
    <row r="19" spans="2:6" ht="16.25" customHeight="1">
      <c r="B19" s="25" t="s">
        <v>100</v>
      </c>
      <c r="C19" s="26">
        <v>12.2</v>
      </c>
      <c r="E19" s="24" t="s">
        <v>17</v>
      </c>
      <c r="F19" s="43">
        <v>7.2000000000000008E-2</v>
      </c>
    </row>
    <row r="20" spans="2:6" ht="16.25" customHeight="1">
      <c r="B20" s="25" t="s">
        <v>101</v>
      </c>
      <c r="C20" s="26">
        <v>13.6</v>
      </c>
      <c r="E20" s="24" t="s">
        <v>18</v>
      </c>
      <c r="F20" s="43">
        <v>0.08</v>
      </c>
    </row>
    <row r="21" spans="2:6" ht="16.25" customHeight="1">
      <c r="B21" s="25" t="s">
        <v>102</v>
      </c>
      <c r="C21" s="26">
        <v>11.1</v>
      </c>
      <c r="E21" s="24" t="s">
        <v>19</v>
      </c>
      <c r="F21" s="43">
        <v>0.126</v>
      </c>
    </row>
    <row r="22" spans="2:6" ht="16.25" customHeight="1">
      <c r="B22" s="25" t="s">
        <v>103</v>
      </c>
      <c r="C22" s="26">
        <v>12.7</v>
      </c>
      <c r="E22" s="24" t="s">
        <v>20</v>
      </c>
      <c r="F22" s="43">
        <v>9.1999999999999998E-2</v>
      </c>
    </row>
    <row r="23" spans="2:6" ht="16.25" customHeight="1">
      <c r="B23" s="25" t="s">
        <v>104</v>
      </c>
      <c r="C23" s="26">
        <v>15.5</v>
      </c>
      <c r="E23" s="24" t="s">
        <v>21</v>
      </c>
      <c r="F23" s="43">
        <v>6.0999999999999999E-2</v>
      </c>
    </row>
    <row r="24" spans="2:6" ht="16.25" customHeight="1">
      <c r="B24" s="25" t="s">
        <v>105</v>
      </c>
      <c r="C24" s="26">
        <v>9.3000000000000007</v>
      </c>
      <c r="E24" s="24" t="s">
        <v>22</v>
      </c>
      <c r="F24" s="43">
        <v>3.9E-2</v>
      </c>
    </row>
    <row r="25" spans="2:6" ht="16.25" customHeight="1">
      <c r="B25" s="25" t="s">
        <v>106</v>
      </c>
      <c r="C25" s="26">
        <v>7.2</v>
      </c>
      <c r="E25" s="24" t="s">
        <v>23</v>
      </c>
      <c r="F25" s="43">
        <v>6.3E-2</v>
      </c>
    </row>
    <row r="26" spans="2:6" ht="16.25" customHeight="1">
      <c r="B26" s="25" t="s">
        <v>107</v>
      </c>
      <c r="C26" s="26">
        <v>8</v>
      </c>
      <c r="E26" s="24" t="s">
        <v>24</v>
      </c>
      <c r="F26" s="43">
        <v>5.2000000000000005E-2</v>
      </c>
    </row>
    <row r="27" spans="2:6" ht="16.25" customHeight="1">
      <c r="B27" s="25" t="s">
        <v>108</v>
      </c>
      <c r="C27" s="26">
        <v>12.6</v>
      </c>
      <c r="E27" s="24" t="s">
        <v>25</v>
      </c>
      <c r="F27" s="43">
        <v>4.4000000000000004E-2</v>
      </c>
    </row>
    <row r="28" spans="2:6" ht="16.25" customHeight="1">
      <c r="B28" s="25" t="s">
        <v>109</v>
      </c>
      <c r="C28" s="26">
        <v>9.1999999999999993</v>
      </c>
      <c r="E28" s="24" t="s">
        <v>26</v>
      </c>
      <c r="F28" s="43">
        <v>6.8000000000000005E-2</v>
      </c>
    </row>
    <row r="29" spans="2:6" ht="16.25" customHeight="1">
      <c r="B29" s="25" t="s">
        <v>110</v>
      </c>
      <c r="C29" s="26">
        <v>5.6</v>
      </c>
      <c r="E29" s="27" t="s">
        <v>27</v>
      </c>
      <c r="F29" s="44">
        <v>0.115</v>
      </c>
    </row>
    <row r="30" spans="2:6" ht="16.25" customHeight="1">
      <c r="B30" s="25" t="s">
        <v>111</v>
      </c>
      <c r="C30" s="26">
        <v>6.1</v>
      </c>
    </row>
    <row r="31" spans="2:6" ht="16.25" customHeight="1">
      <c r="B31" s="25" t="s">
        <v>112</v>
      </c>
      <c r="C31" s="26">
        <v>3.9</v>
      </c>
    </row>
    <row r="32" spans="2:6" ht="16.25" customHeight="1">
      <c r="B32" s="25" t="s">
        <v>113</v>
      </c>
      <c r="C32" s="26">
        <v>6.3</v>
      </c>
    </row>
    <row r="33" spans="2:3" ht="16.25" customHeight="1">
      <c r="B33" s="25" t="s">
        <v>114</v>
      </c>
      <c r="C33" s="26">
        <v>7</v>
      </c>
    </row>
    <row r="34" spans="2:3" ht="16.25" customHeight="1">
      <c r="B34" s="25" t="s">
        <v>115</v>
      </c>
      <c r="C34" s="26">
        <v>5.2</v>
      </c>
    </row>
    <row r="35" spans="2:3" ht="16.25" customHeight="1">
      <c r="B35" s="25" t="s">
        <v>116</v>
      </c>
      <c r="C35" s="26">
        <v>4.4000000000000004</v>
      </c>
    </row>
    <row r="36" spans="2:3" ht="16.25" customHeight="1">
      <c r="B36" s="25" t="s">
        <v>117</v>
      </c>
      <c r="C36" s="26">
        <v>6.8</v>
      </c>
    </row>
    <row r="37" spans="2:3" ht="16.25" customHeight="1">
      <c r="B37" s="25" t="s">
        <v>118</v>
      </c>
      <c r="C37" s="26">
        <v>11.5</v>
      </c>
    </row>
    <row r="38" spans="2:3" ht="16.25" customHeight="1">
      <c r="B38" s="301" t="s">
        <v>119</v>
      </c>
      <c r="C38" s="301"/>
    </row>
  </sheetData>
  <mergeCells count="4">
    <mergeCell ref="B1:C1"/>
    <mergeCell ref="B2:C2"/>
    <mergeCell ref="B3:C3"/>
    <mergeCell ref="B38:C3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SIGC-ACOMP07</vt:lpstr>
      <vt:lpstr>SIGC-CNEFE02</vt:lpstr>
      <vt:lpstr>População Recenseada</vt:lpstr>
      <vt:lpstr>População Recenseada x Estimada</vt:lpstr>
      <vt:lpstr>5634514_POPULACAO_RECENSEADA_PO</vt:lpstr>
      <vt:lpstr>Domicílios recenseados</vt:lpstr>
      <vt:lpstr>Cartogramas_Sit.Setor</vt:lpstr>
      <vt:lpstr>Recusas PNAD e Censo</vt:lpstr>
      <vt:lpstr>Sidra - Tabela 6468 (Desocup.)</vt:lpstr>
      <vt:lpstr>PCT 3009</vt:lpstr>
      <vt:lpstr>Tipos de questionários 3009</vt:lpstr>
      <vt:lpstr>Tempo Preenchimento 3009</vt:lpstr>
      <vt:lpstr>RECUSAPROP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Vitor</dc:creator>
  <cp:lastModifiedBy>Microsoft Office User</cp:lastModifiedBy>
  <dcterms:created xsi:type="dcterms:W3CDTF">2022-08-24T23:17:47Z</dcterms:created>
  <dcterms:modified xsi:type="dcterms:W3CDTF">2022-10-03T13:15:27Z</dcterms:modified>
</cp:coreProperties>
</file>